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nkushwalia/Documents/portfolio/"/>
    </mc:Choice>
  </mc:AlternateContent>
  <xr:revisionPtr revIDLastSave="0" documentId="13_ncr:1_{D848E943-74A4-164E-8988-FAA13C1C122B}" xr6:coauthVersionLast="47" xr6:coauthVersionMax="47" xr10:uidLastSave="{00000000-0000-0000-0000-000000000000}"/>
  <bookViews>
    <workbookView xWindow="0" yWindow="0" windowWidth="28800" windowHeight="18000" xr2:uid="{26D4546B-D2A1-4444-8EAF-A6228F96F0C1}"/>
  </bookViews>
  <sheets>
    <sheet name="Data" sheetId="1" r:id="rId1"/>
    <sheet name="Sheet1" sheetId="2" r:id="rId2"/>
    <sheet name="Sheet2" sheetId="3" r:id="rId3"/>
    <sheet name="Sheet5" sheetId="6" r:id="rId4"/>
    <sheet name="Sheet9" sheetId="10" r:id="rId5"/>
    <sheet name="Sheet13" sheetId="14" r:id="rId6"/>
  </sheets>
  <definedNames>
    <definedName name="_xlnm._FilterDatabase" localSheetId="0" hidden="1">Data!$C$11:$G$11</definedName>
    <definedName name="Slicer_Sales_Person">#N/A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312" i="1" l="1"/>
  <c r="D6" i="6"/>
  <c r="D7" i="6"/>
  <c r="D8" i="6"/>
  <c r="D9" i="6"/>
  <c r="D10" i="6"/>
  <c r="D5" i="6"/>
  <c r="B7" i="6"/>
  <c r="C7" i="6" s="1"/>
  <c r="I10" i="6"/>
  <c r="H10" i="6"/>
  <c r="I9" i="6"/>
  <c r="H9" i="6"/>
  <c r="I8" i="6"/>
  <c r="H8" i="6"/>
  <c r="I7" i="6"/>
  <c r="H7" i="6"/>
  <c r="I6" i="6"/>
  <c r="H6" i="6"/>
  <c r="I5" i="6"/>
  <c r="H5" i="6"/>
  <c r="B6" i="6"/>
  <c r="C6" i="6" s="1"/>
  <c r="B8" i="6"/>
  <c r="C8" i="6" s="1"/>
  <c r="B9" i="6"/>
  <c r="C9" i="6" s="1"/>
  <c r="B10" i="6"/>
  <c r="C10" i="6" s="1"/>
  <c r="B5" i="6"/>
  <c r="C5" i="6" s="1"/>
  <c r="O113" i="3"/>
  <c r="I113" i="3"/>
  <c r="C113" i="3"/>
  <c r="C8" i="2"/>
  <c r="B8" i="2"/>
  <c r="C7" i="2"/>
  <c r="B7" i="2"/>
  <c r="C5" i="2"/>
  <c r="B5" i="2"/>
  <c r="C4" i="2"/>
  <c r="B4" i="2"/>
  <c r="C3" i="2"/>
  <c r="B3" i="2"/>
  <c r="C2" i="2"/>
  <c r="B2" i="2"/>
  <c r="C6" i="2" l="1"/>
  <c r="B6" i="2"/>
</calcChain>
</file>

<file path=xl/sharedStrings.xml><?xml version="1.0" encoding="utf-8"?>
<sst xmlns="http://schemas.openxmlformats.org/spreadsheetml/2006/main" count="3710" uniqueCount="67">
  <si>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</si>
  <si>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</si>
  <si>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</si>
  <si>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</si>
  <si>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</si>
  <si>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</si>
  <si>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</si>
  <si>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</si>
  <si>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</si>
  <si>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</si>
  <si>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</si>
  <si>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</si>
  <si>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</si>
  <si>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</si>
  <si>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</si>
  <si>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</si>
  <si>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</si>
  <si>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</si>
  <si>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</si>
  <si>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</si>
  <si>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</si>
  <si>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</si>
  <si>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</si>
  <si>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</si>
  <si>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</si>
  <si>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</si>
  <si>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</si>
  <si>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</si>
  <si>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</si>
  <si>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</si>
  <si>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</si>
  <si>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</si>
  <si>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</si>
  <si>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</si>
  <si>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</si>
  <si>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</si>
  <si>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</si>
  <si>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</si>
  <si>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</si>
  <si>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</si>
  <si>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</si>
  <si>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</si>
  <si>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Units</t>
  </si>
  <si>
    <t>Cost per unit</t>
  </si>
  <si>
    <t>AVERAGE</t>
  </si>
  <si>
    <t>AMOUNT</t>
  </si>
  <si>
    <t>UNITS</t>
  </si>
  <si>
    <t>Median</t>
  </si>
  <si>
    <t>MIN</t>
  </si>
  <si>
    <t>MAX</t>
  </si>
  <si>
    <t>RANGE</t>
  </si>
  <si>
    <t>FIRSTQ</t>
  </si>
  <si>
    <t>THIRDQ</t>
  </si>
  <si>
    <t>STATS</t>
  </si>
  <si>
    <t>VALUES ABOVE AVERAGE</t>
  </si>
  <si>
    <t>CONDITIONAL FORMATTING</t>
  </si>
  <si>
    <t>DUPLICATE VALUES</t>
  </si>
  <si>
    <t>Country</t>
  </si>
  <si>
    <t xml:space="preserve">PRESENTABLE FORMATTING </t>
  </si>
  <si>
    <t>FORMER DATA</t>
  </si>
  <si>
    <t>Amount-Bar</t>
  </si>
  <si>
    <t>Row Labels</t>
  </si>
  <si>
    <t>Sum of Amount</t>
  </si>
  <si>
    <t>Sum of Units</t>
  </si>
  <si>
    <t xml:space="preserve">       </t>
  </si>
  <si>
    <t>Sum of Sales per unit</t>
  </si>
  <si>
    <t>Beginner Excel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</si>
</sst>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_);[Red]\(&quot;$&quot;#,##0.00\)"/>
    <numFmt numFmtId="166" formatCode="[$$-409]#,##0.00"/>
    <numFmt numFmtId="167" formatCode="[$$-409]#,##0"/>
  </numFmts>
  <fonts count="8" x14ac:knownFonts="1">
    <font>
      <sz val="11"/>
      <color theme="1"/>
      <name val="Calibri"/>
      <family val="2"/>
      <scheme val="minor"/>
    </font>
    <font>
      <sz val="28"/>
      <color theme="1"/>
      <name val="Segoe UI Light"/>
      <family val="2"/>
    </font>
    <font>
      <b/>
      <sz val="11"/>
      <color theme="1"/>
      <name val="Calibri"/>
      <family val="2"/>
      <scheme val="minor"/>
    </font>
    <font>
      <sz val="20"/>
      <color theme="1"/>
      <name val="Calibri"/>
      <family val="2"/>
      <scheme val="minor"/>
    </font>
    <font>
      <sz val="22"/>
      <color theme="1"/>
      <name val="Calibri"/>
      <family val="2"/>
      <scheme val="minor"/>
    </font>
    <font>
      <sz val="36"/>
      <color theme="1"/>
      <name val="Calibri"/>
      <family val="2"/>
      <scheme val="minor"/>
    </font>
    <font>
      <sz val="11"/>
      <color theme="2" tint="-0.249977111117893"/>
      <name val="Calibri"/>
      <family val="2"/>
      <scheme val="minor"/>
    </font>
    <font>
      <sz val="22"/>
      <color theme="1"/>
      <name val="Calibri (Body)"/>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8" tint="0.59999389629810485"/>
        <bgColor indexed="64"/>
      </patternFill>
    </fill>
  </fills>
  <borders count="3">
    <border>
      <left/>
      <right/>
      <top/>
      <bottom/>
      <diagonal/>
    </border>
    <border>
      <left/>
      <right/>
      <top style="thin">
        <color auto="1"/>
      </top>
      <bottom style="thin">
        <color auto="1"/>
      </bottom>
      <diagonal/>
    </border>
    <border>
      <left/>
      <right/>
      <top/>
      <bottom style="thin">
        <color auto="1"/>
      </bottom>
      <diagonal/>
    </border>
  </borders>
  <cellStyleXfs count="1">
    <xf numFmtId="0" fontId="0" fillId="0" borderId="0"/>
  </cellStyleXfs>
  <cellXfs count="2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0" xfId="0" applyFont="1" applyAlignment="1">
      <alignment horizontal="right"/>
    </xf>
    <xf numFmtId="165" fontId="0" fillId="0" borderId="0" xfId="0" applyNumberFormat="1"/>
    <xf numFmtId="166" fontId="0" fillId="0" borderId="0" xfId="0" applyNumberFormat="1"/>
    <xf numFmtId="167" fontId="0" fillId="0" borderId="0" xfId="0" applyNumberFormat="1"/>
    <xf numFmtId="0" fontId="0" fillId="0" borderId="1" xfId="0" applyBorder="1"/>
    <xf numFmtId="167" fontId="0" fillId="0" borderId="1" xfId="0" applyNumberFormat="1" applyBorder="1"/>
    <xf numFmtId="0" fontId="2" fillId="4" borderId="1" xfId="0" applyFont="1" applyFill="1" applyBorder="1"/>
    <xf numFmtId="3" fontId="6" fillId="0" borderId="1" xfId="0" applyNumberFormat="1" applyFont="1" applyBorder="1"/>
    <xf numFmtId="0" fontId="0" fillId="0" borderId="0" xfId="0" pivotButton="1"/>
    <xf numFmtId="0" fontId="0" fillId="0" borderId="0" xfId="0" applyAlignment="1">
      <alignment horizontal="left"/>
    </xf>
    <xf numFmtId="0" fontId="5" fillId="0" borderId="0" xfId="0" applyFont="1" applyAlignment="1">
      <alignment horizontal="center"/>
    </xf>
    <xf numFmtId="0" fontId="3" fillId="0" borderId="0" xfId="0" applyFont="1" applyAlignment="1">
      <alignment horizontal="center"/>
    </xf>
    <xf numFmtId="0" fontId="3" fillId="0" borderId="2" xfId="0" applyFont="1" applyBorder="1" applyAlignment="1">
      <alignment horizontal="center"/>
    </xf>
    <xf numFmtId="0" fontId="7" fillId="0" borderId="0" xfId="0" applyFont="1" applyAlignment="1">
      <alignment horizontal="center"/>
    </xf>
    <xf numFmtId="0" fontId="4" fillId="0" borderId="0" xfId="0" applyFont="1" applyAlignment="1">
      <alignment horizontal="center"/>
    </xf>
  </cellXfs>
  <cellStyles count="1">
    <cellStyle name="Normal" xfId="0" builtinId="0"/>
  </cellStyles>
  <dxfs count="25">
    <dxf>
      <font>
        <color rgb="FF9C0006"/>
      </font>
      <fill>
        <patternFill>
          <bgColor rgb="FFFFC7CE"/>
        </patternFill>
      </fill>
    </dxf>
    <dxf>
      <font>
        <color rgb="FF9C0006"/>
      </font>
      <fill>
        <patternFill>
          <bgColor rgb="FFFFC7CE"/>
        </patternFill>
      </fill>
    </dxf>
    <dxf>
      <numFmt numFmtId="166" formatCode="[$$-409]#,##0.00"/>
    </dxf>
    <dxf>
      <numFmt numFmtId="166" formatCode="[$$-409]#,##0.00"/>
    </dxf>
    <dxf>
      <protection locked="1"/>
    </dxf>
    <dxf>
      <protection locked="1"/>
    </dxf>
    <dxf>
      <numFmt numFmtId="3" formatCode="#,##0"/>
    </dxf>
    <dxf>
      <numFmt numFmtId="3" formatCode="#,##0"/>
    </dxf>
    <dxf>
      <numFmt numFmtId="167" formatCode="[$$-409]#,##0"/>
    </dxf>
    <dxf>
      <numFmt numFmtId="167" formatCode="[$$-409]#,##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3" formatCode="#,##0"/>
    </dxf>
    <dxf>
      <numFmt numFmtId="164" formatCode="&quot;$&quot;#,##0_);[Red]\(&quot;$&quot;#,##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111478</xdr:colOff>
      <xdr:row>3</xdr:row>
      <xdr:rowOff>108656</xdr:rowOff>
    </xdr:from>
    <xdr:to>
      <xdr:col>10</xdr:col>
      <xdr:colOff>276578</xdr:colOff>
      <xdr:row>18</xdr:row>
      <xdr:rowOff>108656</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DACBB876-BED9-902E-3B8D-85145A0F08E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078589" y="680156"/>
              <a:ext cx="3467100" cy="2857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36.551462037038" createdVersion="8" refreshedVersion="8" minRefreshableVersion="3" recordCount="300" xr:uid="{9DEA8093-9A3D-004D-87DE-69F095AFFFCE}">
  <cacheSource type="worksheet">
    <worksheetSource ref="C11:G311" sheet="Data"/>
  </cacheSource>
  <cacheFields count="6">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ount="120">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sharedItems>
    </cacheField>
    <cacheField name="Sales per unit" numFmtId="0" formula="Amount/Units" databaseField="0"/>
  </cacheFields>
  <extLst>
    <ext xmlns:x14="http://schemas.microsoft.com/office/spreadsheetml/2009/9/main" uri="{725AE2AE-9491-48be-B2B4-4EB974FC3084}">
      <x14:pivotCacheDefinition pivotCacheId="754929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r>
  <r>
    <x v="1"/>
    <x v="1"/>
    <x v="1"/>
    <x v="1"/>
    <x v="1"/>
  </r>
  <r>
    <x v="2"/>
    <x v="1"/>
    <x v="2"/>
    <x v="2"/>
    <x v="2"/>
  </r>
  <r>
    <x v="3"/>
    <x v="2"/>
    <x v="3"/>
    <x v="3"/>
    <x v="3"/>
  </r>
  <r>
    <x v="4"/>
    <x v="3"/>
    <x v="4"/>
    <x v="4"/>
    <x v="4"/>
  </r>
  <r>
    <x v="0"/>
    <x v="1"/>
    <x v="5"/>
    <x v="5"/>
    <x v="5"/>
  </r>
  <r>
    <x v="4"/>
    <x v="4"/>
    <x v="6"/>
    <x v="6"/>
    <x v="6"/>
  </r>
  <r>
    <x v="1"/>
    <x v="1"/>
    <x v="7"/>
    <x v="7"/>
    <x v="7"/>
  </r>
  <r>
    <x v="5"/>
    <x v="4"/>
    <x v="8"/>
    <x v="8"/>
    <x v="8"/>
  </r>
  <r>
    <x v="6"/>
    <x v="0"/>
    <x v="8"/>
    <x v="9"/>
    <x v="9"/>
  </r>
  <r>
    <x v="7"/>
    <x v="3"/>
    <x v="4"/>
    <x v="10"/>
    <x v="10"/>
  </r>
  <r>
    <x v="8"/>
    <x v="0"/>
    <x v="9"/>
    <x v="11"/>
    <x v="11"/>
  </r>
  <r>
    <x v="2"/>
    <x v="4"/>
    <x v="10"/>
    <x v="12"/>
    <x v="12"/>
  </r>
  <r>
    <x v="7"/>
    <x v="5"/>
    <x v="11"/>
    <x v="13"/>
    <x v="6"/>
  </r>
  <r>
    <x v="8"/>
    <x v="1"/>
    <x v="4"/>
    <x v="14"/>
    <x v="13"/>
  </r>
  <r>
    <x v="8"/>
    <x v="1"/>
    <x v="12"/>
    <x v="15"/>
    <x v="14"/>
  </r>
  <r>
    <x v="4"/>
    <x v="0"/>
    <x v="6"/>
    <x v="16"/>
    <x v="15"/>
  </r>
  <r>
    <x v="6"/>
    <x v="5"/>
    <x v="13"/>
    <x v="17"/>
    <x v="16"/>
  </r>
  <r>
    <x v="3"/>
    <x v="5"/>
    <x v="7"/>
    <x v="18"/>
    <x v="11"/>
  </r>
  <r>
    <x v="7"/>
    <x v="3"/>
    <x v="13"/>
    <x v="19"/>
    <x v="17"/>
  </r>
  <r>
    <x v="2"/>
    <x v="5"/>
    <x v="14"/>
    <x v="20"/>
    <x v="18"/>
  </r>
  <r>
    <x v="1"/>
    <x v="4"/>
    <x v="14"/>
    <x v="21"/>
    <x v="13"/>
  </r>
  <r>
    <x v="9"/>
    <x v="4"/>
    <x v="7"/>
    <x v="22"/>
    <x v="19"/>
  </r>
  <r>
    <x v="1"/>
    <x v="0"/>
    <x v="15"/>
    <x v="23"/>
    <x v="20"/>
  </r>
  <r>
    <x v="3"/>
    <x v="1"/>
    <x v="16"/>
    <x v="15"/>
    <x v="21"/>
  </r>
  <r>
    <x v="3"/>
    <x v="2"/>
    <x v="11"/>
    <x v="24"/>
    <x v="22"/>
  </r>
  <r>
    <x v="8"/>
    <x v="3"/>
    <x v="10"/>
    <x v="25"/>
    <x v="23"/>
  </r>
  <r>
    <x v="9"/>
    <x v="1"/>
    <x v="13"/>
    <x v="26"/>
    <x v="24"/>
  </r>
  <r>
    <x v="6"/>
    <x v="2"/>
    <x v="14"/>
    <x v="27"/>
    <x v="25"/>
  </r>
  <r>
    <x v="9"/>
    <x v="0"/>
    <x v="14"/>
    <x v="28"/>
    <x v="26"/>
  </r>
  <r>
    <x v="3"/>
    <x v="0"/>
    <x v="17"/>
    <x v="29"/>
    <x v="27"/>
  </r>
  <r>
    <x v="7"/>
    <x v="1"/>
    <x v="15"/>
    <x v="30"/>
    <x v="25"/>
  </r>
  <r>
    <x v="1"/>
    <x v="3"/>
    <x v="0"/>
    <x v="31"/>
    <x v="28"/>
  </r>
  <r>
    <x v="0"/>
    <x v="3"/>
    <x v="7"/>
    <x v="32"/>
    <x v="9"/>
  </r>
  <r>
    <x v="3"/>
    <x v="3"/>
    <x v="8"/>
    <x v="33"/>
    <x v="29"/>
  </r>
  <r>
    <x v="4"/>
    <x v="4"/>
    <x v="18"/>
    <x v="34"/>
    <x v="30"/>
  </r>
  <r>
    <x v="7"/>
    <x v="3"/>
    <x v="19"/>
    <x v="35"/>
    <x v="11"/>
  </r>
  <r>
    <x v="4"/>
    <x v="0"/>
    <x v="10"/>
    <x v="36"/>
    <x v="31"/>
  </r>
  <r>
    <x v="5"/>
    <x v="5"/>
    <x v="1"/>
    <x v="37"/>
    <x v="8"/>
  </r>
  <r>
    <x v="0"/>
    <x v="5"/>
    <x v="18"/>
    <x v="38"/>
    <x v="32"/>
  </r>
  <r>
    <x v="6"/>
    <x v="5"/>
    <x v="18"/>
    <x v="39"/>
    <x v="33"/>
  </r>
  <r>
    <x v="7"/>
    <x v="4"/>
    <x v="14"/>
    <x v="40"/>
    <x v="34"/>
  </r>
  <r>
    <x v="4"/>
    <x v="5"/>
    <x v="16"/>
    <x v="41"/>
    <x v="25"/>
  </r>
  <r>
    <x v="8"/>
    <x v="1"/>
    <x v="8"/>
    <x v="42"/>
    <x v="35"/>
  </r>
  <r>
    <x v="7"/>
    <x v="0"/>
    <x v="15"/>
    <x v="43"/>
    <x v="36"/>
  </r>
  <r>
    <x v="4"/>
    <x v="0"/>
    <x v="14"/>
    <x v="44"/>
    <x v="37"/>
  </r>
  <r>
    <x v="6"/>
    <x v="4"/>
    <x v="1"/>
    <x v="45"/>
    <x v="33"/>
  </r>
  <r>
    <x v="8"/>
    <x v="2"/>
    <x v="10"/>
    <x v="46"/>
    <x v="38"/>
  </r>
  <r>
    <x v="4"/>
    <x v="5"/>
    <x v="12"/>
    <x v="47"/>
    <x v="8"/>
  </r>
  <r>
    <x v="0"/>
    <x v="5"/>
    <x v="9"/>
    <x v="48"/>
    <x v="39"/>
  </r>
  <r>
    <x v="6"/>
    <x v="2"/>
    <x v="10"/>
    <x v="49"/>
    <x v="40"/>
  </r>
  <r>
    <x v="4"/>
    <x v="2"/>
    <x v="20"/>
    <x v="50"/>
    <x v="41"/>
  </r>
  <r>
    <x v="7"/>
    <x v="2"/>
    <x v="12"/>
    <x v="51"/>
    <x v="8"/>
  </r>
  <r>
    <x v="7"/>
    <x v="4"/>
    <x v="19"/>
    <x v="52"/>
    <x v="28"/>
  </r>
  <r>
    <x v="3"/>
    <x v="1"/>
    <x v="11"/>
    <x v="53"/>
    <x v="42"/>
  </r>
  <r>
    <x v="0"/>
    <x v="2"/>
    <x v="4"/>
    <x v="54"/>
    <x v="26"/>
  </r>
  <r>
    <x v="3"/>
    <x v="5"/>
    <x v="9"/>
    <x v="55"/>
    <x v="40"/>
  </r>
  <r>
    <x v="8"/>
    <x v="5"/>
    <x v="1"/>
    <x v="56"/>
    <x v="43"/>
  </r>
  <r>
    <x v="2"/>
    <x v="0"/>
    <x v="12"/>
    <x v="57"/>
    <x v="44"/>
  </r>
  <r>
    <x v="6"/>
    <x v="0"/>
    <x v="6"/>
    <x v="58"/>
    <x v="45"/>
  </r>
  <r>
    <x v="4"/>
    <x v="5"/>
    <x v="18"/>
    <x v="59"/>
    <x v="46"/>
  </r>
  <r>
    <x v="4"/>
    <x v="2"/>
    <x v="1"/>
    <x v="60"/>
    <x v="47"/>
  </r>
  <r>
    <x v="9"/>
    <x v="2"/>
    <x v="14"/>
    <x v="61"/>
    <x v="48"/>
  </r>
  <r>
    <x v="4"/>
    <x v="4"/>
    <x v="10"/>
    <x v="62"/>
    <x v="49"/>
  </r>
  <r>
    <x v="1"/>
    <x v="0"/>
    <x v="16"/>
    <x v="63"/>
    <x v="26"/>
  </r>
  <r>
    <x v="5"/>
    <x v="5"/>
    <x v="13"/>
    <x v="22"/>
    <x v="50"/>
  </r>
  <r>
    <x v="5"/>
    <x v="0"/>
    <x v="9"/>
    <x v="64"/>
    <x v="51"/>
  </r>
  <r>
    <x v="6"/>
    <x v="1"/>
    <x v="3"/>
    <x v="42"/>
    <x v="25"/>
  </r>
  <r>
    <x v="0"/>
    <x v="5"/>
    <x v="15"/>
    <x v="65"/>
    <x v="17"/>
  </r>
  <r>
    <x v="6"/>
    <x v="5"/>
    <x v="15"/>
    <x v="66"/>
    <x v="24"/>
  </r>
  <r>
    <x v="9"/>
    <x v="4"/>
    <x v="8"/>
    <x v="67"/>
    <x v="52"/>
  </r>
  <r>
    <x v="5"/>
    <x v="5"/>
    <x v="5"/>
    <x v="68"/>
    <x v="45"/>
  </r>
  <r>
    <x v="2"/>
    <x v="5"/>
    <x v="19"/>
    <x v="69"/>
    <x v="53"/>
  </r>
  <r>
    <x v="2"/>
    <x v="5"/>
    <x v="13"/>
    <x v="70"/>
    <x v="54"/>
  </r>
  <r>
    <x v="6"/>
    <x v="5"/>
    <x v="12"/>
    <x v="71"/>
    <x v="27"/>
  </r>
  <r>
    <x v="8"/>
    <x v="2"/>
    <x v="14"/>
    <x v="72"/>
    <x v="55"/>
  </r>
  <r>
    <x v="3"/>
    <x v="2"/>
    <x v="19"/>
    <x v="73"/>
    <x v="56"/>
  </r>
  <r>
    <x v="4"/>
    <x v="2"/>
    <x v="9"/>
    <x v="74"/>
    <x v="39"/>
  </r>
  <r>
    <x v="2"/>
    <x v="1"/>
    <x v="21"/>
    <x v="75"/>
    <x v="57"/>
  </r>
  <r>
    <x v="6"/>
    <x v="1"/>
    <x v="16"/>
    <x v="76"/>
    <x v="58"/>
  </r>
  <r>
    <x v="1"/>
    <x v="3"/>
    <x v="6"/>
    <x v="77"/>
    <x v="7"/>
  </r>
  <r>
    <x v="7"/>
    <x v="4"/>
    <x v="11"/>
    <x v="78"/>
    <x v="59"/>
  </r>
  <r>
    <x v="8"/>
    <x v="2"/>
    <x v="4"/>
    <x v="47"/>
    <x v="40"/>
  </r>
  <r>
    <x v="9"/>
    <x v="1"/>
    <x v="3"/>
    <x v="79"/>
    <x v="60"/>
  </r>
  <r>
    <x v="9"/>
    <x v="4"/>
    <x v="11"/>
    <x v="80"/>
    <x v="61"/>
  </r>
  <r>
    <x v="7"/>
    <x v="3"/>
    <x v="18"/>
    <x v="81"/>
    <x v="62"/>
  </r>
  <r>
    <x v="0"/>
    <x v="0"/>
    <x v="15"/>
    <x v="16"/>
    <x v="33"/>
  </r>
  <r>
    <x v="8"/>
    <x v="2"/>
    <x v="19"/>
    <x v="82"/>
    <x v="17"/>
  </r>
  <r>
    <x v="9"/>
    <x v="1"/>
    <x v="20"/>
    <x v="83"/>
    <x v="63"/>
  </r>
  <r>
    <x v="9"/>
    <x v="2"/>
    <x v="12"/>
    <x v="84"/>
    <x v="64"/>
  </r>
  <r>
    <x v="6"/>
    <x v="4"/>
    <x v="11"/>
    <x v="85"/>
    <x v="6"/>
  </r>
  <r>
    <x v="3"/>
    <x v="1"/>
    <x v="19"/>
    <x v="86"/>
    <x v="65"/>
  </r>
  <r>
    <x v="8"/>
    <x v="5"/>
    <x v="21"/>
    <x v="87"/>
    <x v="6"/>
  </r>
  <r>
    <x v="4"/>
    <x v="4"/>
    <x v="4"/>
    <x v="88"/>
    <x v="8"/>
  </r>
  <r>
    <x v="2"/>
    <x v="0"/>
    <x v="14"/>
    <x v="89"/>
    <x v="66"/>
  </r>
  <r>
    <x v="2"/>
    <x v="0"/>
    <x v="4"/>
    <x v="90"/>
    <x v="39"/>
  </r>
  <r>
    <x v="2"/>
    <x v="4"/>
    <x v="9"/>
    <x v="91"/>
    <x v="47"/>
  </r>
  <r>
    <x v="8"/>
    <x v="2"/>
    <x v="15"/>
    <x v="8"/>
    <x v="36"/>
  </r>
  <r>
    <x v="0"/>
    <x v="1"/>
    <x v="1"/>
    <x v="92"/>
    <x v="13"/>
  </r>
  <r>
    <x v="8"/>
    <x v="5"/>
    <x v="19"/>
    <x v="93"/>
    <x v="67"/>
  </r>
  <r>
    <x v="5"/>
    <x v="2"/>
    <x v="15"/>
    <x v="94"/>
    <x v="68"/>
  </r>
  <r>
    <x v="7"/>
    <x v="2"/>
    <x v="18"/>
    <x v="95"/>
    <x v="69"/>
  </r>
  <r>
    <x v="3"/>
    <x v="0"/>
    <x v="20"/>
    <x v="96"/>
    <x v="47"/>
  </r>
  <r>
    <x v="6"/>
    <x v="1"/>
    <x v="2"/>
    <x v="97"/>
    <x v="47"/>
  </r>
  <r>
    <x v="0"/>
    <x v="2"/>
    <x v="5"/>
    <x v="98"/>
    <x v="18"/>
  </r>
  <r>
    <x v="5"/>
    <x v="5"/>
    <x v="4"/>
    <x v="99"/>
    <x v="70"/>
  </r>
  <r>
    <x v="7"/>
    <x v="2"/>
    <x v="10"/>
    <x v="100"/>
    <x v="33"/>
  </r>
  <r>
    <x v="0"/>
    <x v="5"/>
    <x v="21"/>
    <x v="101"/>
    <x v="45"/>
  </r>
  <r>
    <x v="9"/>
    <x v="2"/>
    <x v="18"/>
    <x v="102"/>
    <x v="29"/>
  </r>
  <r>
    <x v="1"/>
    <x v="1"/>
    <x v="12"/>
    <x v="103"/>
    <x v="23"/>
  </r>
  <r>
    <x v="6"/>
    <x v="3"/>
    <x v="21"/>
    <x v="104"/>
    <x v="59"/>
  </r>
  <r>
    <x v="3"/>
    <x v="2"/>
    <x v="15"/>
    <x v="105"/>
    <x v="71"/>
  </r>
  <r>
    <x v="5"/>
    <x v="0"/>
    <x v="8"/>
    <x v="106"/>
    <x v="72"/>
  </r>
  <r>
    <x v="4"/>
    <x v="5"/>
    <x v="21"/>
    <x v="107"/>
    <x v="73"/>
  </r>
  <r>
    <x v="9"/>
    <x v="5"/>
    <x v="4"/>
    <x v="108"/>
    <x v="66"/>
  </r>
  <r>
    <x v="4"/>
    <x v="5"/>
    <x v="2"/>
    <x v="109"/>
    <x v="45"/>
  </r>
  <r>
    <x v="4"/>
    <x v="0"/>
    <x v="3"/>
    <x v="110"/>
    <x v="27"/>
  </r>
  <r>
    <x v="5"/>
    <x v="1"/>
    <x v="0"/>
    <x v="111"/>
    <x v="74"/>
  </r>
  <r>
    <x v="7"/>
    <x v="0"/>
    <x v="3"/>
    <x v="112"/>
    <x v="50"/>
  </r>
  <r>
    <x v="0"/>
    <x v="4"/>
    <x v="4"/>
    <x v="113"/>
    <x v="18"/>
  </r>
  <r>
    <x v="3"/>
    <x v="0"/>
    <x v="0"/>
    <x v="114"/>
    <x v="75"/>
  </r>
  <r>
    <x v="0"/>
    <x v="4"/>
    <x v="2"/>
    <x v="115"/>
    <x v="27"/>
  </r>
  <r>
    <x v="3"/>
    <x v="1"/>
    <x v="18"/>
    <x v="116"/>
    <x v="76"/>
  </r>
  <r>
    <x v="1"/>
    <x v="1"/>
    <x v="18"/>
    <x v="117"/>
    <x v="68"/>
  </r>
  <r>
    <x v="4"/>
    <x v="4"/>
    <x v="5"/>
    <x v="2"/>
    <x v="32"/>
  </r>
  <r>
    <x v="5"/>
    <x v="1"/>
    <x v="17"/>
    <x v="118"/>
    <x v="0"/>
  </r>
  <r>
    <x v="5"/>
    <x v="1"/>
    <x v="8"/>
    <x v="119"/>
    <x v="41"/>
  </r>
  <r>
    <x v="5"/>
    <x v="2"/>
    <x v="12"/>
    <x v="120"/>
    <x v="74"/>
  </r>
  <r>
    <x v="9"/>
    <x v="2"/>
    <x v="1"/>
    <x v="121"/>
    <x v="77"/>
  </r>
  <r>
    <x v="5"/>
    <x v="3"/>
    <x v="9"/>
    <x v="122"/>
    <x v="78"/>
  </r>
  <r>
    <x v="1"/>
    <x v="4"/>
    <x v="7"/>
    <x v="123"/>
    <x v="79"/>
  </r>
  <r>
    <x v="5"/>
    <x v="5"/>
    <x v="9"/>
    <x v="56"/>
    <x v="40"/>
  </r>
  <r>
    <x v="6"/>
    <x v="2"/>
    <x v="9"/>
    <x v="47"/>
    <x v="80"/>
  </r>
  <r>
    <x v="5"/>
    <x v="0"/>
    <x v="5"/>
    <x v="124"/>
    <x v="45"/>
  </r>
  <r>
    <x v="6"/>
    <x v="0"/>
    <x v="7"/>
    <x v="125"/>
    <x v="8"/>
  </r>
  <r>
    <x v="5"/>
    <x v="4"/>
    <x v="19"/>
    <x v="126"/>
    <x v="81"/>
  </r>
  <r>
    <x v="4"/>
    <x v="3"/>
    <x v="9"/>
    <x v="127"/>
    <x v="82"/>
  </r>
  <r>
    <x v="1"/>
    <x v="4"/>
    <x v="1"/>
    <x v="128"/>
    <x v="83"/>
  </r>
  <r>
    <x v="6"/>
    <x v="1"/>
    <x v="12"/>
    <x v="129"/>
    <x v="84"/>
  </r>
  <r>
    <x v="2"/>
    <x v="0"/>
    <x v="2"/>
    <x v="130"/>
    <x v="46"/>
  </r>
  <r>
    <x v="1"/>
    <x v="0"/>
    <x v="0"/>
    <x v="131"/>
    <x v="53"/>
  </r>
  <r>
    <x v="3"/>
    <x v="2"/>
    <x v="21"/>
    <x v="75"/>
    <x v="20"/>
  </r>
  <r>
    <x v="5"/>
    <x v="1"/>
    <x v="18"/>
    <x v="132"/>
    <x v="33"/>
  </r>
  <r>
    <x v="3"/>
    <x v="5"/>
    <x v="5"/>
    <x v="133"/>
    <x v="85"/>
  </r>
  <r>
    <x v="7"/>
    <x v="0"/>
    <x v="9"/>
    <x v="134"/>
    <x v="58"/>
  </r>
  <r>
    <x v="1"/>
    <x v="4"/>
    <x v="11"/>
    <x v="135"/>
    <x v="86"/>
  </r>
  <r>
    <x v="4"/>
    <x v="3"/>
    <x v="12"/>
    <x v="136"/>
    <x v="87"/>
  </r>
  <r>
    <x v="2"/>
    <x v="5"/>
    <x v="20"/>
    <x v="137"/>
    <x v="82"/>
  </r>
  <r>
    <x v="7"/>
    <x v="3"/>
    <x v="10"/>
    <x v="138"/>
    <x v="88"/>
  </r>
  <r>
    <x v="4"/>
    <x v="4"/>
    <x v="20"/>
    <x v="139"/>
    <x v="38"/>
  </r>
  <r>
    <x v="1"/>
    <x v="1"/>
    <x v="5"/>
    <x v="140"/>
    <x v="89"/>
  </r>
  <r>
    <x v="2"/>
    <x v="3"/>
    <x v="4"/>
    <x v="141"/>
    <x v="29"/>
  </r>
  <r>
    <x v="5"/>
    <x v="2"/>
    <x v="7"/>
    <x v="142"/>
    <x v="90"/>
  </r>
  <r>
    <x v="0"/>
    <x v="3"/>
    <x v="12"/>
    <x v="143"/>
    <x v="32"/>
  </r>
  <r>
    <x v="5"/>
    <x v="5"/>
    <x v="17"/>
    <x v="144"/>
    <x v="37"/>
  </r>
  <r>
    <x v="4"/>
    <x v="0"/>
    <x v="19"/>
    <x v="145"/>
    <x v="1"/>
  </r>
  <r>
    <x v="6"/>
    <x v="5"/>
    <x v="16"/>
    <x v="146"/>
    <x v="58"/>
  </r>
  <r>
    <x v="4"/>
    <x v="5"/>
    <x v="0"/>
    <x v="147"/>
    <x v="91"/>
  </r>
  <r>
    <x v="8"/>
    <x v="0"/>
    <x v="12"/>
    <x v="148"/>
    <x v="92"/>
  </r>
  <r>
    <x v="2"/>
    <x v="1"/>
    <x v="16"/>
    <x v="149"/>
    <x v="93"/>
  </r>
  <r>
    <x v="7"/>
    <x v="3"/>
    <x v="20"/>
    <x v="150"/>
    <x v="83"/>
  </r>
  <r>
    <x v="0"/>
    <x v="1"/>
    <x v="0"/>
    <x v="151"/>
    <x v="94"/>
  </r>
  <r>
    <x v="0"/>
    <x v="4"/>
    <x v="11"/>
    <x v="152"/>
    <x v="95"/>
  </r>
  <r>
    <x v="5"/>
    <x v="1"/>
    <x v="10"/>
    <x v="153"/>
    <x v="82"/>
  </r>
  <r>
    <x v="0"/>
    <x v="5"/>
    <x v="14"/>
    <x v="154"/>
    <x v="8"/>
  </r>
  <r>
    <x v="9"/>
    <x v="3"/>
    <x v="5"/>
    <x v="155"/>
    <x v="26"/>
  </r>
  <r>
    <x v="5"/>
    <x v="2"/>
    <x v="3"/>
    <x v="12"/>
    <x v="96"/>
  </r>
  <r>
    <x v="0"/>
    <x v="5"/>
    <x v="5"/>
    <x v="156"/>
    <x v="57"/>
  </r>
  <r>
    <x v="8"/>
    <x v="1"/>
    <x v="5"/>
    <x v="135"/>
    <x v="97"/>
  </r>
  <r>
    <x v="8"/>
    <x v="5"/>
    <x v="13"/>
    <x v="157"/>
    <x v="36"/>
  </r>
  <r>
    <x v="5"/>
    <x v="1"/>
    <x v="15"/>
    <x v="158"/>
    <x v="75"/>
  </r>
  <r>
    <x v="6"/>
    <x v="5"/>
    <x v="5"/>
    <x v="159"/>
    <x v="66"/>
  </r>
  <r>
    <x v="9"/>
    <x v="5"/>
    <x v="21"/>
    <x v="9"/>
    <x v="47"/>
  </r>
  <r>
    <x v="1"/>
    <x v="5"/>
    <x v="10"/>
    <x v="160"/>
    <x v="98"/>
  </r>
  <r>
    <x v="7"/>
    <x v="3"/>
    <x v="7"/>
    <x v="99"/>
    <x v="19"/>
  </r>
  <r>
    <x v="3"/>
    <x v="0"/>
    <x v="13"/>
    <x v="161"/>
    <x v="61"/>
  </r>
  <r>
    <x v="0"/>
    <x v="4"/>
    <x v="17"/>
    <x v="162"/>
    <x v="59"/>
  </r>
  <r>
    <x v="4"/>
    <x v="2"/>
    <x v="2"/>
    <x v="163"/>
    <x v="12"/>
  </r>
  <r>
    <x v="1"/>
    <x v="3"/>
    <x v="21"/>
    <x v="164"/>
    <x v="82"/>
  </r>
  <r>
    <x v="2"/>
    <x v="2"/>
    <x v="18"/>
    <x v="165"/>
    <x v="20"/>
  </r>
  <r>
    <x v="4"/>
    <x v="4"/>
    <x v="11"/>
    <x v="61"/>
    <x v="61"/>
  </r>
  <r>
    <x v="9"/>
    <x v="0"/>
    <x v="19"/>
    <x v="166"/>
    <x v="82"/>
  </r>
  <r>
    <x v="3"/>
    <x v="0"/>
    <x v="21"/>
    <x v="167"/>
    <x v="96"/>
  </r>
  <r>
    <x v="8"/>
    <x v="3"/>
    <x v="21"/>
    <x v="168"/>
    <x v="99"/>
  </r>
  <r>
    <x v="9"/>
    <x v="5"/>
    <x v="15"/>
    <x v="169"/>
    <x v="20"/>
  </r>
  <r>
    <x v="8"/>
    <x v="5"/>
    <x v="8"/>
    <x v="170"/>
    <x v="100"/>
  </r>
  <r>
    <x v="1"/>
    <x v="0"/>
    <x v="21"/>
    <x v="171"/>
    <x v="101"/>
  </r>
  <r>
    <x v="0"/>
    <x v="4"/>
    <x v="12"/>
    <x v="113"/>
    <x v="101"/>
  </r>
  <r>
    <x v="4"/>
    <x v="1"/>
    <x v="18"/>
    <x v="172"/>
    <x v="96"/>
  </r>
  <r>
    <x v="6"/>
    <x v="2"/>
    <x v="11"/>
    <x v="173"/>
    <x v="41"/>
  </r>
  <r>
    <x v="2"/>
    <x v="3"/>
    <x v="3"/>
    <x v="174"/>
    <x v="20"/>
  </r>
  <r>
    <x v="1"/>
    <x v="0"/>
    <x v="7"/>
    <x v="175"/>
    <x v="24"/>
  </r>
  <r>
    <x v="5"/>
    <x v="5"/>
    <x v="8"/>
    <x v="176"/>
    <x v="102"/>
  </r>
  <r>
    <x v="8"/>
    <x v="5"/>
    <x v="4"/>
    <x v="177"/>
    <x v="90"/>
  </r>
  <r>
    <x v="4"/>
    <x v="0"/>
    <x v="0"/>
    <x v="178"/>
    <x v="62"/>
  </r>
  <r>
    <x v="2"/>
    <x v="0"/>
    <x v="21"/>
    <x v="179"/>
    <x v="78"/>
  </r>
  <r>
    <x v="2"/>
    <x v="5"/>
    <x v="9"/>
    <x v="180"/>
    <x v="85"/>
  </r>
  <r>
    <x v="1"/>
    <x v="1"/>
    <x v="0"/>
    <x v="181"/>
    <x v="62"/>
  </r>
  <r>
    <x v="0"/>
    <x v="1"/>
    <x v="7"/>
    <x v="182"/>
    <x v="103"/>
  </r>
  <r>
    <x v="0"/>
    <x v="1"/>
    <x v="10"/>
    <x v="183"/>
    <x v="85"/>
  </r>
  <r>
    <x v="3"/>
    <x v="2"/>
    <x v="1"/>
    <x v="184"/>
    <x v="79"/>
  </r>
  <r>
    <x v="3"/>
    <x v="5"/>
    <x v="10"/>
    <x v="185"/>
    <x v="72"/>
  </r>
  <r>
    <x v="6"/>
    <x v="2"/>
    <x v="0"/>
    <x v="114"/>
    <x v="104"/>
  </r>
  <r>
    <x v="0"/>
    <x v="3"/>
    <x v="19"/>
    <x v="186"/>
    <x v="72"/>
  </r>
  <r>
    <x v="7"/>
    <x v="0"/>
    <x v="8"/>
    <x v="187"/>
    <x v="6"/>
  </r>
  <r>
    <x v="5"/>
    <x v="0"/>
    <x v="21"/>
    <x v="188"/>
    <x v="105"/>
  </r>
  <r>
    <x v="6"/>
    <x v="3"/>
    <x v="17"/>
    <x v="65"/>
    <x v="99"/>
  </r>
  <r>
    <x v="2"/>
    <x v="5"/>
    <x v="10"/>
    <x v="62"/>
    <x v="37"/>
  </r>
  <r>
    <x v="5"/>
    <x v="4"/>
    <x v="3"/>
    <x v="189"/>
    <x v="106"/>
  </r>
  <r>
    <x v="4"/>
    <x v="3"/>
    <x v="0"/>
    <x v="190"/>
    <x v="41"/>
  </r>
  <r>
    <x v="3"/>
    <x v="4"/>
    <x v="4"/>
    <x v="191"/>
    <x v="33"/>
  </r>
  <r>
    <x v="5"/>
    <x v="0"/>
    <x v="7"/>
    <x v="192"/>
    <x v="46"/>
  </r>
  <r>
    <x v="2"/>
    <x v="0"/>
    <x v="13"/>
    <x v="193"/>
    <x v="70"/>
  </r>
  <r>
    <x v="6"/>
    <x v="3"/>
    <x v="7"/>
    <x v="194"/>
    <x v="62"/>
  </r>
  <r>
    <x v="2"/>
    <x v="3"/>
    <x v="17"/>
    <x v="195"/>
    <x v="97"/>
  </r>
  <r>
    <x v="9"/>
    <x v="3"/>
    <x v="20"/>
    <x v="196"/>
    <x v="60"/>
  </r>
  <r>
    <x v="7"/>
    <x v="4"/>
    <x v="2"/>
    <x v="197"/>
    <x v="107"/>
  </r>
  <r>
    <x v="5"/>
    <x v="3"/>
    <x v="18"/>
    <x v="198"/>
    <x v="108"/>
  </r>
  <r>
    <x v="6"/>
    <x v="3"/>
    <x v="3"/>
    <x v="199"/>
    <x v="109"/>
  </r>
  <r>
    <x v="4"/>
    <x v="5"/>
    <x v="10"/>
    <x v="200"/>
    <x v="8"/>
  </r>
  <r>
    <x v="2"/>
    <x v="2"/>
    <x v="1"/>
    <x v="201"/>
    <x v="37"/>
  </r>
  <r>
    <x v="5"/>
    <x v="2"/>
    <x v="1"/>
    <x v="202"/>
    <x v="15"/>
  </r>
  <r>
    <x v="3"/>
    <x v="2"/>
    <x v="0"/>
    <x v="60"/>
    <x v="85"/>
  </r>
  <r>
    <x v="7"/>
    <x v="3"/>
    <x v="16"/>
    <x v="203"/>
    <x v="38"/>
  </r>
  <r>
    <x v="2"/>
    <x v="4"/>
    <x v="17"/>
    <x v="204"/>
    <x v="110"/>
  </r>
  <r>
    <x v="8"/>
    <x v="1"/>
    <x v="14"/>
    <x v="103"/>
    <x v="111"/>
  </r>
  <r>
    <x v="2"/>
    <x v="2"/>
    <x v="0"/>
    <x v="205"/>
    <x v="112"/>
  </r>
  <r>
    <x v="2"/>
    <x v="0"/>
    <x v="19"/>
    <x v="206"/>
    <x v="101"/>
  </r>
  <r>
    <x v="3"/>
    <x v="4"/>
    <x v="7"/>
    <x v="207"/>
    <x v="107"/>
  </r>
  <r>
    <x v="9"/>
    <x v="1"/>
    <x v="16"/>
    <x v="208"/>
    <x v="49"/>
  </r>
  <r>
    <x v="6"/>
    <x v="0"/>
    <x v="4"/>
    <x v="209"/>
    <x v="33"/>
  </r>
  <r>
    <x v="6"/>
    <x v="2"/>
    <x v="3"/>
    <x v="210"/>
    <x v="107"/>
  </r>
  <r>
    <x v="1"/>
    <x v="5"/>
    <x v="6"/>
    <x v="211"/>
    <x v="3"/>
  </r>
  <r>
    <x v="4"/>
    <x v="2"/>
    <x v="11"/>
    <x v="212"/>
    <x v="26"/>
  </r>
  <r>
    <x v="0"/>
    <x v="4"/>
    <x v="21"/>
    <x v="213"/>
    <x v="15"/>
  </r>
  <r>
    <x v="0"/>
    <x v="3"/>
    <x v="18"/>
    <x v="214"/>
    <x v="26"/>
  </r>
  <r>
    <x v="6"/>
    <x v="4"/>
    <x v="15"/>
    <x v="215"/>
    <x v="23"/>
  </r>
  <r>
    <x v="0"/>
    <x v="2"/>
    <x v="18"/>
    <x v="216"/>
    <x v="97"/>
  </r>
  <r>
    <x v="4"/>
    <x v="1"/>
    <x v="2"/>
    <x v="217"/>
    <x v="113"/>
  </r>
  <r>
    <x v="8"/>
    <x v="0"/>
    <x v="19"/>
    <x v="218"/>
    <x v="114"/>
  </r>
  <r>
    <x v="0"/>
    <x v="0"/>
    <x v="18"/>
    <x v="219"/>
    <x v="66"/>
  </r>
  <r>
    <x v="9"/>
    <x v="1"/>
    <x v="8"/>
    <x v="220"/>
    <x v="70"/>
  </r>
  <r>
    <x v="1"/>
    <x v="3"/>
    <x v="3"/>
    <x v="221"/>
    <x v="82"/>
  </r>
  <r>
    <x v="2"/>
    <x v="4"/>
    <x v="21"/>
    <x v="222"/>
    <x v="115"/>
  </r>
  <r>
    <x v="2"/>
    <x v="4"/>
    <x v="5"/>
    <x v="223"/>
    <x v="15"/>
  </r>
  <r>
    <x v="9"/>
    <x v="0"/>
    <x v="20"/>
    <x v="224"/>
    <x v="3"/>
  </r>
  <r>
    <x v="1"/>
    <x v="1"/>
    <x v="13"/>
    <x v="225"/>
    <x v="116"/>
  </r>
  <r>
    <x v="9"/>
    <x v="5"/>
    <x v="9"/>
    <x v="226"/>
    <x v="15"/>
  </r>
  <r>
    <x v="4"/>
    <x v="5"/>
    <x v="9"/>
    <x v="227"/>
    <x v="53"/>
  </r>
  <r>
    <x v="7"/>
    <x v="1"/>
    <x v="9"/>
    <x v="228"/>
    <x v="77"/>
  </r>
  <r>
    <x v="5"/>
    <x v="1"/>
    <x v="19"/>
    <x v="229"/>
    <x v="3"/>
  </r>
  <r>
    <x v="9"/>
    <x v="2"/>
    <x v="11"/>
    <x v="230"/>
    <x v="8"/>
  </r>
  <r>
    <x v="0"/>
    <x v="4"/>
    <x v="6"/>
    <x v="231"/>
    <x v="40"/>
  </r>
  <r>
    <x v="4"/>
    <x v="5"/>
    <x v="1"/>
    <x v="232"/>
    <x v="61"/>
  </r>
  <r>
    <x v="0"/>
    <x v="2"/>
    <x v="2"/>
    <x v="233"/>
    <x v="38"/>
  </r>
  <r>
    <x v="6"/>
    <x v="5"/>
    <x v="7"/>
    <x v="171"/>
    <x v="117"/>
  </r>
  <r>
    <x v="0"/>
    <x v="2"/>
    <x v="11"/>
    <x v="234"/>
    <x v="58"/>
  </r>
  <r>
    <x v="7"/>
    <x v="2"/>
    <x v="9"/>
    <x v="235"/>
    <x v="45"/>
  </r>
  <r>
    <x v="6"/>
    <x v="1"/>
    <x v="7"/>
    <x v="236"/>
    <x v="79"/>
  </r>
  <r>
    <x v="1"/>
    <x v="0"/>
    <x v="20"/>
    <x v="237"/>
    <x v="15"/>
  </r>
  <r>
    <x v="5"/>
    <x v="4"/>
    <x v="0"/>
    <x v="238"/>
    <x v="67"/>
  </r>
  <r>
    <x v="8"/>
    <x v="3"/>
    <x v="19"/>
    <x v="159"/>
    <x v="27"/>
  </r>
  <r>
    <x v="1"/>
    <x v="4"/>
    <x v="20"/>
    <x v="239"/>
    <x v="111"/>
  </r>
  <r>
    <x v="8"/>
    <x v="5"/>
    <x v="14"/>
    <x v="240"/>
    <x v="88"/>
  </r>
  <r>
    <x v="3"/>
    <x v="1"/>
    <x v="15"/>
    <x v="213"/>
    <x v="115"/>
  </r>
  <r>
    <x v="0"/>
    <x v="1"/>
    <x v="17"/>
    <x v="190"/>
    <x v="45"/>
  </r>
  <r>
    <x v="5"/>
    <x v="5"/>
    <x v="16"/>
    <x v="241"/>
    <x v="118"/>
  </r>
  <r>
    <x v="0"/>
    <x v="3"/>
    <x v="16"/>
    <x v="242"/>
    <x v="90"/>
  </r>
  <r>
    <x v="4"/>
    <x v="1"/>
    <x v="13"/>
    <x v="243"/>
    <x v="106"/>
  </r>
  <r>
    <x v="1"/>
    <x v="2"/>
    <x v="14"/>
    <x v="48"/>
    <x v="53"/>
  </r>
  <r>
    <x v="7"/>
    <x v="0"/>
    <x v="16"/>
    <x v="244"/>
    <x v="90"/>
  </r>
  <r>
    <x v="0"/>
    <x v="1"/>
    <x v="12"/>
    <x v="245"/>
    <x v="89"/>
  </r>
  <r>
    <x v="4"/>
    <x v="0"/>
    <x v="21"/>
    <x v="246"/>
    <x v="49"/>
  </r>
  <r>
    <x v="8"/>
    <x v="1"/>
    <x v="16"/>
    <x v="121"/>
    <x v="100"/>
  </r>
  <r>
    <x v="8"/>
    <x v="5"/>
    <x v="9"/>
    <x v="206"/>
    <x v="66"/>
  </r>
  <r>
    <x v="7"/>
    <x v="2"/>
    <x v="6"/>
    <x v="247"/>
    <x v="78"/>
  </r>
  <r>
    <x v="4"/>
    <x v="3"/>
    <x v="17"/>
    <x v="248"/>
    <x v="107"/>
  </r>
  <r>
    <x v="1"/>
    <x v="4"/>
    <x v="18"/>
    <x v="249"/>
    <x v="41"/>
  </r>
  <r>
    <x v="6"/>
    <x v="1"/>
    <x v="6"/>
    <x v="117"/>
    <x v="78"/>
  </r>
  <r>
    <x v="7"/>
    <x v="5"/>
    <x v="15"/>
    <x v="250"/>
    <x v="12"/>
  </r>
  <r>
    <x v="7"/>
    <x v="4"/>
    <x v="6"/>
    <x v="251"/>
    <x v="80"/>
  </r>
  <r>
    <x v="3"/>
    <x v="5"/>
    <x v="14"/>
    <x v="252"/>
    <x v="89"/>
  </r>
  <r>
    <x v="4"/>
    <x v="1"/>
    <x v="0"/>
    <x v="253"/>
    <x v="61"/>
  </r>
  <r>
    <x v="6"/>
    <x v="4"/>
    <x v="4"/>
    <x v="254"/>
    <x v="101"/>
  </r>
  <r>
    <x v="9"/>
    <x v="4"/>
    <x v="2"/>
    <x v="255"/>
    <x v="89"/>
  </r>
  <r>
    <x v="0"/>
    <x v="0"/>
    <x v="12"/>
    <x v="256"/>
    <x v="29"/>
  </r>
  <r>
    <x v="4"/>
    <x v="2"/>
    <x v="12"/>
    <x v="257"/>
    <x v="32"/>
  </r>
  <r>
    <x v="9"/>
    <x v="5"/>
    <x v="7"/>
    <x v="258"/>
    <x v="118"/>
  </r>
  <r>
    <x v="5"/>
    <x v="2"/>
    <x v="6"/>
    <x v="259"/>
    <x v="88"/>
  </r>
  <r>
    <x v="8"/>
    <x v="3"/>
    <x v="12"/>
    <x v="260"/>
    <x v="59"/>
  </r>
  <r>
    <x v="7"/>
    <x v="3"/>
    <x v="14"/>
    <x v="261"/>
    <x v="38"/>
  </r>
  <r>
    <x v="2"/>
    <x v="1"/>
    <x v="18"/>
    <x v="262"/>
    <x v="11"/>
  </r>
  <r>
    <x v="2"/>
    <x v="2"/>
    <x v="4"/>
    <x v="263"/>
    <x v="0"/>
  </r>
  <r>
    <x v="5"/>
    <x v="0"/>
    <x v="0"/>
    <x v="264"/>
    <x v="6"/>
  </r>
  <r>
    <x v="5"/>
    <x v="0"/>
    <x v="10"/>
    <x v="64"/>
    <x v="119"/>
  </r>
  <r>
    <x v="8"/>
    <x v="0"/>
    <x v="2"/>
    <x v="62"/>
    <x v="91"/>
  </r>
  <r>
    <x v="8"/>
    <x v="4"/>
    <x v="21"/>
    <x v="265"/>
    <x v="77"/>
  </r>
  <r>
    <x v="7"/>
    <x v="3"/>
    <x v="5"/>
    <x v="65"/>
    <x v="89"/>
  </r>
  <r>
    <x v="3"/>
    <x v="0"/>
    <x v="16"/>
    <x v="266"/>
    <x v="22"/>
  </r>
  <r>
    <x v="2"/>
    <x v="4"/>
    <x v="4"/>
    <x v="267"/>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D55E84-FD28-5448-A0E8-C5CF821C523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8:F14" firstHeaderRow="0" firstDataRow="1" firstDataCol="1"/>
  <pivotFields count="6">
    <pivotField showAll="0">
      <items count="11">
        <item h="1" x="7"/>
        <item h="1" x="1"/>
        <item h="1" x="3"/>
        <item x="5"/>
        <item h="1" x="4"/>
        <item h="1" x="6"/>
        <item h="1" x="8"/>
        <item h="1" x="2"/>
        <item h="1" x="9"/>
        <item h="1" x="0"/>
        <item t="default"/>
      </items>
    </pivotField>
    <pivotField axis="axisRow" showAll="0">
      <items count="7">
        <item x="4"/>
        <item x="2"/>
        <item x="5"/>
        <item x="0"/>
        <item x="3"/>
        <item x="1"/>
        <item t="default"/>
      </items>
    </pivotField>
    <pivotField showAll="0"/>
    <pivotField dataField="1" numFmtId="164"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dataField="1" numFmtId="3" showAll="0">
      <items count="121">
        <item x="105"/>
        <item x="107"/>
        <item x="49"/>
        <item x="47"/>
        <item x="9"/>
        <item x="25"/>
        <item x="36"/>
        <item x="33"/>
        <item x="118"/>
        <item x="82"/>
        <item x="26"/>
        <item x="38"/>
        <item x="40"/>
        <item x="90"/>
        <item x="101"/>
        <item x="45"/>
        <item x="59"/>
        <item x="6"/>
        <item x="112"/>
        <item x="110"/>
        <item x="41"/>
        <item x="14"/>
        <item x="42"/>
        <item x="29"/>
        <item x="8"/>
        <item x="111"/>
        <item x="62"/>
        <item x="79"/>
        <item x="15"/>
        <item x="18"/>
        <item x="66"/>
        <item x="70"/>
        <item x="115"/>
        <item x="27"/>
        <item x="104"/>
        <item x="51"/>
        <item x="0"/>
        <item x="88"/>
        <item x="12"/>
        <item x="61"/>
        <item x="89"/>
        <item x="76"/>
        <item x="32"/>
        <item x="50"/>
        <item x="19"/>
        <item x="11"/>
        <item x="2"/>
        <item x="53"/>
        <item x="34"/>
        <item x="39"/>
        <item x="57"/>
        <item x="17"/>
        <item x="55"/>
        <item x="23"/>
        <item x="99"/>
        <item x="85"/>
        <item x="96"/>
        <item x="28"/>
        <item x="21"/>
        <item x="37"/>
        <item x="71"/>
        <item x="24"/>
        <item x="108"/>
        <item x="58"/>
        <item x="20"/>
        <item x="46"/>
        <item x="7"/>
        <item x="83"/>
        <item x="65"/>
        <item x="98"/>
        <item x="72"/>
        <item x="63"/>
        <item x="22"/>
        <item x="13"/>
        <item x="117"/>
        <item x="75"/>
        <item x="93"/>
        <item x="78"/>
        <item x="109"/>
        <item x="74"/>
        <item x="35"/>
        <item x="81"/>
        <item x="48"/>
        <item x="106"/>
        <item x="44"/>
        <item x="100"/>
        <item x="60"/>
        <item x="30"/>
        <item x="3"/>
        <item x="95"/>
        <item x="68"/>
        <item x="77"/>
        <item x="97"/>
        <item x="56"/>
        <item x="67"/>
        <item x="92"/>
        <item x="114"/>
        <item x="119"/>
        <item x="16"/>
        <item x="64"/>
        <item x="80"/>
        <item x="84"/>
        <item x="116"/>
        <item x="91"/>
        <item x="102"/>
        <item x="103"/>
        <item x="87"/>
        <item x="113"/>
        <item x="31"/>
        <item x="4"/>
        <item x="5"/>
        <item x="94"/>
        <item x="73"/>
        <item x="1"/>
        <item x="10"/>
        <item x="54"/>
        <item x="43"/>
        <item x="86"/>
        <item x="69"/>
        <item x="52"/>
        <item t="default"/>
      </items>
    </pivotField>
    <pivotField dragToRow="0" dragToCol="0" dragToPage="0" showAll="0" defaultSubtotal="0"/>
  </pivotFields>
  <rowFields count="1">
    <field x="1"/>
  </rowFields>
  <rowItems count="6">
    <i>
      <x/>
    </i>
    <i>
      <x v="1"/>
    </i>
    <i>
      <x v="2"/>
    </i>
    <i>
      <x v="3"/>
    </i>
    <i>
      <x v="4"/>
    </i>
    <i>
      <x v="5"/>
    </i>
  </rowItems>
  <colFields count="1">
    <field x="-2"/>
  </colFields>
  <colItems count="3">
    <i>
      <x/>
    </i>
    <i i="1">
      <x v="1"/>
    </i>
    <i i="2">
      <x v="2"/>
    </i>
  </colItems>
  <dataFields count="3">
    <dataField name="Sum of Amount" fld="3" baseField="0" baseItem="0" numFmtId="167"/>
    <dataField name="       " fld="3" baseField="0" baseItem="0"/>
    <dataField name="Sum of Units" fld="4" baseField="0" baseItem="0" numFmtId="3"/>
  </dataFields>
  <formats count="6">
    <format dxfId="9">
      <pivotArea outline="0" collapsedLevelsAreSubtotals="1" fieldPosition="0">
        <references count="1">
          <reference field="4294967294" count="1" selected="0">
            <x v="0"/>
          </reference>
        </references>
      </pivotArea>
    </format>
    <format dxfId="8">
      <pivotArea dataOnly="0" labelOnly="1" outline="0" fieldPosition="0">
        <references count="1">
          <reference field="4294967294" count="1">
            <x v="0"/>
          </reference>
        </references>
      </pivotArea>
    </format>
    <format dxfId="7">
      <pivotArea outline="0" collapsedLevelsAreSubtotals="1" fieldPosition="0">
        <references count="1">
          <reference field="4294967294" count="1" selected="0">
            <x v="2"/>
          </reference>
        </references>
      </pivotArea>
    </format>
    <format dxfId="6">
      <pivotArea dataOnly="0" labelOnly="1" outline="0" fieldPosition="0">
        <references count="1">
          <reference field="4294967294" count="1">
            <x v="2"/>
          </reference>
        </references>
      </pivotArea>
    </format>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1">
            <x v="1"/>
          </reference>
        </references>
      </pivotArea>
    </format>
  </formats>
  <conditionalFormats count="1">
    <conditionalFormat priority="1">
      <pivotAreas count="1">
        <pivotArea outline="0" fieldPosition="0">
          <references count="1">
            <reference field="4294967294" count="1">
              <x v="1"/>
            </reference>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7C1BF9-3E87-A442-A8D3-9D620A15E656}"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B23" firstHeaderRow="1" firstDataRow="1" firstDataCol="1"/>
  <pivotFields count="6">
    <pivotField showAll="0"/>
    <pivotField showAll="0"/>
    <pivotField axis="axisRow" showAll="0">
      <items count="23">
        <item x="8"/>
        <item x="0"/>
        <item x="17"/>
        <item x="15"/>
        <item x="7"/>
        <item x="2"/>
        <item x="21"/>
        <item x="19"/>
        <item x="1"/>
        <item x="3"/>
        <item x="9"/>
        <item x="14"/>
        <item x="12"/>
        <item x="11"/>
        <item x="10"/>
        <item x="13"/>
        <item x="18"/>
        <item x="5"/>
        <item x="16"/>
        <item x="6"/>
        <item x="20"/>
        <item x="4"/>
        <item t="default"/>
      </items>
    </pivotField>
    <pivotField numFmtId="164"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numFmtId="3" showAll="0">
      <items count="121">
        <item x="105"/>
        <item x="107"/>
        <item x="49"/>
        <item x="47"/>
        <item x="9"/>
        <item x="25"/>
        <item x="36"/>
        <item x="33"/>
        <item x="118"/>
        <item x="82"/>
        <item x="26"/>
        <item x="38"/>
        <item x="40"/>
        <item x="90"/>
        <item x="101"/>
        <item x="45"/>
        <item x="59"/>
        <item x="6"/>
        <item x="112"/>
        <item x="110"/>
        <item x="41"/>
        <item x="14"/>
        <item x="42"/>
        <item x="29"/>
        <item x="8"/>
        <item x="111"/>
        <item x="62"/>
        <item x="79"/>
        <item x="15"/>
        <item x="18"/>
        <item x="66"/>
        <item x="70"/>
        <item x="115"/>
        <item x="27"/>
        <item x="104"/>
        <item x="51"/>
        <item x="0"/>
        <item x="88"/>
        <item x="12"/>
        <item x="61"/>
        <item x="89"/>
        <item x="76"/>
        <item x="32"/>
        <item x="50"/>
        <item x="19"/>
        <item x="11"/>
        <item x="2"/>
        <item x="53"/>
        <item x="34"/>
        <item x="39"/>
        <item x="57"/>
        <item x="17"/>
        <item x="55"/>
        <item x="23"/>
        <item x="99"/>
        <item x="85"/>
        <item x="96"/>
        <item x="28"/>
        <item x="21"/>
        <item x="37"/>
        <item x="71"/>
        <item x="24"/>
        <item x="108"/>
        <item x="58"/>
        <item x="20"/>
        <item x="46"/>
        <item x="7"/>
        <item x="83"/>
        <item x="65"/>
        <item x="98"/>
        <item x="72"/>
        <item x="63"/>
        <item x="22"/>
        <item x="13"/>
        <item x="117"/>
        <item x="75"/>
        <item x="93"/>
        <item x="78"/>
        <item x="109"/>
        <item x="74"/>
        <item x="35"/>
        <item x="81"/>
        <item x="48"/>
        <item x="106"/>
        <item x="44"/>
        <item x="100"/>
        <item x="60"/>
        <item x="30"/>
        <item x="3"/>
        <item x="95"/>
        <item x="68"/>
        <item x="77"/>
        <item x="97"/>
        <item x="56"/>
        <item x="67"/>
        <item x="92"/>
        <item x="114"/>
        <item x="119"/>
        <item x="16"/>
        <item x="64"/>
        <item x="80"/>
        <item x="84"/>
        <item x="116"/>
        <item x="91"/>
        <item x="102"/>
        <item x="103"/>
        <item x="87"/>
        <item x="113"/>
        <item x="31"/>
        <item x="4"/>
        <item x="5"/>
        <item x="94"/>
        <item x="73"/>
        <item x="1"/>
        <item x="10"/>
        <item x="54"/>
        <item x="43"/>
        <item x="86"/>
        <item x="69"/>
        <item x="52"/>
        <item t="default"/>
      </items>
    </pivotField>
    <pivotField dataField="1" dragToRow="0" dragToCol="0" dragToPage="0" showAll="0" defaultSubtotal="0"/>
  </pivotFields>
  <rowFields count="1">
    <field x="2"/>
  </rowFields>
  <rowItems count="22">
    <i>
      <x/>
    </i>
    <i>
      <x v="1"/>
    </i>
    <i>
      <x v="2"/>
    </i>
    <i>
      <x v="3"/>
    </i>
    <i>
      <x v="4"/>
    </i>
    <i>
      <x v="5"/>
    </i>
    <i>
      <x v="6"/>
    </i>
    <i>
      <x v="7"/>
    </i>
    <i>
      <x v="8"/>
    </i>
    <i>
      <x v="9"/>
    </i>
    <i>
      <x v="10"/>
    </i>
    <i>
      <x v="11"/>
    </i>
    <i>
      <x v="12"/>
    </i>
    <i>
      <x v="13"/>
    </i>
    <i>
      <x v="14"/>
    </i>
    <i>
      <x v="15"/>
    </i>
    <i>
      <x v="16"/>
    </i>
    <i>
      <x v="17"/>
    </i>
    <i>
      <x v="18"/>
    </i>
    <i>
      <x v="19"/>
    </i>
    <i>
      <x v="20"/>
    </i>
    <i>
      <x v="21"/>
    </i>
  </rowItems>
  <colItems count="1">
    <i/>
  </colItems>
  <dataFields count="1">
    <dataField name="Sum of Sales per unit" fld="5" baseField="0" baseItem="0" numFmtId="166"/>
  </dataFields>
  <formats count="2">
    <format dxfId="3">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1CA9C3A-72D4-1C49-8645-AF84BD2986BB}" sourceName="Sales Person">
  <pivotTables>
    <pivotTable tabId="10" name="PivotTable5"/>
  </pivotTables>
  <data>
    <tabular pivotCacheId="754929707">
      <items count="10">
        <i x="7"/>
        <i x="1"/>
        <i x="3"/>
        <i x="5" s="1"/>
        <i x="4"/>
        <i x="6"/>
        <i x="8"/>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5E26EB0C-919F-1447-88F4-BD4A070B89FC}" cache="Slicer_Sales_Person" caption="Sales Person" columnCount="2"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2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3A6F9B4-C1CB-EF44-8862-349BC0F09A98}" name="DATA1018" displayName="DATA1018" ref="N2:Q302" totalsRowShown="0">
  <autoFilter ref="N2:Q302" xr:uid="{E3A6F9B4-C1CB-EF44-8862-349BC0F09A98}"/>
  <sortState xmlns:xlrd2="http://schemas.microsoft.com/office/spreadsheetml/2017/richdata2" ref="N3:Q302">
    <sortCondition descending="1" ref="P2:P302"/>
  </sortState>
  <tableColumns count="4">
    <tableColumn id="1" xr3:uid="{F47D0542-ACB7-584A-9A7B-0642AC5C346A}" name="Geography"/>
    <tableColumn id="2" xr3:uid="{F46D73D9-A7D2-744C-8BD8-2FF505D75047}" name="Product"/>
    <tableColumn id="3" xr3:uid="{87E3C1E0-7313-9541-B481-DF1C20143FB2}" name="Amount" dataDxfId="11"/>
    <tableColumn id="4" xr3:uid="{033A8200-623C-A545-803E-A1CAEF068C1E}" name="Units"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B179BB-5DFE-A44C-9D50-99117058A718}" name="Table3" displayName="Table3" ref="C11:C311" totalsRowShown="0" headerRowDxfId="23">
  <autoFilter ref="C11:C311" xr:uid="{BCB179BB-5DFE-A44C-9D50-99117058A718}"/>
  <tableColumns count="1">
    <tableColumn id="1" xr3:uid="{42B6793C-B1FE-9049-9641-C635E5526FB2}" name="Sales Pers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958DEE-284F-244D-93D6-A27C8E9E7368}" name="DATA" displayName="DATA" ref="D11:G312" totalsRowCount="1">
  <autoFilter ref="D11:G311" xr:uid="{4F958DEE-284F-244D-93D6-A27C8E9E7368}"/>
  <tableColumns count="4">
    <tableColumn id="1" xr3:uid="{B4682F80-7D82-1A41-8F00-ACF0FB1155BC}" name="Geography"/>
    <tableColumn id="2" xr3:uid="{73D6EC5D-E47B-3042-B26B-51F1E370AAAB}" name="Product"/>
    <tableColumn id="3" xr3:uid="{527BC036-AA3A-2F4F-8655-FBB14A2BAA29}" name="Amount" totalsRowFunction="custom" dataDxfId="22" totalsRowDxfId="21">
      <totalsRowFormula>SUM(F12:F311)</totalsRowFormula>
    </tableColumn>
    <tableColumn id="4" xr3:uid="{42B088FA-7C93-EF4D-B9B7-E01C1BB297AA}" name="Units" dataDxfId="20" totalsRowDxf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E8FAFF7-BE3B-7D49-8EEC-0F443784D283}" name="Stastics" displayName="Stastics" ref="A1:C8" totalsRowShown="0">
  <autoFilter ref="A1:C8" xr:uid="{CE8FAFF7-BE3B-7D49-8EEC-0F443784D283}"/>
  <tableColumns count="3">
    <tableColumn id="1" xr3:uid="{2EF57FDB-D55D-044D-9C70-AD9F790D2C25}" name="STATS"/>
    <tableColumn id="2" xr3:uid="{8F96E2F3-24B4-8A42-B02D-517518CB76B3}" name="AMOUNT"/>
    <tableColumn id="3" xr3:uid="{26AED5CD-5E44-5D40-853C-A7E00358772C}" name="UNIT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5A238F3-9BE4-D448-A755-D3C12D79A994}" name="Table39" displayName="Table39" ref="A2:A302" totalsRowShown="0" headerRowDxfId="18">
  <tableColumns count="1">
    <tableColumn id="1" xr3:uid="{E5156AA7-97A7-7543-B51F-E81B5AE05E0C}" name="Sales Perso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F2D05EE-61E1-6646-BB51-7B95AA860084}" name="DATA10" displayName="DATA10" ref="B2:E302" totalsRowShown="0">
  <sortState xmlns:xlrd2="http://schemas.microsoft.com/office/spreadsheetml/2017/richdata2" ref="B3:E302">
    <sortCondition descending="1" ref="D2:D302"/>
  </sortState>
  <tableColumns count="4">
    <tableColumn id="1" xr3:uid="{CA4B30E9-9CB3-EF47-B977-48FF6034264B}" name="Geography"/>
    <tableColumn id="2" xr3:uid="{0805FE49-A9F7-444C-8121-5AE7D86246B0}" name="Product"/>
    <tableColumn id="3" xr3:uid="{73FC68F2-37E8-204F-898E-C09ED13D8445}" name="Amount" dataDxfId="17"/>
    <tableColumn id="4" xr3:uid="{06E1CBBF-BE2D-9A46-B863-2045DE1C5319}" name="Units" dataDxfId="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D980A91-92FB-A248-A806-42CA987DD5F2}" name="Table3913" displayName="Table3913" ref="G2:G302" totalsRowShown="0" headerRowDxfId="15">
  <autoFilter ref="G2:G302" xr:uid="{8D980A91-92FB-A248-A806-42CA987DD5F2}"/>
  <tableColumns count="1">
    <tableColumn id="1" xr3:uid="{9EBBB083-5944-214A-8C01-7B0BEE5B3462}" name="Sales Pers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873D0E0-418A-4741-9870-C79E7B050981}" name="DATA1014" displayName="DATA1014" ref="H2:K302" totalsRowShown="0">
  <autoFilter ref="H2:K302" xr:uid="{A873D0E0-418A-4741-9870-C79E7B050981}"/>
  <sortState xmlns:xlrd2="http://schemas.microsoft.com/office/spreadsheetml/2017/richdata2" ref="H3:K302">
    <sortCondition descending="1" ref="J2:J302"/>
  </sortState>
  <tableColumns count="4">
    <tableColumn id="1" xr3:uid="{C2AB8E07-623A-F94C-B84B-AFCC4B4FBD88}" name="Geography"/>
    <tableColumn id="2" xr3:uid="{74D6639D-0E8C-3A4B-AC48-6BF65B95B5A3}" name="Product"/>
    <tableColumn id="3" xr3:uid="{9CC2F119-2617-CC4A-8687-BD02BAC1E5EB}" name="Amount" dataDxfId="14"/>
    <tableColumn id="4" xr3:uid="{6674AE74-0030-5D4D-B047-07D73EE7AD11}" name="Units" dataDxfId="1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ECDFCB6-274F-1D49-93C0-85A3D59DD7D6}" name="Table3917" displayName="Table3917" ref="M2:M302" totalsRowShown="0" headerRowDxfId="12">
  <autoFilter ref="M2:M302" xr:uid="{1ECDFCB6-274F-1D49-93C0-85A3D59DD7D6}"/>
  <tableColumns count="1">
    <tableColumn id="1" xr3:uid="{F4A8C6FA-3655-7F4C-8A99-BE9AC1BC3DBE}" name="Sales Per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abSelected="1" zoomScale="145" zoomScaleNormal="145" workbookViewId="0">
      <selection activeCell="H6" sqref="H6"/>
    </sheetView>
  </sheetViews>
  <sheetFormatPr baseColWidth="10" defaultColWidth="8.83203125" defaultRowHeight="15" x14ac:dyDescent="0.2"/>
  <cols>
    <col min="1" max="1" width="1.6640625" customWidth="1"/>
    <col min="2" max="2" width="3.6640625" customWidth="1"/>
    <col min="3" max="3" width="19.5" customWidth="1"/>
    <col min="4" max="4" width="14.6640625" customWidth="1"/>
    <col min="5" max="5" width="21.83203125" bestFit="1" customWidth="1"/>
    <col min="6" max="6" width="13.5" customWidth="1"/>
    <col min="7" max="7" width="11.6640625" customWidth="1"/>
    <col min="10" max="10" width="3.83203125" customWidth="1"/>
    <col min="11" max="11" width="53.83203125" customWidth="1"/>
    <col min="25" max="25" width="21.83203125" bestFit="1" customWidth="1"/>
    <col min="26" max="26" width="14.5" customWidth="1"/>
    <col min="31" max="31" width="21.83203125" customWidth="1"/>
  </cols>
  <sheetData>
    <row r="1" spans="1:26" s="2" customFormat="1" ht="52.5" customHeight="1" x14ac:dyDescent="0.2">
      <c r="A1" s="1"/>
      <c r="C1" s="3" t="s">
        <v>66</v>
      </c>
    </row>
    <row r="11" spans="1:26" x14ac:dyDescent="0.2">
      <c r="C11" s="6" t="s">
        <v>11</v>
      </c>
      <c r="D11" s="6" t="s">
        <v>12</v>
      </c>
      <c r="E11" s="6" t="s">
        <v>0</v>
      </c>
      <c r="F11" s="7" t="s">
        <v>1</v>
      </c>
      <c r="G11" s="7" t="s">
        <v>42</v>
      </c>
      <c r="Y11" t="s">
        <v>0</v>
      </c>
      <c r="Z11" t="s">
        <v>43</v>
      </c>
    </row>
    <row r="12" spans="1:26" x14ac:dyDescent="0.2">
      <c r="C12" t="s">
        <v>40</v>
      </c>
      <c r="D12" t="s">
        <v>37</v>
      </c>
      <c r="E12" t="s">
        <v>30</v>
      </c>
      <c r="F12" s="4">
        <v>1624</v>
      </c>
      <c r="G12" s="5">
        <v>114</v>
      </c>
      <c r="Y12" t="s">
        <v>13</v>
      </c>
      <c r="Z12" s="8">
        <v>9.33</v>
      </c>
    </row>
    <row r="13" spans="1:26" x14ac:dyDescent="0.2">
      <c r="C13" t="s">
        <v>8</v>
      </c>
      <c r="D13" t="s">
        <v>35</v>
      </c>
      <c r="E13" t="s">
        <v>32</v>
      </c>
      <c r="F13" s="4">
        <v>6706</v>
      </c>
      <c r="G13" s="5">
        <v>459</v>
      </c>
      <c r="Y13" t="s">
        <v>14</v>
      </c>
      <c r="Z13" s="8">
        <v>11.7</v>
      </c>
    </row>
    <row r="14" spans="1:26" x14ac:dyDescent="0.2">
      <c r="C14" t="s">
        <v>9</v>
      </c>
      <c r="D14" t="s">
        <v>35</v>
      </c>
      <c r="E14" t="s">
        <v>4</v>
      </c>
      <c r="F14" s="4">
        <v>959</v>
      </c>
      <c r="G14" s="5">
        <v>147</v>
      </c>
      <c r="Y14" t="s">
        <v>4</v>
      </c>
      <c r="Z14" s="8">
        <v>11.88</v>
      </c>
    </row>
    <row r="15" spans="1:26" x14ac:dyDescent="0.2">
      <c r="C15" t="s">
        <v>41</v>
      </c>
      <c r="D15" t="s">
        <v>36</v>
      </c>
      <c r="E15" t="s">
        <v>18</v>
      </c>
      <c r="F15" s="4">
        <v>9632</v>
      </c>
      <c r="G15" s="5">
        <v>288</v>
      </c>
      <c r="Y15" t="s">
        <v>15</v>
      </c>
      <c r="Z15" s="8">
        <v>11.73</v>
      </c>
    </row>
    <row r="16" spans="1:26" x14ac:dyDescent="0.2">
      <c r="C16" t="s">
        <v>6</v>
      </c>
      <c r="D16" t="s">
        <v>39</v>
      </c>
      <c r="E16" t="s">
        <v>25</v>
      </c>
      <c r="F16" s="4">
        <v>2100</v>
      </c>
      <c r="G16" s="5">
        <v>414</v>
      </c>
      <c r="Y16" t="s">
        <v>16</v>
      </c>
      <c r="Z16" s="8">
        <v>8.7899999999999991</v>
      </c>
    </row>
    <row r="17" spans="3:26" x14ac:dyDescent="0.2">
      <c r="C17" t="s">
        <v>40</v>
      </c>
      <c r="D17" t="s">
        <v>35</v>
      </c>
      <c r="E17" t="s">
        <v>33</v>
      </c>
      <c r="F17" s="4">
        <v>8869</v>
      </c>
      <c r="G17" s="5">
        <v>432</v>
      </c>
      <c r="Y17" t="s">
        <v>17</v>
      </c>
      <c r="Z17" s="8">
        <v>3.11</v>
      </c>
    </row>
    <row r="18" spans="3:26" x14ac:dyDescent="0.2">
      <c r="C18" t="s">
        <v>6</v>
      </c>
      <c r="D18" t="s">
        <v>38</v>
      </c>
      <c r="E18" t="s">
        <v>31</v>
      </c>
      <c r="F18" s="4">
        <v>2681</v>
      </c>
      <c r="G18" s="5">
        <v>54</v>
      </c>
      <c r="Y18" t="s">
        <v>18</v>
      </c>
      <c r="Z18" s="8">
        <v>6.47</v>
      </c>
    </row>
    <row r="19" spans="3:26" x14ac:dyDescent="0.2">
      <c r="C19" t="s">
        <v>8</v>
      </c>
      <c r="D19" t="s">
        <v>35</v>
      </c>
      <c r="E19" t="s">
        <v>22</v>
      </c>
      <c r="F19" s="4">
        <v>5012</v>
      </c>
      <c r="G19" s="5">
        <v>210</v>
      </c>
      <c r="Y19" t="s">
        <v>19</v>
      </c>
      <c r="Z19" s="8">
        <v>7.64</v>
      </c>
    </row>
    <row r="20" spans="3:26" x14ac:dyDescent="0.2">
      <c r="C20" t="s">
        <v>7</v>
      </c>
      <c r="D20" t="s">
        <v>38</v>
      </c>
      <c r="E20" t="s">
        <v>14</v>
      </c>
      <c r="F20" s="4">
        <v>1281</v>
      </c>
      <c r="G20" s="5">
        <v>75</v>
      </c>
      <c r="Y20" t="s">
        <v>20</v>
      </c>
      <c r="Z20" s="8">
        <v>10.62</v>
      </c>
    </row>
    <row r="21" spans="3:26" x14ac:dyDescent="0.2">
      <c r="C21" t="s">
        <v>5</v>
      </c>
      <c r="D21" t="s">
        <v>37</v>
      </c>
      <c r="E21" t="s">
        <v>14</v>
      </c>
      <c r="F21" s="4">
        <v>4991</v>
      </c>
      <c r="G21" s="5">
        <v>12</v>
      </c>
      <c r="Y21" t="s">
        <v>21</v>
      </c>
      <c r="Z21" s="8">
        <v>9</v>
      </c>
    </row>
    <row r="22" spans="3:26" x14ac:dyDescent="0.2">
      <c r="C22" t="s">
        <v>2</v>
      </c>
      <c r="D22" t="s">
        <v>39</v>
      </c>
      <c r="E22" t="s">
        <v>25</v>
      </c>
      <c r="F22" s="4">
        <v>1785</v>
      </c>
      <c r="G22" s="5">
        <v>462</v>
      </c>
      <c r="Y22" t="s">
        <v>22</v>
      </c>
      <c r="Z22" s="8">
        <v>9.77</v>
      </c>
    </row>
    <row r="23" spans="3:26" x14ac:dyDescent="0.2">
      <c r="C23" t="s">
        <v>3</v>
      </c>
      <c r="D23" t="s">
        <v>37</v>
      </c>
      <c r="E23" t="s">
        <v>17</v>
      </c>
      <c r="F23" s="4">
        <v>3983</v>
      </c>
      <c r="G23" s="5">
        <v>144</v>
      </c>
      <c r="Y23" t="s">
        <v>23</v>
      </c>
      <c r="Z23" s="8">
        <v>6.49</v>
      </c>
    </row>
    <row r="24" spans="3:26" x14ac:dyDescent="0.2">
      <c r="C24" t="s">
        <v>9</v>
      </c>
      <c r="D24" t="s">
        <v>38</v>
      </c>
      <c r="E24" t="s">
        <v>16</v>
      </c>
      <c r="F24" s="4">
        <v>2646</v>
      </c>
      <c r="G24" s="5">
        <v>120</v>
      </c>
      <c r="Y24" t="s">
        <v>24</v>
      </c>
      <c r="Z24" s="8">
        <v>4.97</v>
      </c>
    </row>
    <row r="25" spans="3:26" x14ac:dyDescent="0.2">
      <c r="C25" t="s">
        <v>2</v>
      </c>
      <c r="D25" t="s">
        <v>34</v>
      </c>
      <c r="E25" t="s">
        <v>13</v>
      </c>
      <c r="F25" s="4">
        <v>252</v>
      </c>
      <c r="G25" s="5">
        <v>54</v>
      </c>
      <c r="Y25" t="s">
        <v>25</v>
      </c>
      <c r="Z25" s="8">
        <v>13.15</v>
      </c>
    </row>
    <row r="26" spans="3:26" x14ac:dyDescent="0.2">
      <c r="C26" t="s">
        <v>3</v>
      </c>
      <c r="D26" t="s">
        <v>35</v>
      </c>
      <c r="E26" t="s">
        <v>25</v>
      </c>
      <c r="F26" s="4">
        <v>2464</v>
      </c>
      <c r="G26" s="5">
        <v>234</v>
      </c>
      <c r="Y26" t="s">
        <v>26</v>
      </c>
      <c r="Z26" s="8">
        <v>5.6</v>
      </c>
    </row>
    <row r="27" spans="3:26" x14ac:dyDescent="0.2">
      <c r="C27" t="s">
        <v>3</v>
      </c>
      <c r="D27" t="s">
        <v>35</v>
      </c>
      <c r="E27" t="s">
        <v>29</v>
      </c>
      <c r="F27" s="4">
        <v>2114</v>
      </c>
      <c r="G27" s="5">
        <v>66</v>
      </c>
      <c r="Y27" t="s">
        <v>27</v>
      </c>
      <c r="Z27" s="8">
        <v>16.73</v>
      </c>
    </row>
    <row r="28" spans="3:26" x14ac:dyDescent="0.2">
      <c r="C28" t="s">
        <v>6</v>
      </c>
      <c r="D28" t="s">
        <v>37</v>
      </c>
      <c r="E28" t="s">
        <v>31</v>
      </c>
      <c r="F28" s="4">
        <v>7693</v>
      </c>
      <c r="G28" s="5">
        <v>87</v>
      </c>
      <c r="Y28" t="s">
        <v>28</v>
      </c>
      <c r="Z28" s="8">
        <v>10.38</v>
      </c>
    </row>
    <row r="29" spans="3:26" x14ac:dyDescent="0.2">
      <c r="C29" t="s">
        <v>5</v>
      </c>
      <c r="D29" t="s">
        <v>34</v>
      </c>
      <c r="E29" t="s">
        <v>20</v>
      </c>
      <c r="F29" s="4">
        <v>15610</v>
      </c>
      <c r="G29" s="5">
        <v>339</v>
      </c>
      <c r="Y29" t="s">
        <v>29</v>
      </c>
      <c r="Z29" s="8">
        <v>7.16</v>
      </c>
    </row>
    <row r="30" spans="3:26" x14ac:dyDescent="0.2">
      <c r="C30" t="s">
        <v>41</v>
      </c>
      <c r="D30" t="s">
        <v>34</v>
      </c>
      <c r="E30" t="s">
        <v>22</v>
      </c>
      <c r="F30" s="4">
        <v>336</v>
      </c>
      <c r="G30" s="5">
        <v>144</v>
      </c>
      <c r="Y30" t="s">
        <v>30</v>
      </c>
      <c r="Z30" s="8">
        <v>14.49</v>
      </c>
    </row>
    <row r="31" spans="3:26" x14ac:dyDescent="0.2">
      <c r="C31" t="s">
        <v>2</v>
      </c>
      <c r="D31" t="s">
        <v>39</v>
      </c>
      <c r="E31" t="s">
        <v>20</v>
      </c>
      <c r="F31" s="4">
        <v>9443</v>
      </c>
      <c r="G31" s="5">
        <v>162</v>
      </c>
      <c r="Y31" t="s">
        <v>31</v>
      </c>
      <c r="Z31" s="8">
        <v>5.79</v>
      </c>
    </row>
    <row r="32" spans="3:26" x14ac:dyDescent="0.2">
      <c r="C32" t="s">
        <v>9</v>
      </c>
      <c r="D32" t="s">
        <v>34</v>
      </c>
      <c r="E32" t="s">
        <v>23</v>
      </c>
      <c r="F32" s="4">
        <v>8155</v>
      </c>
      <c r="G32" s="5">
        <v>90</v>
      </c>
      <c r="Y32" t="s">
        <v>32</v>
      </c>
      <c r="Z32" s="8">
        <v>8.65</v>
      </c>
    </row>
    <row r="33" spans="3:26" x14ac:dyDescent="0.2">
      <c r="C33" t="s">
        <v>8</v>
      </c>
      <c r="D33" t="s">
        <v>38</v>
      </c>
      <c r="E33" t="s">
        <v>23</v>
      </c>
      <c r="F33" s="4">
        <v>1701</v>
      </c>
      <c r="G33" s="5">
        <v>234</v>
      </c>
      <c r="Y33" t="s">
        <v>33</v>
      </c>
      <c r="Z33" s="8">
        <v>12.37</v>
      </c>
    </row>
    <row r="34" spans="3:26" x14ac:dyDescent="0.2">
      <c r="C34" t="s">
        <v>10</v>
      </c>
      <c r="D34" t="s">
        <v>38</v>
      </c>
      <c r="E34" t="s">
        <v>22</v>
      </c>
      <c r="F34" s="4">
        <v>2205</v>
      </c>
      <c r="G34" s="5">
        <v>141</v>
      </c>
    </row>
    <row r="35" spans="3:26" x14ac:dyDescent="0.2">
      <c r="C35" t="s">
        <v>8</v>
      </c>
      <c r="D35" t="s">
        <v>37</v>
      </c>
      <c r="E35" t="s">
        <v>19</v>
      </c>
      <c r="F35" s="4">
        <v>1771</v>
      </c>
      <c r="G35" s="5">
        <v>204</v>
      </c>
    </row>
    <row r="36" spans="3:26" x14ac:dyDescent="0.2">
      <c r="C36" t="s">
        <v>41</v>
      </c>
      <c r="D36" t="s">
        <v>35</v>
      </c>
      <c r="E36" t="s">
        <v>15</v>
      </c>
      <c r="F36" s="4">
        <v>2114</v>
      </c>
      <c r="G36" s="5">
        <v>186</v>
      </c>
    </row>
    <row r="37" spans="3:26" x14ac:dyDescent="0.2">
      <c r="C37" t="s">
        <v>41</v>
      </c>
      <c r="D37" t="s">
        <v>36</v>
      </c>
      <c r="E37" t="s">
        <v>13</v>
      </c>
      <c r="F37" s="4">
        <v>10311</v>
      </c>
      <c r="G37" s="5">
        <v>231</v>
      </c>
    </row>
    <row r="38" spans="3:26" x14ac:dyDescent="0.2">
      <c r="C38" t="s">
        <v>3</v>
      </c>
      <c r="D38" t="s">
        <v>39</v>
      </c>
      <c r="E38" t="s">
        <v>16</v>
      </c>
      <c r="F38" s="4">
        <v>21</v>
      </c>
      <c r="G38" s="5">
        <v>168</v>
      </c>
    </row>
    <row r="39" spans="3:26" x14ac:dyDescent="0.2">
      <c r="C39" t="s">
        <v>10</v>
      </c>
      <c r="D39" t="s">
        <v>35</v>
      </c>
      <c r="E39" t="s">
        <v>20</v>
      </c>
      <c r="F39" s="4">
        <v>1974</v>
      </c>
      <c r="G39" s="5">
        <v>195</v>
      </c>
    </row>
    <row r="40" spans="3:26" x14ac:dyDescent="0.2">
      <c r="C40" t="s">
        <v>5</v>
      </c>
      <c r="D40" t="s">
        <v>36</v>
      </c>
      <c r="E40" t="s">
        <v>23</v>
      </c>
      <c r="F40" s="4">
        <v>6314</v>
      </c>
      <c r="G40" s="5">
        <v>15</v>
      </c>
    </row>
    <row r="41" spans="3:26" x14ac:dyDescent="0.2">
      <c r="C41" t="s">
        <v>10</v>
      </c>
      <c r="D41" t="s">
        <v>37</v>
      </c>
      <c r="E41" t="s">
        <v>23</v>
      </c>
      <c r="F41" s="4">
        <v>4683</v>
      </c>
      <c r="G41" s="5">
        <v>30</v>
      </c>
    </row>
    <row r="42" spans="3:26" x14ac:dyDescent="0.2">
      <c r="C42" t="s">
        <v>41</v>
      </c>
      <c r="D42" t="s">
        <v>37</v>
      </c>
      <c r="E42" t="s">
        <v>24</v>
      </c>
      <c r="F42" s="4">
        <v>6398</v>
      </c>
      <c r="G42" s="5">
        <v>102</v>
      </c>
    </row>
    <row r="43" spans="3:26" x14ac:dyDescent="0.2">
      <c r="C43" t="s">
        <v>2</v>
      </c>
      <c r="D43" t="s">
        <v>35</v>
      </c>
      <c r="E43" t="s">
        <v>19</v>
      </c>
      <c r="F43" s="4">
        <v>553</v>
      </c>
      <c r="G43" s="5">
        <v>15</v>
      </c>
    </row>
    <row r="44" spans="3:26" x14ac:dyDescent="0.2">
      <c r="C44" t="s">
        <v>8</v>
      </c>
      <c r="D44" t="s">
        <v>39</v>
      </c>
      <c r="E44" t="s">
        <v>30</v>
      </c>
      <c r="F44" s="4">
        <v>7021</v>
      </c>
      <c r="G44" s="5">
        <v>183</v>
      </c>
    </row>
    <row r="45" spans="3:26" x14ac:dyDescent="0.2">
      <c r="C45" t="s">
        <v>40</v>
      </c>
      <c r="D45" t="s">
        <v>39</v>
      </c>
      <c r="E45" t="s">
        <v>22</v>
      </c>
      <c r="F45" s="4">
        <v>5817</v>
      </c>
      <c r="G45" s="5">
        <v>12</v>
      </c>
    </row>
    <row r="46" spans="3:26" x14ac:dyDescent="0.2">
      <c r="C46" t="s">
        <v>41</v>
      </c>
      <c r="D46" t="s">
        <v>39</v>
      </c>
      <c r="E46" t="s">
        <v>14</v>
      </c>
      <c r="F46" s="4">
        <v>3976</v>
      </c>
      <c r="G46" s="5">
        <v>72</v>
      </c>
    </row>
    <row r="47" spans="3:26" x14ac:dyDescent="0.2">
      <c r="C47" t="s">
        <v>6</v>
      </c>
      <c r="D47" t="s">
        <v>38</v>
      </c>
      <c r="E47" t="s">
        <v>27</v>
      </c>
      <c r="F47" s="4">
        <v>1134</v>
      </c>
      <c r="G47" s="5">
        <v>282</v>
      </c>
    </row>
    <row r="48" spans="3:26" x14ac:dyDescent="0.2">
      <c r="C48" t="s">
        <v>2</v>
      </c>
      <c r="D48" t="s">
        <v>39</v>
      </c>
      <c r="E48" t="s">
        <v>28</v>
      </c>
      <c r="F48" s="4">
        <v>6027</v>
      </c>
      <c r="G48" s="5">
        <v>144</v>
      </c>
    </row>
    <row r="49" spans="3:7" x14ac:dyDescent="0.2">
      <c r="C49" t="s">
        <v>6</v>
      </c>
      <c r="D49" t="s">
        <v>37</v>
      </c>
      <c r="E49" t="s">
        <v>16</v>
      </c>
      <c r="F49" s="4">
        <v>1904</v>
      </c>
      <c r="G49" s="5">
        <v>405</v>
      </c>
    </row>
    <row r="50" spans="3:7" x14ac:dyDescent="0.2">
      <c r="C50" t="s">
        <v>7</v>
      </c>
      <c r="D50" t="s">
        <v>34</v>
      </c>
      <c r="E50" t="s">
        <v>32</v>
      </c>
      <c r="F50" s="4">
        <v>3262</v>
      </c>
      <c r="G50" s="5">
        <v>75</v>
      </c>
    </row>
    <row r="51" spans="3:7" x14ac:dyDescent="0.2">
      <c r="C51" t="s">
        <v>40</v>
      </c>
      <c r="D51" t="s">
        <v>34</v>
      </c>
      <c r="E51" t="s">
        <v>27</v>
      </c>
      <c r="F51" s="4">
        <v>2289</v>
      </c>
      <c r="G51" s="5">
        <v>135</v>
      </c>
    </row>
    <row r="52" spans="3:7" x14ac:dyDescent="0.2">
      <c r="C52" t="s">
        <v>5</v>
      </c>
      <c r="D52" t="s">
        <v>34</v>
      </c>
      <c r="E52" t="s">
        <v>27</v>
      </c>
      <c r="F52" s="4">
        <v>6986</v>
      </c>
      <c r="G52" s="5">
        <v>21</v>
      </c>
    </row>
    <row r="53" spans="3:7" x14ac:dyDescent="0.2">
      <c r="C53" t="s">
        <v>2</v>
      </c>
      <c r="D53" t="s">
        <v>38</v>
      </c>
      <c r="E53" t="s">
        <v>23</v>
      </c>
      <c r="F53" s="4">
        <v>4417</v>
      </c>
      <c r="G53" s="5">
        <v>153</v>
      </c>
    </row>
    <row r="54" spans="3:7" x14ac:dyDescent="0.2">
      <c r="C54" t="s">
        <v>6</v>
      </c>
      <c r="D54" t="s">
        <v>34</v>
      </c>
      <c r="E54" t="s">
        <v>15</v>
      </c>
      <c r="F54" s="4">
        <v>1442</v>
      </c>
      <c r="G54" s="5">
        <v>15</v>
      </c>
    </row>
    <row r="55" spans="3:7" x14ac:dyDescent="0.2">
      <c r="C55" t="s">
        <v>3</v>
      </c>
      <c r="D55" t="s">
        <v>35</v>
      </c>
      <c r="E55" t="s">
        <v>14</v>
      </c>
      <c r="F55" s="4">
        <v>2415</v>
      </c>
      <c r="G55" s="5">
        <v>255</v>
      </c>
    </row>
    <row r="56" spans="3:7" x14ac:dyDescent="0.2">
      <c r="C56" t="s">
        <v>2</v>
      </c>
      <c r="D56" t="s">
        <v>37</v>
      </c>
      <c r="E56" t="s">
        <v>19</v>
      </c>
      <c r="F56" s="4">
        <v>238</v>
      </c>
      <c r="G56" s="5">
        <v>18</v>
      </c>
    </row>
    <row r="57" spans="3:7" x14ac:dyDescent="0.2">
      <c r="C57" t="s">
        <v>6</v>
      </c>
      <c r="D57" t="s">
        <v>37</v>
      </c>
      <c r="E57" t="s">
        <v>23</v>
      </c>
      <c r="F57" s="4">
        <v>4949</v>
      </c>
      <c r="G57" s="5">
        <v>189</v>
      </c>
    </row>
    <row r="58" spans="3:7" x14ac:dyDescent="0.2">
      <c r="C58" t="s">
        <v>5</v>
      </c>
      <c r="D58" t="s">
        <v>38</v>
      </c>
      <c r="E58" t="s">
        <v>32</v>
      </c>
      <c r="F58" s="4">
        <v>5075</v>
      </c>
      <c r="G58" s="5">
        <v>21</v>
      </c>
    </row>
    <row r="59" spans="3:7" x14ac:dyDescent="0.2">
      <c r="C59" t="s">
        <v>3</v>
      </c>
      <c r="D59" t="s">
        <v>36</v>
      </c>
      <c r="E59" t="s">
        <v>16</v>
      </c>
      <c r="F59" s="4">
        <v>9198</v>
      </c>
      <c r="G59" s="5">
        <v>36</v>
      </c>
    </row>
    <row r="60" spans="3:7" x14ac:dyDescent="0.2">
      <c r="C60" t="s">
        <v>6</v>
      </c>
      <c r="D60" t="s">
        <v>34</v>
      </c>
      <c r="E60" t="s">
        <v>29</v>
      </c>
      <c r="F60" s="4">
        <v>3339</v>
      </c>
      <c r="G60" s="5">
        <v>75</v>
      </c>
    </row>
    <row r="61" spans="3:7" x14ac:dyDescent="0.2">
      <c r="C61" t="s">
        <v>40</v>
      </c>
      <c r="D61" t="s">
        <v>34</v>
      </c>
      <c r="E61" t="s">
        <v>17</v>
      </c>
      <c r="F61" s="4">
        <v>5019</v>
      </c>
      <c r="G61" s="5">
        <v>156</v>
      </c>
    </row>
    <row r="62" spans="3:7" x14ac:dyDescent="0.2">
      <c r="C62" t="s">
        <v>5</v>
      </c>
      <c r="D62" t="s">
        <v>36</v>
      </c>
      <c r="E62" t="s">
        <v>16</v>
      </c>
      <c r="F62" s="4">
        <v>16184</v>
      </c>
      <c r="G62" s="5">
        <v>39</v>
      </c>
    </row>
    <row r="63" spans="3:7" x14ac:dyDescent="0.2">
      <c r="C63" t="s">
        <v>6</v>
      </c>
      <c r="D63" t="s">
        <v>36</v>
      </c>
      <c r="E63" t="s">
        <v>21</v>
      </c>
      <c r="F63" s="4">
        <v>497</v>
      </c>
      <c r="G63" s="5">
        <v>63</v>
      </c>
    </row>
    <row r="64" spans="3:7" x14ac:dyDescent="0.2">
      <c r="C64" t="s">
        <v>2</v>
      </c>
      <c r="D64" t="s">
        <v>36</v>
      </c>
      <c r="E64" t="s">
        <v>29</v>
      </c>
      <c r="F64" s="4">
        <v>8211</v>
      </c>
      <c r="G64" s="5">
        <v>75</v>
      </c>
    </row>
    <row r="65" spans="3:7" x14ac:dyDescent="0.2">
      <c r="C65" t="s">
        <v>2</v>
      </c>
      <c r="D65" t="s">
        <v>38</v>
      </c>
      <c r="E65" t="s">
        <v>28</v>
      </c>
      <c r="F65" s="4">
        <v>6580</v>
      </c>
      <c r="G65" s="5">
        <v>183</v>
      </c>
    </row>
    <row r="66" spans="3:7" x14ac:dyDescent="0.2">
      <c r="C66" t="s">
        <v>41</v>
      </c>
      <c r="D66" t="s">
        <v>35</v>
      </c>
      <c r="E66" t="s">
        <v>13</v>
      </c>
      <c r="F66" s="4">
        <v>4760</v>
      </c>
      <c r="G66" s="5">
        <v>69</v>
      </c>
    </row>
    <row r="67" spans="3:7" x14ac:dyDescent="0.2">
      <c r="C67" t="s">
        <v>40</v>
      </c>
      <c r="D67" t="s">
        <v>36</v>
      </c>
      <c r="E67" t="s">
        <v>25</v>
      </c>
      <c r="F67" s="4">
        <v>5439</v>
      </c>
      <c r="G67" s="5">
        <v>30</v>
      </c>
    </row>
    <row r="68" spans="3:7" x14ac:dyDescent="0.2">
      <c r="C68" t="s">
        <v>41</v>
      </c>
      <c r="D68" t="s">
        <v>34</v>
      </c>
      <c r="E68" t="s">
        <v>17</v>
      </c>
      <c r="F68" s="4">
        <v>1463</v>
      </c>
      <c r="G68" s="5">
        <v>39</v>
      </c>
    </row>
    <row r="69" spans="3:7" x14ac:dyDescent="0.2">
      <c r="C69" t="s">
        <v>3</v>
      </c>
      <c r="D69" t="s">
        <v>34</v>
      </c>
      <c r="E69" t="s">
        <v>32</v>
      </c>
      <c r="F69" s="4">
        <v>7777</v>
      </c>
      <c r="G69" s="5">
        <v>504</v>
      </c>
    </row>
    <row r="70" spans="3:7" x14ac:dyDescent="0.2">
      <c r="C70" t="s">
        <v>9</v>
      </c>
      <c r="D70" t="s">
        <v>37</v>
      </c>
      <c r="E70" t="s">
        <v>29</v>
      </c>
      <c r="F70" s="4">
        <v>1085</v>
      </c>
      <c r="G70" s="5">
        <v>273</v>
      </c>
    </row>
    <row r="71" spans="3:7" x14ac:dyDescent="0.2">
      <c r="C71" t="s">
        <v>5</v>
      </c>
      <c r="D71" t="s">
        <v>37</v>
      </c>
      <c r="E71" t="s">
        <v>31</v>
      </c>
      <c r="F71" s="4">
        <v>182</v>
      </c>
      <c r="G71" s="5">
        <v>48</v>
      </c>
    </row>
    <row r="72" spans="3:7" x14ac:dyDescent="0.2">
      <c r="C72" t="s">
        <v>6</v>
      </c>
      <c r="D72" t="s">
        <v>34</v>
      </c>
      <c r="E72" t="s">
        <v>27</v>
      </c>
      <c r="F72" s="4">
        <v>4242</v>
      </c>
      <c r="G72" s="5">
        <v>207</v>
      </c>
    </row>
    <row r="73" spans="3:7" x14ac:dyDescent="0.2">
      <c r="C73" t="s">
        <v>6</v>
      </c>
      <c r="D73" t="s">
        <v>36</v>
      </c>
      <c r="E73" t="s">
        <v>32</v>
      </c>
      <c r="F73" s="4">
        <v>6118</v>
      </c>
      <c r="G73" s="5">
        <v>9</v>
      </c>
    </row>
    <row r="74" spans="3:7" x14ac:dyDescent="0.2">
      <c r="C74" t="s">
        <v>10</v>
      </c>
      <c r="D74" t="s">
        <v>36</v>
      </c>
      <c r="E74" t="s">
        <v>23</v>
      </c>
      <c r="F74" s="4">
        <v>2317</v>
      </c>
      <c r="G74" s="5">
        <v>261</v>
      </c>
    </row>
    <row r="75" spans="3:7" x14ac:dyDescent="0.2">
      <c r="C75" t="s">
        <v>6</v>
      </c>
      <c r="D75" t="s">
        <v>38</v>
      </c>
      <c r="E75" t="s">
        <v>16</v>
      </c>
      <c r="F75" s="4">
        <v>938</v>
      </c>
      <c r="G75" s="5">
        <v>6</v>
      </c>
    </row>
    <row r="76" spans="3:7" x14ac:dyDescent="0.2">
      <c r="C76" t="s">
        <v>8</v>
      </c>
      <c r="D76" t="s">
        <v>37</v>
      </c>
      <c r="E76" t="s">
        <v>15</v>
      </c>
      <c r="F76" s="4">
        <v>9709</v>
      </c>
      <c r="G76" s="5">
        <v>30</v>
      </c>
    </row>
    <row r="77" spans="3:7" x14ac:dyDescent="0.2">
      <c r="C77" t="s">
        <v>7</v>
      </c>
      <c r="D77" t="s">
        <v>34</v>
      </c>
      <c r="E77" t="s">
        <v>20</v>
      </c>
      <c r="F77" s="4">
        <v>2205</v>
      </c>
      <c r="G77" s="5">
        <v>138</v>
      </c>
    </row>
    <row r="78" spans="3:7" x14ac:dyDescent="0.2">
      <c r="C78" t="s">
        <v>7</v>
      </c>
      <c r="D78" t="s">
        <v>37</v>
      </c>
      <c r="E78" t="s">
        <v>17</v>
      </c>
      <c r="F78" s="4">
        <v>4487</v>
      </c>
      <c r="G78" s="5">
        <v>111</v>
      </c>
    </row>
    <row r="79" spans="3:7" x14ac:dyDescent="0.2">
      <c r="C79" t="s">
        <v>5</v>
      </c>
      <c r="D79" t="s">
        <v>35</v>
      </c>
      <c r="E79" t="s">
        <v>18</v>
      </c>
      <c r="F79" s="4">
        <v>2415</v>
      </c>
      <c r="G79" s="5">
        <v>15</v>
      </c>
    </row>
    <row r="80" spans="3:7" x14ac:dyDescent="0.2">
      <c r="C80" t="s">
        <v>40</v>
      </c>
      <c r="D80" t="s">
        <v>34</v>
      </c>
      <c r="E80" t="s">
        <v>19</v>
      </c>
      <c r="F80" s="4">
        <v>4018</v>
      </c>
      <c r="G80" s="5">
        <v>162</v>
      </c>
    </row>
    <row r="81" spans="3:7" x14ac:dyDescent="0.2">
      <c r="C81" t="s">
        <v>5</v>
      </c>
      <c r="D81" t="s">
        <v>34</v>
      </c>
      <c r="E81" t="s">
        <v>19</v>
      </c>
      <c r="F81" s="4">
        <v>861</v>
      </c>
      <c r="G81" s="5">
        <v>195</v>
      </c>
    </row>
    <row r="82" spans="3:7" x14ac:dyDescent="0.2">
      <c r="C82" t="s">
        <v>10</v>
      </c>
      <c r="D82" t="s">
        <v>38</v>
      </c>
      <c r="E82" t="s">
        <v>14</v>
      </c>
      <c r="F82" s="4">
        <v>5586</v>
      </c>
      <c r="G82" s="5">
        <v>525</v>
      </c>
    </row>
    <row r="83" spans="3:7" x14ac:dyDescent="0.2">
      <c r="C83" t="s">
        <v>7</v>
      </c>
      <c r="D83" t="s">
        <v>34</v>
      </c>
      <c r="E83" t="s">
        <v>33</v>
      </c>
      <c r="F83" s="4">
        <v>2226</v>
      </c>
      <c r="G83" s="5">
        <v>48</v>
      </c>
    </row>
    <row r="84" spans="3:7" x14ac:dyDescent="0.2">
      <c r="C84" t="s">
        <v>9</v>
      </c>
      <c r="D84" t="s">
        <v>34</v>
      </c>
      <c r="E84" t="s">
        <v>28</v>
      </c>
      <c r="F84" s="4">
        <v>14329</v>
      </c>
      <c r="G84" s="5">
        <v>150</v>
      </c>
    </row>
    <row r="85" spans="3:7" x14ac:dyDescent="0.2">
      <c r="C85" t="s">
        <v>9</v>
      </c>
      <c r="D85" t="s">
        <v>34</v>
      </c>
      <c r="E85" t="s">
        <v>20</v>
      </c>
      <c r="F85" s="4">
        <v>8463</v>
      </c>
      <c r="G85" s="5">
        <v>492</v>
      </c>
    </row>
    <row r="86" spans="3:7" x14ac:dyDescent="0.2">
      <c r="C86" t="s">
        <v>5</v>
      </c>
      <c r="D86" t="s">
        <v>34</v>
      </c>
      <c r="E86" t="s">
        <v>29</v>
      </c>
      <c r="F86" s="4">
        <v>2891</v>
      </c>
      <c r="G86" s="5">
        <v>102</v>
      </c>
    </row>
    <row r="87" spans="3:7" x14ac:dyDescent="0.2">
      <c r="C87" t="s">
        <v>3</v>
      </c>
      <c r="D87" t="s">
        <v>36</v>
      </c>
      <c r="E87" t="s">
        <v>23</v>
      </c>
      <c r="F87" s="4">
        <v>3773</v>
      </c>
      <c r="G87" s="5">
        <v>165</v>
      </c>
    </row>
    <row r="88" spans="3:7" x14ac:dyDescent="0.2">
      <c r="C88" t="s">
        <v>41</v>
      </c>
      <c r="D88" t="s">
        <v>36</v>
      </c>
      <c r="E88" t="s">
        <v>28</v>
      </c>
      <c r="F88" s="4">
        <v>854</v>
      </c>
      <c r="G88" s="5">
        <v>309</v>
      </c>
    </row>
    <row r="89" spans="3:7" x14ac:dyDescent="0.2">
      <c r="C89" t="s">
        <v>6</v>
      </c>
      <c r="D89" t="s">
        <v>36</v>
      </c>
      <c r="E89" t="s">
        <v>17</v>
      </c>
      <c r="F89" s="4">
        <v>4970</v>
      </c>
      <c r="G89" s="5">
        <v>156</v>
      </c>
    </row>
    <row r="90" spans="3:7" x14ac:dyDescent="0.2">
      <c r="C90" t="s">
        <v>9</v>
      </c>
      <c r="D90" t="s">
        <v>35</v>
      </c>
      <c r="E90" t="s">
        <v>26</v>
      </c>
      <c r="F90" s="4">
        <v>98</v>
      </c>
      <c r="G90" s="5">
        <v>159</v>
      </c>
    </row>
    <row r="91" spans="3:7" x14ac:dyDescent="0.2">
      <c r="C91" t="s">
        <v>5</v>
      </c>
      <c r="D91" t="s">
        <v>35</v>
      </c>
      <c r="E91" t="s">
        <v>15</v>
      </c>
      <c r="F91" s="4">
        <v>13391</v>
      </c>
      <c r="G91" s="5">
        <v>201</v>
      </c>
    </row>
    <row r="92" spans="3:7" x14ac:dyDescent="0.2">
      <c r="C92" t="s">
        <v>8</v>
      </c>
      <c r="D92" t="s">
        <v>39</v>
      </c>
      <c r="E92" t="s">
        <v>31</v>
      </c>
      <c r="F92" s="4">
        <v>8890</v>
      </c>
      <c r="G92" s="5">
        <v>210</v>
      </c>
    </row>
    <row r="93" spans="3:7" x14ac:dyDescent="0.2">
      <c r="C93" t="s">
        <v>2</v>
      </c>
      <c r="D93" t="s">
        <v>38</v>
      </c>
      <c r="E93" t="s">
        <v>13</v>
      </c>
      <c r="F93" s="4">
        <v>56</v>
      </c>
      <c r="G93" s="5">
        <v>51</v>
      </c>
    </row>
    <row r="94" spans="3:7" x14ac:dyDescent="0.2">
      <c r="C94" t="s">
        <v>3</v>
      </c>
      <c r="D94" t="s">
        <v>36</v>
      </c>
      <c r="E94" t="s">
        <v>25</v>
      </c>
      <c r="F94" s="4">
        <v>3339</v>
      </c>
      <c r="G94" s="5">
        <v>39</v>
      </c>
    </row>
    <row r="95" spans="3:7" x14ac:dyDescent="0.2">
      <c r="C95" t="s">
        <v>10</v>
      </c>
      <c r="D95" t="s">
        <v>35</v>
      </c>
      <c r="E95" t="s">
        <v>18</v>
      </c>
      <c r="F95" s="4">
        <v>3808</v>
      </c>
      <c r="G95" s="5">
        <v>279</v>
      </c>
    </row>
    <row r="96" spans="3:7" x14ac:dyDescent="0.2">
      <c r="C96" t="s">
        <v>10</v>
      </c>
      <c r="D96" t="s">
        <v>38</v>
      </c>
      <c r="E96" t="s">
        <v>13</v>
      </c>
      <c r="F96" s="4">
        <v>63</v>
      </c>
      <c r="G96" s="5">
        <v>123</v>
      </c>
    </row>
    <row r="97" spans="3:7" x14ac:dyDescent="0.2">
      <c r="C97" t="s">
        <v>2</v>
      </c>
      <c r="D97" t="s">
        <v>39</v>
      </c>
      <c r="E97" t="s">
        <v>27</v>
      </c>
      <c r="F97" s="4">
        <v>7812</v>
      </c>
      <c r="G97" s="5">
        <v>81</v>
      </c>
    </row>
    <row r="98" spans="3:7" x14ac:dyDescent="0.2">
      <c r="C98" t="s">
        <v>40</v>
      </c>
      <c r="D98" t="s">
        <v>37</v>
      </c>
      <c r="E98" t="s">
        <v>19</v>
      </c>
      <c r="F98" s="4">
        <v>7693</v>
      </c>
      <c r="G98" s="5">
        <v>21</v>
      </c>
    </row>
    <row r="99" spans="3:7" x14ac:dyDescent="0.2">
      <c r="C99" t="s">
        <v>3</v>
      </c>
      <c r="D99" t="s">
        <v>36</v>
      </c>
      <c r="E99" t="s">
        <v>28</v>
      </c>
      <c r="F99" s="4">
        <v>973</v>
      </c>
      <c r="G99" s="5">
        <v>162</v>
      </c>
    </row>
    <row r="100" spans="3:7" x14ac:dyDescent="0.2">
      <c r="C100" t="s">
        <v>10</v>
      </c>
      <c r="D100" t="s">
        <v>35</v>
      </c>
      <c r="E100" t="s">
        <v>21</v>
      </c>
      <c r="F100" s="4">
        <v>567</v>
      </c>
      <c r="G100" s="5">
        <v>228</v>
      </c>
    </row>
    <row r="101" spans="3:7" x14ac:dyDescent="0.2">
      <c r="C101" t="s">
        <v>10</v>
      </c>
      <c r="D101" t="s">
        <v>36</v>
      </c>
      <c r="E101" t="s">
        <v>29</v>
      </c>
      <c r="F101" s="4">
        <v>2471</v>
      </c>
      <c r="G101" s="5">
        <v>342</v>
      </c>
    </row>
    <row r="102" spans="3:7" x14ac:dyDescent="0.2">
      <c r="C102" t="s">
        <v>5</v>
      </c>
      <c r="D102" t="s">
        <v>38</v>
      </c>
      <c r="E102" t="s">
        <v>13</v>
      </c>
      <c r="F102" s="4">
        <v>7189</v>
      </c>
      <c r="G102" s="5">
        <v>54</v>
      </c>
    </row>
    <row r="103" spans="3:7" x14ac:dyDescent="0.2">
      <c r="C103" t="s">
        <v>41</v>
      </c>
      <c r="D103" t="s">
        <v>35</v>
      </c>
      <c r="E103" t="s">
        <v>28</v>
      </c>
      <c r="F103" s="4">
        <v>7455</v>
      </c>
      <c r="G103" s="5">
        <v>216</v>
      </c>
    </row>
    <row r="104" spans="3:7" x14ac:dyDescent="0.2">
      <c r="C104" t="s">
        <v>3</v>
      </c>
      <c r="D104" t="s">
        <v>34</v>
      </c>
      <c r="E104" t="s">
        <v>26</v>
      </c>
      <c r="F104" s="4">
        <v>3108</v>
      </c>
      <c r="G104" s="5">
        <v>54</v>
      </c>
    </row>
    <row r="105" spans="3:7" x14ac:dyDescent="0.2">
      <c r="C105" t="s">
        <v>6</v>
      </c>
      <c r="D105" t="s">
        <v>38</v>
      </c>
      <c r="E105" t="s">
        <v>25</v>
      </c>
      <c r="F105" s="4">
        <v>469</v>
      </c>
      <c r="G105" s="5">
        <v>75</v>
      </c>
    </row>
    <row r="106" spans="3:7" x14ac:dyDescent="0.2">
      <c r="C106" t="s">
        <v>9</v>
      </c>
      <c r="D106" t="s">
        <v>37</v>
      </c>
      <c r="E106" t="s">
        <v>23</v>
      </c>
      <c r="F106" s="4">
        <v>2737</v>
      </c>
      <c r="G106" s="5">
        <v>93</v>
      </c>
    </row>
    <row r="107" spans="3:7" x14ac:dyDescent="0.2">
      <c r="C107" t="s">
        <v>9</v>
      </c>
      <c r="D107" t="s">
        <v>37</v>
      </c>
      <c r="E107" t="s">
        <v>25</v>
      </c>
      <c r="F107" s="4">
        <v>4305</v>
      </c>
      <c r="G107" s="5">
        <v>156</v>
      </c>
    </row>
    <row r="108" spans="3:7" x14ac:dyDescent="0.2">
      <c r="C108" t="s">
        <v>9</v>
      </c>
      <c r="D108" t="s">
        <v>38</v>
      </c>
      <c r="E108" t="s">
        <v>17</v>
      </c>
      <c r="F108" s="4">
        <v>2408</v>
      </c>
      <c r="G108" s="5">
        <v>9</v>
      </c>
    </row>
    <row r="109" spans="3:7" x14ac:dyDescent="0.2">
      <c r="C109" t="s">
        <v>3</v>
      </c>
      <c r="D109" t="s">
        <v>36</v>
      </c>
      <c r="E109" t="s">
        <v>19</v>
      </c>
      <c r="F109" s="4">
        <v>1281</v>
      </c>
      <c r="G109" s="5">
        <v>18</v>
      </c>
    </row>
    <row r="110" spans="3:7" x14ac:dyDescent="0.2">
      <c r="C110" t="s">
        <v>40</v>
      </c>
      <c r="D110" t="s">
        <v>35</v>
      </c>
      <c r="E110" t="s">
        <v>32</v>
      </c>
      <c r="F110" s="4">
        <v>12348</v>
      </c>
      <c r="G110" s="5">
        <v>234</v>
      </c>
    </row>
    <row r="111" spans="3:7" x14ac:dyDescent="0.2">
      <c r="C111" t="s">
        <v>3</v>
      </c>
      <c r="D111" t="s">
        <v>34</v>
      </c>
      <c r="E111" t="s">
        <v>28</v>
      </c>
      <c r="F111" s="4">
        <v>3689</v>
      </c>
      <c r="G111" s="5">
        <v>312</v>
      </c>
    </row>
    <row r="112" spans="3:7" x14ac:dyDescent="0.2">
      <c r="C112" t="s">
        <v>7</v>
      </c>
      <c r="D112" t="s">
        <v>36</v>
      </c>
      <c r="E112" t="s">
        <v>19</v>
      </c>
      <c r="F112" s="4">
        <v>2870</v>
      </c>
      <c r="G112" s="5">
        <v>300</v>
      </c>
    </row>
    <row r="113" spans="3:7" x14ac:dyDescent="0.2">
      <c r="C113" t="s">
        <v>2</v>
      </c>
      <c r="D113" t="s">
        <v>36</v>
      </c>
      <c r="E113" t="s">
        <v>27</v>
      </c>
      <c r="F113" s="4">
        <v>798</v>
      </c>
      <c r="G113" s="5">
        <v>519</v>
      </c>
    </row>
    <row r="114" spans="3:7" x14ac:dyDescent="0.2">
      <c r="C114" t="s">
        <v>41</v>
      </c>
      <c r="D114" t="s">
        <v>37</v>
      </c>
      <c r="E114" t="s">
        <v>21</v>
      </c>
      <c r="F114" s="4">
        <v>2933</v>
      </c>
      <c r="G114" s="5">
        <v>9</v>
      </c>
    </row>
    <row r="115" spans="3:7" x14ac:dyDescent="0.2">
      <c r="C115" t="s">
        <v>5</v>
      </c>
      <c r="D115" t="s">
        <v>35</v>
      </c>
      <c r="E115" t="s">
        <v>4</v>
      </c>
      <c r="F115" s="4">
        <v>2744</v>
      </c>
      <c r="G115" s="5">
        <v>9</v>
      </c>
    </row>
    <row r="116" spans="3:7" x14ac:dyDescent="0.2">
      <c r="C116" t="s">
        <v>40</v>
      </c>
      <c r="D116" t="s">
        <v>36</v>
      </c>
      <c r="E116" t="s">
        <v>33</v>
      </c>
      <c r="F116" s="4">
        <v>9772</v>
      </c>
      <c r="G116" s="5">
        <v>90</v>
      </c>
    </row>
    <row r="117" spans="3:7" x14ac:dyDescent="0.2">
      <c r="C117" t="s">
        <v>7</v>
      </c>
      <c r="D117" t="s">
        <v>34</v>
      </c>
      <c r="E117" t="s">
        <v>25</v>
      </c>
      <c r="F117" s="4">
        <v>1568</v>
      </c>
      <c r="G117" s="5">
        <v>96</v>
      </c>
    </row>
    <row r="118" spans="3:7" x14ac:dyDescent="0.2">
      <c r="C118" t="s">
        <v>2</v>
      </c>
      <c r="D118" t="s">
        <v>36</v>
      </c>
      <c r="E118" t="s">
        <v>16</v>
      </c>
      <c r="F118" s="4">
        <v>11417</v>
      </c>
      <c r="G118" s="5">
        <v>21</v>
      </c>
    </row>
    <row r="119" spans="3:7" x14ac:dyDescent="0.2">
      <c r="C119" t="s">
        <v>40</v>
      </c>
      <c r="D119" t="s">
        <v>34</v>
      </c>
      <c r="E119" t="s">
        <v>26</v>
      </c>
      <c r="F119" s="4">
        <v>6748</v>
      </c>
      <c r="G119" s="5">
        <v>48</v>
      </c>
    </row>
    <row r="120" spans="3:7" x14ac:dyDescent="0.2">
      <c r="C120" t="s">
        <v>10</v>
      </c>
      <c r="D120" t="s">
        <v>36</v>
      </c>
      <c r="E120" t="s">
        <v>27</v>
      </c>
      <c r="F120" s="4">
        <v>1407</v>
      </c>
      <c r="G120" s="5">
        <v>72</v>
      </c>
    </row>
    <row r="121" spans="3:7" x14ac:dyDescent="0.2">
      <c r="C121" t="s">
        <v>8</v>
      </c>
      <c r="D121" t="s">
        <v>35</v>
      </c>
      <c r="E121" t="s">
        <v>29</v>
      </c>
      <c r="F121" s="4">
        <v>2023</v>
      </c>
      <c r="G121" s="5">
        <v>168</v>
      </c>
    </row>
    <row r="122" spans="3:7" x14ac:dyDescent="0.2">
      <c r="C122" t="s">
        <v>5</v>
      </c>
      <c r="D122" t="s">
        <v>39</v>
      </c>
      <c r="E122" t="s">
        <v>26</v>
      </c>
      <c r="F122" s="4">
        <v>5236</v>
      </c>
      <c r="G122" s="5">
        <v>51</v>
      </c>
    </row>
    <row r="123" spans="3:7" x14ac:dyDescent="0.2">
      <c r="C123" t="s">
        <v>41</v>
      </c>
      <c r="D123" t="s">
        <v>36</v>
      </c>
      <c r="E123" t="s">
        <v>19</v>
      </c>
      <c r="F123" s="4">
        <v>1925</v>
      </c>
      <c r="G123" s="5">
        <v>192</v>
      </c>
    </row>
    <row r="124" spans="3:7" x14ac:dyDescent="0.2">
      <c r="C124" t="s">
        <v>7</v>
      </c>
      <c r="D124" t="s">
        <v>37</v>
      </c>
      <c r="E124" t="s">
        <v>14</v>
      </c>
      <c r="F124" s="4">
        <v>6608</v>
      </c>
      <c r="G124" s="5">
        <v>225</v>
      </c>
    </row>
    <row r="125" spans="3:7" x14ac:dyDescent="0.2">
      <c r="C125" t="s">
        <v>6</v>
      </c>
      <c r="D125" t="s">
        <v>34</v>
      </c>
      <c r="E125" t="s">
        <v>26</v>
      </c>
      <c r="F125" s="4">
        <v>8008</v>
      </c>
      <c r="G125" s="5">
        <v>456</v>
      </c>
    </row>
    <row r="126" spans="3:7" x14ac:dyDescent="0.2">
      <c r="C126" t="s">
        <v>10</v>
      </c>
      <c r="D126" t="s">
        <v>34</v>
      </c>
      <c r="E126" t="s">
        <v>25</v>
      </c>
      <c r="F126" s="4">
        <v>1428</v>
      </c>
      <c r="G126" s="5">
        <v>93</v>
      </c>
    </row>
    <row r="127" spans="3:7" x14ac:dyDescent="0.2">
      <c r="C127" t="s">
        <v>6</v>
      </c>
      <c r="D127" t="s">
        <v>34</v>
      </c>
      <c r="E127" t="s">
        <v>4</v>
      </c>
      <c r="F127" s="4">
        <v>525</v>
      </c>
      <c r="G127" s="5">
        <v>48</v>
      </c>
    </row>
    <row r="128" spans="3:7" x14ac:dyDescent="0.2">
      <c r="C128" t="s">
        <v>6</v>
      </c>
      <c r="D128" t="s">
        <v>37</v>
      </c>
      <c r="E128" t="s">
        <v>18</v>
      </c>
      <c r="F128" s="4">
        <v>1505</v>
      </c>
      <c r="G128" s="5">
        <v>102</v>
      </c>
    </row>
    <row r="129" spans="3:7" x14ac:dyDescent="0.2">
      <c r="C129" t="s">
        <v>7</v>
      </c>
      <c r="D129" t="s">
        <v>35</v>
      </c>
      <c r="E129" t="s">
        <v>30</v>
      </c>
      <c r="F129" s="4">
        <v>6755</v>
      </c>
      <c r="G129" s="5">
        <v>252</v>
      </c>
    </row>
    <row r="130" spans="3:7" x14ac:dyDescent="0.2">
      <c r="C130" t="s">
        <v>2</v>
      </c>
      <c r="D130" t="s">
        <v>37</v>
      </c>
      <c r="E130" t="s">
        <v>18</v>
      </c>
      <c r="F130" s="4">
        <v>11571</v>
      </c>
      <c r="G130" s="5">
        <v>138</v>
      </c>
    </row>
    <row r="131" spans="3:7" x14ac:dyDescent="0.2">
      <c r="C131" t="s">
        <v>40</v>
      </c>
      <c r="D131" t="s">
        <v>38</v>
      </c>
      <c r="E131" t="s">
        <v>25</v>
      </c>
      <c r="F131" s="4">
        <v>2541</v>
      </c>
      <c r="G131" s="5">
        <v>90</v>
      </c>
    </row>
    <row r="132" spans="3:7" x14ac:dyDescent="0.2">
      <c r="C132" t="s">
        <v>41</v>
      </c>
      <c r="D132" t="s">
        <v>37</v>
      </c>
      <c r="E132" t="s">
        <v>30</v>
      </c>
      <c r="F132" s="4">
        <v>1526</v>
      </c>
      <c r="G132" s="5">
        <v>240</v>
      </c>
    </row>
    <row r="133" spans="3:7" x14ac:dyDescent="0.2">
      <c r="C133" t="s">
        <v>40</v>
      </c>
      <c r="D133" t="s">
        <v>38</v>
      </c>
      <c r="E133" t="s">
        <v>4</v>
      </c>
      <c r="F133" s="4">
        <v>6125</v>
      </c>
      <c r="G133" s="5">
        <v>102</v>
      </c>
    </row>
    <row r="134" spans="3:7" x14ac:dyDescent="0.2">
      <c r="C134" t="s">
        <v>41</v>
      </c>
      <c r="D134" t="s">
        <v>35</v>
      </c>
      <c r="E134" t="s">
        <v>27</v>
      </c>
      <c r="F134" s="4">
        <v>847</v>
      </c>
      <c r="G134" s="5">
        <v>129</v>
      </c>
    </row>
    <row r="135" spans="3:7" x14ac:dyDescent="0.2">
      <c r="C135" t="s">
        <v>8</v>
      </c>
      <c r="D135" t="s">
        <v>35</v>
      </c>
      <c r="E135" t="s">
        <v>27</v>
      </c>
      <c r="F135" s="4">
        <v>4753</v>
      </c>
      <c r="G135" s="5">
        <v>300</v>
      </c>
    </row>
    <row r="136" spans="3:7" x14ac:dyDescent="0.2">
      <c r="C136" t="s">
        <v>6</v>
      </c>
      <c r="D136" t="s">
        <v>38</v>
      </c>
      <c r="E136" t="s">
        <v>33</v>
      </c>
      <c r="F136" s="4">
        <v>959</v>
      </c>
      <c r="G136" s="5">
        <v>135</v>
      </c>
    </row>
    <row r="137" spans="3:7" x14ac:dyDescent="0.2">
      <c r="C137" t="s">
        <v>7</v>
      </c>
      <c r="D137" t="s">
        <v>35</v>
      </c>
      <c r="E137" t="s">
        <v>24</v>
      </c>
      <c r="F137" s="4">
        <v>2793</v>
      </c>
      <c r="G137" s="5">
        <v>114</v>
      </c>
    </row>
    <row r="138" spans="3:7" x14ac:dyDescent="0.2">
      <c r="C138" t="s">
        <v>7</v>
      </c>
      <c r="D138" t="s">
        <v>35</v>
      </c>
      <c r="E138" t="s">
        <v>14</v>
      </c>
      <c r="F138" s="4">
        <v>4606</v>
      </c>
      <c r="G138" s="5">
        <v>63</v>
      </c>
    </row>
    <row r="139" spans="3:7" x14ac:dyDescent="0.2">
      <c r="C139" t="s">
        <v>7</v>
      </c>
      <c r="D139" t="s">
        <v>36</v>
      </c>
      <c r="E139" t="s">
        <v>29</v>
      </c>
      <c r="F139" s="4">
        <v>5551</v>
      </c>
      <c r="G139" s="5">
        <v>252</v>
      </c>
    </row>
    <row r="140" spans="3:7" x14ac:dyDescent="0.2">
      <c r="C140" t="s">
        <v>10</v>
      </c>
      <c r="D140" t="s">
        <v>36</v>
      </c>
      <c r="E140" t="s">
        <v>32</v>
      </c>
      <c r="F140" s="4">
        <v>6657</v>
      </c>
      <c r="G140" s="5">
        <v>303</v>
      </c>
    </row>
    <row r="141" spans="3:7" x14ac:dyDescent="0.2">
      <c r="C141" t="s">
        <v>7</v>
      </c>
      <c r="D141" t="s">
        <v>39</v>
      </c>
      <c r="E141" t="s">
        <v>17</v>
      </c>
      <c r="F141" s="4">
        <v>4438</v>
      </c>
      <c r="G141" s="5">
        <v>246</v>
      </c>
    </row>
    <row r="142" spans="3:7" x14ac:dyDescent="0.2">
      <c r="C142" t="s">
        <v>8</v>
      </c>
      <c r="D142" t="s">
        <v>38</v>
      </c>
      <c r="E142" t="s">
        <v>22</v>
      </c>
      <c r="F142" s="4">
        <v>168</v>
      </c>
      <c r="G142" s="5">
        <v>84</v>
      </c>
    </row>
    <row r="143" spans="3:7" x14ac:dyDescent="0.2">
      <c r="C143" t="s">
        <v>7</v>
      </c>
      <c r="D143" t="s">
        <v>34</v>
      </c>
      <c r="E143" t="s">
        <v>17</v>
      </c>
      <c r="F143" s="4">
        <v>7777</v>
      </c>
      <c r="G143" s="5">
        <v>39</v>
      </c>
    </row>
    <row r="144" spans="3:7" x14ac:dyDescent="0.2">
      <c r="C144" t="s">
        <v>5</v>
      </c>
      <c r="D144" t="s">
        <v>36</v>
      </c>
      <c r="E144" t="s">
        <v>17</v>
      </c>
      <c r="F144" s="4">
        <v>3339</v>
      </c>
      <c r="G144" s="5">
        <v>348</v>
      </c>
    </row>
    <row r="145" spans="3:7" x14ac:dyDescent="0.2">
      <c r="C145" t="s">
        <v>7</v>
      </c>
      <c r="D145" t="s">
        <v>37</v>
      </c>
      <c r="E145" t="s">
        <v>33</v>
      </c>
      <c r="F145" s="4">
        <v>6391</v>
      </c>
      <c r="G145" s="5">
        <v>48</v>
      </c>
    </row>
    <row r="146" spans="3:7" x14ac:dyDescent="0.2">
      <c r="C146" t="s">
        <v>5</v>
      </c>
      <c r="D146" t="s">
        <v>37</v>
      </c>
      <c r="E146" t="s">
        <v>22</v>
      </c>
      <c r="F146" s="4">
        <v>518</v>
      </c>
      <c r="G146" s="5">
        <v>75</v>
      </c>
    </row>
    <row r="147" spans="3:7" x14ac:dyDescent="0.2">
      <c r="C147" t="s">
        <v>7</v>
      </c>
      <c r="D147" t="s">
        <v>38</v>
      </c>
      <c r="E147" t="s">
        <v>28</v>
      </c>
      <c r="F147" s="4">
        <v>5677</v>
      </c>
      <c r="G147" s="5">
        <v>258</v>
      </c>
    </row>
    <row r="148" spans="3:7" x14ac:dyDescent="0.2">
      <c r="C148" t="s">
        <v>6</v>
      </c>
      <c r="D148" t="s">
        <v>39</v>
      </c>
      <c r="E148" t="s">
        <v>17</v>
      </c>
      <c r="F148" s="4">
        <v>6048</v>
      </c>
      <c r="G148" s="5">
        <v>27</v>
      </c>
    </row>
    <row r="149" spans="3:7" x14ac:dyDescent="0.2">
      <c r="C149" t="s">
        <v>8</v>
      </c>
      <c r="D149" t="s">
        <v>38</v>
      </c>
      <c r="E149" t="s">
        <v>32</v>
      </c>
      <c r="F149" s="4">
        <v>3752</v>
      </c>
      <c r="G149" s="5">
        <v>213</v>
      </c>
    </row>
    <row r="150" spans="3:7" x14ac:dyDescent="0.2">
      <c r="C150" t="s">
        <v>5</v>
      </c>
      <c r="D150" t="s">
        <v>35</v>
      </c>
      <c r="E150" t="s">
        <v>29</v>
      </c>
      <c r="F150" s="4">
        <v>4480</v>
      </c>
      <c r="G150" s="5">
        <v>357</v>
      </c>
    </row>
    <row r="151" spans="3:7" x14ac:dyDescent="0.2">
      <c r="C151" t="s">
        <v>9</v>
      </c>
      <c r="D151" t="s">
        <v>37</v>
      </c>
      <c r="E151" t="s">
        <v>4</v>
      </c>
      <c r="F151" s="4">
        <v>259</v>
      </c>
      <c r="G151" s="5">
        <v>207</v>
      </c>
    </row>
    <row r="152" spans="3:7" x14ac:dyDescent="0.2">
      <c r="C152" t="s">
        <v>8</v>
      </c>
      <c r="D152" t="s">
        <v>37</v>
      </c>
      <c r="E152" t="s">
        <v>30</v>
      </c>
      <c r="F152" s="4">
        <v>42</v>
      </c>
      <c r="G152" s="5">
        <v>150</v>
      </c>
    </row>
    <row r="153" spans="3:7" x14ac:dyDescent="0.2">
      <c r="C153" t="s">
        <v>41</v>
      </c>
      <c r="D153" t="s">
        <v>36</v>
      </c>
      <c r="E153" t="s">
        <v>26</v>
      </c>
      <c r="F153" s="4">
        <v>98</v>
      </c>
      <c r="G153" s="5">
        <v>204</v>
      </c>
    </row>
    <row r="154" spans="3:7" x14ac:dyDescent="0.2">
      <c r="C154" t="s">
        <v>7</v>
      </c>
      <c r="D154" t="s">
        <v>35</v>
      </c>
      <c r="E154" t="s">
        <v>27</v>
      </c>
      <c r="F154" s="4">
        <v>2478</v>
      </c>
      <c r="G154" s="5">
        <v>21</v>
      </c>
    </row>
    <row r="155" spans="3:7" x14ac:dyDescent="0.2">
      <c r="C155" t="s">
        <v>41</v>
      </c>
      <c r="D155" t="s">
        <v>34</v>
      </c>
      <c r="E155" t="s">
        <v>33</v>
      </c>
      <c r="F155" s="4">
        <v>7847</v>
      </c>
      <c r="G155" s="5">
        <v>174</v>
      </c>
    </row>
    <row r="156" spans="3:7" x14ac:dyDescent="0.2">
      <c r="C156" t="s">
        <v>2</v>
      </c>
      <c r="D156" t="s">
        <v>37</v>
      </c>
      <c r="E156" t="s">
        <v>17</v>
      </c>
      <c r="F156" s="4">
        <v>9926</v>
      </c>
      <c r="G156" s="5">
        <v>201</v>
      </c>
    </row>
    <row r="157" spans="3:7" x14ac:dyDescent="0.2">
      <c r="C157" t="s">
        <v>8</v>
      </c>
      <c r="D157" t="s">
        <v>38</v>
      </c>
      <c r="E157" t="s">
        <v>13</v>
      </c>
      <c r="F157" s="4">
        <v>819</v>
      </c>
      <c r="G157" s="5">
        <v>510</v>
      </c>
    </row>
    <row r="158" spans="3:7" x14ac:dyDescent="0.2">
      <c r="C158" t="s">
        <v>6</v>
      </c>
      <c r="D158" t="s">
        <v>39</v>
      </c>
      <c r="E158" t="s">
        <v>29</v>
      </c>
      <c r="F158" s="4">
        <v>3052</v>
      </c>
      <c r="G158" s="5">
        <v>378</v>
      </c>
    </row>
    <row r="159" spans="3:7" x14ac:dyDescent="0.2">
      <c r="C159" t="s">
        <v>9</v>
      </c>
      <c r="D159" t="s">
        <v>34</v>
      </c>
      <c r="E159" t="s">
        <v>21</v>
      </c>
      <c r="F159" s="4">
        <v>6832</v>
      </c>
      <c r="G159" s="5">
        <v>27</v>
      </c>
    </row>
    <row r="160" spans="3:7" x14ac:dyDescent="0.2">
      <c r="C160" t="s">
        <v>2</v>
      </c>
      <c r="D160" t="s">
        <v>39</v>
      </c>
      <c r="E160" t="s">
        <v>16</v>
      </c>
      <c r="F160" s="4">
        <v>2016</v>
      </c>
      <c r="G160" s="5">
        <v>117</v>
      </c>
    </row>
    <row r="161" spans="3:7" x14ac:dyDescent="0.2">
      <c r="C161" t="s">
        <v>6</v>
      </c>
      <c r="D161" t="s">
        <v>38</v>
      </c>
      <c r="E161" t="s">
        <v>21</v>
      </c>
      <c r="F161" s="4">
        <v>7322</v>
      </c>
      <c r="G161" s="5">
        <v>36</v>
      </c>
    </row>
    <row r="162" spans="3:7" x14ac:dyDescent="0.2">
      <c r="C162" t="s">
        <v>8</v>
      </c>
      <c r="D162" t="s">
        <v>35</v>
      </c>
      <c r="E162" t="s">
        <v>33</v>
      </c>
      <c r="F162" s="4">
        <v>357</v>
      </c>
      <c r="G162" s="5">
        <v>126</v>
      </c>
    </row>
    <row r="163" spans="3:7" x14ac:dyDescent="0.2">
      <c r="C163" t="s">
        <v>9</v>
      </c>
      <c r="D163" t="s">
        <v>39</v>
      </c>
      <c r="E163" t="s">
        <v>25</v>
      </c>
      <c r="F163" s="4">
        <v>3192</v>
      </c>
      <c r="G163" s="5">
        <v>72</v>
      </c>
    </row>
    <row r="164" spans="3:7" x14ac:dyDescent="0.2">
      <c r="C164" t="s">
        <v>7</v>
      </c>
      <c r="D164" t="s">
        <v>36</v>
      </c>
      <c r="E164" t="s">
        <v>22</v>
      </c>
      <c r="F164" s="4">
        <v>8435</v>
      </c>
      <c r="G164" s="5">
        <v>42</v>
      </c>
    </row>
    <row r="165" spans="3:7" x14ac:dyDescent="0.2">
      <c r="C165" t="s">
        <v>40</v>
      </c>
      <c r="D165" t="s">
        <v>39</v>
      </c>
      <c r="E165" t="s">
        <v>29</v>
      </c>
      <c r="F165" s="4">
        <v>0</v>
      </c>
      <c r="G165" s="5">
        <v>135</v>
      </c>
    </row>
    <row r="166" spans="3:7" x14ac:dyDescent="0.2">
      <c r="C166" t="s">
        <v>7</v>
      </c>
      <c r="D166" t="s">
        <v>34</v>
      </c>
      <c r="E166" t="s">
        <v>24</v>
      </c>
      <c r="F166" s="4">
        <v>8862</v>
      </c>
      <c r="G166" s="5">
        <v>189</v>
      </c>
    </row>
    <row r="167" spans="3:7" x14ac:dyDescent="0.2">
      <c r="C167" t="s">
        <v>6</v>
      </c>
      <c r="D167" t="s">
        <v>37</v>
      </c>
      <c r="E167" t="s">
        <v>28</v>
      </c>
      <c r="F167" s="4">
        <v>3556</v>
      </c>
      <c r="G167" s="5">
        <v>459</v>
      </c>
    </row>
    <row r="168" spans="3:7" x14ac:dyDescent="0.2">
      <c r="C168" t="s">
        <v>5</v>
      </c>
      <c r="D168" t="s">
        <v>34</v>
      </c>
      <c r="E168" t="s">
        <v>15</v>
      </c>
      <c r="F168" s="4">
        <v>7280</v>
      </c>
      <c r="G168" s="5">
        <v>201</v>
      </c>
    </row>
    <row r="169" spans="3:7" x14ac:dyDescent="0.2">
      <c r="C169" t="s">
        <v>6</v>
      </c>
      <c r="D169" t="s">
        <v>34</v>
      </c>
      <c r="E169" t="s">
        <v>30</v>
      </c>
      <c r="F169" s="4">
        <v>3402</v>
      </c>
      <c r="G169" s="5">
        <v>366</v>
      </c>
    </row>
    <row r="170" spans="3:7" x14ac:dyDescent="0.2">
      <c r="C170" t="s">
        <v>3</v>
      </c>
      <c r="D170" t="s">
        <v>37</v>
      </c>
      <c r="E170" t="s">
        <v>29</v>
      </c>
      <c r="F170" s="4">
        <v>4592</v>
      </c>
      <c r="G170" s="5">
        <v>324</v>
      </c>
    </row>
    <row r="171" spans="3:7" x14ac:dyDescent="0.2">
      <c r="C171" t="s">
        <v>9</v>
      </c>
      <c r="D171" t="s">
        <v>35</v>
      </c>
      <c r="E171" t="s">
        <v>15</v>
      </c>
      <c r="F171" s="4">
        <v>7833</v>
      </c>
      <c r="G171" s="5">
        <v>243</v>
      </c>
    </row>
    <row r="172" spans="3:7" x14ac:dyDescent="0.2">
      <c r="C172" t="s">
        <v>2</v>
      </c>
      <c r="D172" t="s">
        <v>39</v>
      </c>
      <c r="E172" t="s">
        <v>21</v>
      </c>
      <c r="F172" s="4">
        <v>7651</v>
      </c>
      <c r="G172" s="5">
        <v>213</v>
      </c>
    </row>
    <row r="173" spans="3:7" x14ac:dyDescent="0.2">
      <c r="C173" t="s">
        <v>40</v>
      </c>
      <c r="D173" t="s">
        <v>35</v>
      </c>
      <c r="E173" t="s">
        <v>30</v>
      </c>
      <c r="F173" s="4">
        <v>2275</v>
      </c>
      <c r="G173" s="5">
        <v>447</v>
      </c>
    </row>
    <row r="174" spans="3:7" x14ac:dyDescent="0.2">
      <c r="C174" t="s">
        <v>40</v>
      </c>
      <c r="D174" t="s">
        <v>38</v>
      </c>
      <c r="E174" t="s">
        <v>13</v>
      </c>
      <c r="F174" s="4">
        <v>5670</v>
      </c>
      <c r="G174" s="5">
        <v>297</v>
      </c>
    </row>
    <row r="175" spans="3:7" x14ac:dyDescent="0.2">
      <c r="C175" t="s">
        <v>7</v>
      </c>
      <c r="D175" t="s">
        <v>35</v>
      </c>
      <c r="E175" t="s">
        <v>16</v>
      </c>
      <c r="F175" s="4">
        <v>2135</v>
      </c>
      <c r="G175" s="5">
        <v>27</v>
      </c>
    </row>
    <row r="176" spans="3:7" x14ac:dyDescent="0.2">
      <c r="C176" t="s">
        <v>40</v>
      </c>
      <c r="D176" t="s">
        <v>34</v>
      </c>
      <c r="E176" t="s">
        <v>23</v>
      </c>
      <c r="F176" s="4">
        <v>2779</v>
      </c>
      <c r="G176" s="5">
        <v>75</v>
      </c>
    </row>
    <row r="177" spans="3:7" x14ac:dyDescent="0.2">
      <c r="C177" t="s">
        <v>10</v>
      </c>
      <c r="D177" t="s">
        <v>39</v>
      </c>
      <c r="E177" t="s">
        <v>33</v>
      </c>
      <c r="F177" s="4">
        <v>12950</v>
      </c>
      <c r="G177" s="5">
        <v>30</v>
      </c>
    </row>
    <row r="178" spans="3:7" x14ac:dyDescent="0.2">
      <c r="C178" t="s">
        <v>7</v>
      </c>
      <c r="D178" t="s">
        <v>36</v>
      </c>
      <c r="E178" t="s">
        <v>18</v>
      </c>
      <c r="F178" s="4">
        <v>2646</v>
      </c>
      <c r="G178" s="5">
        <v>177</v>
      </c>
    </row>
    <row r="179" spans="3:7" x14ac:dyDescent="0.2">
      <c r="C179" t="s">
        <v>40</v>
      </c>
      <c r="D179" t="s">
        <v>34</v>
      </c>
      <c r="E179" t="s">
        <v>33</v>
      </c>
      <c r="F179" s="4">
        <v>3794</v>
      </c>
      <c r="G179" s="5">
        <v>159</v>
      </c>
    </row>
    <row r="180" spans="3:7" x14ac:dyDescent="0.2">
      <c r="C180" t="s">
        <v>3</v>
      </c>
      <c r="D180" t="s">
        <v>35</v>
      </c>
      <c r="E180" t="s">
        <v>33</v>
      </c>
      <c r="F180" s="4">
        <v>819</v>
      </c>
      <c r="G180" s="5">
        <v>306</v>
      </c>
    </row>
    <row r="181" spans="3:7" x14ac:dyDescent="0.2">
      <c r="C181" t="s">
        <v>3</v>
      </c>
      <c r="D181" t="s">
        <v>34</v>
      </c>
      <c r="E181" t="s">
        <v>20</v>
      </c>
      <c r="F181" s="4">
        <v>2583</v>
      </c>
      <c r="G181" s="5">
        <v>18</v>
      </c>
    </row>
    <row r="182" spans="3:7" x14ac:dyDescent="0.2">
      <c r="C182" t="s">
        <v>7</v>
      </c>
      <c r="D182" t="s">
        <v>35</v>
      </c>
      <c r="E182" t="s">
        <v>19</v>
      </c>
      <c r="F182" s="4">
        <v>4585</v>
      </c>
      <c r="G182" s="5">
        <v>240</v>
      </c>
    </row>
    <row r="183" spans="3:7" x14ac:dyDescent="0.2">
      <c r="C183" t="s">
        <v>5</v>
      </c>
      <c r="D183" t="s">
        <v>34</v>
      </c>
      <c r="E183" t="s">
        <v>33</v>
      </c>
      <c r="F183" s="4">
        <v>1652</v>
      </c>
      <c r="G183" s="5">
        <v>93</v>
      </c>
    </row>
    <row r="184" spans="3:7" x14ac:dyDescent="0.2">
      <c r="C184" t="s">
        <v>10</v>
      </c>
      <c r="D184" t="s">
        <v>34</v>
      </c>
      <c r="E184" t="s">
        <v>26</v>
      </c>
      <c r="F184" s="4">
        <v>4991</v>
      </c>
      <c r="G184" s="5">
        <v>9</v>
      </c>
    </row>
    <row r="185" spans="3:7" x14ac:dyDescent="0.2">
      <c r="C185" t="s">
        <v>8</v>
      </c>
      <c r="D185" t="s">
        <v>34</v>
      </c>
      <c r="E185" t="s">
        <v>16</v>
      </c>
      <c r="F185" s="4">
        <v>2009</v>
      </c>
      <c r="G185" s="5">
        <v>219</v>
      </c>
    </row>
    <row r="186" spans="3:7" x14ac:dyDescent="0.2">
      <c r="C186" t="s">
        <v>2</v>
      </c>
      <c r="D186" t="s">
        <v>39</v>
      </c>
      <c r="E186" t="s">
        <v>22</v>
      </c>
      <c r="F186" s="4">
        <v>1568</v>
      </c>
      <c r="G186" s="5">
        <v>141</v>
      </c>
    </row>
    <row r="187" spans="3:7" x14ac:dyDescent="0.2">
      <c r="C187" t="s">
        <v>41</v>
      </c>
      <c r="D187" t="s">
        <v>37</v>
      </c>
      <c r="E187" t="s">
        <v>20</v>
      </c>
      <c r="F187" s="4">
        <v>3388</v>
      </c>
      <c r="G187" s="5">
        <v>123</v>
      </c>
    </row>
    <row r="188" spans="3:7" x14ac:dyDescent="0.2">
      <c r="C188" t="s">
        <v>40</v>
      </c>
      <c r="D188" t="s">
        <v>38</v>
      </c>
      <c r="E188" t="s">
        <v>24</v>
      </c>
      <c r="F188" s="4">
        <v>623</v>
      </c>
      <c r="G188" s="5">
        <v>51</v>
      </c>
    </row>
    <row r="189" spans="3:7" x14ac:dyDescent="0.2">
      <c r="C189" t="s">
        <v>6</v>
      </c>
      <c r="D189" t="s">
        <v>36</v>
      </c>
      <c r="E189" t="s">
        <v>4</v>
      </c>
      <c r="F189" s="4">
        <v>10073</v>
      </c>
      <c r="G189" s="5">
        <v>120</v>
      </c>
    </row>
    <row r="190" spans="3:7" x14ac:dyDescent="0.2">
      <c r="C190" t="s">
        <v>8</v>
      </c>
      <c r="D190" t="s">
        <v>39</v>
      </c>
      <c r="E190" t="s">
        <v>26</v>
      </c>
      <c r="F190" s="4">
        <v>1561</v>
      </c>
      <c r="G190" s="5">
        <v>27</v>
      </c>
    </row>
    <row r="191" spans="3:7" x14ac:dyDescent="0.2">
      <c r="C191" t="s">
        <v>9</v>
      </c>
      <c r="D191" t="s">
        <v>36</v>
      </c>
      <c r="E191" t="s">
        <v>27</v>
      </c>
      <c r="F191" s="4">
        <v>11522</v>
      </c>
      <c r="G191" s="5">
        <v>204</v>
      </c>
    </row>
    <row r="192" spans="3:7" x14ac:dyDescent="0.2">
      <c r="C192" t="s">
        <v>6</v>
      </c>
      <c r="D192" t="s">
        <v>38</v>
      </c>
      <c r="E192" t="s">
        <v>13</v>
      </c>
      <c r="F192" s="4">
        <v>2317</v>
      </c>
      <c r="G192" s="5">
        <v>123</v>
      </c>
    </row>
    <row r="193" spans="3:7" x14ac:dyDescent="0.2">
      <c r="C193" t="s">
        <v>10</v>
      </c>
      <c r="D193" t="s">
        <v>37</v>
      </c>
      <c r="E193" t="s">
        <v>28</v>
      </c>
      <c r="F193" s="4">
        <v>3059</v>
      </c>
      <c r="G193" s="5">
        <v>27</v>
      </c>
    </row>
    <row r="194" spans="3:7" x14ac:dyDescent="0.2">
      <c r="C194" t="s">
        <v>41</v>
      </c>
      <c r="D194" t="s">
        <v>37</v>
      </c>
      <c r="E194" t="s">
        <v>26</v>
      </c>
      <c r="F194" s="4">
        <v>2324</v>
      </c>
      <c r="G194" s="5">
        <v>177</v>
      </c>
    </row>
    <row r="195" spans="3:7" x14ac:dyDescent="0.2">
      <c r="C195" t="s">
        <v>3</v>
      </c>
      <c r="D195" t="s">
        <v>39</v>
      </c>
      <c r="E195" t="s">
        <v>26</v>
      </c>
      <c r="F195" s="4">
        <v>4956</v>
      </c>
      <c r="G195" s="5">
        <v>171</v>
      </c>
    </row>
    <row r="196" spans="3:7" x14ac:dyDescent="0.2">
      <c r="C196" t="s">
        <v>10</v>
      </c>
      <c r="D196" t="s">
        <v>34</v>
      </c>
      <c r="E196" t="s">
        <v>19</v>
      </c>
      <c r="F196" s="4">
        <v>5355</v>
      </c>
      <c r="G196" s="5">
        <v>204</v>
      </c>
    </row>
    <row r="197" spans="3:7" x14ac:dyDescent="0.2">
      <c r="C197" t="s">
        <v>3</v>
      </c>
      <c r="D197" t="s">
        <v>34</v>
      </c>
      <c r="E197" t="s">
        <v>14</v>
      </c>
      <c r="F197" s="4">
        <v>7259</v>
      </c>
      <c r="G197" s="5">
        <v>276</v>
      </c>
    </row>
    <row r="198" spans="3:7" x14ac:dyDescent="0.2">
      <c r="C198" t="s">
        <v>8</v>
      </c>
      <c r="D198" t="s">
        <v>37</v>
      </c>
      <c r="E198" t="s">
        <v>26</v>
      </c>
      <c r="F198" s="4">
        <v>6279</v>
      </c>
      <c r="G198" s="5">
        <v>45</v>
      </c>
    </row>
    <row r="199" spans="3:7" x14ac:dyDescent="0.2">
      <c r="C199" t="s">
        <v>40</v>
      </c>
      <c r="D199" t="s">
        <v>38</v>
      </c>
      <c r="E199" t="s">
        <v>29</v>
      </c>
      <c r="F199" s="4">
        <v>2541</v>
      </c>
      <c r="G199" s="5">
        <v>45</v>
      </c>
    </row>
    <row r="200" spans="3:7" x14ac:dyDescent="0.2">
      <c r="C200" t="s">
        <v>6</v>
      </c>
      <c r="D200" t="s">
        <v>35</v>
      </c>
      <c r="E200" t="s">
        <v>27</v>
      </c>
      <c r="F200" s="4">
        <v>3864</v>
      </c>
      <c r="G200" s="5">
        <v>177</v>
      </c>
    </row>
    <row r="201" spans="3:7" x14ac:dyDescent="0.2">
      <c r="C201" t="s">
        <v>5</v>
      </c>
      <c r="D201" t="s">
        <v>36</v>
      </c>
      <c r="E201" t="s">
        <v>13</v>
      </c>
      <c r="F201" s="4">
        <v>6146</v>
      </c>
      <c r="G201" s="5">
        <v>63</v>
      </c>
    </row>
    <row r="202" spans="3:7" x14ac:dyDescent="0.2">
      <c r="C202" t="s">
        <v>9</v>
      </c>
      <c r="D202" t="s">
        <v>39</v>
      </c>
      <c r="E202" t="s">
        <v>18</v>
      </c>
      <c r="F202" s="4">
        <v>2639</v>
      </c>
      <c r="G202" s="5">
        <v>204</v>
      </c>
    </row>
    <row r="203" spans="3:7" x14ac:dyDescent="0.2">
      <c r="C203" t="s">
        <v>8</v>
      </c>
      <c r="D203" t="s">
        <v>37</v>
      </c>
      <c r="E203" t="s">
        <v>22</v>
      </c>
      <c r="F203" s="4">
        <v>1890</v>
      </c>
      <c r="G203" s="5">
        <v>195</v>
      </c>
    </row>
    <row r="204" spans="3:7" x14ac:dyDescent="0.2">
      <c r="C204" t="s">
        <v>7</v>
      </c>
      <c r="D204" t="s">
        <v>34</v>
      </c>
      <c r="E204" t="s">
        <v>14</v>
      </c>
      <c r="F204" s="4">
        <v>1932</v>
      </c>
      <c r="G204" s="5">
        <v>369</v>
      </c>
    </row>
    <row r="205" spans="3:7" x14ac:dyDescent="0.2">
      <c r="C205" t="s">
        <v>3</v>
      </c>
      <c r="D205" t="s">
        <v>34</v>
      </c>
      <c r="E205" t="s">
        <v>25</v>
      </c>
      <c r="F205" s="4">
        <v>6300</v>
      </c>
      <c r="G205" s="5">
        <v>42</v>
      </c>
    </row>
    <row r="206" spans="3:7" x14ac:dyDescent="0.2">
      <c r="C206" t="s">
        <v>6</v>
      </c>
      <c r="D206" t="s">
        <v>37</v>
      </c>
      <c r="E206" t="s">
        <v>30</v>
      </c>
      <c r="F206" s="4">
        <v>560</v>
      </c>
      <c r="G206" s="5">
        <v>81</v>
      </c>
    </row>
    <row r="207" spans="3:7" x14ac:dyDescent="0.2">
      <c r="C207" t="s">
        <v>9</v>
      </c>
      <c r="D207" t="s">
        <v>37</v>
      </c>
      <c r="E207" t="s">
        <v>26</v>
      </c>
      <c r="F207" s="4">
        <v>2856</v>
      </c>
      <c r="G207" s="5">
        <v>246</v>
      </c>
    </row>
    <row r="208" spans="3:7" x14ac:dyDescent="0.2">
      <c r="C208" t="s">
        <v>9</v>
      </c>
      <c r="D208" t="s">
        <v>34</v>
      </c>
      <c r="E208" t="s">
        <v>17</v>
      </c>
      <c r="F208" s="4">
        <v>707</v>
      </c>
      <c r="G208" s="5">
        <v>174</v>
      </c>
    </row>
    <row r="209" spans="3:7" x14ac:dyDescent="0.2">
      <c r="C209" t="s">
        <v>8</v>
      </c>
      <c r="D209" t="s">
        <v>35</v>
      </c>
      <c r="E209" t="s">
        <v>30</v>
      </c>
      <c r="F209" s="4">
        <v>3598</v>
      </c>
      <c r="G209" s="5">
        <v>81</v>
      </c>
    </row>
    <row r="210" spans="3:7" x14ac:dyDescent="0.2">
      <c r="C210" t="s">
        <v>40</v>
      </c>
      <c r="D210" t="s">
        <v>35</v>
      </c>
      <c r="E210" t="s">
        <v>22</v>
      </c>
      <c r="F210" s="4">
        <v>6853</v>
      </c>
      <c r="G210" s="5">
        <v>372</v>
      </c>
    </row>
    <row r="211" spans="3:7" x14ac:dyDescent="0.2">
      <c r="C211" t="s">
        <v>40</v>
      </c>
      <c r="D211" t="s">
        <v>35</v>
      </c>
      <c r="E211" t="s">
        <v>16</v>
      </c>
      <c r="F211" s="4">
        <v>4725</v>
      </c>
      <c r="G211" s="5">
        <v>174</v>
      </c>
    </row>
    <row r="212" spans="3:7" x14ac:dyDescent="0.2">
      <c r="C212" t="s">
        <v>41</v>
      </c>
      <c r="D212" t="s">
        <v>36</v>
      </c>
      <c r="E212" t="s">
        <v>32</v>
      </c>
      <c r="F212" s="4">
        <v>10304</v>
      </c>
      <c r="G212" s="5">
        <v>84</v>
      </c>
    </row>
    <row r="213" spans="3:7" x14ac:dyDescent="0.2">
      <c r="C213" t="s">
        <v>41</v>
      </c>
      <c r="D213" t="s">
        <v>34</v>
      </c>
      <c r="E213" t="s">
        <v>16</v>
      </c>
      <c r="F213" s="4">
        <v>1274</v>
      </c>
      <c r="G213" s="5">
        <v>225</v>
      </c>
    </row>
    <row r="214" spans="3:7" x14ac:dyDescent="0.2">
      <c r="C214" t="s">
        <v>5</v>
      </c>
      <c r="D214" t="s">
        <v>36</v>
      </c>
      <c r="E214" t="s">
        <v>30</v>
      </c>
      <c r="F214" s="4">
        <v>1526</v>
      </c>
      <c r="G214" s="5">
        <v>105</v>
      </c>
    </row>
    <row r="215" spans="3:7" x14ac:dyDescent="0.2">
      <c r="C215" t="s">
        <v>40</v>
      </c>
      <c r="D215" t="s">
        <v>39</v>
      </c>
      <c r="E215" t="s">
        <v>28</v>
      </c>
      <c r="F215" s="4">
        <v>3101</v>
      </c>
      <c r="G215" s="5">
        <v>225</v>
      </c>
    </row>
    <row r="216" spans="3:7" x14ac:dyDescent="0.2">
      <c r="C216" t="s">
        <v>2</v>
      </c>
      <c r="D216" t="s">
        <v>37</v>
      </c>
      <c r="E216" t="s">
        <v>14</v>
      </c>
      <c r="F216" s="4">
        <v>1057</v>
      </c>
      <c r="G216" s="5">
        <v>54</v>
      </c>
    </row>
    <row r="217" spans="3:7" x14ac:dyDescent="0.2">
      <c r="C217" t="s">
        <v>7</v>
      </c>
      <c r="D217" t="s">
        <v>37</v>
      </c>
      <c r="E217" t="s">
        <v>26</v>
      </c>
      <c r="F217" s="4">
        <v>5306</v>
      </c>
      <c r="G217" s="5">
        <v>0</v>
      </c>
    </row>
    <row r="218" spans="3:7" x14ac:dyDescent="0.2">
      <c r="C218" t="s">
        <v>5</v>
      </c>
      <c r="D218" t="s">
        <v>39</v>
      </c>
      <c r="E218" t="s">
        <v>24</v>
      </c>
      <c r="F218" s="4">
        <v>4018</v>
      </c>
      <c r="G218" s="5">
        <v>171</v>
      </c>
    </row>
    <row r="219" spans="3:7" x14ac:dyDescent="0.2">
      <c r="C219" t="s">
        <v>9</v>
      </c>
      <c r="D219" t="s">
        <v>34</v>
      </c>
      <c r="E219" t="s">
        <v>16</v>
      </c>
      <c r="F219" s="4">
        <v>938</v>
      </c>
      <c r="G219" s="5">
        <v>189</v>
      </c>
    </row>
    <row r="220" spans="3:7" x14ac:dyDescent="0.2">
      <c r="C220" t="s">
        <v>7</v>
      </c>
      <c r="D220" t="s">
        <v>38</v>
      </c>
      <c r="E220" t="s">
        <v>18</v>
      </c>
      <c r="F220" s="4">
        <v>1778</v>
      </c>
      <c r="G220" s="5">
        <v>270</v>
      </c>
    </row>
    <row r="221" spans="3:7" x14ac:dyDescent="0.2">
      <c r="C221" t="s">
        <v>6</v>
      </c>
      <c r="D221" t="s">
        <v>39</v>
      </c>
      <c r="E221" t="s">
        <v>30</v>
      </c>
      <c r="F221" s="4">
        <v>1638</v>
      </c>
      <c r="G221" s="5">
        <v>63</v>
      </c>
    </row>
    <row r="222" spans="3:7" x14ac:dyDescent="0.2">
      <c r="C222" t="s">
        <v>41</v>
      </c>
      <c r="D222" t="s">
        <v>38</v>
      </c>
      <c r="E222" t="s">
        <v>25</v>
      </c>
      <c r="F222" s="4">
        <v>154</v>
      </c>
      <c r="G222" s="5">
        <v>21</v>
      </c>
    </row>
    <row r="223" spans="3:7" x14ac:dyDescent="0.2">
      <c r="C223" t="s">
        <v>7</v>
      </c>
      <c r="D223" t="s">
        <v>37</v>
      </c>
      <c r="E223" t="s">
        <v>22</v>
      </c>
      <c r="F223" s="4">
        <v>9835</v>
      </c>
      <c r="G223" s="5">
        <v>207</v>
      </c>
    </row>
    <row r="224" spans="3:7" x14ac:dyDescent="0.2">
      <c r="C224" t="s">
        <v>9</v>
      </c>
      <c r="D224" t="s">
        <v>37</v>
      </c>
      <c r="E224" t="s">
        <v>20</v>
      </c>
      <c r="F224" s="4">
        <v>7273</v>
      </c>
      <c r="G224" s="5">
        <v>96</v>
      </c>
    </row>
    <row r="225" spans="3:7" x14ac:dyDescent="0.2">
      <c r="C225" t="s">
        <v>5</v>
      </c>
      <c r="D225" t="s">
        <v>39</v>
      </c>
      <c r="E225" t="s">
        <v>22</v>
      </c>
      <c r="F225" s="4">
        <v>6909</v>
      </c>
      <c r="G225" s="5">
        <v>81</v>
      </c>
    </row>
    <row r="226" spans="3:7" x14ac:dyDescent="0.2">
      <c r="C226" t="s">
        <v>9</v>
      </c>
      <c r="D226" t="s">
        <v>39</v>
      </c>
      <c r="E226" t="s">
        <v>24</v>
      </c>
      <c r="F226" s="4">
        <v>3920</v>
      </c>
      <c r="G226" s="5">
        <v>306</v>
      </c>
    </row>
    <row r="227" spans="3:7" x14ac:dyDescent="0.2">
      <c r="C227" t="s">
        <v>10</v>
      </c>
      <c r="D227" t="s">
        <v>39</v>
      </c>
      <c r="E227" t="s">
        <v>21</v>
      </c>
      <c r="F227" s="4">
        <v>4858</v>
      </c>
      <c r="G227" s="5">
        <v>279</v>
      </c>
    </row>
    <row r="228" spans="3:7" x14ac:dyDescent="0.2">
      <c r="C228" t="s">
        <v>2</v>
      </c>
      <c r="D228" t="s">
        <v>38</v>
      </c>
      <c r="E228" t="s">
        <v>4</v>
      </c>
      <c r="F228" s="4">
        <v>3549</v>
      </c>
      <c r="G228" s="5">
        <v>3</v>
      </c>
    </row>
    <row r="229" spans="3:7" x14ac:dyDescent="0.2">
      <c r="C229" t="s">
        <v>7</v>
      </c>
      <c r="D229" t="s">
        <v>39</v>
      </c>
      <c r="E229" t="s">
        <v>27</v>
      </c>
      <c r="F229" s="4">
        <v>966</v>
      </c>
      <c r="G229" s="5">
        <v>198</v>
      </c>
    </row>
    <row r="230" spans="3:7" x14ac:dyDescent="0.2">
      <c r="C230" t="s">
        <v>5</v>
      </c>
      <c r="D230" t="s">
        <v>39</v>
      </c>
      <c r="E230" t="s">
        <v>18</v>
      </c>
      <c r="F230" s="4">
        <v>385</v>
      </c>
      <c r="G230" s="5">
        <v>249</v>
      </c>
    </row>
    <row r="231" spans="3:7" x14ac:dyDescent="0.2">
      <c r="C231" t="s">
        <v>6</v>
      </c>
      <c r="D231" t="s">
        <v>34</v>
      </c>
      <c r="E231" t="s">
        <v>16</v>
      </c>
      <c r="F231" s="4">
        <v>2219</v>
      </c>
      <c r="G231" s="5">
        <v>75</v>
      </c>
    </row>
    <row r="232" spans="3:7" x14ac:dyDescent="0.2">
      <c r="C232" t="s">
        <v>9</v>
      </c>
      <c r="D232" t="s">
        <v>36</v>
      </c>
      <c r="E232" t="s">
        <v>32</v>
      </c>
      <c r="F232" s="4">
        <v>2954</v>
      </c>
      <c r="G232" s="5">
        <v>189</v>
      </c>
    </row>
    <row r="233" spans="3:7" x14ac:dyDescent="0.2">
      <c r="C233" t="s">
        <v>7</v>
      </c>
      <c r="D233" t="s">
        <v>36</v>
      </c>
      <c r="E233" t="s">
        <v>32</v>
      </c>
      <c r="F233" s="4">
        <v>280</v>
      </c>
      <c r="G233" s="5">
        <v>87</v>
      </c>
    </row>
    <row r="234" spans="3:7" x14ac:dyDescent="0.2">
      <c r="C234" t="s">
        <v>41</v>
      </c>
      <c r="D234" t="s">
        <v>36</v>
      </c>
      <c r="E234" t="s">
        <v>30</v>
      </c>
      <c r="F234" s="4">
        <v>6118</v>
      </c>
      <c r="G234" s="5">
        <v>174</v>
      </c>
    </row>
    <row r="235" spans="3:7" x14ac:dyDescent="0.2">
      <c r="C235" t="s">
        <v>2</v>
      </c>
      <c r="D235" t="s">
        <v>39</v>
      </c>
      <c r="E235" t="s">
        <v>15</v>
      </c>
      <c r="F235" s="4">
        <v>4802</v>
      </c>
      <c r="G235" s="5">
        <v>36</v>
      </c>
    </row>
    <row r="236" spans="3:7" x14ac:dyDescent="0.2">
      <c r="C236" t="s">
        <v>9</v>
      </c>
      <c r="D236" t="s">
        <v>38</v>
      </c>
      <c r="E236" t="s">
        <v>24</v>
      </c>
      <c r="F236" s="4">
        <v>4137</v>
      </c>
      <c r="G236" s="5">
        <v>60</v>
      </c>
    </row>
    <row r="237" spans="3:7" x14ac:dyDescent="0.2">
      <c r="C237" t="s">
        <v>3</v>
      </c>
      <c r="D237" t="s">
        <v>35</v>
      </c>
      <c r="E237" t="s">
        <v>23</v>
      </c>
      <c r="F237" s="4">
        <v>2023</v>
      </c>
      <c r="G237" s="5">
        <v>78</v>
      </c>
    </row>
    <row r="238" spans="3:7" x14ac:dyDescent="0.2">
      <c r="C238" t="s">
        <v>9</v>
      </c>
      <c r="D238" t="s">
        <v>36</v>
      </c>
      <c r="E238" t="s">
        <v>30</v>
      </c>
      <c r="F238" s="4">
        <v>9051</v>
      </c>
      <c r="G238" s="5">
        <v>57</v>
      </c>
    </row>
    <row r="239" spans="3:7" x14ac:dyDescent="0.2">
      <c r="C239" t="s">
        <v>9</v>
      </c>
      <c r="D239" t="s">
        <v>37</v>
      </c>
      <c r="E239" t="s">
        <v>28</v>
      </c>
      <c r="F239" s="4">
        <v>2919</v>
      </c>
      <c r="G239" s="5">
        <v>45</v>
      </c>
    </row>
    <row r="240" spans="3:7" x14ac:dyDescent="0.2">
      <c r="C240" t="s">
        <v>41</v>
      </c>
      <c r="D240" t="s">
        <v>38</v>
      </c>
      <c r="E240" t="s">
        <v>22</v>
      </c>
      <c r="F240" s="4">
        <v>5915</v>
      </c>
      <c r="G240" s="5">
        <v>3</v>
      </c>
    </row>
    <row r="241" spans="3:7" x14ac:dyDescent="0.2">
      <c r="C241" t="s">
        <v>10</v>
      </c>
      <c r="D241" t="s">
        <v>35</v>
      </c>
      <c r="E241" t="s">
        <v>15</v>
      </c>
      <c r="F241" s="4">
        <v>2562</v>
      </c>
      <c r="G241" s="5">
        <v>6</v>
      </c>
    </row>
    <row r="242" spans="3:7" x14ac:dyDescent="0.2">
      <c r="C242" t="s">
        <v>5</v>
      </c>
      <c r="D242" t="s">
        <v>37</v>
      </c>
      <c r="E242" t="s">
        <v>25</v>
      </c>
      <c r="F242" s="4">
        <v>8813</v>
      </c>
      <c r="G242" s="5">
        <v>21</v>
      </c>
    </row>
    <row r="243" spans="3:7" x14ac:dyDescent="0.2">
      <c r="C243" t="s">
        <v>5</v>
      </c>
      <c r="D243" t="s">
        <v>36</v>
      </c>
      <c r="E243" t="s">
        <v>18</v>
      </c>
      <c r="F243" s="4">
        <v>6111</v>
      </c>
      <c r="G243" s="5">
        <v>3</v>
      </c>
    </row>
    <row r="244" spans="3:7" x14ac:dyDescent="0.2">
      <c r="C244" t="s">
        <v>8</v>
      </c>
      <c r="D244" t="s">
        <v>34</v>
      </c>
      <c r="E244" t="s">
        <v>31</v>
      </c>
      <c r="F244" s="4">
        <v>3507</v>
      </c>
      <c r="G244" s="5">
        <v>288</v>
      </c>
    </row>
    <row r="245" spans="3:7" x14ac:dyDescent="0.2">
      <c r="C245" t="s">
        <v>6</v>
      </c>
      <c r="D245" t="s">
        <v>36</v>
      </c>
      <c r="E245" t="s">
        <v>13</v>
      </c>
      <c r="F245" s="4">
        <v>4319</v>
      </c>
      <c r="G245" s="5">
        <v>30</v>
      </c>
    </row>
    <row r="246" spans="3:7" x14ac:dyDescent="0.2">
      <c r="C246" t="s">
        <v>40</v>
      </c>
      <c r="D246" t="s">
        <v>38</v>
      </c>
      <c r="E246" t="s">
        <v>26</v>
      </c>
      <c r="F246" s="4">
        <v>609</v>
      </c>
      <c r="G246" s="5">
        <v>87</v>
      </c>
    </row>
    <row r="247" spans="3:7" x14ac:dyDescent="0.2">
      <c r="C247" t="s">
        <v>40</v>
      </c>
      <c r="D247" t="s">
        <v>39</v>
      </c>
      <c r="E247" t="s">
        <v>27</v>
      </c>
      <c r="F247" s="4">
        <v>6370</v>
      </c>
      <c r="G247" s="5">
        <v>30</v>
      </c>
    </row>
    <row r="248" spans="3:7" x14ac:dyDescent="0.2">
      <c r="C248" t="s">
        <v>5</v>
      </c>
      <c r="D248" t="s">
        <v>38</v>
      </c>
      <c r="E248" t="s">
        <v>19</v>
      </c>
      <c r="F248" s="4">
        <v>5474</v>
      </c>
      <c r="G248" s="5">
        <v>168</v>
      </c>
    </row>
    <row r="249" spans="3:7" x14ac:dyDescent="0.2">
      <c r="C249" t="s">
        <v>40</v>
      </c>
      <c r="D249" t="s">
        <v>36</v>
      </c>
      <c r="E249" t="s">
        <v>27</v>
      </c>
      <c r="F249" s="4">
        <v>3164</v>
      </c>
      <c r="G249" s="5">
        <v>306</v>
      </c>
    </row>
    <row r="250" spans="3:7" x14ac:dyDescent="0.2">
      <c r="C250" t="s">
        <v>6</v>
      </c>
      <c r="D250" t="s">
        <v>35</v>
      </c>
      <c r="E250" t="s">
        <v>4</v>
      </c>
      <c r="F250" s="4">
        <v>1302</v>
      </c>
      <c r="G250" s="5">
        <v>402</v>
      </c>
    </row>
    <row r="251" spans="3:7" x14ac:dyDescent="0.2">
      <c r="C251" t="s">
        <v>3</v>
      </c>
      <c r="D251" t="s">
        <v>37</v>
      </c>
      <c r="E251" t="s">
        <v>28</v>
      </c>
      <c r="F251" s="4">
        <v>7308</v>
      </c>
      <c r="G251" s="5">
        <v>327</v>
      </c>
    </row>
    <row r="252" spans="3:7" x14ac:dyDescent="0.2">
      <c r="C252" t="s">
        <v>40</v>
      </c>
      <c r="D252" t="s">
        <v>37</v>
      </c>
      <c r="E252" t="s">
        <v>27</v>
      </c>
      <c r="F252" s="4">
        <v>6132</v>
      </c>
      <c r="G252" s="5">
        <v>93</v>
      </c>
    </row>
    <row r="253" spans="3:7" x14ac:dyDescent="0.2">
      <c r="C253" t="s">
        <v>10</v>
      </c>
      <c r="D253" t="s">
        <v>35</v>
      </c>
      <c r="E253" t="s">
        <v>14</v>
      </c>
      <c r="F253" s="4">
        <v>3472</v>
      </c>
      <c r="G253" s="5">
        <v>96</v>
      </c>
    </row>
    <row r="254" spans="3:7" x14ac:dyDescent="0.2">
      <c r="C254" t="s">
        <v>8</v>
      </c>
      <c r="D254" t="s">
        <v>39</v>
      </c>
      <c r="E254" t="s">
        <v>18</v>
      </c>
      <c r="F254" s="4">
        <v>9660</v>
      </c>
      <c r="G254" s="5">
        <v>27</v>
      </c>
    </row>
    <row r="255" spans="3:7" x14ac:dyDescent="0.2">
      <c r="C255" t="s">
        <v>9</v>
      </c>
      <c r="D255" t="s">
        <v>38</v>
      </c>
      <c r="E255" t="s">
        <v>26</v>
      </c>
      <c r="F255" s="4">
        <v>2436</v>
      </c>
      <c r="G255" s="5">
        <v>99</v>
      </c>
    </row>
    <row r="256" spans="3:7" x14ac:dyDescent="0.2">
      <c r="C256" t="s">
        <v>9</v>
      </c>
      <c r="D256" t="s">
        <v>38</v>
      </c>
      <c r="E256" t="s">
        <v>33</v>
      </c>
      <c r="F256" s="4">
        <v>9506</v>
      </c>
      <c r="G256" s="5">
        <v>87</v>
      </c>
    </row>
    <row r="257" spans="3:7" x14ac:dyDescent="0.2">
      <c r="C257" t="s">
        <v>10</v>
      </c>
      <c r="D257" t="s">
        <v>37</v>
      </c>
      <c r="E257" t="s">
        <v>21</v>
      </c>
      <c r="F257" s="4">
        <v>245</v>
      </c>
      <c r="G257" s="5">
        <v>288</v>
      </c>
    </row>
    <row r="258" spans="3:7" x14ac:dyDescent="0.2">
      <c r="C258" t="s">
        <v>8</v>
      </c>
      <c r="D258" t="s">
        <v>35</v>
      </c>
      <c r="E258" t="s">
        <v>20</v>
      </c>
      <c r="F258" s="4">
        <v>2702</v>
      </c>
      <c r="G258" s="5">
        <v>363</v>
      </c>
    </row>
    <row r="259" spans="3:7" x14ac:dyDescent="0.2">
      <c r="C259" t="s">
        <v>10</v>
      </c>
      <c r="D259" t="s">
        <v>34</v>
      </c>
      <c r="E259" t="s">
        <v>17</v>
      </c>
      <c r="F259" s="4">
        <v>700</v>
      </c>
      <c r="G259" s="5">
        <v>87</v>
      </c>
    </row>
    <row r="260" spans="3:7" x14ac:dyDescent="0.2">
      <c r="C260" t="s">
        <v>6</v>
      </c>
      <c r="D260" t="s">
        <v>34</v>
      </c>
      <c r="E260" t="s">
        <v>17</v>
      </c>
      <c r="F260" s="4">
        <v>3759</v>
      </c>
      <c r="G260" s="5">
        <v>150</v>
      </c>
    </row>
    <row r="261" spans="3:7" x14ac:dyDescent="0.2">
      <c r="C261" t="s">
        <v>2</v>
      </c>
      <c r="D261" t="s">
        <v>35</v>
      </c>
      <c r="E261" t="s">
        <v>17</v>
      </c>
      <c r="F261" s="4">
        <v>1589</v>
      </c>
      <c r="G261" s="5">
        <v>303</v>
      </c>
    </row>
    <row r="262" spans="3:7" x14ac:dyDescent="0.2">
      <c r="C262" t="s">
        <v>7</v>
      </c>
      <c r="D262" t="s">
        <v>35</v>
      </c>
      <c r="E262" t="s">
        <v>28</v>
      </c>
      <c r="F262" s="4">
        <v>5194</v>
      </c>
      <c r="G262" s="5">
        <v>288</v>
      </c>
    </row>
    <row r="263" spans="3:7" x14ac:dyDescent="0.2">
      <c r="C263" t="s">
        <v>10</v>
      </c>
      <c r="D263" t="s">
        <v>36</v>
      </c>
      <c r="E263" t="s">
        <v>13</v>
      </c>
      <c r="F263" s="4">
        <v>945</v>
      </c>
      <c r="G263" s="5">
        <v>75</v>
      </c>
    </row>
    <row r="264" spans="3:7" x14ac:dyDescent="0.2">
      <c r="C264" t="s">
        <v>40</v>
      </c>
      <c r="D264" t="s">
        <v>38</v>
      </c>
      <c r="E264" t="s">
        <v>31</v>
      </c>
      <c r="F264" s="4">
        <v>1988</v>
      </c>
      <c r="G264" s="5">
        <v>39</v>
      </c>
    </row>
    <row r="265" spans="3:7" x14ac:dyDescent="0.2">
      <c r="C265" t="s">
        <v>6</v>
      </c>
      <c r="D265" t="s">
        <v>34</v>
      </c>
      <c r="E265" t="s">
        <v>32</v>
      </c>
      <c r="F265" s="4">
        <v>6734</v>
      </c>
      <c r="G265" s="5">
        <v>123</v>
      </c>
    </row>
    <row r="266" spans="3:7" x14ac:dyDescent="0.2">
      <c r="C266" t="s">
        <v>40</v>
      </c>
      <c r="D266" t="s">
        <v>36</v>
      </c>
      <c r="E266" t="s">
        <v>4</v>
      </c>
      <c r="F266" s="4">
        <v>217</v>
      </c>
      <c r="G266" s="5">
        <v>36</v>
      </c>
    </row>
    <row r="267" spans="3:7" x14ac:dyDescent="0.2">
      <c r="C267" t="s">
        <v>5</v>
      </c>
      <c r="D267" t="s">
        <v>34</v>
      </c>
      <c r="E267" t="s">
        <v>22</v>
      </c>
      <c r="F267" s="4">
        <v>6279</v>
      </c>
      <c r="G267" s="5">
        <v>237</v>
      </c>
    </row>
    <row r="268" spans="3:7" x14ac:dyDescent="0.2">
      <c r="C268" t="s">
        <v>40</v>
      </c>
      <c r="D268" t="s">
        <v>36</v>
      </c>
      <c r="E268" t="s">
        <v>13</v>
      </c>
      <c r="F268" s="4">
        <v>4424</v>
      </c>
      <c r="G268" s="5">
        <v>201</v>
      </c>
    </row>
    <row r="269" spans="3:7" x14ac:dyDescent="0.2">
      <c r="C269" t="s">
        <v>2</v>
      </c>
      <c r="D269" t="s">
        <v>36</v>
      </c>
      <c r="E269" t="s">
        <v>17</v>
      </c>
      <c r="F269" s="4">
        <v>189</v>
      </c>
      <c r="G269" s="5">
        <v>48</v>
      </c>
    </row>
    <row r="270" spans="3:7" x14ac:dyDescent="0.2">
      <c r="C270" t="s">
        <v>5</v>
      </c>
      <c r="D270" t="s">
        <v>35</v>
      </c>
      <c r="E270" t="s">
        <v>22</v>
      </c>
      <c r="F270" s="4">
        <v>490</v>
      </c>
      <c r="G270" s="5">
        <v>84</v>
      </c>
    </row>
    <row r="271" spans="3:7" x14ac:dyDescent="0.2">
      <c r="C271" t="s">
        <v>8</v>
      </c>
      <c r="D271" t="s">
        <v>37</v>
      </c>
      <c r="E271" t="s">
        <v>21</v>
      </c>
      <c r="F271" s="4">
        <v>434</v>
      </c>
      <c r="G271" s="5">
        <v>87</v>
      </c>
    </row>
    <row r="272" spans="3:7" x14ac:dyDescent="0.2">
      <c r="C272" t="s">
        <v>7</v>
      </c>
      <c r="D272" t="s">
        <v>38</v>
      </c>
      <c r="E272" t="s">
        <v>30</v>
      </c>
      <c r="F272" s="4">
        <v>10129</v>
      </c>
      <c r="G272" s="5">
        <v>312</v>
      </c>
    </row>
    <row r="273" spans="3:7" x14ac:dyDescent="0.2">
      <c r="C273" t="s">
        <v>3</v>
      </c>
      <c r="D273" t="s">
        <v>39</v>
      </c>
      <c r="E273" t="s">
        <v>28</v>
      </c>
      <c r="F273" s="4">
        <v>1652</v>
      </c>
      <c r="G273" s="5">
        <v>102</v>
      </c>
    </row>
    <row r="274" spans="3:7" x14ac:dyDescent="0.2">
      <c r="C274" t="s">
        <v>8</v>
      </c>
      <c r="D274" t="s">
        <v>38</v>
      </c>
      <c r="E274" t="s">
        <v>21</v>
      </c>
      <c r="F274" s="4">
        <v>6433</v>
      </c>
      <c r="G274" s="5">
        <v>78</v>
      </c>
    </row>
    <row r="275" spans="3:7" x14ac:dyDescent="0.2">
      <c r="C275" t="s">
        <v>3</v>
      </c>
      <c r="D275" t="s">
        <v>34</v>
      </c>
      <c r="E275" t="s">
        <v>23</v>
      </c>
      <c r="F275" s="4">
        <v>2212</v>
      </c>
      <c r="G275" s="5">
        <v>117</v>
      </c>
    </row>
    <row r="276" spans="3:7" x14ac:dyDescent="0.2">
      <c r="C276" t="s">
        <v>41</v>
      </c>
      <c r="D276" t="s">
        <v>35</v>
      </c>
      <c r="E276" t="s">
        <v>19</v>
      </c>
      <c r="F276" s="4">
        <v>609</v>
      </c>
      <c r="G276" s="5">
        <v>99</v>
      </c>
    </row>
    <row r="277" spans="3:7" x14ac:dyDescent="0.2">
      <c r="C277" t="s">
        <v>40</v>
      </c>
      <c r="D277" t="s">
        <v>35</v>
      </c>
      <c r="E277" t="s">
        <v>24</v>
      </c>
      <c r="F277" s="4">
        <v>1638</v>
      </c>
      <c r="G277" s="5">
        <v>48</v>
      </c>
    </row>
    <row r="278" spans="3:7" x14ac:dyDescent="0.2">
      <c r="C278" t="s">
        <v>7</v>
      </c>
      <c r="D278" t="s">
        <v>34</v>
      </c>
      <c r="E278" t="s">
        <v>15</v>
      </c>
      <c r="F278" s="4">
        <v>3829</v>
      </c>
      <c r="G278" s="5">
        <v>24</v>
      </c>
    </row>
    <row r="279" spans="3:7" x14ac:dyDescent="0.2">
      <c r="C279" t="s">
        <v>40</v>
      </c>
      <c r="D279" t="s">
        <v>39</v>
      </c>
      <c r="E279" t="s">
        <v>15</v>
      </c>
      <c r="F279" s="4">
        <v>5775</v>
      </c>
      <c r="G279" s="5">
        <v>42</v>
      </c>
    </row>
    <row r="280" spans="3:7" x14ac:dyDescent="0.2">
      <c r="C280" t="s">
        <v>6</v>
      </c>
      <c r="D280" t="s">
        <v>35</v>
      </c>
      <c r="E280" t="s">
        <v>20</v>
      </c>
      <c r="F280" s="4">
        <v>1071</v>
      </c>
      <c r="G280" s="5">
        <v>270</v>
      </c>
    </row>
    <row r="281" spans="3:7" x14ac:dyDescent="0.2">
      <c r="C281" t="s">
        <v>8</v>
      </c>
      <c r="D281" t="s">
        <v>36</v>
      </c>
      <c r="E281" t="s">
        <v>23</v>
      </c>
      <c r="F281" s="4">
        <v>5019</v>
      </c>
      <c r="G281" s="5">
        <v>150</v>
      </c>
    </row>
    <row r="282" spans="3:7" x14ac:dyDescent="0.2">
      <c r="C282" t="s">
        <v>2</v>
      </c>
      <c r="D282" t="s">
        <v>37</v>
      </c>
      <c r="E282" t="s">
        <v>15</v>
      </c>
      <c r="F282" s="4">
        <v>2863</v>
      </c>
      <c r="G282" s="5">
        <v>42</v>
      </c>
    </row>
    <row r="283" spans="3:7" x14ac:dyDescent="0.2">
      <c r="C283" t="s">
        <v>40</v>
      </c>
      <c r="D283" t="s">
        <v>35</v>
      </c>
      <c r="E283" t="s">
        <v>29</v>
      </c>
      <c r="F283" s="4">
        <v>1617</v>
      </c>
      <c r="G283" s="5">
        <v>126</v>
      </c>
    </row>
    <row r="284" spans="3:7" x14ac:dyDescent="0.2">
      <c r="C284" t="s">
        <v>6</v>
      </c>
      <c r="D284" t="s">
        <v>37</v>
      </c>
      <c r="E284" t="s">
        <v>26</v>
      </c>
      <c r="F284" s="4">
        <v>6818</v>
      </c>
      <c r="G284" s="5">
        <v>6</v>
      </c>
    </row>
    <row r="285" spans="3:7" x14ac:dyDescent="0.2">
      <c r="C285" t="s">
        <v>3</v>
      </c>
      <c r="D285" t="s">
        <v>35</v>
      </c>
      <c r="E285" t="s">
        <v>15</v>
      </c>
      <c r="F285" s="4">
        <v>6657</v>
      </c>
      <c r="G285" s="5">
        <v>276</v>
      </c>
    </row>
    <row r="286" spans="3:7" x14ac:dyDescent="0.2">
      <c r="C286" t="s">
        <v>3</v>
      </c>
      <c r="D286" t="s">
        <v>34</v>
      </c>
      <c r="E286" t="s">
        <v>17</v>
      </c>
      <c r="F286" s="4">
        <v>2919</v>
      </c>
      <c r="G286" s="5">
        <v>93</v>
      </c>
    </row>
    <row r="287" spans="3:7" x14ac:dyDescent="0.2">
      <c r="C287" t="s">
        <v>2</v>
      </c>
      <c r="D287" t="s">
        <v>36</v>
      </c>
      <c r="E287" t="s">
        <v>31</v>
      </c>
      <c r="F287" s="4">
        <v>3094</v>
      </c>
      <c r="G287" s="5">
        <v>246</v>
      </c>
    </row>
    <row r="288" spans="3:7" x14ac:dyDescent="0.2">
      <c r="C288" t="s">
        <v>6</v>
      </c>
      <c r="D288" t="s">
        <v>39</v>
      </c>
      <c r="E288" t="s">
        <v>24</v>
      </c>
      <c r="F288" s="4">
        <v>2989</v>
      </c>
      <c r="G288" s="5">
        <v>3</v>
      </c>
    </row>
    <row r="289" spans="3:7" x14ac:dyDescent="0.2">
      <c r="C289" t="s">
        <v>8</v>
      </c>
      <c r="D289" t="s">
        <v>38</v>
      </c>
      <c r="E289" t="s">
        <v>27</v>
      </c>
      <c r="F289" s="4">
        <v>2268</v>
      </c>
      <c r="G289" s="5">
        <v>63</v>
      </c>
    </row>
    <row r="290" spans="3:7" x14ac:dyDescent="0.2">
      <c r="C290" t="s">
        <v>5</v>
      </c>
      <c r="D290" t="s">
        <v>35</v>
      </c>
      <c r="E290" t="s">
        <v>31</v>
      </c>
      <c r="F290" s="4">
        <v>4753</v>
      </c>
      <c r="G290" s="5">
        <v>246</v>
      </c>
    </row>
    <row r="291" spans="3:7" x14ac:dyDescent="0.2">
      <c r="C291" t="s">
        <v>2</v>
      </c>
      <c r="D291" t="s">
        <v>34</v>
      </c>
      <c r="E291" t="s">
        <v>19</v>
      </c>
      <c r="F291" s="4">
        <v>7511</v>
      </c>
      <c r="G291" s="5">
        <v>120</v>
      </c>
    </row>
    <row r="292" spans="3:7" x14ac:dyDescent="0.2">
      <c r="C292" t="s">
        <v>2</v>
      </c>
      <c r="D292" t="s">
        <v>38</v>
      </c>
      <c r="E292" t="s">
        <v>31</v>
      </c>
      <c r="F292" s="4">
        <v>4326</v>
      </c>
      <c r="G292" s="5">
        <v>348</v>
      </c>
    </row>
    <row r="293" spans="3:7" x14ac:dyDescent="0.2">
      <c r="C293" t="s">
        <v>41</v>
      </c>
      <c r="D293" t="s">
        <v>34</v>
      </c>
      <c r="E293" t="s">
        <v>23</v>
      </c>
      <c r="F293" s="4">
        <v>4935</v>
      </c>
      <c r="G293" s="5">
        <v>126</v>
      </c>
    </row>
    <row r="294" spans="3:7" x14ac:dyDescent="0.2">
      <c r="C294" t="s">
        <v>6</v>
      </c>
      <c r="D294" t="s">
        <v>35</v>
      </c>
      <c r="E294" t="s">
        <v>30</v>
      </c>
      <c r="F294" s="4">
        <v>4781</v>
      </c>
      <c r="G294" s="5">
        <v>123</v>
      </c>
    </row>
    <row r="295" spans="3:7" x14ac:dyDescent="0.2">
      <c r="C295" t="s">
        <v>5</v>
      </c>
      <c r="D295" t="s">
        <v>38</v>
      </c>
      <c r="E295" t="s">
        <v>25</v>
      </c>
      <c r="F295" s="4">
        <v>7483</v>
      </c>
      <c r="G295" s="5">
        <v>45</v>
      </c>
    </row>
    <row r="296" spans="3:7" x14ac:dyDescent="0.2">
      <c r="C296" t="s">
        <v>10</v>
      </c>
      <c r="D296" t="s">
        <v>38</v>
      </c>
      <c r="E296" t="s">
        <v>4</v>
      </c>
      <c r="F296" s="4">
        <v>6860</v>
      </c>
      <c r="G296" s="5">
        <v>126</v>
      </c>
    </row>
    <row r="297" spans="3:7" x14ac:dyDescent="0.2">
      <c r="C297" t="s">
        <v>40</v>
      </c>
      <c r="D297" t="s">
        <v>37</v>
      </c>
      <c r="E297" t="s">
        <v>29</v>
      </c>
      <c r="F297" s="4">
        <v>9002</v>
      </c>
      <c r="G297" s="5">
        <v>72</v>
      </c>
    </row>
    <row r="298" spans="3:7" x14ac:dyDescent="0.2">
      <c r="C298" t="s">
        <v>6</v>
      </c>
      <c r="D298" t="s">
        <v>36</v>
      </c>
      <c r="E298" t="s">
        <v>29</v>
      </c>
      <c r="F298" s="4">
        <v>1400</v>
      </c>
      <c r="G298" s="5">
        <v>135</v>
      </c>
    </row>
    <row r="299" spans="3:7" x14ac:dyDescent="0.2">
      <c r="C299" t="s">
        <v>10</v>
      </c>
      <c r="D299" t="s">
        <v>34</v>
      </c>
      <c r="E299" t="s">
        <v>22</v>
      </c>
      <c r="F299" s="4">
        <v>4053</v>
      </c>
      <c r="G299" s="5">
        <v>24</v>
      </c>
    </row>
    <row r="300" spans="3:7" x14ac:dyDescent="0.2">
      <c r="C300" t="s">
        <v>7</v>
      </c>
      <c r="D300" t="s">
        <v>36</v>
      </c>
      <c r="E300" t="s">
        <v>31</v>
      </c>
      <c r="F300" s="4">
        <v>2149</v>
      </c>
      <c r="G300" s="5">
        <v>117</v>
      </c>
    </row>
    <row r="301" spans="3:7" x14ac:dyDescent="0.2">
      <c r="C301" t="s">
        <v>3</v>
      </c>
      <c r="D301" t="s">
        <v>39</v>
      </c>
      <c r="E301" t="s">
        <v>29</v>
      </c>
      <c r="F301" s="4">
        <v>3640</v>
      </c>
      <c r="G301" s="5">
        <v>51</v>
      </c>
    </row>
    <row r="302" spans="3:7" x14ac:dyDescent="0.2">
      <c r="C302" t="s">
        <v>2</v>
      </c>
      <c r="D302" t="s">
        <v>39</v>
      </c>
      <c r="E302" t="s">
        <v>23</v>
      </c>
      <c r="F302" s="4">
        <v>630</v>
      </c>
      <c r="G302" s="5">
        <v>36</v>
      </c>
    </row>
    <row r="303" spans="3:7" x14ac:dyDescent="0.2">
      <c r="C303" t="s">
        <v>9</v>
      </c>
      <c r="D303" t="s">
        <v>35</v>
      </c>
      <c r="E303" t="s">
        <v>27</v>
      </c>
      <c r="F303" s="4">
        <v>2429</v>
      </c>
      <c r="G303" s="5">
        <v>144</v>
      </c>
    </row>
    <row r="304" spans="3:7" x14ac:dyDescent="0.2">
      <c r="C304" t="s">
        <v>9</v>
      </c>
      <c r="D304" t="s">
        <v>36</v>
      </c>
      <c r="E304" t="s">
        <v>25</v>
      </c>
      <c r="F304" s="4">
        <v>2142</v>
      </c>
      <c r="G304" s="5">
        <v>114</v>
      </c>
    </row>
    <row r="305" spans="3:7" x14ac:dyDescent="0.2">
      <c r="C305" t="s">
        <v>7</v>
      </c>
      <c r="D305" t="s">
        <v>37</v>
      </c>
      <c r="E305" t="s">
        <v>30</v>
      </c>
      <c r="F305" s="4">
        <v>6454</v>
      </c>
      <c r="G305" s="5">
        <v>54</v>
      </c>
    </row>
    <row r="306" spans="3:7" x14ac:dyDescent="0.2">
      <c r="C306" t="s">
        <v>7</v>
      </c>
      <c r="D306" t="s">
        <v>37</v>
      </c>
      <c r="E306" t="s">
        <v>16</v>
      </c>
      <c r="F306" s="4">
        <v>4487</v>
      </c>
      <c r="G306" s="5">
        <v>333</v>
      </c>
    </row>
    <row r="307" spans="3:7" x14ac:dyDescent="0.2">
      <c r="C307" t="s">
        <v>3</v>
      </c>
      <c r="D307" t="s">
        <v>37</v>
      </c>
      <c r="E307" t="s">
        <v>4</v>
      </c>
      <c r="F307" s="4">
        <v>938</v>
      </c>
      <c r="G307" s="5">
        <v>366</v>
      </c>
    </row>
    <row r="308" spans="3:7" x14ac:dyDescent="0.2">
      <c r="C308" t="s">
        <v>3</v>
      </c>
      <c r="D308" t="s">
        <v>38</v>
      </c>
      <c r="E308" t="s">
        <v>26</v>
      </c>
      <c r="F308" s="4">
        <v>8841</v>
      </c>
      <c r="G308" s="5">
        <v>303</v>
      </c>
    </row>
    <row r="309" spans="3:7" x14ac:dyDescent="0.2">
      <c r="C309" t="s">
        <v>2</v>
      </c>
      <c r="D309" t="s">
        <v>39</v>
      </c>
      <c r="E309" t="s">
        <v>33</v>
      </c>
      <c r="F309" s="4">
        <v>4018</v>
      </c>
      <c r="G309" s="5">
        <v>126</v>
      </c>
    </row>
    <row r="310" spans="3:7" x14ac:dyDescent="0.2">
      <c r="C310" t="s">
        <v>41</v>
      </c>
      <c r="D310" t="s">
        <v>37</v>
      </c>
      <c r="E310" t="s">
        <v>15</v>
      </c>
      <c r="F310" s="4">
        <v>714</v>
      </c>
      <c r="G310" s="5">
        <v>231</v>
      </c>
    </row>
    <row r="311" spans="3:7" x14ac:dyDescent="0.2">
      <c r="C311" t="s">
        <v>9</v>
      </c>
      <c r="D311" t="s">
        <v>38</v>
      </c>
      <c r="E311" t="s">
        <v>25</v>
      </c>
      <c r="F311" s="4">
        <v>3850</v>
      </c>
      <c r="G311" s="5">
        <v>102</v>
      </c>
    </row>
    <row r="312" spans="3:7" x14ac:dyDescent="0.2">
      <c r="F312" s="4">
        <f>SUM(F12:F311)</f>
        <v>1240869</v>
      </c>
    </row>
    <row r="313" spans="3:7" x14ac:dyDescent="0.2">
      <c r="F313" s="4"/>
      <c r="G313" s="5"/>
    </row>
    <row r="314" spans="3:7" x14ac:dyDescent="0.2">
      <c r="F314" s="4"/>
      <c r="G314" s="5"/>
    </row>
    <row r="315" spans="3:7" x14ac:dyDescent="0.2">
      <c r="F315" s="4"/>
      <c r="G315" s="5"/>
    </row>
    <row r="316" spans="3:7" x14ac:dyDescent="0.2">
      <c r="F316" s="4"/>
      <c r="G316" s="5"/>
    </row>
    <row r="317" spans="3:7" x14ac:dyDescent="0.2">
      <c r="F317" s="4"/>
      <c r="G317" s="5"/>
    </row>
    <row r="318" spans="3:7" x14ac:dyDescent="0.2">
      <c r="F318" s="4"/>
      <c r="G318" s="5"/>
    </row>
    <row r="319" spans="3:7" x14ac:dyDescent="0.2">
      <c r="F319" s="4"/>
      <c r="G319" s="5"/>
    </row>
    <row r="320" spans="3:7" x14ac:dyDescent="0.2">
      <c r="F320" s="4"/>
      <c r="G320" s="5"/>
    </row>
    <row r="321" spans="6:7" x14ac:dyDescent="0.2">
      <c r="F321" s="4"/>
      <c r="G321" s="5"/>
    </row>
    <row r="322" spans="6:7" x14ac:dyDescent="0.2">
      <c r="F322" s="4"/>
      <c r="G322" s="5"/>
    </row>
    <row r="323" spans="6:7" x14ac:dyDescent="0.2">
      <c r="F323" s="4"/>
      <c r="G323" s="5"/>
    </row>
    <row r="324" spans="6:7" x14ac:dyDescent="0.2">
      <c r="F324" s="4"/>
      <c r="G324" s="5"/>
    </row>
    <row r="325" spans="6:7" x14ac:dyDescent="0.2">
      <c r="F325" s="4"/>
      <c r="G325" s="5"/>
    </row>
    <row r="326" spans="6:7" x14ac:dyDescent="0.2">
      <c r="F326" s="4"/>
      <c r="G326" s="5"/>
    </row>
    <row r="327" spans="6:7" x14ac:dyDescent="0.2">
      <c r="F327" s="4"/>
      <c r="G327" s="5"/>
    </row>
    <row r="328" spans="6:7" x14ac:dyDescent="0.2">
      <c r="F328" s="4"/>
      <c r="G328" s="5"/>
    </row>
    <row r="329" spans="6:7" x14ac:dyDescent="0.2">
      <c r="F329" s="4"/>
      <c r="G329" s="5"/>
    </row>
    <row r="330" spans="6:7" x14ac:dyDescent="0.2">
      <c r="F330" s="4"/>
      <c r="G330" s="5"/>
    </row>
    <row r="331" spans="6:7" x14ac:dyDescent="0.2">
      <c r="F331" s="4"/>
      <c r="G331" s="5"/>
    </row>
    <row r="332" spans="6:7" x14ac:dyDescent="0.2">
      <c r="F332" s="4"/>
      <c r="G332" s="5"/>
    </row>
    <row r="333" spans="6:7" x14ac:dyDescent="0.2">
      <c r="F333" s="4"/>
      <c r="G333" s="5"/>
    </row>
    <row r="334" spans="6:7" x14ac:dyDescent="0.2">
      <c r="F334" s="4"/>
      <c r="G334" s="5"/>
    </row>
    <row r="335" spans="6:7" x14ac:dyDescent="0.2">
      <c r="F335" s="4"/>
      <c r="G335" s="5"/>
    </row>
    <row r="336" spans="6:7" x14ac:dyDescent="0.2">
      <c r="F336" s="4"/>
      <c r="G336" s="5"/>
    </row>
    <row r="337" spans="6:7" x14ac:dyDescent="0.2">
      <c r="F337" s="4"/>
      <c r="G337" s="5"/>
    </row>
    <row r="338" spans="6:7" x14ac:dyDescent="0.2">
      <c r="F338" s="4"/>
      <c r="G338" s="5"/>
    </row>
    <row r="339" spans="6:7" x14ac:dyDescent="0.2">
      <c r="F339" s="4"/>
      <c r="G339" s="5"/>
    </row>
    <row r="340" spans="6:7" x14ac:dyDescent="0.2">
      <c r="F340" s="4"/>
      <c r="G340" s="5"/>
    </row>
    <row r="341" spans="6:7" x14ac:dyDescent="0.2">
      <c r="F341" s="4"/>
      <c r="G341" s="5"/>
    </row>
    <row r="342" spans="6:7" x14ac:dyDescent="0.2">
      <c r="F342" s="4"/>
      <c r="G342" s="5"/>
    </row>
    <row r="343" spans="6:7" x14ac:dyDescent="0.2">
      <c r="F343" s="4"/>
      <c r="G343" s="5"/>
    </row>
    <row r="344" spans="6:7" x14ac:dyDescent="0.2">
      <c r="F344" s="4"/>
      <c r="G344" s="5"/>
    </row>
    <row r="345" spans="6:7" x14ac:dyDescent="0.2">
      <c r="F345" s="4"/>
      <c r="G345" s="5"/>
    </row>
    <row r="346" spans="6:7" x14ac:dyDescent="0.2">
      <c r="F346" s="4"/>
      <c r="G346" s="5"/>
    </row>
    <row r="347" spans="6:7" x14ac:dyDescent="0.2">
      <c r="F347" s="4"/>
      <c r="G347" s="5"/>
    </row>
    <row r="348" spans="6:7" x14ac:dyDescent="0.2">
      <c r="F348" s="4"/>
      <c r="G348" s="5"/>
    </row>
    <row r="349" spans="6:7" x14ac:dyDescent="0.2">
      <c r="F349" s="4"/>
      <c r="G349" s="5"/>
    </row>
    <row r="350" spans="6:7" x14ac:dyDescent="0.2">
      <c r="F350" s="4"/>
      <c r="G350" s="5"/>
    </row>
    <row r="351" spans="6:7" x14ac:dyDescent="0.2">
      <c r="F351" s="4"/>
      <c r="G351" s="5"/>
    </row>
    <row r="352" spans="6:7" x14ac:dyDescent="0.2">
      <c r="F352" s="4"/>
      <c r="G352" s="5"/>
    </row>
    <row r="353" spans="6:7" x14ac:dyDescent="0.2">
      <c r="F353" s="4"/>
      <c r="G353" s="5"/>
    </row>
    <row r="354" spans="6:7" x14ac:dyDescent="0.2">
      <c r="F354" s="4"/>
      <c r="G354" s="5"/>
    </row>
    <row r="355" spans="6:7" x14ac:dyDescent="0.2">
      <c r="F355" s="4"/>
      <c r="G355" s="5"/>
    </row>
    <row r="356" spans="6:7" x14ac:dyDescent="0.2">
      <c r="F356" s="4"/>
      <c r="G356" s="5"/>
    </row>
    <row r="357" spans="6:7" x14ac:dyDescent="0.2">
      <c r="F357" s="4"/>
      <c r="G357" s="5"/>
    </row>
    <row r="358" spans="6:7" x14ac:dyDescent="0.2">
      <c r="F358" s="4"/>
      <c r="G358" s="5"/>
    </row>
    <row r="359" spans="6:7" x14ac:dyDescent="0.2">
      <c r="F359" s="4"/>
      <c r="G359" s="5"/>
    </row>
    <row r="360" spans="6:7" x14ac:dyDescent="0.2">
      <c r="F360" s="4"/>
      <c r="G360" s="5"/>
    </row>
    <row r="361" spans="6:7" x14ac:dyDescent="0.2">
      <c r="F361" s="4"/>
      <c r="G361" s="5"/>
    </row>
    <row r="362" spans="6:7" x14ac:dyDescent="0.2">
      <c r="F362" s="4"/>
      <c r="G362" s="5"/>
    </row>
    <row r="363" spans="6:7" x14ac:dyDescent="0.2">
      <c r="F363" s="4"/>
      <c r="G363" s="5"/>
    </row>
    <row r="364" spans="6:7" x14ac:dyDescent="0.2">
      <c r="F364" s="4"/>
      <c r="G364" s="5"/>
    </row>
    <row r="365" spans="6:7" x14ac:dyDescent="0.2">
      <c r="F365" s="4"/>
      <c r="G365" s="5"/>
    </row>
    <row r="366" spans="6:7" x14ac:dyDescent="0.2">
      <c r="F366" s="4"/>
      <c r="G366" s="5"/>
    </row>
    <row r="367" spans="6:7" x14ac:dyDescent="0.2">
      <c r="F367" s="4"/>
      <c r="G367" s="5"/>
    </row>
    <row r="368" spans="6:7" x14ac:dyDescent="0.2">
      <c r="F368" s="4"/>
      <c r="G368" s="5"/>
    </row>
    <row r="369" spans="6:7" x14ac:dyDescent="0.2">
      <c r="F369" s="4"/>
      <c r="G369" s="5"/>
    </row>
    <row r="370" spans="6:7" x14ac:dyDescent="0.2">
      <c r="F370" s="4"/>
      <c r="G370" s="5"/>
    </row>
    <row r="371" spans="6:7" x14ac:dyDescent="0.2">
      <c r="F371" s="4"/>
      <c r="G371" s="5"/>
    </row>
    <row r="372" spans="6:7" x14ac:dyDescent="0.2">
      <c r="F372" s="4"/>
      <c r="G372" s="5"/>
    </row>
    <row r="373" spans="6:7" x14ac:dyDescent="0.2">
      <c r="F373" s="4"/>
      <c r="G373" s="5"/>
    </row>
    <row r="374" spans="6:7" x14ac:dyDescent="0.2">
      <c r="F374" s="4"/>
      <c r="G374" s="5"/>
    </row>
    <row r="375" spans="6:7" x14ac:dyDescent="0.2">
      <c r="F375" s="4"/>
      <c r="G375" s="5"/>
    </row>
    <row r="376" spans="6:7" x14ac:dyDescent="0.2">
      <c r="F376" s="4"/>
      <c r="G376" s="5"/>
    </row>
    <row r="377" spans="6:7" x14ac:dyDescent="0.2">
      <c r="F377" s="4"/>
      <c r="G377" s="5"/>
    </row>
    <row r="378" spans="6:7" x14ac:dyDescent="0.2">
      <c r="F378" s="4"/>
      <c r="G378" s="5"/>
    </row>
    <row r="379" spans="6:7" x14ac:dyDescent="0.2">
      <c r="F379" s="4"/>
      <c r="G379" s="5"/>
    </row>
    <row r="380" spans="6:7" x14ac:dyDescent="0.2">
      <c r="F380" s="4"/>
      <c r="G380" s="5"/>
    </row>
    <row r="381" spans="6:7" x14ac:dyDescent="0.2">
      <c r="F381" s="4"/>
      <c r="G381" s="5"/>
    </row>
    <row r="382" spans="6:7" x14ac:dyDescent="0.2">
      <c r="F382" s="4"/>
      <c r="G382" s="5"/>
    </row>
    <row r="383" spans="6:7" x14ac:dyDescent="0.2">
      <c r="F383" s="4"/>
      <c r="G383" s="5"/>
    </row>
    <row r="384" spans="6:7" x14ac:dyDescent="0.2">
      <c r="F384" s="4"/>
      <c r="G384" s="5"/>
    </row>
    <row r="385" spans="6:7" x14ac:dyDescent="0.2">
      <c r="F385" s="4"/>
      <c r="G385" s="5"/>
    </row>
    <row r="386" spans="6:7" x14ac:dyDescent="0.2">
      <c r="F386" s="4"/>
      <c r="G386" s="5"/>
    </row>
    <row r="387" spans="6:7" x14ac:dyDescent="0.2">
      <c r="F387" s="4"/>
      <c r="G387" s="5"/>
    </row>
    <row r="388" spans="6:7" x14ac:dyDescent="0.2">
      <c r="F388" s="4"/>
      <c r="G388" s="5"/>
    </row>
    <row r="389" spans="6:7" x14ac:dyDescent="0.2">
      <c r="F389" s="4"/>
      <c r="G389" s="5"/>
    </row>
    <row r="390" spans="6:7" x14ac:dyDescent="0.2">
      <c r="F390" s="4"/>
      <c r="G390" s="5"/>
    </row>
    <row r="391" spans="6:7" x14ac:dyDescent="0.2">
      <c r="F391" s="4"/>
      <c r="G391" s="5"/>
    </row>
    <row r="392" spans="6:7" x14ac:dyDescent="0.2">
      <c r="F392" s="4"/>
      <c r="G392" s="5"/>
    </row>
    <row r="393" spans="6:7" x14ac:dyDescent="0.2">
      <c r="F393" s="4"/>
      <c r="G393" s="5"/>
    </row>
    <row r="394" spans="6:7" x14ac:dyDescent="0.2">
      <c r="F394" s="4"/>
      <c r="G394" s="5"/>
    </row>
    <row r="395" spans="6:7" x14ac:dyDescent="0.2">
      <c r="F395" s="4"/>
      <c r="G395" s="5"/>
    </row>
    <row r="396" spans="6:7" x14ac:dyDescent="0.2">
      <c r="F396" s="4"/>
      <c r="G396" s="5"/>
    </row>
    <row r="397" spans="6:7" x14ac:dyDescent="0.2">
      <c r="F397" s="4"/>
      <c r="G397" s="5"/>
    </row>
    <row r="398" spans="6:7" x14ac:dyDescent="0.2">
      <c r="F398" s="4"/>
      <c r="G398" s="5"/>
    </row>
    <row r="399" spans="6:7" x14ac:dyDescent="0.2">
      <c r="F399" s="4"/>
      <c r="G399" s="5"/>
    </row>
    <row r="400" spans="6:7" x14ac:dyDescent="0.2">
      <c r="F400" s="4"/>
      <c r="G400" s="5"/>
    </row>
    <row r="401" spans="6:7" x14ac:dyDescent="0.2">
      <c r="F401" s="4"/>
      <c r="G401" s="5"/>
    </row>
    <row r="402" spans="6:7" x14ac:dyDescent="0.2">
      <c r="F402" s="4"/>
      <c r="G402" s="5"/>
    </row>
    <row r="403" spans="6:7" x14ac:dyDescent="0.2">
      <c r="F403" s="4"/>
      <c r="G403" s="5"/>
    </row>
    <row r="404" spans="6:7" x14ac:dyDescent="0.2">
      <c r="F404" s="4"/>
      <c r="G404" s="5"/>
    </row>
    <row r="405" spans="6:7" x14ac:dyDescent="0.2">
      <c r="F405" s="4"/>
      <c r="G405" s="5"/>
    </row>
    <row r="406" spans="6:7" x14ac:dyDescent="0.2">
      <c r="F406" s="4"/>
      <c r="G406" s="5"/>
    </row>
    <row r="407" spans="6:7" x14ac:dyDescent="0.2">
      <c r="F407" s="4"/>
      <c r="G407" s="5"/>
    </row>
    <row r="408" spans="6:7" x14ac:dyDescent="0.2">
      <c r="F408" s="4"/>
      <c r="G408" s="5"/>
    </row>
    <row r="409" spans="6:7" x14ac:dyDescent="0.2">
      <c r="F409" s="4"/>
      <c r="G409" s="5"/>
    </row>
    <row r="410" spans="6:7" x14ac:dyDescent="0.2">
      <c r="F410" s="4"/>
      <c r="G410" s="5"/>
    </row>
    <row r="411" spans="6:7" x14ac:dyDescent="0.2">
      <c r="F411" s="4"/>
      <c r="G411" s="5"/>
    </row>
    <row r="412" spans="6:7" x14ac:dyDescent="0.2">
      <c r="F412" s="4"/>
      <c r="G412" s="5"/>
    </row>
    <row r="413" spans="6:7" x14ac:dyDescent="0.2">
      <c r="F413" s="4"/>
      <c r="G413" s="5"/>
    </row>
    <row r="414" spans="6:7" x14ac:dyDescent="0.2">
      <c r="F414" s="4"/>
      <c r="G414" s="5"/>
    </row>
    <row r="415" spans="6:7" x14ac:dyDescent="0.2">
      <c r="F415" s="4"/>
      <c r="G415" s="5"/>
    </row>
    <row r="416" spans="6:7" x14ac:dyDescent="0.2">
      <c r="F416" s="4"/>
      <c r="G416" s="5"/>
    </row>
    <row r="417" spans="6:7" x14ac:dyDescent="0.2">
      <c r="F417" s="4"/>
      <c r="G417" s="5"/>
    </row>
    <row r="418" spans="6:7" x14ac:dyDescent="0.2">
      <c r="F418" s="4"/>
      <c r="G418" s="5"/>
    </row>
    <row r="419" spans="6:7" x14ac:dyDescent="0.2">
      <c r="F419" s="4"/>
      <c r="G419" s="5"/>
    </row>
    <row r="420" spans="6:7" x14ac:dyDescent="0.2">
      <c r="F420" s="4"/>
      <c r="G420" s="5"/>
    </row>
    <row r="421" spans="6:7" x14ac:dyDescent="0.2">
      <c r="F421" s="4"/>
      <c r="G421" s="5"/>
    </row>
    <row r="422" spans="6:7" x14ac:dyDescent="0.2">
      <c r="F422" s="4"/>
      <c r="G422" s="5"/>
    </row>
    <row r="423" spans="6:7" x14ac:dyDescent="0.2">
      <c r="F423" s="4"/>
      <c r="G423" s="5"/>
    </row>
    <row r="424" spans="6:7" x14ac:dyDescent="0.2">
      <c r="F424" s="4"/>
      <c r="G424" s="5"/>
    </row>
    <row r="425" spans="6:7" x14ac:dyDescent="0.2">
      <c r="F425" s="4"/>
      <c r="G425" s="5"/>
    </row>
    <row r="426" spans="6:7" x14ac:dyDescent="0.2">
      <c r="F426" s="4"/>
      <c r="G426" s="5"/>
    </row>
    <row r="427" spans="6:7" x14ac:dyDescent="0.2">
      <c r="F427" s="4"/>
      <c r="G427" s="5"/>
    </row>
    <row r="428" spans="6:7" x14ac:dyDescent="0.2">
      <c r="F428" s="4"/>
      <c r="G428" s="5"/>
    </row>
    <row r="429" spans="6:7" x14ac:dyDescent="0.2">
      <c r="F429" s="4"/>
      <c r="G429" s="5"/>
    </row>
    <row r="430" spans="6:7" x14ac:dyDescent="0.2">
      <c r="F430" s="4"/>
      <c r="G430" s="5"/>
    </row>
    <row r="431" spans="6:7" x14ac:dyDescent="0.2">
      <c r="F431" s="4"/>
      <c r="G431" s="5"/>
    </row>
    <row r="432" spans="6:7" x14ac:dyDescent="0.2">
      <c r="F432" s="4"/>
      <c r="G432" s="5"/>
    </row>
    <row r="433" spans="6:7" x14ac:dyDescent="0.2">
      <c r="F433" s="4"/>
      <c r="G433" s="5"/>
    </row>
    <row r="434" spans="6:7" x14ac:dyDescent="0.2">
      <c r="F434" s="4"/>
      <c r="G434" s="5"/>
    </row>
    <row r="435" spans="6:7" x14ac:dyDescent="0.2">
      <c r="F435" s="4"/>
      <c r="G435" s="5"/>
    </row>
    <row r="436" spans="6:7" x14ac:dyDescent="0.2">
      <c r="F436" s="4"/>
      <c r="G436" s="5"/>
    </row>
    <row r="437" spans="6:7" x14ac:dyDescent="0.2">
      <c r="F437" s="4"/>
      <c r="G437" s="5"/>
    </row>
    <row r="438" spans="6:7" x14ac:dyDescent="0.2">
      <c r="F438" s="4"/>
      <c r="G438" s="5"/>
    </row>
    <row r="439" spans="6:7" x14ac:dyDescent="0.2">
      <c r="F439" s="4"/>
      <c r="G439" s="5"/>
    </row>
    <row r="440" spans="6:7" x14ac:dyDescent="0.2">
      <c r="F440" s="4"/>
      <c r="G440" s="5"/>
    </row>
    <row r="441" spans="6:7" x14ac:dyDescent="0.2">
      <c r="F441" s="4"/>
      <c r="G441" s="5"/>
    </row>
    <row r="442" spans="6:7" x14ac:dyDescent="0.2">
      <c r="F442" s="4"/>
      <c r="G442" s="5"/>
    </row>
    <row r="443" spans="6:7" x14ac:dyDescent="0.2">
      <c r="F443" s="4"/>
      <c r="G443" s="5"/>
    </row>
    <row r="444" spans="6:7" x14ac:dyDescent="0.2">
      <c r="F444" s="4"/>
      <c r="G444" s="5"/>
    </row>
    <row r="445" spans="6:7" x14ac:dyDescent="0.2">
      <c r="F445" s="4"/>
      <c r="G445" s="5"/>
    </row>
    <row r="446" spans="6:7" x14ac:dyDescent="0.2">
      <c r="F446" s="4"/>
      <c r="G446" s="5"/>
    </row>
    <row r="447" spans="6:7" x14ac:dyDescent="0.2">
      <c r="F447" s="4"/>
      <c r="G447" s="5"/>
    </row>
    <row r="448" spans="6:7" x14ac:dyDescent="0.2">
      <c r="F448" s="4"/>
      <c r="G448" s="5"/>
    </row>
    <row r="449" spans="6:7" x14ac:dyDescent="0.2">
      <c r="F449" s="4"/>
      <c r="G449" s="5"/>
    </row>
    <row r="450" spans="6:7" x14ac:dyDescent="0.2">
      <c r="F450" s="4"/>
      <c r="G450" s="5"/>
    </row>
    <row r="451" spans="6:7" x14ac:dyDescent="0.2">
      <c r="F451" s="4"/>
      <c r="G451" s="5"/>
    </row>
    <row r="452" spans="6:7" x14ac:dyDescent="0.2">
      <c r="F452" s="4"/>
      <c r="G452" s="5"/>
    </row>
    <row r="453" spans="6:7" x14ac:dyDescent="0.2">
      <c r="F453" s="4"/>
      <c r="G453" s="5"/>
    </row>
    <row r="454" spans="6:7" x14ac:dyDescent="0.2">
      <c r="F454" s="4"/>
      <c r="G454" s="5"/>
    </row>
    <row r="455" spans="6:7" x14ac:dyDescent="0.2">
      <c r="F455" s="4"/>
      <c r="G455" s="5"/>
    </row>
    <row r="456" spans="6:7" x14ac:dyDescent="0.2">
      <c r="F456" s="4"/>
      <c r="G456" s="5"/>
    </row>
    <row r="457" spans="6:7" x14ac:dyDescent="0.2">
      <c r="F457" s="4"/>
      <c r="G457" s="5"/>
    </row>
    <row r="458" spans="6:7" x14ac:dyDescent="0.2">
      <c r="F458" s="4"/>
      <c r="G458" s="5"/>
    </row>
    <row r="459" spans="6:7" x14ac:dyDescent="0.2">
      <c r="F459" s="4"/>
      <c r="G459" s="5"/>
    </row>
    <row r="460" spans="6:7" x14ac:dyDescent="0.2">
      <c r="F460" s="4"/>
      <c r="G460" s="5"/>
    </row>
    <row r="461" spans="6:7" x14ac:dyDescent="0.2">
      <c r="F461" s="4"/>
      <c r="G461" s="5"/>
    </row>
    <row r="462" spans="6:7" x14ac:dyDescent="0.2">
      <c r="F462" s="4"/>
      <c r="G462" s="5"/>
    </row>
    <row r="463" spans="6:7" x14ac:dyDescent="0.2">
      <c r="F463" s="4"/>
      <c r="G463" s="5"/>
    </row>
    <row r="464" spans="6:7" x14ac:dyDescent="0.2">
      <c r="F464" s="4"/>
      <c r="G464" s="5"/>
    </row>
    <row r="465" spans="6:7" x14ac:dyDescent="0.2">
      <c r="F465" s="4"/>
      <c r="G465" s="5"/>
    </row>
    <row r="466" spans="6:7" x14ac:dyDescent="0.2">
      <c r="F466" s="4"/>
      <c r="G466" s="5"/>
    </row>
    <row r="467" spans="6:7" x14ac:dyDescent="0.2">
      <c r="F467" s="4"/>
      <c r="G467" s="5"/>
    </row>
    <row r="468" spans="6:7" x14ac:dyDescent="0.2">
      <c r="F468" s="4"/>
      <c r="G468" s="5"/>
    </row>
    <row r="469" spans="6:7" x14ac:dyDescent="0.2">
      <c r="F469" s="4"/>
      <c r="G469" s="5"/>
    </row>
    <row r="470" spans="6:7" x14ac:dyDescent="0.2">
      <c r="F470" s="4"/>
      <c r="G470" s="5"/>
    </row>
    <row r="471" spans="6:7" x14ac:dyDescent="0.2">
      <c r="F471" s="4"/>
      <c r="G471" s="5"/>
    </row>
    <row r="472" spans="6:7" x14ac:dyDescent="0.2">
      <c r="F472" s="4"/>
      <c r="G472" s="5"/>
    </row>
    <row r="473" spans="6:7" x14ac:dyDescent="0.2">
      <c r="F473" s="4"/>
      <c r="G473" s="5"/>
    </row>
    <row r="474" spans="6:7" x14ac:dyDescent="0.2">
      <c r="F474" s="4"/>
      <c r="G474" s="5"/>
    </row>
    <row r="475" spans="6:7" x14ac:dyDescent="0.2">
      <c r="F475" s="4"/>
      <c r="G475" s="5"/>
    </row>
    <row r="476" spans="6:7" x14ac:dyDescent="0.2">
      <c r="F476" s="4"/>
      <c r="G476" s="5"/>
    </row>
    <row r="477" spans="6:7" x14ac:dyDescent="0.2">
      <c r="F477" s="4"/>
      <c r="G477" s="5"/>
    </row>
    <row r="478" spans="6:7" x14ac:dyDescent="0.2">
      <c r="F478" s="4"/>
      <c r="G478" s="5"/>
    </row>
    <row r="479" spans="6:7" x14ac:dyDescent="0.2">
      <c r="F479" s="4"/>
      <c r="G479" s="5"/>
    </row>
    <row r="480" spans="6:7" x14ac:dyDescent="0.2">
      <c r="F480" s="4"/>
      <c r="G480" s="5"/>
    </row>
    <row r="481" spans="6:7" x14ac:dyDescent="0.2">
      <c r="F481" s="4"/>
      <c r="G481" s="5"/>
    </row>
    <row r="482" spans="6:7" x14ac:dyDescent="0.2">
      <c r="F482" s="4"/>
      <c r="G482" s="5"/>
    </row>
    <row r="483" spans="6:7" x14ac:dyDescent="0.2">
      <c r="F483" s="4"/>
      <c r="G483" s="5"/>
    </row>
    <row r="484" spans="6:7" x14ac:dyDescent="0.2">
      <c r="F484" s="4"/>
      <c r="G484" s="5"/>
    </row>
    <row r="485" spans="6:7" x14ac:dyDescent="0.2">
      <c r="F485" s="4"/>
      <c r="G485" s="5"/>
    </row>
    <row r="486" spans="6:7" x14ac:dyDescent="0.2">
      <c r="F486" s="4"/>
      <c r="G486" s="5"/>
    </row>
    <row r="487" spans="6:7" x14ac:dyDescent="0.2">
      <c r="F487" s="4"/>
      <c r="G487" s="5"/>
    </row>
    <row r="488" spans="6:7" x14ac:dyDescent="0.2">
      <c r="F488" s="4"/>
      <c r="G488" s="5"/>
    </row>
    <row r="489" spans="6:7" x14ac:dyDescent="0.2">
      <c r="F489" s="4"/>
      <c r="G489" s="5"/>
    </row>
    <row r="490" spans="6:7" x14ac:dyDescent="0.2">
      <c r="F490" s="4"/>
      <c r="G490" s="5"/>
    </row>
    <row r="491" spans="6:7" x14ac:dyDescent="0.2">
      <c r="F491" s="4"/>
      <c r="G491" s="5"/>
    </row>
    <row r="492" spans="6:7" x14ac:dyDescent="0.2">
      <c r="F492" s="4"/>
      <c r="G492" s="5"/>
    </row>
    <row r="493" spans="6:7" x14ac:dyDescent="0.2">
      <c r="F493" s="4"/>
      <c r="G493" s="5"/>
    </row>
    <row r="494" spans="6:7" x14ac:dyDescent="0.2">
      <c r="F494" s="4"/>
      <c r="G494" s="5"/>
    </row>
    <row r="495" spans="6:7" x14ac:dyDescent="0.2">
      <c r="F495" s="4"/>
      <c r="G495" s="5"/>
    </row>
    <row r="496" spans="6:7" x14ac:dyDescent="0.2">
      <c r="F496" s="4"/>
      <c r="G496" s="5"/>
    </row>
    <row r="497" spans="6:7" x14ac:dyDescent="0.2">
      <c r="F497" s="4"/>
      <c r="G497" s="5"/>
    </row>
    <row r="498" spans="6:7" x14ac:dyDescent="0.2">
      <c r="F498" s="4"/>
      <c r="G498" s="5"/>
    </row>
    <row r="499" spans="6:7" x14ac:dyDescent="0.2">
      <c r="F499" s="4"/>
      <c r="G499" s="5"/>
    </row>
    <row r="500" spans="6:7" x14ac:dyDescent="0.2">
      <c r="F500" s="4"/>
      <c r="G500" s="5"/>
    </row>
    <row r="501" spans="6:7" x14ac:dyDescent="0.2">
      <c r="F501" s="4"/>
      <c r="G501" s="5"/>
    </row>
    <row r="502" spans="6:7" x14ac:dyDescent="0.2">
      <c r="F502" s="4"/>
      <c r="G502" s="5"/>
    </row>
    <row r="503" spans="6:7" x14ac:dyDescent="0.2">
      <c r="F503" s="4"/>
      <c r="G503" s="5"/>
    </row>
    <row r="504" spans="6:7" x14ac:dyDescent="0.2">
      <c r="F504" s="4"/>
      <c r="G504" s="5"/>
    </row>
    <row r="505" spans="6:7" x14ac:dyDescent="0.2">
      <c r="F505" s="4"/>
      <c r="G505" s="5"/>
    </row>
    <row r="506" spans="6:7" x14ac:dyDescent="0.2">
      <c r="F506" s="4"/>
      <c r="G506" s="5"/>
    </row>
    <row r="507" spans="6:7" x14ac:dyDescent="0.2">
      <c r="F507" s="4"/>
      <c r="G507" s="5"/>
    </row>
    <row r="508" spans="6:7" x14ac:dyDescent="0.2">
      <c r="F508" s="4"/>
      <c r="G508" s="5"/>
    </row>
    <row r="509" spans="6:7" x14ac:dyDescent="0.2">
      <c r="F509" s="4"/>
      <c r="G509" s="5"/>
    </row>
    <row r="510" spans="6:7" x14ac:dyDescent="0.2">
      <c r="F510" s="4"/>
      <c r="G510" s="5"/>
    </row>
    <row r="511" spans="6:7" x14ac:dyDescent="0.2">
      <c r="F511" s="4"/>
      <c r="G511" s="5"/>
    </row>
    <row r="512" spans="6:7" x14ac:dyDescent="0.2">
      <c r="F512" s="4"/>
      <c r="G512" s="5"/>
    </row>
    <row r="513" spans="6:7" x14ac:dyDescent="0.2">
      <c r="F513" s="4"/>
      <c r="G513" s="5"/>
    </row>
    <row r="514" spans="6:7" x14ac:dyDescent="0.2">
      <c r="F514" s="4"/>
      <c r="G514" s="5"/>
    </row>
    <row r="515" spans="6:7" x14ac:dyDescent="0.2">
      <c r="F515" s="4"/>
      <c r="G515" s="5"/>
    </row>
    <row r="516" spans="6:7" x14ac:dyDescent="0.2">
      <c r="F516" s="4"/>
      <c r="G516" s="5"/>
    </row>
    <row r="517" spans="6:7" x14ac:dyDescent="0.2">
      <c r="F517" s="4"/>
      <c r="G517" s="5"/>
    </row>
    <row r="518" spans="6:7" x14ac:dyDescent="0.2">
      <c r="F518" s="4"/>
      <c r="G518" s="5"/>
    </row>
    <row r="519" spans="6:7" x14ac:dyDescent="0.2">
      <c r="F519" s="4"/>
      <c r="G519" s="5"/>
    </row>
    <row r="520" spans="6:7" x14ac:dyDescent="0.2">
      <c r="F520" s="4"/>
      <c r="G520" s="5"/>
    </row>
    <row r="521" spans="6:7" x14ac:dyDescent="0.2">
      <c r="F521" s="4"/>
      <c r="G521" s="5"/>
    </row>
    <row r="522" spans="6:7" x14ac:dyDescent="0.2">
      <c r="F522" s="4"/>
      <c r="G522" s="5"/>
    </row>
    <row r="523" spans="6:7" x14ac:dyDescent="0.2">
      <c r="F523" s="4"/>
      <c r="G523" s="5"/>
    </row>
    <row r="524" spans="6:7" x14ac:dyDescent="0.2">
      <c r="F524" s="4"/>
      <c r="G524" s="5"/>
    </row>
    <row r="525" spans="6:7" x14ac:dyDescent="0.2">
      <c r="F525" s="4"/>
      <c r="G525" s="5"/>
    </row>
    <row r="526" spans="6:7" x14ac:dyDescent="0.2">
      <c r="F526" s="4"/>
      <c r="G526" s="5"/>
    </row>
    <row r="527" spans="6:7" x14ac:dyDescent="0.2">
      <c r="F527" s="4"/>
      <c r="G527" s="5"/>
    </row>
    <row r="528" spans="6:7" x14ac:dyDescent="0.2">
      <c r="F528" s="4"/>
      <c r="G528" s="5"/>
    </row>
    <row r="529" spans="6:7" x14ac:dyDescent="0.2">
      <c r="F529" s="4"/>
      <c r="G529" s="5"/>
    </row>
    <row r="530" spans="6:7" x14ac:dyDescent="0.2">
      <c r="F530" s="4"/>
      <c r="G530" s="5"/>
    </row>
    <row r="531" spans="6:7" x14ac:dyDescent="0.2">
      <c r="F531" s="4"/>
      <c r="G531" s="5"/>
    </row>
    <row r="532" spans="6:7" x14ac:dyDescent="0.2">
      <c r="F532" s="4"/>
      <c r="G532" s="5"/>
    </row>
    <row r="533" spans="6:7" x14ac:dyDescent="0.2">
      <c r="F533" s="4"/>
      <c r="G533" s="5"/>
    </row>
    <row r="534" spans="6:7" x14ac:dyDescent="0.2">
      <c r="F534" s="4"/>
      <c r="G534" s="5"/>
    </row>
    <row r="535" spans="6:7" x14ac:dyDescent="0.2">
      <c r="F535" s="4"/>
      <c r="G535" s="5"/>
    </row>
    <row r="536" spans="6:7" x14ac:dyDescent="0.2">
      <c r="F536" s="4"/>
      <c r="G536" s="5"/>
    </row>
    <row r="537" spans="6:7" x14ac:dyDescent="0.2">
      <c r="F537" s="4"/>
      <c r="G537" s="5"/>
    </row>
    <row r="538" spans="6:7" x14ac:dyDescent="0.2">
      <c r="F538" s="4"/>
      <c r="G538" s="5"/>
    </row>
    <row r="539" spans="6:7" x14ac:dyDescent="0.2">
      <c r="F539" s="4"/>
      <c r="G539" s="5"/>
    </row>
    <row r="540" spans="6:7" x14ac:dyDescent="0.2">
      <c r="F540" s="4"/>
      <c r="G540" s="5"/>
    </row>
    <row r="541" spans="6:7" x14ac:dyDescent="0.2">
      <c r="F541" s="4"/>
      <c r="G541" s="5"/>
    </row>
    <row r="542" spans="6:7" x14ac:dyDescent="0.2">
      <c r="F542" s="4"/>
      <c r="G542" s="5"/>
    </row>
    <row r="543" spans="6:7" x14ac:dyDescent="0.2">
      <c r="F543" s="4"/>
      <c r="G543" s="5"/>
    </row>
    <row r="544" spans="6:7" x14ac:dyDescent="0.2">
      <c r="F544" s="4"/>
      <c r="G544" s="5"/>
    </row>
    <row r="545" spans="6:7" x14ac:dyDescent="0.2">
      <c r="F545" s="4"/>
      <c r="G545" s="5"/>
    </row>
    <row r="546" spans="6:7" x14ac:dyDescent="0.2">
      <c r="F546" s="4"/>
      <c r="G546" s="5"/>
    </row>
    <row r="547" spans="6:7" x14ac:dyDescent="0.2">
      <c r="F547" s="4"/>
      <c r="G547" s="5"/>
    </row>
    <row r="548" spans="6:7" x14ac:dyDescent="0.2">
      <c r="F548" s="4"/>
      <c r="G548" s="5"/>
    </row>
    <row r="549" spans="6:7" x14ac:dyDescent="0.2">
      <c r="F549" s="4"/>
      <c r="G549" s="5"/>
    </row>
    <row r="550" spans="6:7" x14ac:dyDescent="0.2">
      <c r="F550" s="4"/>
      <c r="G550" s="5"/>
    </row>
    <row r="551" spans="6:7" x14ac:dyDescent="0.2">
      <c r="F551" s="4"/>
      <c r="G551" s="5"/>
    </row>
    <row r="552" spans="6:7" x14ac:dyDescent="0.2">
      <c r="F552" s="4"/>
      <c r="G552" s="5"/>
    </row>
    <row r="553" spans="6:7" x14ac:dyDescent="0.2">
      <c r="F553" s="4"/>
      <c r="G553" s="5"/>
    </row>
    <row r="554" spans="6:7" x14ac:dyDescent="0.2">
      <c r="F554" s="4"/>
      <c r="G554" s="5"/>
    </row>
    <row r="555" spans="6:7" x14ac:dyDescent="0.2">
      <c r="F555" s="4"/>
      <c r="G555" s="5"/>
    </row>
    <row r="556" spans="6:7" x14ac:dyDescent="0.2">
      <c r="F556" s="4"/>
      <c r="G556" s="5"/>
    </row>
    <row r="557" spans="6:7" x14ac:dyDescent="0.2">
      <c r="F557" s="4"/>
      <c r="G557" s="5"/>
    </row>
    <row r="558" spans="6:7" x14ac:dyDescent="0.2">
      <c r="F558" s="4"/>
      <c r="G558" s="5"/>
    </row>
    <row r="559" spans="6:7" x14ac:dyDescent="0.2">
      <c r="F559" s="4"/>
      <c r="G559" s="5"/>
    </row>
    <row r="560" spans="6:7" x14ac:dyDescent="0.2">
      <c r="F560" s="4"/>
      <c r="G560" s="5"/>
    </row>
    <row r="561" spans="6:7" x14ac:dyDescent="0.2">
      <c r="F561" s="4"/>
      <c r="G561" s="5"/>
    </row>
    <row r="562" spans="6:7" x14ac:dyDescent="0.2">
      <c r="F562" s="4"/>
      <c r="G562" s="5"/>
    </row>
    <row r="563" spans="6:7" x14ac:dyDescent="0.2">
      <c r="F563" s="4"/>
      <c r="G563" s="5"/>
    </row>
    <row r="564" spans="6:7" x14ac:dyDescent="0.2">
      <c r="F564" s="4"/>
      <c r="G564" s="5"/>
    </row>
    <row r="565" spans="6:7" x14ac:dyDescent="0.2">
      <c r="F565" s="4"/>
      <c r="G565" s="5"/>
    </row>
    <row r="566" spans="6:7" x14ac:dyDescent="0.2">
      <c r="F566" s="4"/>
      <c r="G566" s="5"/>
    </row>
    <row r="567" spans="6:7" x14ac:dyDescent="0.2">
      <c r="F567" s="4"/>
      <c r="G567" s="5"/>
    </row>
    <row r="568" spans="6:7" x14ac:dyDescent="0.2">
      <c r="F568" s="4"/>
      <c r="G568" s="5"/>
    </row>
    <row r="569" spans="6:7" x14ac:dyDescent="0.2">
      <c r="F569" s="4"/>
      <c r="G569" s="5"/>
    </row>
    <row r="570" spans="6:7" x14ac:dyDescent="0.2">
      <c r="F570" s="4"/>
      <c r="G570" s="5"/>
    </row>
    <row r="571" spans="6:7" x14ac:dyDescent="0.2">
      <c r="F571" s="4"/>
      <c r="G571" s="5"/>
    </row>
    <row r="572" spans="6:7" x14ac:dyDescent="0.2">
      <c r="F572" s="4"/>
      <c r="G572" s="5"/>
    </row>
    <row r="573" spans="6:7" x14ac:dyDescent="0.2">
      <c r="F573" s="4"/>
      <c r="G573" s="5"/>
    </row>
    <row r="574" spans="6:7" x14ac:dyDescent="0.2">
      <c r="F574" s="4"/>
      <c r="G574" s="5"/>
    </row>
    <row r="575" spans="6:7" x14ac:dyDescent="0.2">
      <c r="F575" s="4"/>
      <c r="G575" s="5"/>
    </row>
    <row r="576" spans="6:7" x14ac:dyDescent="0.2">
      <c r="F576" s="4"/>
      <c r="G576" s="5"/>
    </row>
    <row r="577" spans="6:7" x14ac:dyDescent="0.2">
      <c r="F577" s="4"/>
      <c r="G577" s="5"/>
    </row>
    <row r="578" spans="6:7" x14ac:dyDescent="0.2">
      <c r="F578" s="4"/>
      <c r="G578" s="5"/>
    </row>
    <row r="579" spans="6:7" x14ac:dyDescent="0.2">
      <c r="F579" s="4"/>
      <c r="G579" s="5"/>
    </row>
    <row r="580" spans="6:7" x14ac:dyDescent="0.2">
      <c r="F580" s="4"/>
      <c r="G580" s="5"/>
    </row>
    <row r="581" spans="6:7" x14ac:dyDescent="0.2">
      <c r="F581" s="4"/>
      <c r="G581" s="5"/>
    </row>
    <row r="582" spans="6:7" x14ac:dyDescent="0.2">
      <c r="F582" s="4"/>
      <c r="G582" s="5"/>
    </row>
    <row r="583" spans="6:7" x14ac:dyDescent="0.2">
      <c r="F583" s="4"/>
      <c r="G583" s="5"/>
    </row>
    <row r="584" spans="6:7" x14ac:dyDescent="0.2">
      <c r="F584" s="4"/>
      <c r="G584" s="5"/>
    </row>
    <row r="585" spans="6:7" x14ac:dyDescent="0.2">
      <c r="F585" s="4"/>
      <c r="G585" s="5"/>
    </row>
    <row r="586" spans="6:7" x14ac:dyDescent="0.2">
      <c r="F586" s="4"/>
      <c r="G586" s="5"/>
    </row>
    <row r="587" spans="6:7" x14ac:dyDescent="0.2">
      <c r="F587" s="4"/>
      <c r="G587" s="5"/>
    </row>
    <row r="588" spans="6:7" x14ac:dyDescent="0.2">
      <c r="F588" s="4"/>
      <c r="G588" s="5"/>
    </row>
    <row r="589" spans="6:7" x14ac:dyDescent="0.2">
      <c r="F589" s="4"/>
      <c r="G589" s="5"/>
    </row>
    <row r="590" spans="6:7" x14ac:dyDescent="0.2">
      <c r="F590" s="4"/>
      <c r="G590" s="5"/>
    </row>
    <row r="591" spans="6:7" x14ac:dyDescent="0.2">
      <c r="F591" s="4"/>
      <c r="G591" s="5"/>
    </row>
    <row r="592" spans="6:7" x14ac:dyDescent="0.2">
      <c r="F592" s="4"/>
      <c r="G592" s="5"/>
    </row>
    <row r="593" spans="6:7" x14ac:dyDescent="0.2">
      <c r="F593" s="4"/>
      <c r="G593" s="5"/>
    </row>
    <row r="594" spans="6:7" x14ac:dyDescent="0.2">
      <c r="F594" s="4"/>
      <c r="G594" s="5"/>
    </row>
    <row r="595" spans="6:7" x14ac:dyDescent="0.2">
      <c r="F595" s="4"/>
      <c r="G595" s="5"/>
    </row>
    <row r="596" spans="6:7" x14ac:dyDescent="0.2">
      <c r="F596" s="4"/>
      <c r="G596" s="5"/>
    </row>
    <row r="597" spans="6:7" x14ac:dyDescent="0.2">
      <c r="F597" s="4"/>
      <c r="G597" s="5"/>
    </row>
    <row r="598" spans="6:7" x14ac:dyDescent="0.2">
      <c r="F598" s="4"/>
      <c r="G598" s="5"/>
    </row>
    <row r="599" spans="6:7" x14ac:dyDescent="0.2">
      <c r="F599" s="4"/>
      <c r="G599" s="5"/>
    </row>
    <row r="600" spans="6:7" x14ac:dyDescent="0.2">
      <c r="F600" s="4"/>
      <c r="G600" s="5"/>
    </row>
    <row r="601" spans="6:7" x14ac:dyDescent="0.2">
      <c r="F601" s="4"/>
      <c r="G601" s="5"/>
    </row>
    <row r="602" spans="6:7" x14ac:dyDescent="0.2">
      <c r="F602" s="4"/>
      <c r="G602" s="5"/>
    </row>
    <row r="603" spans="6:7" x14ac:dyDescent="0.2">
      <c r="F603" s="4"/>
      <c r="G603" s="5"/>
    </row>
    <row r="604" spans="6:7" x14ac:dyDescent="0.2">
      <c r="F604" s="4"/>
      <c r="G604" s="5"/>
    </row>
    <row r="605" spans="6:7" x14ac:dyDescent="0.2">
      <c r="F605" s="4"/>
      <c r="G605" s="5"/>
    </row>
    <row r="606" spans="6:7" x14ac:dyDescent="0.2">
      <c r="F606" s="4"/>
      <c r="G606" s="5"/>
    </row>
    <row r="607" spans="6:7" x14ac:dyDescent="0.2">
      <c r="F607" s="4"/>
      <c r="G607" s="5"/>
    </row>
    <row r="608" spans="6:7" x14ac:dyDescent="0.2">
      <c r="F608" s="4"/>
      <c r="G608" s="5"/>
    </row>
    <row r="609" spans="6:7" x14ac:dyDescent="0.2">
      <c r="F609" s="4"/>
      <c r="G609" s="5"/>
    </row>
    <row r="610" spans="6:7" x14ac:dyDescent="0.2">
      <c r="F610" s="4"/>
      <c r="G610" s="5"/>
    </row>
    <row r="611" spans="6:7" x14ac:dyDescent="0.2">
      <c r="F611" s="4"/>
      <c r="G611" s="5"/>
    </row>
    <row r="612" spans="6:7" x14ac:dyDescent="0.2">
      <c r="F612" s="4"/>
      <c r="G612" s="5"/>
    </row>
    <row r="613" spans="6:7" x14ac:dyDescent="0.2">
      <c r="F613" s="4"/>
      <c r="G613" s="5"/>
    </row>
    <row r="614" spans="6:7" x14ac:dyDescent="0.2">
      <c r="F614" s="4"/>
      <c r="G614" s="5"/>
    </row>
    <row r="615" spans="6:7" x14ac:dyDescent="0.2">
      <c r="F615" s="4"/>
      <c r="G615" s="5"/>
    </row>
    <row r="616" spans="6:7" x14ac:dyDescent="0.2">
      <c r="F616" s="4"/>
      <c r="G616" s="5"/>
    </row>
    <row r="617" spans="6:7" x14ac:dyDescent="0.2">
      <c r="F617" s="4"/>
      <c r="G617" s="5"/>
    </row>
    <row r="618" spans="6:7" x14ac:dyDescent="0.2">
      <c r="F618" s="4"/>
      <c r="G618" s="5"/>
    </row>
    <row r="619" spans="6:7" x14ac:dyDescent="0.2">
      <c r="F619" s="4"/>
      <c r="G619" s="5"/>
    </row>
    <row r="620" spans="6:7" x14ac:dyDescent="0.2">
      <c r="F620" s="4"/>
      <c r="G620" s="5"/>
    </row>
    <row r="621" spans="6:7" x14ac:dyDescent="0.2">
      <c r="F621" s="4"/>
      <c r="G621" s="5"/>
    </row>
    <row r="622" spans="6:7" x14ac:dyDescent="0.2">
      <c r="F622" s="4"/>
      <c r="G622" s="5"/>
    </row>
    <row r="623" spans="6:7" x14ac:dyDescent="0.2">
      <c r="F623" s="4"/>
      <c r="G623" s="5"/>
    </row>
    <row r="624" spans="6:7" x14ac:dyDescent="0.2">
      <c r="F624" s="4"/>
      <c r="G624" s="5"/>
    </row>
    <row r="625" spans="6:7" x14ac:dyDescent="0.2">
      <c r="F625" s="4"/>
      <c r="G625" s="5"/>
    </row>
    <row r="626" spans="6:7" x14ac:dyDescent="0.2">
      <c r="F626" s="4"/>
      <c r="G626" s="5"/>
    </row>
    <row r="627" spans="6:7" x14ac:dyDescent="0.2">
      <c r="F627" s="4"/>
      <c r="G627" s="5"/>
    </row>
    <row r="628" spans="6:7" x14ac:dyDescent="0.2">
      <c r="F628" s="4"/>
      <c r="G628" s="5"/>
    </row>
    <row r="629" spans="6:7" x14ac:dyDescent="0.2">
      <c r="F629" s="4"/>
      <c r="G629" s="5"/>
    </row>
    <row r="630" spans="6:7" x14ac:dyDescent="0.2">
      <c r="F630" s="4"/>
      <c r="G630" s="5"/>
    </row>
    <row r="631" spans="6:7" x14ac:dyDescent="0.2">
      <c r="F631" s="4"/>
      <c r="G631" s="5"/>
    </row>
    <row r="632" spans="6:7" x14ac:dyDescent="0.2">
      <c r="F632" s="4"/>
      <c r="G632" s="5"/>
    </row>
    <row r="633" spans="6:7" x14ac:dyDescent="0.2">
      <c r="F633" s="4"/>
      <c r="G633" s="5"/>
    </row>
    <row r="634" spans="6:7" x14ac:dyDescent="0.2">
      <c r="F634" s="4"/>
      <c r="G634" s="5"/>
    </row>
    <row r="635" spans="6:7" x14ac:dyDescent="0.2">
      <c r="F635" s="4"/>
      <c r="G635" s="5"/>
    </row>
    <row r="636" spans="6:7" x14ac:dyDescent="0.2">
      <c r="F636" s="4"/>
      <c r="G636" s="5"/>
    </row>
    <row r="637" spans="6:7" x14ac:dyDescent="0.2">
      <c r="F637" s="4"/>
      <c r="G637" s="5"/>
    </row>
    <row r="638" spans="6:7" x14ac:dyDescent="0.2">
      <c r="F638" s="4"/>
      <c r="G638" s="5"/>
    </row>
    <row r="639" spans="6:7" x14ac:dyDescent="0.2">
      <c r="F639" s="4"/>
      <c r="G639" s="5"/>
    </row>
    <row r="640" spans="6:7" x14ac:dyDescent="0.2">
      <c r="F640" s="4"/>
      <c r="G640" s="5"/>
    </row>
    <row r="641" spans="6:7" x14ac:dyDescent="0.2">
      <c r="F641" s="4"/>
      <c r="G641" s="5"/>
    </row>
    <row r="642" spans="6:7" x14ac:dyDescent="0.2">
      <c r="F642" s="4"/>
      <c r="G642" s="5"/>
    </row>
    <row r="643" spans="6:7" x14ac:dyDescent="0.2">
      <c r="F643" s="4"/>
      <c r="G643" s="5"/>
    </row>
    <row r="644" spans="6:7" x14ac:dyDescent="0.2">
      <c r="F644" s="4"/>
      <c r="G644" s="5"/>
    </row>
    <row r="645" spans="6:7" x14ac:dyDescent="0.2">
      <c r="F645" s="4"/>
      <c r="G645" s="5"/>
    </row>
    <row r="646" spans="6:7" x14ac:dyDescent="0.2">
      <c r="F646" s="4"/>
      <c r="G646" s="5"/>
    </row>
    <row r="647" spans="6:7" x14ac:dyDescent="0.2">
      <c r="F647" s="4"/>
      <c r="G647" s="5"/>
    </row>
    <row r="648" spans="6:7" x14ac:dyDescent="0.2">
      <c r="F648" s="4"/>
      <c r="G648" s="5"/>
    </row>
    <row r="649" spans="6:7" x14ac:dyDescent="0.2">
      <c r="F649" s="4"/>
      <c r="G649" s="5"/>
    </row>
    <row r="650" spans="6:7" x14ac:dyDescent="0.2">
      <c r="F650" s="4"/>
      <c r="G650" s="5"/>
    </row>
    <row r="651" spans="6:7" x14ac:dyDescent="0.2">
      <c r="F651" s="4"/>
      <c r="G651" s="5"/>
    </row>
    <row r="652" spans="6:7" x14ac:dyDescent="0.2">
      <c r="F652" s="4"/>
      <c r="G652" s="5"/>
    </row>
    <row r="653" spans="6:7" x14ac:dyDescent="0.2">
      <c r="F653" s="4"/>
      <c r="G653" s="5"/>
    </row>
    <row r="654" spans="6:7" x14ac:dyDescent="0.2">
      <c r="F654" s="4"/>
      <c r="G654" s="5"/>
    </row>
    <row r="655" spans="6:7" x14ac:dyDescent="0.2">
      <c r="F655" s="4"/>
      <c r="G655" s="5"/>
    </row>
    <row r="656" spans="6:7" x14ac:dyDescent="0.2">
      <c r="F656" s="4"/>
      <c r="G656" s="5"/>
    </row>
    <row r="657" spans="6:7" x14ac:dyDescent="0.2">
      <c r="F657" s="4"/>
      <c r="G657" s="5"/>
    </row>
    <row r="658" spans="6:7" x14ac:dyDescent="0.2">
      <c r="F658" s="4"/>
      <c r="G658" s="5"/>
    </row>
  </sheetData>
  <pageMargins left="0.7" right="0.7" top="0.75" bottom="0.75" header="0.3" footer="0.3"/>
  <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BF9CD-1181-A845-9EA2-FACA277B0364}">
  <dimension ref="A1:C8"/>
  <sheetViews>
    <sheetView workbookViewId="0">
      <selection activeCell="C7" sqref="C7"/>
    </sheetView>
  </sheetViews>
  <sheetFormatPr baseColWidth="10" defaultRowHeight="15" x14ac:dyDescent="0.2"/>
  <cols>
    <col min="1" max="1" width="14.33203125" bestFit="1" customWidth="1"/>
  </cols>
  <sheetData>
    <row r="1" spans="1:3" x14ac:dyDescent="0.2">
      <c r="A1" t="s">
        <v>53</v>
      </c>
      <c r="B1" t="s">
        <v>45</v>
      </c>
      <c r="C1" t="s">
        <v>46</v>
      </c>
    </row>
    <row r="2" spans="1:3" x14ac:dyDescent="0.2">
      <c r="A2" t="s">
        <v>44</v>
      </c>
      <c r="B2">
        <f>AVERAGE(DATA[Amount])</f>
        <v>4136.2299999999996</v>
      </c>
      <c r="C2">
        <f>AVERAGE(DATA[Units])</f>
        <v>152.19999999999999</v>
      </c>
    </row>
    <row r="3" spans="1:3" x14ac:dyDescent="0.2">
      <c r="A3" t="s">
        <v>47</v>
      </c>
      <c r="B3">
        <f>MEDIAN(DATA[Amount])</f>
        <v>3437</v>
      </c>
      <c r="C3">
        <f>MEDIAN(DATA[Units])</f>
        <v>124.5</v>
      </c>
    </row>
    <row r="4" spans="1:3" x14ac:dyDescent="0.2">
      <c r="A4" t="s">
        <v>48</v>
      </c>
      <c r="B4">
        <f>MIN(DATA[Amount])</f>
        <v>0</v>
      </c>
      <c r="C4">
        <f>MIN(DATA[Units])</f>
        <v>0</v>
      </c>
    </row>
    <row r="5" spans="1:3" x14ac:dyDescent="0.2">
      <c r="A5" t="s">
        <v>49</v>
      </c>
      <c r="B5">
        <f>MAX(DATA[Amount])</f>
        <v>16184</v>
      </c>
      <c r="C5">
        <f>MAX(DATA[Units])</f>
        <v>525</v>
      </c>
    </row>
    <row r="6" spans="1:3" x14ac:dyDescent="0.2">
      <c r="A6" t="s">
        <v>50</v>
      </c>
      <c r="B6">
        <f>B5-B4</f>
        <v>16184</v>
      </c>
      <c r="C6">
        <f>C5-C4</f>
        <v>525</v>
      </c>
    </row>
    <row r="7" spans="1:3" x14ac:dyDescent="0.2">
      <c r="A7" t="s">
        <v>51</v>
      </c>
      <c r="B7">
        <f>_xlfn.PERCENTILE.EXC(DATA[Amount],0.25)</f>
        <v>1652</v>
      </c>
      <c r="C7">
        <f>_xlfn.PERCENTILE.EXC(DATA[Units],0.25)</f>
        <v>54</v>
      </c>
    </row>
    <row r="8" spans="1:3" x14ac:dyDescent="0.2">
      <c r="A8" t="s">
        <v>52</v>
      </c>
      <c r="B8">
        <f>_xlfn.PERCENTILE.EXC(DATA[Amount],0.75)</f>
        <v>6245.75</v>
      </c>
      <c r="C8">
        <f>_xlfn.PERCENTILE.EXC(DATA[Units],0.75)</f>
        <v>223.5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8BD79-31B0-8845-8776-258D49BE811E}">
  <dimension ref="A1:Q302"/>
  <sheetViews>
    <sheetView zoomScale="94" zoomScaleNormal="94" workbookViewId="0">
      <selection activeCell="P19" sqref="P19"/>
    </sheetView>
  </sheetViews>
  <sheetFormatPr baseColWidth="10" defaultRowHeight="15" x14ac:dyDescent="0.2"/>
  <cols>
    <col min="1" max="1" width="19.5" customWidth="1"/>
    <col min="2" max="2" width="14.6640625" customWidth="1"/>
    <col min="3" max="3" width="21.83203125" bestFit="1" customWidth="1"/>
    <col min="4" max="4" width="13.5" customWidth="1"/>
    <col min="5" max="5" width="11.6640625" customWidth="1"/>
    <col min="7" max="7" width="19.5" customWidth="1"/>
    <col min="8" max="8" width="14.6640625" customWidth="1"/>
    <col min="9" max="9" width="21.83203125" bestFit="1" customWidth="1"/>
    <col min="10" max="10" width="13.5" customWidth="1"/>
    <col min="11" max="11" width="11.6640625" customWidth="1"/>
    <col min="13" max="13" width="19.5" customWidth="1"/>
    <col min="14" max="14" width="14.6640625" customWidth="1"/>
    <col min="15" max="15" width="21.83203125" bestFit="1" customWidth="1"/>
    <col min="16" max="16" width="13.5" customWidth="1"/>
    <col min="17" max="17" width="11.6640625" customWidth="1"/>
    <col min="19" max="19" width="19.5" customWidth="1"/>
    <col min="20" max="20" width="14.6640625" customWidth="1"/>
    <col min="21" max="21" width="21.83203125" bestFit="1" customWidth="1"/>
    <col min="22" max="22" width="13.5" customWidth="1"/>
    <col min="23" max="23" width="11.6640625" customWidth="1"/>
  </cols>
  <sheetData>
    <row r="1" spans="1:17" ht="47" x14ac:dyDescent="0.55000000000000004">
      <c r="A1" s="17" t="s">
        <v>55</v>
      </c>
      <c r="B1" s="17"/>
      <c r="C1" s="17"/>
      <c r="D1" s="17"/>
      <c r="E1" s="17"/>
      <c r="G1" s="17" t="s">
        <v>54</v>
      </c>
      <c r="H1" s="17"/>
      <c r="I1" s="17"/>
      <c r="J1" s="17"/>
      <c r="K1" s="17"/>
      <c r="M1" s="17" t="s">
        <v>56</v>
      </c>
      <c r="N1" s="17"/>
      <c r="O1" s="17"/>
      <c r="P1" s="17"/>
      <c r="Q1" s="17"/>
    </row>
    <row r="2" spans="1:17" x14ac:dyDescent="0.2">
      <c r="A2" s="6" t="s">
        <v>11</v>
      </c>
      <c r="B2" s="6" t="s">
        <v>12</v>
      </c>
      <c r="C2" s="6" t="s">
        <v>0</v>
      </c>
      <c r="D2" s="7" t="s">
        <v>1</v>
      </c>
      <c r="E2" s="7" t="s">
        <v>42</v>
      </c>
      <c r="G2" s="6" t="s">
        <v>11</v>
      </c>
      <c r="H2" s="6" t="s">
        <v>12</v>
      </c>
      <c r="I2" s="6" t="s">
        <v>0</v>
      </c>
      <c r="J2" s="7" t="s">
        <v>1</v>
      </c>
      <c r="K2" s="7" t="s">
        <v>42</v>
      </c>
      <c r="M2" s="6" t="s">
        <v>11</v>
      </c>
      <c r="N2" s="6" t="s">
        <v>12</v>
      </c>
      <c r="O2" s="6" t="s">
        <v>0</v>
      </c>
      <c r="P2" s="7" t="s">
        <v>1</v>
      </c>
      <c r="Q2" s="7" t="s">
        <v>42</v>
      </c>
    </row>
    <row r="3" spans="1:17" x14ac:dyDescent="0.2">
      <c r="A3" t="s">
        <v>40</v>
      </c>
      <c r="B3" t="s">
        <v>36</v>
      </c>
      <c r="C3" t="s">
        <v>16</v>
      </c>
      <c r="D3" s="4">
        <v>16184</v>
      </c>
      <c r="E3" s="5">
        <v>39</v>
      </c>
      <c r="G3" t="s">
        <v>40</v>
      </c>
      <c r="H3" t="s">
        <v>36</v>
      </c>
      <c r="I3" t="s">
        <v>16</v>
      </c>
      <c r="J3" s="4">
        <v>16184</v>
      </c>
      <c r="K3" s="5">
        <v>39</v>
      </c>
      <c r="M3" t="s">
        <v>40</v>
      </c>
      <c r="N3" t="s">
        <v>36</v>
      </c>
      <c r="O3" t="s">
        <v>16</v>
      </c>
      <c r="P3" s="4">
        <v>16184</v>
      </c>
      <c r="Q3" s="5">
        <v>39</v>
      </c>
    </row>
    <row r="4" spans="1:17" x14ac:dyDescent="0.2">
      <c r="A4" t="s">
        <v>8</v>
      </c>
      <c r="B4" t="s">
        <v>34</v>
      </c>
      <c r="C4" t="s">
        <v>20</v>
      </c>
      <c r="D4" s="4">
        <v>15610</v>
      </c>
      <c r="E4" s="5">
        <v>339</v>
      </c>
      <c r="G4" t="s">
        <v>8</v>
      </c>
      <c r="H4" t="s">
        <v>34</v>
      </c>
      <c r="I4" t="s">
        <v>20</v>
      </c>
      <c r="J4" s="4">
        <v>15610</v>
      </c>
      <c r="K4" s="5">
        <v>339</v>
      </c>
      <c r="M4" t="s">
        <v>8</v>
      </c>
      <c r="N4" t="s">
        <v>34</v>
      </c>
      <c r="O4" t="s">
        <v>20</v>
      </c>
      <c r="P4" s="4">
        <v>15610</v>
      </c>
      <c r="Q4" s="5">
        <v>339</v>
      </c>
    </row>
    <row r="5" spans="1:17" x14ac:dyDescent="0.2">
      <c r="A5" t="s">
        <v>9</v>
      </c>
      <c r="B5" t="s">
        <v>34</v>
      </c>
      <c r="C5" t="s">
        <v>28</v>
      </c>
      <c r="D5" s="4">
        <v>14329</v>
      </c>
      <c r="E5" s="5">
        <v>150</v>
      </c>
      <c r="G5" t="s">
        <v>9</v>
      </c>
      <c r="H5" t="s">
        <v>34</v>
      </c>
      <c r="I5" t="s">
        <v>28</v>
      </c>
      <c r="J5" s="4">
        <v>14329</v>
      </c>
      <c r="K5" s="5">
        <v>150</v>
      </c>
      <c r="M5" t="s">
        <v>9</v>
      </c>
      <c r="N5" t="s">
        <v>34</v>
      </c>
      <c r="O5" t="s">
        <v>28</v>
      </c>
      <c r="P5" s="4">
        <v>14329</v>
      </c>
      <c r="Q5" s="5">
        <v>150</v>
      </c>
    </row>
    <row r="6" spans="1:17" x14ac:dyDescent="0.2">
      <c r="A6" t="s">
        <v>41</v>
      </c>
      <c r="B6" t="s">
        <v>35</v>
      </c>
      <c r="C6" t="s">
        <v>15</v>
      </c>
      <c r="D6" s="4">
        <v>13391</v>
      </c>
      <c r="E6" s="5">
        <v>201</v>
      </c>
      <c r="G6" t="s">
        <v>41</v>
      </c>
      <c r="H6" t="s">
        <v>35</v>
      </c>
      <c r="I6" t="s">
        <v>15</v>
      </c>
      <c r="J6" s="4">
        <v>13391</v>
      </c>
      <c r="K6" s="5">
        <v>201</v>
      </c>
      <c r="M6" t="s">
        <v>41</v>
      </c>
      <c r="N6" t="s">
        <v>35</v>
      </c>
      <c r="O6" t="s">
        <v>15</v>
      </c>
      <c r="P6" s="4">
        <v>13391</v>
      </c>
      <c r="Q6" s="5">
        <v>201</v>
      </c>
    </row>
    <row r="7" spans="1:17" x14ac:dyDescent="0.2">
      <c r="A7" t="s">
        <v>6</v>
      </c>
      <c r="B7" t="s">
        <v>39</v>
      </c>
      <c r="C7" t="s">
        <v>33</v>
      </c>
      <c r="D7" s="4">
        <v>12950</v>
      </c>
      <c r="E7" s="5">
        <v>30</v>
      </c>
      <c r="G7" t="s">
        <v>6</v>
      </c>
      <c r="H7" t="s">
        <v>39</v>
      </c>
      <c r="I7" t="s">
        <v>33</v>
      </c>
      <c r="J7" s="4">
        <v>12950</v>
      </c>
      <c r="K7" s="5">
        <v>30</v>
      </c>
      <c r="M7" t="s">
        <v>6</v>
      </c>
      <c r="N7" t="s">
        <v>39</v>
      </c>
      <c r="O7" t="s">
        <v>33</v>
      </c>
      <c r="P7" s="4">
        <v>12950</v>
      </c>
      <c r="Q7" s="5">
        <v>30</v>
      </c>
    </row>
    <row r="8" spans="1:17" x14ac:dyDescent="0.2">
      <c r="A8" t="s">
        <v>40</v>
      </c>
      <c r="B8" t="s">
        <v>35</v>
      </c>
      <c r="C8" t="s">
        <v>32</v>
      </c>
      <c r="D8" s="4">
        <v>12348</v>
      </c>
      <c r="E8" s="5">
        <v>234</v>
      </c>
      <c r="G8" t="s">
        <v>40</v>
      </c>
      <c r="H8" t="s">
        <v>35</v>
      </c>
      <c r="I8" t="s">
        <v>32</v>
      </c>
      <c r="J8" s="4">
        <v>12348</v>
      </c>
      <c r="K8" s="5">
        <v>234</v>
      </c>
      <c r="M8" t="s">
        <v>40</v>
      </c>
      <c r="N8" t="s">
        <v>35</v>
      </c>
      <c r="O8" t="s">
        <v>32</v>
      </c>
      <c r="P8" s="4">
        <v>12348</v>
      </c>
      <c r="Q8" s="5">
        <v>234</v>
      </c>
    </row>
    <row r="9" spans="1:17" x14ac:dyDescent="0.2">
      <c r="A9" t="s">
        <v>6</v>
      </c>
      <c r="B9" t="s">
        <v>37</v>
      </c>
      <c r="C9" t="s">
        <v>18</v>
      </c>
      <c r="D9" s="4">
        <v>11571</v>
      </c>
      <c r="E9" s="5">
        <v>138</v>
      </c>
      <c r="G9" t="s">
        <v>6</v>
      </c>
      <c r="H9" t="s">
        <v>37</v>
      </c>
      <c r="I9" t="s">
        <v>18</v>
      </c>
      <c r="J9" s="4">
        <v>11571</v>
      </c>
      <c r="K9" s="5">
        <v>138</v>
      </c>
      <c r="M9" t="s">
        <v>6</v>
      </c>
      <c r="N9" t="s">
        <v>37</v>
      </c>
      <c r="O9" t="s">
        <v>18</v>
      </c>
      <c r="P9" s="4">
        <v>11571</v>
      </c>
      <c r="Q9" s="5">
        <v>138</v>
      </c>
    </row>
    <row r="10" spans="1:17" x14ac:dyDescent="0.2">
      <c r="A10" t="s">
        <v>8</v>
      </c>
      <c r="B10" t="s">
        <v>36</v>
      </c>
      <c r="C10" t="s">
        <v>27</v>
      </c>
      <c r="D10" s="4">
        <v>11522</v>
      </c>
      <c r="E10" s="5">
        <v>204</v>
      </c>
      <c r="G10" t="s">
        <v>8</v>
      </c>
      <c r="H10" t="s">
        <v>36</v>
      </c>
      <c r="I10" t="s">
        <v>27</v>
      </c>
      <c r="J10" s="4">
        <v>11522</v>
      </c>
      <c r="K10" s="5">
        <v>204</v>
      </c>
      <c r="M10" t="s">
        <v>8</v>
      </c>
      <c r="N10" t="s">
        <v>36</v>
      </c>
      <c r="O10" t="s">
        <v>27</v>
      </c>
      <c r="P10" s="4">
        <v>11522</v>
      </c>
      <c r="Q10" s="5">
        <v>204</v>
      </c>
    </row>
    <row r="11" spans="1:17" x14ac:dyDescent="0.2">
      <c r="A11" t="s">
        <v>7</v>
      </c>
      <c r="B11" t="s">
        <v>36</v>
      </c>
      <c r="C11" t="s">
        <v>16</v>
      </c>
      <c r="D11" s="4">
        <v>11417</v>
      </c>
      <c r="E11" s="5">
        <v>21</v>
      </c>
      <c r="G11" t="s">
        <v>7</v>
      </c>
      <c r="H11" t="s">
        <v>36</v>
      </c>
      <c r="I11" t="s">
        <v>16</v>
      </c>
      <c r="J11" s="4">
        <v>11417</v>
      </c>
      <c r="K11" s="5">
        <v>21</v>
      </c>
      <c r="M11" t="s">
        <v>7</v>
      </c>
      <c r="N11" t="s">
        <v>36</v>
      </c>
      <c r="O11" t="s">
        <v>16</v>
      </c>
      <c r="P11" s="4">
        <v>11417</v>
      </c>
      <c r="Q11" s="5">
        <v>21</v>
      </c>
    </row>
    <row r="12" spans="1:17" x14ac:dyDescent="0.2">
      <c r="A12" t="s">
        <v>5</v>
      </c>
      <c r="B12" t="s">
        <v>36</v>
      </c>
      <c r="C12" t="s">
        <v>13</v>
      </c>
      <c r="D12" s="4">
        <v>10311</v>
      </c>
      <c r="E12" s="5">
        <v>231</v>
      </c>
      <c r="G12" t="s">
        <v>5</v>
      </c>
      <c r="H12" t="s">
        <v>36</v>
      </c>
      <c r="I12" t="s">
        <v>13</v>
      </c>
      <c r="J12" s="4">
        <v>10311</v>
      </c>
      <c r="K12" s="5">
        <v>231</v>
      </c>
      <c r="M12" t="s">
        <v>5</v>
      </c>
      <c r="N12" t="s">
        <v>36</v>
      </c>
      <c r="O12" t="s">
        <v>13</v>
      </c>
      <c r="P12" s="4">
        <v>10311</v>
      </c>
      <c r="Q12" s="5">
        <v>231</v>
      </c>
    </row>
    <row r="13" spans="1:17" x14ac:dyDescent="0.2">
      <c r="A13" t="s">
        <v>2</v>
      </c>
      <c r="B13" t="s">
        <v>36</v>
      </c>
      <c r="C13" t="s">
        <v>32</v>
      </c>
      <c r="D13" s="4">
        <v>10304</v>
      </c>
      <c r="E13" s="5">
        <v>84</v>
      </c>
      <c r="G13" t="s">
        <v>2</v>
      </c>
      <c r="H13" t="s">
        <v>36</v>
      </c>
      <c r="I13" t="s">
        <v>32</v>
      </c>
      <c r="J13" s="4">
        <v>10304</v>
      </c>
      <c r="K13" s="5">
        <v>84</v>
      </c>
      <c r="M13" t="s">
        <v>2</v>
      </c>
      <c r="N13" t="s">
        <v>36</v>
      </c>
      <c r="O13" t="s">
        <v>32</v>
      </c>
      <c r="P13" s="4">
        <v>10304</v>
      </c>
      <c r="Q13" s="5">
        <v>84</v>
      </c>
    </row>
    <row r="14" spans="1:17" x14ac:dyDescent="0.2">
      <c r="A14" t="s">
        <v>3</v>
      </c>
      <c r="B14" t="s">
        <v>38</v>
      </c>
      <c r="C14" t="s">
        <v>30</v>
      </c>
      <c r="D14" s="4">
        <v>10129</v>
      </c>
      <c r="E14" s="5">
        <v>312</v>
      </c>
      <c r="G14" t="s">
        <v>3</v>
      </c>
      <c r="H14" t="s">
        <v>38</v>
      </c>
      <c r="I14" t="s">
        <v>30</v>
      </c>
      <c r="J14" s="4">
        <v>10129</v>
      </c>
      <c r="K14" s="5">
        <v>312</v>
      </c>
      <c r="M14" t="s">
        <v>3</v>
      </c>
      <c r="N14" t="s">
        <v>38</v>
      </c>
      <c r="O14" t="s">
        <v>30</v>
      </c>
      <c r="P14" s="4">
        <v>10129</v>
      </c>
      <c r="Q14" s="5">
        <v>312</v>
      </c>
    </row>
    <row r="15" spans="1:17" x14ac:dyDescent="0.2">
      <c r="A15" t="s">
        <v>9</v>
      </c>
      <c r="B15" t="s">
        <v>36</v>
      </c>
      <c r="C15" t="s">
        <v>4</v>
      </c>
      <c r="D15" s="4">
        <v>10073</v>
      </c>
      <c r="E15" s="5">
        <v>120</v>
      </c>
      <c r="G15" t="s">
        <v>9</v>
      </c>
      <c r="H15" t="s">
        <v>36</v>
      </c>
      <c r="I15" t="s">
        <v>4</v>
      </c>
      <c r="J15" s="4">
        <v>10073</v>
      </c>
      <c r="K15" s="5">
        <v>120</v>
      </c>
      <c r="M15" t="s">
        <v>9</v>
      </c>
      <c r="N15" t="s">
        <v>36</v>
      </c>
      <c r="O15" t="s">
        <v>4</v>
      </c>
      <c r="P15" s="4">
        <v>10073</v>
      </c>
      <c r="Q15" s="5">
        <v>120</v>
      </c>
    </row>
    <row r="16" spans="1:17" x14ac:dyDescent="0.2">
      <c r="A16" t="s">
        <v>2</v>
      </c>
      <c r="B16" t="s">
        <v>37</v>
      </c>
      <c r="C16" t="s">
        <v>17</v>
      </c>
      <c r="D16" s="4">
        <v>9926</v>
      </c>
      <c r="E16" s="5">
        <v>201</v>
      </c>
      <c r="G16" t="s">
        <v>2</v>
      </c>
      <c r="H16" t="s">
        <v>37</v>
      </c>
      <c r="I16" t="s">
        <v>17</v>
      </c>
      <c r="J16" s="4">
        <v>9926</v>
      </c>
      <c r="K16" s="5">
        <v>201</v>
      </c>
      <c r="M16" t="s">
        <v>2</v>
      </c>
      <c r="N16" t="s">
        <v>37</v>
      </c>
      <c r="O16" t="s">
        <v>17</v>
      </c>
      <c r="P16" s="4">
        <v>9926</v>
      </c>
      <c r="Q16" s="5">
        <v>201</v>
      </c>
    </row>
    <row r="17" spans="1:17" x14ac:dyDescent="0.2">
      <c r="A17" t="s">
        <v>3</v>
      </c>
      <c r="B17" t="s">
        <v>37</v>
      </c>
      <c r="C17" t="s">
        <v>22</v>
      </c>
      <c r="D17" s="4">
        <v>9835</v>
      </c>
      <c r="E17" s="5">
        <v>207</v>
      </c>
      <c r="G17" t="s">
        <v>3</v>
      </c>
      <c r="H17" t="s">
        <v>37</v>
      </c>
      <c r="I17" t="s">
        <v>22</v>
      </c>
      <c r="J17" s="4">
        <v>9835</v>
      </c>
      <c r="K17" s="5">
        <v>207</v>
      </c>
      <c r="M17" t="s">
        <v>3</v>
      </c>
      <c r="N17" t="s">
        <v>37</v>
      </c>
      <c r="O17" t="s">
        <v>22</v>
      </c>
      <c r="P17" s="4">
        <v>9835</v>
      </c>
      <c r="Q17" s="5">
        <v>207</v>
      </c>
    </row>
    <row r="18" spans="1:17" x14ac:dyDescent="0.2">
      <c r="A18" t="s">
        <v>3</v>
      </c>
      <c r="B18" t="s">
        <v>36</v>
      </c>
      <c r="C18" t="s">
        <v>33</v>
      </c>
      <c r="D18" s="4">
        <v>9772</v>
      </c>
      <c r="E18" s="5">
        <v>90</v>
      </c>
      <c r="G18" t="s">
        <v>3</v>
      </c>
      <c r="H18" t="s">
        <v>36</v>
      </c>
      <c r="I18" t="s">
        <v>33</v>
      </c>
      <c r="J18" s="4">
        <v>9772</v>
      </c>
      <c r="K18" s="5">
        <v>90</v>
      </c>
      <c r="M18" t="s">
        <v>3</v>
      </c>
      <c r="N18" t="s">
        <v>36</v>
      </c>
      <c r="O18" t="s">
        <v>33</v>
      </c>
      <c r="P18" s="4">
        <v>9772</v>
      </c>
      <c r="Q18" s="5">
        <v>90</v>
      </c>
    </row>
    <row r="19" spans="1:17" x14ac:dyDescent="0.2">
      <c r="A19" t="s">
        <v>6</v>
      </c>
      <c r="B19" t="s">
        <v>37</v>
      </c>
      <c r="C19" t="s">
        <v>15</v>
      </c>
      <c r="D19" s="4">
        <v>9709</v>
      </c>
      <c r="E19" s="5">
        <v>30</v>
      </c>
      <c r="G19" t="s">
        <v>6</v>
      </c>
      <c r="H19" t="s">
        <v>37</v>
      </c>
      <c r="I19" t="s">
        <v>15</v>
      </c>
      <c r="J19" s="4">
        <v>9709</v>
      </c>
      <c r="K19" s="5">
        <v>30</v>
      </c>
      <c r="M19" t="s">
        <v>6</v>
      </c>
      <c r="N19" t="s">
        <v>37</v>
      </c>
      <c r="O19" t="s">
        <v>15</v>
      </c>
      <c r="P19" s="4">
        <v>9709</v>
      </c>
      <c r="Q19" s="5">
        <v>30</v>
      </c>
    </row>
    <row r="20" spans="1:17" x14ac:dyDescent="0.2">
      <c r="A20" t="s">
        <v>5</v>
      </c>
      <c r="B20" t="s">
        <v>39</v>
      </c>
      <c r="C20" t="s">
        <v>18</v>
      </c>
      <c r="D20" s="4">
        <v>9660</v>
      </c>
      <c r="E20" s="5">
        <v>27</v>
      </c>
      <c r="G20" t="s">
        <v>5</v>
      </c>
      <c r="H20" t="s">
        <v>39</v>
      </c>
      <c r="I20" t="s">
        <v>18</v>
      </c>
      <c r="J20" s="4">
        <v>9660</v>
      </c>
      <c r="K20" s="5">
        <v>27</v>
      </c>
      <c r="M20" t="s">
        <v>5</v>
      </c>
      <c r="N20" t="s">
        <v>39</v>
      </c>
      <c r="O20" t="s">
        <v>18</v>
      </c>
      <c r="P20" s="4">
        <v>9660</v>
      </c>
      <c r="Q20" s="5">
        <v>27</v>
      </c>
    </row>
    <row r="21" spans="1:17" x14ac:dyDescent="0.2">
      <c r="A21" t="s">
        <v>41</v>
      </c>
      <c r="B21" t="s">
        <v>36</v>
      </c>
      <c r="C21" t="s">
        <v>18</v>
      </c>
      <c r="D21" s="4">
        <v>9632</v>
      </c>
      <c r="E21" s="5">
        <v>288</v>
      </c>
      <c r="G21" t="s">
        <v>41</v>
      </c>
      <c r="H21" t="s">
        <v>36</v>
      </c>
      <c r="I21" t="s">
        <v>18</v>
      </c>
      <c r="J21" s="4">
        <v>9632</v>
      </c>
      <c r="K21" s="5">
        <v>288</v>
      </c>
      <c r="M21" t="s">
        <v>41</v>
      </c>
      <c r="N21" t="s">
        <v>36</v>
      </c>
      <c r="O21" t="s">
        <v>18</v>
      </c>
      <c r="P21" s="4">
        <v>9632</v>
      </c>
      <c r="Q21" s="5">
        <v>288</v>
      </c>
    </row>
    <row r="22" spans="1:17" x14ac:dyDescent="0.2">
      <c r="A22" t="s">
        <v>2</v>
      </c>
      <c r="B22" t="s">
        <v>38</v>
      </c>
      <c r="C22" t="s">
        <v>33</v>
      </c>
      <c r="D22" s="4">
        <v>9506</v>
      </c>
      <c r="E22" s="5">
        <v>87</v>
      </c>
      <c r="G22" t="s">
        <v>2</v>
      </c>
      <c r="H22" t="s">
        <v>38</v>
      </c>
      <c r="I22" t="s">
        <v>33</v>
      </c>
      <c r="J22" s="4">
        <v>9506</v>
      </c>
      <c r="K22" s="5">
        <v>87</v>
      </c>
      <c r="M22" t="s">
        <v>2</v>
      </c>
      <c r="N22" t="s">
        <v>38</v>
      </c>
      <c r="O22" t="s">
        <v>33</v>
      </c>
      <c r="P22" s="4">
        <v>9506</v>
      </c>
      <c r="Q22" s="5">
        <v>87</v>
      </c>
    </row>
    <row r="23" spans="1:17" x14ac:dyDescent="0.2">
      <c r="A23" t="s">
        <v>9</v>
      </c>
      <c r="B23" t="s">
        <v>39</v>
      </c>
      <c r="C23" t="s">
        <v>20</v>
      </c>
      <c r="D23" s="4">
        <v>9443</v>
      </c>
      <c r="E23" s="5">
        <v>162</v>
      </c>
      <c r="G23" t="s">
        <v>9</v>
      </c>
      <c r="H23" t="s">
        <v>39</v>
      </c>
      <c r="I23" t="s">
        <v>20</v>
      </c>
      <c r="J23" s="4">
        <v>9443</v>
      </c>
      <c r="K23" s="5">
        <v>162</v>
      </c>
      <c r="M23" t="s">
        <v>9</v>
      </c>
      <c r="N23" t="s">
        <v>39</v>
      </c>
      <c r="O23" t="s">
        <v>20</v>
      </c>
      <c r="P23" s="4">
        <v>9443</v>
      </c>
      <c r="Q23" s="5">
        <v>162</v>
      </c>
    </row>
    <row r="24" spans="1:17" x14ac:dyDescent="0.2">
      <c r="A24" t="s">
        <v>8</v>
      </c>
      <c r="B24" t="s">
        <v>36</v>
      </c>
      <c r="C24" t="s">
        <v>16</v>
      </c>
      <c r="D24" s="4">
        <v>9198</v>
      </c>
      <c r="E24" s="5">
        <v>36</v>
      </c>
      <c r="G24" t="s">
        <v>8</v>
      </c>
      <c r="H24" t="s">
        <v>36</v>
      </c>
      <c r="I24" t="s">
        <v>16</v>
      </c>
      <c r="J24" s="4">
        <v>9198</v>
      </c>
      <c r="K24" s="5">
        <v>36</v>
      </c>
      <c r="M24" t="s">
        <v>8</v>
      </c>
      <c r="N24" t="s">
        <v>36</v>
      </c>
      <c r="O24" t="s">
        <v>16</v>
      </c>
      <c r="P24" s="4">
        <v>9198</v>
      </c>
      <c r="Q24" s="5">
        <v>36</v>
      </c>
    </row>
    <row r="25" spans="1:17" x14ac:dyDescent="0.2">
      <c r="A25" t="s">
        <v>10</v>
      </c>
      <c r="B25" t="s">
        <v>36</v>
      </c>
      <c r="C25" t="s">
        <v>30</v>
      </c>
      <c r="D25" s="4">
        <v>9051</v>
      </c>
      <c r="E25" s="5">
        <v>57</v>
      </c>
      <c r="G25" t="s">
        <v>10</v>
      </c>
      <c r="H25" t="s">
        <v>36</v>
      </c>
      <c r="I25" t="s">
        <v>30</v>
      </c>
      <c r="J25" s="4">
        <v>9051</v>
      </c>
      <c r="K25" s="5">
        <v>57</v>
      </c>
      <c r="M25" t="s">
        <v>10</v>
      </c>
      <c r="N25" t="s">
        <v>36</v>
      </c>
      <c r="O25" t="s">
        <v>30</v>
      </c>
      <c r="P25" s="4">
        <v>9051</v>
      </c>
      <c r="Q25" s="5">
        <v>57</v>
      </c>
    </row>
    <row r="26" spans="1:17" x14ac:dyDescent="0.2">
      <c r="A26" t="s">
        <v>8</v>
      </c>
      <c r="B26" t="s">
        <v>37</v>
      </c>
      <c r="C26" t="s">
        <v>29</v>
      </c>
      <c r="D26" s="4">
        <v>9002</v>
      </c>
      <c r="E26" s="5">
        <v>72</v>
      </c>
      <c r="G26" t="s">
        <v>8</v>
      </c>
      <c r="H26" t="s">
        <v>37</v>
      </c>
      <c r="I26" t="s">
        <v>29</v>
      </c>
      <c r="J26" s="4">
        <v>9002</v>
      </c>
      <c r="K26" s="5">
        <v>72</v>
      </c>
      <c r="M26" t="s">
        <v>8</v>
      </c>
      <c r="N26" t="s">
        <v>37</v>
      </c>
      <c r="O26" t="s">
        <v>29</v>
      </c>
      <c r="P26" s="4">
        <v>9002</v>
      </c>
      <c r="Q26" s="5">
        <v>72</v>
      </c>
    </row>
    <row r="27" spans="1:17" x14ac:dyDescent="0.2">
      <c r="A27" t="s">
        <v>41</v>
      </c>
      <c r="B27" t="s">
        <v>39</v>
      </c>
      <c r="C27" t="s">
        <v>31</v>
      </c>
      <c r="D27" s="4">
        <v>8890</v>
      </c>
      <c r="E27" s="5">
        <v>210</v>
      </c>
      <c r="G27" t="s">
        <v>41</v>
      </c>
      <c r="H27" t="s">
        <v>39</v>
      </c>
      <c r="I27" t="s">
        <v>31</v>
      </c>
      <c r="J27" s="4">
        <v>8890</v>
      </c>
      <c r="K27" s="5">
        <v>210</v>
      </c>
      <c r="M27" t="s">
        <v>41</v>
      </c>
      <c r="N27" t="s">
        <v>39</v>
      </c>
      <c r="O27" t="s">
        <v>31</v>
      </c>
      <c r="P27" s="4">
        <v>8890</v>
      </c>
      <c r="Q27" s="5">
        <v>210</v>
      </c>
    </row>
    <row r="28" spans="1:17" x14ac:dyDescent="0.2">
      <c r="A28" t="s">
        <v>41</v>
      </c>
      <c r="B28" t="s">
        <v>35</v>
      </c>
      <c r="C28" t="s">
        <v>33</v>
      </c>
      <c r="D28" s="4">
        <v>8869</v>
      </c>
      <c r="E28" s="5">
        <v>432</v>
      </c>
      <c r="G28" t="s">
        <v>41</v>
      </c>
      <c r="H28" t="s">
        <v>35</v>
      </c>
      <c r="I28" t="s">
        <v>33</v>
      </c>
      <c r="J28" s="4">
        <v>8869</v>
      </c>
      <c r="K28" s="5">
        <v>432</v>
      </c>
      <c r="M28" t="s">
        <v>41</v>
      </c>
      <c r="N28" t="s">
        <v>35</v>
      </c>
      <c r="O28" t="s">
        <v>33</v>
      </c>
      <c r="P28" s="4">
        <v>8869</v>
      </c>
      <c r="Q28" s="5">
        <v>432</v>
      </c>
    </row>
    <row r="29" spans="1:17" x14ac:dyDescent="0.2">
      <c r="A29" t="s">
        <v>3</v>
      </c>
      <c r="B29" t="s">
        <v>34</v>
      </c>
      <c r="C29" t="s">
        <v>24</v>
      </c>
      <c r="D29" s="4">
        <v>8862</v>
      </c>
      <c r="E29" s="5">
        <v>189</v>
      </c>
      <c r="G29" t="s">
        <v>3</v>
      </c>
      <c r="H29" t="s">
        <v>34</v>
      </c>
      <c r="I29" t="s">
        <v>24</v>
      </c>
      <c r="J29" s="4">
        <v>8862</v>
      </c>
      <c r="K29" s="5">
        <v>189</v>
      </c>
      <c r="M29" t="s">
        <v>3</v>
      </c>
      <c r="N29" t="s">
        <v>34</v>
      </c>
      <c r="O29" t="s">
        <v>24</v>
      </c>
      <c r="P29" s="4">
        <v>8862</v>
      </c>
      <c r="Q29" s="5">
        <v>189</v>
      </c>
    </row>
    <row r="30" spans="1:17" x14ac:dyDescent="0.2">
      <c r="A30" t="s">
        <v>10</v>
      </c>
      <c r="B30" t="s">
        <v>38</v>
      </c>
      <c r="C30" t="s">
        <v>26</v>
      </c>
      <c r="D30" s="4">
        <v>8841</v>
      </c>
      <c r="E30" s="5">
        <v>303</v>
      </c>
      <c r="G30" t="s">
        <v>10</v>
      </c>
      <c r="H30" t="s">
        <v>38</v>
      </c>
      <c r="I30" t="s">
        <v>26</v>
      </c>
      <c r="J30" s="4">
        <v>8841</v>
      </c>
      <c r="K30" s="5">
        <v>303</v>
      </c>
      <c r="M30" t="s">
        <v>10</v>
      </c>
      <c r="N30" t="s">
        <v>38</v>
      </c>
      <c r="O30" t="s">
        <v>26</v>
      </c>
      <c r="P30" s="4">
        <v>8841</v>
      </c>
      <c r="Q30" s="5">
        <v>303</v>
      </c>
    </row>
    <row r="31" spans="1:17" x14ac:dyDescent="0.2">
      <c r="A31" t="s">
        <v>5</v>
      </c>
      <c r="B31" t="s">
        <v>37</v>
      </c>
      <c r="C31" t="s">
        <v>25</v>
      </c>
      <c r="D31" s="4">
        <v>8813</v>
      </c>
      <c r="E31" s="5">
        <v>21</v>
      </c>
      <c r="G31" t="s">
        <v>5</v>
      </c>
      <c r="H31" t="s">
        <v>37</v>
      </c>
      <c r="I31" t="s">
        <v>25</v>
      </c>
      <c r="J31" s="4">
        <v>8813</v>
      </c>
      <c r="K31" s="5">
        <v>21</v>
      </c>
      <c r="M31" t="s">
        <v>5</v>
      </c>
      <c r="N31" t="s">
        <v>37</v>
      </c>
      <c r="O31" t="s">
        <v>25</v>
      </c>
      <c r="P31" s="4">
        <v>8813</v>
      </c>
      <c r="Q31" s="5">
        <v>21</v>
      </c>
    </row>
    <row r="32" spans="1:17" x14ac:dyDescent="0.2">
      <c r="A32" t="s">
        <v>10</v>
      </c>
      <c r="B32" t="s">
        <v>34</v>
      </c>
      <c r="C32" t="s">
        <v>20</v>
      </c>
      <c r="D32" s="4">
        <v>8463</v>
      </c>
      <c r="E32" s="5">
        <v>492</v>
      </c>
      <c r="G32" t="s">
        <v>10</v>
      </c>
      <c r="H32" t="s">
        <v>34</v>
      </c>
      <c r="I32" t="s">
        <v>20</v>
      </c>
      <c r="J32" s="4">
        <v>8463</v>
      </c>
      <c r="K32" s="5">
        <v>492</v>
      </c>
      <c r="M32" t="s">
        <v>10</v>
      </c>
      <c r="N32" t="s">
        <v>34</v>
      </c>
      <c r="O32" t="s">
        <v>20</v>
      </c>
      <c r="P32" s="4">
        <v>8463</v>
      </c>
      <c r="Q32" s="5">
        <v>492</v>
      </c>
    </row>
    <row r="33" spans="1:17" x14ac:dyDescent="0.2">
      <c r="A33" t="s">
        <v>41</v>
      </c>
      <c r="B33" t="s">
        <v>36</v>
      </c>
      <c r="C33" t="s">
        <v>22</v>
      </c>
      <c r="D33" s="4">
        <v>8435</v>
      </c>
      <c r="E33" s="5">
        <v>42</v>
      </c>
      <c r="G33" t="s">
        <v>41</v>
      </c>
      <c r="H33" t="s">
        <v>36</v>
      </c>
      <c r="I33" t="s">
        <v>22</v>
      </c>
      <c r="J33" s="4">
        <v>8435</v>
      </c>
      <c r="K33" s="5">
        <v>42</v>
      </c>
      <c r="M33" t="s">
        <v>41</v>
      </c>
      <c r="N33" t="s">
        <v>36</v>
      </c>
      <c r="O33" t="s">
        <v>22</v>
      </c>
      <c r="P33" s="4">
        <v>8435</v>
      </c>
      <c r="Q33" s="5">
        <v>42</v>
      </c>
    </row>
    <row r="34" spans="1:17" x14ac:dyDescent="0.2">
      <c r="A34" t="s">
        <v>2</v>
      </c>
      <c r="B34" t="s">
        <v>36</v>
      </c>
      <c r="C34" t="s">
        <v>29</v>
      </c>
      <c r="D34" s="4">
        <v>8211</v>
      </c>
      <c r="E34" s="5">
        <v>75</v>
      </c>
      <c r="G34" t="s">
        <v>2</v>
      </c>
      <c r="H34" t="s">
        <v>36</v>
      </c>
      <c r="I34" t="s">
        <v>29</v>
      </c>
      <c r="J34" s="4">
        <v>8211</v>
      </c>
      <c r="K34" s="5">
        <v>75</v>
      </c>
      <c r="M34" t="s">
        <v>2</v>
      </c>
      <c r="N34" t="s">
        <v>36</v>
      </c>
      <c r="O34" t="s">
        <v>29</v>
      </c>
      <c r="P34" s="4">
        <v>8211</v>
      </c>
      <c r="Q34" s="5">
        <v>75</v>
      </c>
    </row>
    <row r="35" spans="1:17" x14ac:dyDescent="0.2">
      <c r="A35" t="s">
        <v>8</v>
      </c>
      <c r="B35" t="s">
        <v>34</v>
      </c>
      <c r="C35" t="s">
        <v>23</v>
      </c>
      <c r="D35" s="4">
        <v>8155</v>
      </c>
      <c r="E35" s="5">
        <v>90</v>
      </c>
      <c r="G35" t="s">
        <v>8</v>
      </c>
      <c r="H35" t="s">
        <v>34</v>
      </c>
      <c r="I35" t="s">
        <v>23</v>
      </c>
      <c r="J35" s="4">
        <v>8155</v>
      </c>
      <c r="K35" s="5">
        <v>90</v>
      </c>
      <c r="M35" t="s">
        <v>8</v>
      </c>
      <c r="N35" t="s">
        <v>34</v>
      </c>
      <c r="O35" t="s">
        <v>23</v>
      </c>
      <c r="P35" s="4">
        <v>8155</v>
      </c>
      <c r="Q35" s="5">
        <v>90</v>
      </c>
    </row>
    <row r="36" spans="1:17" x14ac:dyDescent="0.2">
      <c r="A36" t="s">
        <v>40</v>
      </c>
      <c r="B36" t="s">
        <v>34</v>
      </c>
      <c r="C36" t="s">
        <v>26</v>
      </c>
      <c r="D36" s="4">
        <v>8008</v>
      </c>
      <c r="E36" s="5">
        <v>456</v>
      </c>
      <c r="G36" t="s">
        <v>40</v>
      </c>
      <c r="H36" t="s">
        <v>34</v>
      </c>
      <c r="I36" t="s">
        <v>26</v>
      </c>
      <c r="J36" s="4">
        <v>8008</v>
      </c>
      <c r="K36" s="5">
        <v>456</v>
      </c>
      <c r="M36" t="s">
        <v>40</v>
      </c>
      <c r="N36" t="s">
        <v>34</v>
      </c>
      <c r="O36" t="s">
        <v>26</v>
      </c>
      <c r="P36" s="4">
        <v>8008</v>
      </c>
      <c r="Q36" s="5">
        <v>456</v>
      </c>
    </row>
    <row r="37" spans="1:17" x14ac:dyDescent="0.2">
      <c r="A37" t="s">
        <v>41</v>
      </c>
      <c r="B37" t="s">
        <v>34</v>
      </c>
      <c r="C37" t="s">
        <v>33</v>
      </c>
      <c r="D37" s="4">
        <v>7847</v>
      </c>
      <c r="E37" s="5">
        <v>174</v>
      </c>
      <c r="G37" t="s">
        <v>41</v>
      </c>
      <c r="H37" t="s">
        <v>34</v>
      </c>
      <c r="I37" t="s">
        <v>33</v>
      </c>
      <c r="J37" s="4">
        <v>7847</v>
      </c>
      <c r="K37" s="5">
        <v>174</v>
      </c>
      <c r="M37" t="s">
        <v>41</v>
      </c>
      <c r="N37" t="s">
        <v>34</v>
      </c>
      <c r="O37" t="s">
        <v>33</v>
      </c>
      <c r="P37" s="4">
        <v>7847</v>
      </c>
      <c r="Q37" s="5">
        <v>174</v>
      </c>
    </row>
    <row r="38" spans="1:17" x14ac:dyDescent="0.2">
      <c r="A38" t="s">
        <v>6</v>
      </c>
      <c r="B38" t="s">
        <v>35</v>
      </c>
      <c r="C38" t="s">
        <v>15</v>
      </c>
      <c r="D38" s="4">
        <v>7833</v>
      </c>
      <c r="E38" s="5">
        <v>243</v>
      </c>
      <c r="G38" t="s">
        <v>6</v>
      </c>
      <c r="H38" t="s">
        <v>35</v>
      </c>
      <c r="I38" t="s">
        <v>15</v>
      </c>
      <c r="J38" s="4">
        <v>7833</v>
      </c>
      <c r="K38" s="5">
        <v>243</v>
      </c>
      <c r="M38" t="s">
        <v>6</v>
      </c>
      <c r="N38" t="s">
        <v>35</v>
      </c>
      <c r="O38" t="s">
        <v>15</v>
      </c>
      <c r="P38" s="4">
        <v>7833</v>
      </c>
      <c r="Q38" s="5">
        <v>243</v>
      </c>
    </row>
    <row r="39" spans="1:17" x14ac:dyDescent="0.2">
      <c r="A39" t="s">
        <v>2</v>
      </c>
      <c r="B39" t="s">
        <v>39</v>
      </c>
      <c r="C39" t="s">
        <v>27</v>
      </c>
      <c r="D39" s="4">
        <v>7812</v>
      </c>
      <c r="E39" s="5">
        <v>81</v>
      </c>
      <c r="G39" t="s">
        <v>2</v>
      </c>
      <c r="H39" t="s">
        <v>39</v>
      </c>
      <c r="I39" t="s">
        <v>27</v>
      </c>
      <c r="J39" s="4">
        <v>7812</v>
      </c>
      <c r="K39" s="5">
        <v>81</v>
      </c>
      <c r="M39" t="s">
        <v>2</v>
      </c>
      <c r="N39" t="s">
        <v>39</v>
      </c>
      <c r="O39" t="s">
        <v>27</v>
      </c>
      <c r="P39" s="4">
        <v>7812</v>
      </c>
      <c r="Q39" s="5">
        <v>81</v>
      </c>
    </row>
    <row r="40" spans="1:17" x14ac:dyDescent="0.2">
      <c r="A40" t="s">
        <v>6</v>
      </c>
      <c r="B40" t="s">
        <v>34</v>
      </c>
      <c r="C40" t="s">
        <v>32</v>
      </c>
      <c r="D40" s="4">
        <v>7777</v>
      </c>
      <c r="E40" s="5">
        <v>504</v>
      </c>
      <c r="G40" t="s">
        <v>6</v>
      </c>
      <c r="H40" t="s">
        <v>34</v>
      </c>
      <c r="I40" t="s">
        <v>32</v>
      </c>
      <c r="J40" s="4">
        <v>7777</v>
      </c>
      <c r="K40" s="5">
        <v>504</v>
      </c>
      <c r="M40" t="s">
        <v>6</v>
      </c>
      <c r="N40" t="s">
        <v>34</v>
      </c>
      <c r="O40" t="s">
        <v>32</v>
      </c>
      <c r="P40" s="4">
        <v>7777</v>
      </c>
      <c r="Q40" s="5">
        <v>504</v>
      </c>
    </row>
    <row r="41" spans="1:17" x14ac:dyDescent="0.2">
      <c r="A41" t="s">
        <v>7</v>
      </c>
      <c r="B41" t="s">
        <v>34</v>
      </c>
      <c r="C41" t="s">
        <v>17</v>
      </c>
      <c r="D41" s="4">
        <v>7777</v>
      </c>
      <c r="E41" s="5">
        <v>39</v>
      </c>
      <c r="G41" t="s">
        <v>7</v>
      </c>
      <c r="H41" t="s">
        <v>34</v>
      </c>
      <c r="I41" t="s">
        <v>17</v>
      </c>
      <c r="J41" s="4">
        <v>7777</v>
      </c>
      <c r="K41" s="5">
        <v>39</v>
      </c>
      <c r="M41" t="s">
        <v>7</v>
      </c>
      <c r="N41" t="s">
        <v>34</v>
      </c>
      <c r="O41" t="s">
        <v>17</v>
      </c>
      <c r="P41" s="4">
        <v>7777</v>
      </c>
      <c r="Q41" s="5">
        <v>39</v>
      </c>
    </row>
    <row r="42" spans="1:17" x14ac:dyDescent="0.2">
      <c r="A42" t="s">
        <v>40</v>
      </c>
      <c r="B42" t="s">
        <v>37</v>
      </c>
      <c r="C42" t="s">
        <v>31</v>
      </c>
      <c r="D42" s="4">
        <v>7693</v>
      </c>
      <c r="E42" s="5">
        <v>87</v>
      </c>
      <c r="G42" t="s">
        <v>40</v>
      </c>
      <c r="H42" t="s">
        <v>37</v>
      </c>
      <c r="I42" t="s">
        <v>31</v>
      </c>
      <c r="J42" s="4">
        <v>7693</v>
      </c>
      <c r="K42" s="5">
        <v>87</v>
      </c>
      <c r="M42" t="s">
        <v>40</v>
      </c>
      <c r="N42" t="s">
        <v>37</v>
      </c>
      <c r="O42" t="s">
        <v>31</v>
      </c>
      <c r="P42" s="4">
        <v>7693</v>
      </c>
      <c r="Q42" s="5">
        <v>87</v>
      </c>
    </row>
    <row r="43" spans="1:17" x14ac:dyDescent="0.2">
      <c r="A43" t="s">
        <v>5</v>
      </c>
      <c r="B43" t="s">
        <v>37</v>
      </c>
      <c r="C43" t="s">
        <v>19</v>
      </c>
      <c r="D43" s="4">
        <v>7693</v>
      </c>
      <c r="E43" s="5">
        <v>21</v>
      </c>
      <c r="G43" t="s">
        <v>5</v>
      </c>
      <c r="H43" t="s">
        <v>37</v>
      </c>
      <c r="I43" t="s">
        <v>19</v>
      </c>
      <c r="J43" s="4">
        <v>7693</v>
      </c>
      <c r="K43" s="5">
        <v>21</v>
      </c>
      <c r="M43" t="s">
        <v>5</v>
      </c>
      <c r="N43" t="s">
        <v>37</v>
      </c>
      <c r="O43" t="s">
        <v>19</v>
      </c>
      <c r="P43" s="4">
        <v>7693</v>
      </c>
      <c r="Q43" s="5">
        <v>21</v>
      </c>
    </row>
    <row r="44" spans="1:17" x14ac:dyDescent="0.2">
      <c r="A44" t="s">
        <v>2</v>
      </c>
      <c r="B44" t="s">
        <v>39</v>
      </c>
      <c r="C44" t="s">
        <v>21</v>
      </c>
      <c r="D44" s="4">
        <v>7651</v>
      </c>
      <c r="E44" s="5">
        <v>213</v>
      </c>
      <c r="G44" t="s">
        <v>2</v>
      </c>
      <c r="H44" t="s">
        <v>39</v>
      </c>
      <c r="I44" t="s">
        <v>21</v>
      </c>
      <c r="J44" s="4">
        <v>7651</v>
      </c>
      <c r="K44" s="5">
        <v>213</v>
      </c>
      <c r="M44" t="s">
        <v>2</v>
      </c>
      <c r="N44" t="s">
        <v>39</v>
      </c>
      <c r="O44" t="s">
        <v>21</v>
      </c>
      <c r="P44" s="4">
        <v>7651</v>
      </c>
      <c r="Q44" s="5">
        <v>213</v>
      </c>
    </row>
    <row r="45" spans="1:17" x14ac:dyDescent="0.2">
      <c r="A45" t="s">
        <v>6</v>
      </c>
      <c r="B45" t="s">
        <v>34</v>
      </c>
      <c r="C45" t="s">
        <v>19</v>
      </c>
      <c r="D45" s="4">
        <v>7511</v>
      </c>
      <c r="E45" s="5">
        <v>120</v>
      </c>
      <c r="G45" t="s">
        <v>6</v>
      </c>
      <c r="H45" t="s">
        <v>34</v>
      </c>
      <c r="I45" t="s">
        <v>19</v>
      </c>
      <c r="J45" s="4">
        <v>7511</v>
      </c>
      <c r="K45" s="5">
        <v>120</v>
      </c>
      <c r="M45" t="s">
        <v>6</v>
      </c>
      <c r="N45" t="s">
        <v>34</v>
      </c>
      <c r="O45" t="s">
        <v>19</v>
      </c>
      <c r="P45" s="4">
        <v>7511</v>
      </c>
      <c r="Q45" s="5">
        <v>120</v>
      </c>
    </row>
    <row r="46" spans="1:17" x14ac:dyDescent="0.2">
      <c r="A46" t="s">
        <v>3</v>
      </c>
      <c r="B46" t="s">
        <v>38</v>
      </c>
      <c r="C46" t="s">
        <v>25</v>
      </c>
      <c r="D46" s="4">
        <v>7483</v>
      </c>
      <c r="E46" s="5">
        <v>45</v>
      </c>
      <c r="G46" t="s">
        <v>3</v>
      </c>
      <c r="H46" t="s">
        <v>38</v>
      </c>
      <c r="I46" t="s">
        <v>25</v>
      </c>
      <c r="J46" s="4">
        <v>7483</v>
      </c>
      <c r="K46" s="5">
        <v>45</v>
      </c>
      <c r="M46" t="s">
        <v>3</v>
      </c>
      <c r="N46" t="s">
        <v>38</v>
      </c>
      <c r="O46" t="s">
        <v>25</v>
      </c>
      <c r="P46" s="4">
        <v>7483</v>
      </c>
      <c r="Q46" s="5">
        <v>45</v>
      </c>
    </row>
    <row r="47" spans="1:17" x14ac:dyDescent="0.2">
      <c r="A47" t="s">
        <v>2</v>
      </c>
      <c r="B47" t="s">
        <v>35</v>
      </c>
      <c r="C47" t="s">
        <v>28</v>
      </c>
      <c r="D47" s="4">
        <v>7455</v>
      </c>
      <c r="E47" s="5">
        <v>216</v>
      </c>
      <c r="G47" t="s">
        <v>2</v>
      </c>
      <c r="H47" t="s">
        <v>35</v>
      </c>
      <c r="I47" t="s">
        <v>28</v>
      </c>
      <c r="J47" s="4">
        <v>7455</v>
      </c>
      <c r="K47" s="5">
        <v>216</v>
      </c>
      <c r="M47" t="s">
        <v>2</v>
      </c>
      <c r="N47" t="s">
        <v>35</v>
      </c>
      <c r="O47" t="s">
        <v>28</v>
      </c>
      <c r="P47" s="4">
        <v>7455</v>
      </c>
      <c r="Q47" s="5">
        <v>216</v>
      </c>
    </row>
    <row r="48" spans="1:17" x14ac:dyDescent="0.2">
      <c r="A48" t="s">
        <v>6</v>
      </c>
      <c r="B48" t="s">
        <v>38</v>
      </c>
      <c r="C48" t="s">
        <v>21</v>
      </c>
      <c r="D48" s="4">
        <v>7322</v>
      </c>
      <c r="E48" s="5">
        <v>36</v>
      </c>
      <c r="G48" t="s">
        <v>6</v>
      </c>
      <c r="H48" t="s">
        <v>38</v>
      </c>
      <c r="I48" t="s">
        <v>21</v>
      </c>
      <c r="J48" s="4">
        <v>7322</v>
      </c>
      <c r="K48" s="5">
        <v>36</v>
      </c>
      <c r="M48" t="s">
        <v>6</v>
      </c>
      <c r="N48" t="s">
        <v>38</v>
      </c>
      <c r="O48" t="s">
        <v>21</v>
      </c>
      <c r="P48" s="4">
        <v>7322</v>
      </c>
      <c r="Q48" s="5">
        <v>36</v>
      </c>
    </row>
    <row r="49" spans="1:17" x14ac:dyDescent="0.2">
      <c r="A49" t="s">
        <v>5</v>
      </c>
      <c r="B49" t="s">
        <v>37</v>
      </c>
      <c r="C49" t="s">
        <v>28</v>
      </c>
      <c r="D49" s="4">
        <v>7308</v>
      </c>
      <c r="E49" s="5">
        <v>327</v>
      </c>
      <c r="G49" t="s">
        <v>5</v>
      </c>
      <c r="H49" t="s">
        <v>37</v>
      </c>
      <c r="I49" t="s">
        <v>28</v>
      </c>
      <c r="J49" s="4">
        <v>7308</v>
      </c>
      <c r="K49" s="5">
        <v>327</v>
      </c>
      <c r="M49" t="s">
        <v>5</v>
      </c>
      <c r="N49" t="s">
        <v>37</v>
      </c>
      <c r="O49" t="s">
        <v>28</v>
      </c>
      <c r="P49" s="4">
        <v>7308</v>
      </c>
      <c r="Q49" s="5">
        <v>327</v>
      </c>
    </row>
    <row r="50" spans="1:17" x14ac:dyDescent="0.2">
      <c r="A50" t="s">
        <v>3</v>
      </c>
      <c r="B50" t="s">
        <v>34</v>
      </c>
      <c r="C50" t="s">
        <v>15</v>
      </c>
      <c r="D50" s="4">
        <v>7280</v>
      </c>
      <c r="E50" s="5">
        <v>201</v>
      </c>
      <c r="G50" t="s">
        <v>3</v>
      </c>
      <c r="H50" t="s">
        <v>34</v>
      </c>
      <c r="I50" t="s">
        <v>15</v>
      </c>
      <c r="J50" s="4">
        <v>7280</v>
      </c>
      <c r="K50" s="5">
        <v>201</v>
      </c>
      <c r="M50" t="s">
        <v>3</v>
      </c>
      <c r="N50" t="s">
        <v>34</v>
      </c>
      <c r="O50" t="s">
        <v>15</v>
      </c>
      <c r="P50" s="4">
        <v>7280</v>
      </c>
      <c r="Q50" s="5">
        <v>201</v>
      </c>
    </row>
    <row r="51" spans="1:17" x14ac:dyDescent="0.2">
      <c r="A51" t="s">
        <v>6</v>
      </c>
      <c r="B51" t="s">
        <v>37</v>
      </c>
      <c r="C51" t="s">
        <v>20</v>
      </c>
      <c r="D51" s="4">
        <v>7273</v>
      </c>
      <c r="E51" s="5">
        <v>96</v>
      </c>
      <c r="G51" t="s">
        <v>6</v>
      </c>
      <c r="H51" t="s">
        <v>37</v>
      </c>
      <c r="I51" t="s">
        <v>20</v>
      </c>
      <c r="J51" s="4">
        <v>7273</v>
      </c>
      <c r="K51" s="5">
        <v>96</v>
      </c>
      <c r="M51" t="s">
        <v>6</v>
      </c>
      <c r="N51" t="s">
        <v>37</v>
      </c>
      <c r="O51" t="s">
        <v>20</v>
      </c>
      <c r="P51" s="4">
        <v>7273</v>
      </c>
      <c r="Q51" s="5">
        <v>96</v>
      </c>
    </row>
    <row r="52" spans="1:17" x14ac:dyDescent="0.2">
      <c r="A52" t="s">
        <v>40</v>
      </c>
      <c r="B52" t="s">
        <v>34</v>
      </c>
      <c r="C52" t="s">
        <v>14</v>
      </c>
      <c r="D52" s="4">
        <v>7259</v>
      </c>
      <c r="E52" s="5">
        <v>276</v>
      </c>
      <c r="G52" t="s">
        <v>40</v>
      </c>
      <c r="H52" t="s">
        <v>34</v>
      </c>
      <c r="I52" t="s">
        <v>14</v>
      </c>
      <c r="J52" s="4">
        <v>7259</v>
      </c>
      <c r="K52" s="5">
        <v>276</v>
      </c>
      <c r="M52" t="s">
        <v>40</v>
      </c>
      <c r="N52" t="s">
        <v>34</v>
      </c>
      <c r="O52" t="s">
        <v>14</v>
      </c>
      <c r="P52" s="4">
        <v>7259</v>
      </c>
      <c r="Q52" s="5">
        <v>276</v>
      </c>
    </row>
    <row r="53" spans="1:17" x14ac:dyDescent="0.2">
      <c r="A53" t="s">
        <v>5</v>
      </c>
      <c r="B53" t="s">
        <v>38</v>
      </c>
      <c r="C53" t="s">
        <v>13</v>
      </c>
      <c r="D53" s="4">
        <v>7189</v>
      </c>
      <c r="E53" s="5">
        <v>54</v>
      </c>
      <c r="G53" t="s">
        <v>5</v>
      </c>
      <c r="H53" t="s">
        <v>38</v>
      </c>
      <c r="I53" t="s">
        <v>13</v>
      </c>
      <c r="J53" s="4">
        <v>7189</v>
      </c>
      <c r="K53" s="5">
        <v>54</v>
      </c>
      <c r="M53" t="s">
        <v>5</v>
      </c>
      <c r="N53" t="s">
        <v>38</v>
      </c>
      <c r="O53" t="s">
        <v>13</v>
      </c>
      <c r="P53" s="4">
        <v>7189</v>
      </c>
      <c r="Q53" s="5">
        <v>54</v>
      </c>
    </row>
    <row r="54" spans="1:17" x14ac:dyDescent="0.2">
      <c r="A54" t="s">
        <v>6</v>
      </c>
      <c r="B54" t="s">
        <v>39</v>
      </c>
      <c r="C54" t="s">
        <v>30</v>
      </c>
      <c r="D54" s="4">
        <v>7021</v>
      </c>
      <c r="E54" s="5">
        <v>183</v>
      </c>
      <c r="G54" t="s">
        <v>6</v>
      </c>
      <c r="H54" t="s">
        <v>39</v>
      </c>
      <c r="I54" t="s">
        <v>30</v>
      </c>
      <c r="J54" s="4">
        <v>7021</v>
      </c>
      <c r="K54" s="5">
        <v>183</v>
      </c>
      <c r="M54" t="s">
        <v>6</v>
      </c>
      <c r="N54" t="s">
        <v>39</v>
      </c>
      <c r="O54" t="s">
        <v>30</v>
      </c>
      <c r="P54" s="4">
        <v>7021</v>
      </c>
      <c r="Q54" s="5">
        <v>183</v>
      </c>
    </row>
    <row r="55" spans="1:17" x14ac:dyDescent="0.2">
      <c r="A55" t="s">
        <v>2</v>
      </c>
      <c r="B55" t="s">
        <v>34</v>
      </c>
      <c r="C55" t="s">
        <v>27</v>
      </c>
      <c r="D55" s="4">
        <v>6986</v>
      </c>
      <c r="E55" s="5">
        <v>21</v>
      </c>
      <c r="G55" t="s">
        <v>2</v>
      </c>
      <c r="H55" t="s">
        <v>34</v>
      </c>
      <c r="I55" t="s">
        <v>27</v>
      </c>
      <c r="J55" s="4">
        <v>6986</v>
      </c>
      <c r="K55" s="5">
        <v>21</v>
      </c>
      <c r="M55" t="s">
        <v>2</v>
      </c>
      <c r="N55" t="s">
        <v>34</v>
      </c>
      <c r="O55" t="s">
        <v>27</v>
      </c>
      <c r="P55" s="4">
        <v>6986</v>
      </c>
      <c r="Q55" s="5">
        <v>21</v>
      </c>
    </row>
    <row r="56" spans="1:17" x14ac:dyDescent="0.2">
      <c r="A56" t="s">
        <v>2</v>
      </c>
      <c r="B56" t="s">
        <v>39</v>
      </c>
      <c r="C56" t="s">
        <v>22</v>
      </c>
      <c r="D56" s="4">
        <v>6909</v>
      </c>
      <c r="E56" s="5">
        <v>81</v>
      </c>
      <c r="G56" t="s">
        <v>2</v>
      </c>
      <c r="H56" t="s">
        <v>39</v>
      </c>
      <c r="I56" t="s">
        <v>22</v>
      </c>
      <c r="J56" s="4">
        <v>6909</v>
      </c>
      <c r="K56" s="5">
        <v>81</v>
      </c>
      <c r="M56" t="s">
        <v>2</v>
      </c>
      <c r="N56" t="s">
        <v>39</v>
      </c>
      <c r="O56" t="s">
        <v>22</v>
      </c>
      <c r="P56" s="4">
        <v>6909</v>
      </c>
      <c r="Q56" s="5">
        <v>81</v>
      </c>
    </row>
    <row r="57" spans="1:17" x14ac:dyDescent="0.2">
      <c r="A57" t="s">
        <v>41</v>
      </c>
      <c r="B57" t="s">
        <v>38</v>
      </c>
      <c r="C57" t="s">
        <v>4</v>
      </c>
      <c r="D57" s="4">
        <v>6860</v>
      </c>
      <c r="E57" s="5">
        <v>126</v>
      </c>
      <c r="G57" t="s">
        <v>41</v>
      </c>
      <c r="H57" t="s">
        <v>38</v>
      </c>
      <c r="I57" t="s">
        <v>4</v>
      </c>
      <c r="J57" s="4">
        <v>6860</v>
      </c>
      <c r="K57" s="5">
        <v>126</v>
      </c>
      <c r="M57" t="s">
        <v>41</v>
      </c>
      <c r="N57" t="s">
        <v>38</v>
      </c>
      <c r="O57" t="s">
        <v>4</v>
      </c>
      <c r="P57" s="4">
        <v>6860</v>
      </c>
      <c r="Q57" s="5">
        <v>126</v>
      </c>
    </row>
    <row r="58" spans="1:17" x14ac:dyDescent="0.2">
      <c r="A58" t="s">
        <v>40</v>
      </c>
      <c r="B58" t="s">
        <v>35</v>
      </c>
      <c r="C58" t="s">
        <v>22</v>
      </c>
      <c r="D58" s="4">
        <v>6853</v>
      </c>
      <c r="E58" s="5">
        <v>372</v>
      </c>
      <c r="G58" t="s">
        <v>40</v>
      </c>
      <c r="H58" t="s">
        <v>35</v>
      </c>
      <c r="I58" t="s">
        <v>22</v>
      </c>
      <c r="J58" s="4">
        <v>6853</v>
      </c>
      <c r="K58" s="5">
        <v>372</v>
      </c>
      <c r="M58" t="s">
        <v>40</v>
      </c>
      <c r="N58" t="s">
        <v>35</v>
      </c>
      <c r="O58" t="s">
        <v>22</v>
      </c>
      <c r="P58" s="4">
        <v>6853</v>
      </c>
      <c r="Q58" s="5">
        <v>372</v>
      </c>
    </row>
    <row r="59" spans="1:17" x14ac:dyDescent="0.2">
      <c r="A59" t="s">
        <v>41</v>
      </c>
      <c r="B59" t="s">
        <v>34</v>
      </c>
      <c r="C59" t="s">
        <v>21</v>
      </c>
      <c r="D59" s="4">
        <v>6832</v>
      </c>
      <c r="E59" s="5">
        <v>27</v>
      </c>
      <c r="G59" t="s">
        <v>41</v>
      </c>
      <c r="H59" t="s">
        <v>34</v>
      </c>
      <c r="I59" t="s">
        <v>21</v>
      </c>
      <c r="J59" s="4">
        <v>6832</v>
      </c>
      <c r="K59" s="5">
        <v>27</v>
      </c>
      <c r="M59" t="s">
        <v>41</v>
      </c>
      <c r="N59" t="s">
        <v>34</v>
      </c>
      <c r="O59" t="s">
        <v>21</v>
      </c>
      <c r="P59" s="4">
        <v>6832</v>
      </c>
      <c r="Q59" s="5">
        <v>27</v>
      </c>
    </row>
    <row r="60" spans="1:17" x14ac:dyDescent="0.2">
      <c r="A60" t="s">
        <v>3</v>
      </c>
      <c r="B60" t="s">
        <v>37</v>
      </c>
      <c r="C60" t="s">
        <v>26</v>
      </c>
      <c r="D60" s="4">
        <v>6818</v>
      </c>
      <c r="E60" s="5">
        <v>6</v>
      </c>
      <c r="G60" t="s">
        <v>3</v>
      </c>
      <c r="H60" t="s">
        <v>37</v>
      </c>
      <c r="I60" t="s">
        <v>26</v>
      </c>
      <c r="J60" s="4">
        <v>6818</v>
      </c>
      <c r="K60" s="5">
        <v>6</v>
      </c>
      <c r="M60" t="s">
        <v>3</v>
      </c>
      <c r="N60" t="s">
        <v>37</v>
      </c>
      <c r="O60" t="s">
        <v>26</v>
      </c>
      <c r="P60" s="4">
        <v>6818</v>
      </c>
      <c r="Q60" s="5">
        <v>6</v>
      </c>
    </row>
    <row r="61" spans="1:17" x14ac:dyDescent="0.2">
      <c r="A61" t="s">
        <v>9</v>
      </c>
      <c r="B61" t="s">
        <v>35</v>
      </c>
      <c r="C61" t="s">
        <v>30</v>
      </c>
      <c r="D61" s="4">
        <v>6755</v>
      </c>
      <c r="E61" s="5">
        <v>252</v>
      </c>
      <c r="G61" t="s">
        <v>9</v>
      </c>
      <c r="H61" t="s">
        <v>35</v>
      </c>
      <c r="I61" t="s">
        <v>30</v>
      </c>
      <c r="J61" s="4">
        <v>6755</v>
      </c>
      <c r="K61" s="5">
        <v>252</v>
      </c>
      <c r="M61" t="s">
        <v>9</v>
      </c>
      <c r="N61" t="s">
        <v>35</v>
      </c>
      <c r="O61" t="s">
        <v>30</v>
      </c>
      <c r="P61" s="4">
        <v>6755</v>
      </c>
      <c r="Q61" s="5">
        <v>252</v>
      </c>
    </row>
    <row r="62" spans="1:17" x14ac:dyDescent="0.2">
      <c r="A62" t="s">
        <v>5</v>
      </c>
      <c r="B62" t="s">
        <v>34</v>
      </c>
      <c r="C62" t="s">
        <v>26</v>
      </c>
      <c r="D62" s="4">
        <v>6748</v>
      </c>
      <c r="E62" s="5">
        <v>48</v>
      </c>
      <c r="G62" t="s">
        <v>5</v>
      </c>
      <c r="H62" t="s">
        <v>34</v>
      </c>
      <c r="I62" t="s">
        <v>26</v>
      </c>
      <c r="J62" s="4">
        <v>6748</v>
      </c>
      <c r="K62" s="5">
        <v>48</v>
      </c>
      <c r="M62" t="s">
        <v>5</v>
      </c>
      <c r="N62" t="s">
        <v>34</v>
      </c>
      <c r="O62" t="s">
        <v>26</v>
      </c>
      <c r="P62" s="4">
        <v>6748</v>
      </c>
      <c r="Q62" s="5">
        <v>48</v>
      </c>
    </row>
    <row r="63" spans="1:17" x14ac:dyDescent="0.2">
      <c r="A63" t="s">
        <v>6</v>
      </c>
      <c r="B63" t="s">
        <v>34</v>
      </c>
      <c r="C63" t="s">
        <v>32</v>
      </c>
      <c r="D63" s="4">
        <v>6734</v>
      </c>
      <c r="E63" s="5">
        <v>123</v>
      </c>
      <c r="G63" t="s">
        <v>6</v>
      </c>
      <c r="H63" t="s">
        <v>34</v>
      </c>
      <c r="I63" t="s">
        <v>32</v>
      </c>
      <c r="J63" s="4">
        <v>6734</v>
      </c>
      <c r="K63" s="5">
        <v>123</v>
      </c>
      <c r="M63" t="s">
        <v>6</v>
      </c>
      <c r="N63" t="s">
        <v>34</v>
      </c>
      <c r="O63" t="s">
        <v>32</v>
      </c>
      <c r="P63" s="4">
        <v>6734</v>
      </c>
      <c r="Q63" s="5">
        <v>123</v>
      </c>
    </row>
    <row r="64" spans="1:17" x14ac:dyDescent="0.2">
      <c r="A64" t="s">
        <v>6</v>
      </c>
      <c r="B64" t="s">
        <v>35</v>
      </c>
      <c r="C64" t="s">
        <v>32</v>
      </c>
      <c r="D64" s="4">
        <v>6706</v>
      </c>
      <c r="E64" s="5">
        <v>459</v>
      </c>
      <c r="G64" t="s">
        <v>6</v>
      </c>
      <c r="H64" t="s">
        <v>35</v>
      </c>
      <c r="I64" t="s">
        <v>32</v>
      </c>
      <c r="J64" s="4">
        <v>6706</v>
      </c>
      <c r="K64" s="5">
        <v>459</v>
      </c>
      <c r="M64" t="s">
        <v>6</v>
      </c>
      <c r="N64" t="s">
        <v>35</v>
      </c>
      <c r="O64" t="s">
        <v>32</v>
      </c>
      <c r="P64" s="4">
        <v>6706</v>
      </c>
      <c r="Q64" s="5">
        <v>459</v>
      </c>
    </row>
    <row r="65" spans="1:17" x14ac:dyDescent="0.2">
      <c r="A65" t="s">
        <v>10</v>
      </c>
      <c r="B65" t="s">
        <v>36</v>
      </c>
      <c r="C65" t="s">
        <v>32</v>
      </c>
      <c r="D65" s="4">
        <v>6657</v>
      </c>
      <c r="E65" s="5">
        <v>303</v>
      </c>
      <c r="G65" t="s">
        <v>10</v>
      </c>
      <c r="H65" t="s">
        <v>36</v>
      </c>
      <c r="I65" t="s">
        <v>32</v>
      </c>
      <c r="J65" s="4">
        <v>6657</v>
      </c>
      <c r="K65" s="5">
        <v>303</v>
      </c>
      <c r="M65" t="s">
        <v>10</v>
      </c>
      <c r="N65" t="s">
        <v>36</v>
      </c>
      <c r="O65" t="s">
        <v>32</v>
      </c>
      <c r="P65" s="4">
        <v>6657</v>
      </c>
      <c r="Q65" s="5">
        <v>303</v>
      </c>
    </row>
    <row r="66" spans="1:17" x14ac:dyDescent="0.2">
      <c r="A66" t="s">
        <v>6</v>
      </c>
      <c r="B66" t="s">
        <v>35</v>
      </c>
      <c r="C66" t="s">
        <v>15</v>
      </c>
      <c r="D66" s="4">
        <v>6657</v>
      </c>
      <c r="E66" s="5">
        <v>276</v>
      </c>
      <c r="G66" t="s">
        <v>6</v>
      </c>
      <c r="H66" t="s">
        <v>35</v>
      </c>
      <c r="I66" t="s">
        <v>15</v>
      </c>
      <c r="J66" s="4">
        <v>6657</v>
      </c>
      <c r="K66" s="5">
        <v>276</v>
      </c>
      <c r="M66" t="s">
        <v>6</v>
      </c>
      <c r="N66" t="s">
        <v>35</v>
      </c>
      <c r="O66" t="s">
        <v>15</v>
      </c>
      <c r="P66" s="4">
        <v>6657</v>
      </c>
      <c r="Q66" s="5">
        <v>276</v>
      </c>
    </row>
    <row r="67" spans="1:17" x14ac:dyDescent="0.2">
      <c r="A67" t="s">
        <v>8</v>
      </c>
      <c r="B67" t="s">
        <v>37</v>
      </c>
      <c r="C67" t="s">
        <v>14</v>
      </c>
      <c r="D67" s="4">
        <v>6608</v>
      </c>
      <c r="E67" s="5">
        <v>225</v>
      </c>
      <c r="G67" t="s">
        <v>8</v>
      </c>
      <c r="H67" t="s">
        <v>37</v>
      </c>
      <c r="I67" t="s">
        <v>14</v>
      </c>
      <c r="J67" s="4">
        <v>6608</v>
      </c>
      <c r="K67" s="5">
        <v>225</v>
      </c>
      <c r="M67" t="s">
        <v>8</v>
      </c>
      <c r="N67" t="s">
        <v>37</v>
      </c>
      <c r="O67" t="s">
        <v>14</v>
      </c>
      <c r="P67" s="4">
        <v>6608</v>
      </c>
      <c r="Q67" s="5">
        <v>225</v>
      </c>
    </row>
    <row r="68" spans="1:17" x14ac:dyDescent="0.2">
      <c r="A68" t="s">
        <v>7</v>
      </c>
      <c r="B68" t="s">
        <v>38</v>
      </c>
      <c r="C68" t="s">
        <v>28</v>
      </c>
      <c r="D68" s="4">
        <v>6580</v>
      </c>
      <c r="E68" s="5">
        <v>183</v>
      </c>
      <c r="G68" t="s">
        <v>7</v>
      </c>
      <c r="H68" t="s">
        <v>38</v>
      </c>
      <c r="I68" t="s">
        <v>28</v>
      </c>
      <c r="J68" s="4">
        <v>6580</v>
      </c>
      <c r="K68" s="5">
        <v>183</v>
      </c>
      <c r="M68" t="s">
        <v>7</v>
      </c>
      <c r="N68" t="s">
        <v>38</v>
      </c>
      <c r="O68" t="s">
        <v>28</v>
      </c>
      <c r="P68" s="4">
        <v>6580</v>
      </c>
      <c r="Q68" s="5">
        <v>183</v>
      </c>
    </row>
    <row r="69" spans="1:17" x14ac:dyDescent="0.2">
      <c r="A69" t="s">
        <v>7</v>
      </c>
      <c r="B69" t="s">
        <v>37</v>
      </c>
      <c r="C69" t="s">
        <v>30</v>
      </c>
      <c r="D69" s="4">
        <v>6454</v>
      </c>
      <c r="E69" s="5">
        <v>54</v>
      </c>
      <c r="G69" t="s">
        <v>7</v>
      </c>
      <c r="H69" t="s">
        <v>37</v>
      </c>
      <c r="I69" t="s">
        <v>30</v>
      </c>
      <c r="J69" s="4">
        <v>6454</v>
      </c>
      <c r="K69" s="5">
        <v>54</v>
      </c>
      <c r="M69" t="s">
        <v>7</v>
      </c>
      <c r="N69" t="s">
        <v>37</v>
      </c>
      <c r="O69" t="s">
        <v>30</v>
      </c>
      <c r="P69" s="4">
        <v>6454</v>
      </c>
      <c r="Q69" s="5">
        <v>54</v>
      </c>
    </row>
    <row r="70" spans="1:17" x14ac:dyDescent="0.2">
      <c r="A70" t="s">
        <v>5</v>
      </c>
      <c r="B70" t="s">
        <v>38</v>
      </c>
      <c r="C70" t="s">
        <v>21</v>
      </c>
      <c r="D70" s="4">
        <v>6433</v>
      </c>
      <c r="E70" s="5">
        <v>78</v>
      </c>
      <c r="G70" t="s">
        <v>5</v>
      </c>
      <c r="H70" t="s">
        <v>38</v>
      </c>
      <c r="I70" t="s">
        <v>21</v>
      </c>
      <c r="J70" s="4">
        <v>6433</v>
      </c>
      <c r="K70" s="5">
        <v>78</v>
      </c>
      <c r="M70" t="s">
        <v>5</v>
      </c>
      <c r="N70" t="s">
        <v>38</v>
      </c>
      <c r="O70" t="s">
        <v>21</v>
      </c>
      <c r="P70" s="4">
        <v>6433</v>
      </c>
      <c r="Q70" s="5">
        <v>78</v>
      </c>
    </row>
    <row r="71" spans="1:17" x14ac:dyDescent="0.2">
      <c r="A71" t="s">
        <v>40</v>
      </c>
      <c r="B71" t="s">
        <v>37</v>
      </c>
      <c r="C71" t="s">
        <v>24</v>
      </c>
      <c r="D71" s="4">
        <v>6398</v>
      </c>
      <c r="E71" s="5">
        <v>102</v>
      </c>
      <c r="G71" t="s">
        <v>40</v>
      </c>
      <c r="H71" t="s">
        <v>37</v>
      </c>
      <c r="I71" t="s">
        <v>24</v>
      </c>
      <c r="J71" s="4">
        <v>6398</v>
      </c>
      <c r="K71" s="5">
        <v>102</v>
      </c>
      <c r="M71" t="s">
        <v>40</v>
      </c>
      <c r="N71" t="s">
        <v>37</v>
      </c>
      <c r="O71" t="s">
        <v>24</v>
      </c>
      <c r="P71" s="4">
        <v>6398</v>
      </c>
      <c r="Q71" s="5">
        <v>102</v>
      </c>
    </row>
    <row r="72" spans="1:17" x14ac:dyDescent="0.2">
      <c r="A72" t="s">
        <v>5</v>
      </c>
      <c r="B72" t="s">
        <v>37</v>
      </c>
      <c r="C72" t="s">
        <v>33</v>
      </c>
      <c r="D72" s="4">
        <v>6391</v>
      </c>
      <c r="E72" s="5">
        <v>48</v>
      </c>
      <c r="G72" t="s">
        <v>5</v>
      </c>
      <c r="H72" t="s">
        <v>37</v>
      </c>
      <c r="I72" t="s">
        <v>33</v>
      </c>
      <c r="J72" s="4">
        <v>6391</v>
      </c>
      <c r="K72" s="5">
        <v>48</v>
      </c>
      <c r="M72" t="s">
        <v>5</v>
      </c>
      <c r="N72" t="s">
        <v>37</v>
      </c>
      <c r="O72" t="s">
        <v>33</v>
      </c>
      <c r="P72" s="4">
        <v>6391</v>
      </c>
      <c r="Q72" s="5">
        <v>48</v>
      </c>
    </row>
    <row r="73" spans="1:17" x14ac:dyDescent="0.2">
      <c r="A73" t="s">
        <v>10</v>
      </c>
      <c r="B73" t="s">
        <v>39</v>
      </c>
      <c r="C73" t="s">
        <v>27</v>
      </c>
      <c r="D73" s="4">
        <v>6370</v>
      </c>
      <c r="E73" s="5">
        <v>30</v>
      </c>
      <c r="G73" t="s">
        <v>10</v>
      </c>
      <c r="H73" t="s">
        <v>39</v>
      </c>
      <c r="I73" t="s">
        <v>27</v>
      </c>
      <c r="J73" s="4">
        <v>6370</v>
      </c>
      <c r="K73" s="5">
        <v>30</v>
      </c>
      <c r="M73" t="s">
        <v>10</v>
      </c>
      <c r="N73" t="s">
        <v>39</v>
      </c>
      <c r="O73" t="s">
        <v>27</v>
      </c>
      <c r="P73" s="4">
        <v>6370</v>
      </c>
      <c r="Q73" s="5">
        <v>30</v>
      </c>
    </row>
    <row r="74" spans="1:17" x14ac:dyDescent="0.2">
      <c r="A74" t="s">
        <v>7</v>
      </c>
      <c r="B74" t="s">
        <v>36</v>
      </c>
      <c r="C74" t="s">
        <v>23</v>
      </c>
      <c r="D74" s="4">
        <v>6314</v>
      </c>
      <c r="E74" s="5">
        <v>15</v>
      </c>
      <c r="G74" t="s">
        <v>7</v>
      </c>
      <c r="H74" t="s">
        <v>36</v>
      </c>
      <c r="I74" t="s">
        <v>23</v>
      </c>
      <c r="J74" s="4">
        <v>6314</v>
      </c>
      <c r="K74" s="5">
        <v>15</v>
      </c>
      <c r="M74" t="s">
        <v>7</v>
      </c>
      <c r="N74" t="s">
        <v>36</v>
      </c>
      <c r="O74" t="s">
        <v>23</v>
      </c>
      <c r="P74" s="4">
        <v>6314</v>
      </c>
      <c r="Q74" s="5">
        <v>15</v>
      </c>
    </row>
    <row r="75" spans="1:17" x14ac:dyDescent="0.2">
      <c r="A75" t="s">
        <v>9</v>
      </c>
      <c r="B75" t="s">
        <v>34</v>
      </c>
      <c r="C75" t="s">
        <v>25</v>
      </c>
      <c r="D75" s="4">
        <v>6300</v>
      </c>
      <c r="E75" s="5">
        <v>42</v>
      </c>
      <c r="G75" t="s">
        <v>9</v>
      </c>
      <c r="H75" t="s">
        <v>34</v>
      </c>
      <c r="I75" t="s">
        <v>25</v>
      </c>
      <c r="J75" s="4">
        <v>6300</v>
      </c>
      <c r="K75" s="5">
        <v>42</v>
      </c>
      <c r="M75" t="s">
        <v>9</v>
      </c>
      <c r="N75" t="s">
        <v>34</v>
      </c>
      <c r="O75" t="s">
        <v>25</v>
      </c>
      <c r="P75" s="4">
        <v>6300</v>
      </c>
      <c r="Q75" s="5">
        <v>42</v>
      </c>
    </row>
    <row r="76" spans="1:17" x14ac:dyDescent="0.2">
      <c r="A76" t="s">
        <v>9</v>
      </c>
      <c r="B76" t="s">
        <v>34</v>
      </c>
      <c r="C76" t="s">
        <v>22</v>
      </c>
      <c r="D76" s="4">
        <v>6279</v>
      </c>
      <c r="E76" s="5">
        <v>237</v>
      </c>
      <c r="G76" t="s">
        <v>9</v>
      </c>
      <c r="H76" t="s">
        <v>34</v>
      </c>
      <c r="I76" t="s">
        <v>22</v>
      </c>
      <c r="J76" s="4">
        <v>6279</v>
      </c>
      <c r="K76" s="5">
        <v>237</v>
      </c>
      <c r="M76" t="s">
        <v>9</v>
      </c>
      <c r="N76" t="s">
        <v>34</v>
      </c>
      <c r="O76" t="s">
        <v>22</v>
      </c>
      <c r="P76" s="4">
        <v>6279</v>
      </c>
      <c r="Q76" s="5">
        <v>237</v>
      </c>
    </row>
    <row r="77" spans="1:17" x14ac:dyDescent="0.2">
      <c r="A77" t="s">
        <v>5</v>
      </c>
      <c r="B77" t="s">
        <v>37</v>
      </c>
      <c r="C77" t="s">
        <v>26</v>
      </c>
      <c r="D77" s="4">
        <v>6279</v>
      </c>
      <c r="E77" s="5">
        <v>45</v>
      </c>
      <c r="G77" t="s">
        <v>5</v>
      </c>
      <c r="H77" t="s">
        <v>37</v>
      </c>
      <c r="I77" t="s">
        <v>26</v>
      </c>
      <c r="J77" s="4">
        <v>6279</v>
      </c>
      <c r="K77" s="5">
        <v>45</v>
      </c>
      <c r="M77" t="s">
        <v>5</v>
      </c>
      <c r="N77" t="s">
        <v>37</v>
      </c>
      <c r="O77" t="s">
        <v>26</v>
      </c>
      <c r="P77" s="4">
        <v>6279</v>
      </c>
      <c r="Q77" s="5">
        <v>45</v>
      </c>
    </row>
    <row r="78" spans="1:17" x14ac:dyDescent="0.2">
      <c r="A78" t="s">
        <v>3</v>
      </c>
      <c r="B78" t="s">
        <v>36</v>
      </c>
      <c r="C78" t="s">
        <v>13</v>
      </c>
      <c r="D78" s="4">
        <v>6146</v>
      </c>
      <c r="E78" s="5">
        <v>63</v>
      </c>
      <c r="G78" t="s">
        <v>3</v>
      </c>
      <c r="H78" t="s">
        <v>36</v>
      </c>
      <c r="I78" t="s">
        <v>13</v>
      </c>
      <c r="J78" s="4">
        <v>6146</v>
      </c>
      <c r="K78" s="5">
        <v>63</v>
      </c>
      <c r="M78" t="s">
        <v>3</v>
      </c>
      <c r="N78" t="s">
        <v>36</v>
      </c>
      <c r="O78" t="s">
        <v>13</v>
      </c>
      <c r="P78" s="4">
        <v>6146</v>
      </c>
      <c r="Q78" s="5">
        <v>63</v>
      </c>
    </row>
    <row r="79" spans="1:17" x14ac:dyDescent="0.2">
      <c r="A79" t="s">
        <v>41</v>
      </c>
      <c r="B79" t="s">
        <v>37</v>
      </c>
      <c r="C79" t="s">
        <v>27</v>
      </c>
      <c r="D79" s="4">
        <v>6132</v>
      </c>
      <c r="E79" s="5">
        <v>93</v>
      </c>
      <c r="G79" t="s">
        <v>41</v>
      </c>
      <c r="H79" t="s">
        <v>37</v>
      </c>
      <c r="I79" t="s">
        <v>27</v>
      </c>
      <c r="J79" s="4">
        <v>6132</v>
      </c>
      <c r="K79" s="5">
        <v>93</v>
      </c>
      <c r="M79" t="s">
        <v>41</v>
      </c>
      <c r="N79" t="s">
        <v>37</v>
      </c>
      <c r="O79" t="s">
        <v>27</v>
      </c>
      <c r="P79" s="4">
        <v>6132</v>
      </c>
      <c r="Q79" s="5">
        <v>93</v>
      </c>
    </row>
    <row r="80" spans="1:17" x14ac:dyDescent="0.2">
      <c r="A80" t="s">
        <v>6</v>
      </c>
      <c r="B80" t="s">
        <v>38</v>
      </c>
      <c r="C80" t="s">
        <v>4</v>
      </c>
      <c r="D80" s="4">
        <v>6125</v>
      </c>
      <c r="E80" s="5">
        <v>102</v>
      </c>
      <c r="G80" t="s">
        <v>6</v>
      </c>
      <c r="H80" t="s">
        <v>38</v>
      </c>
      <c r="I80" t="s">
        <v>4</v>
      </c>
      <c r="J80" s="4">
        <v>6125</v>
      </c>
      <c r="K80" s="5">
        <v>102</v>
      </c>
      <c r="M80" t="s">
        <v>6</v>
      </c>
      <c r="N80" t="s">
        <v>38</v>
      </c>
      <c r="O80" t="s">
        <v>4</v>
      </c>
      <c r="P80" s="4">
        <v>6125</v>
      </c>
      <c r="Q80" s="5">
        <v>102</v>
      </c>
    </row>
    <row r="81" spans="1:17" x14ac:dyDescent="0.2">
      <c r="A81" t="s">
        <v>9</v>
      </c>
      <c r="B81" t="s">
        <v>36</v>
      </c>
      <c r="C81" t="s">
        <v>30</v>
      </c>
      <c r="D81" s="4">
        <v>6118</v>
      </c>
      <c r="E81" s="5">
        <v>174</v>
      </c>
      <c r="G81" t="s">
        <v>9</v>
      </c>
      <c r="H81" t="s">
        <v>36</v>
      </c>
      <c r="I81" t="s">
        <v>30</v>
      </c>
      <c r="J81" s="4">
        <v>6118</v>
      </c>
      <c r="K81" s="5">
        <v>174</v>
      </c>
      <c r="M81" t="s">
        <v>9</v>
      </c>
      <c r="N81" t="s">
        <v>36</v>
      </c>
      <c r="O81" t="s">
        <v>30</v>
      </c>
      <c r="P81" s="4">
        <v>6118</v>
      </c>
      <c r="Q81" s="5">
        <v>174</v>
      </c>
    </row>
    <row r="82" spans="1:17" x14ac:dyDescent="0.2">
      <c r="A82" t="s">
        <v>5</v>
      </c>
      <c r="B82" t="s">
        <v>36</v>
      </c>
      <c r="C82" t="s">
        <v>32</v>
      </c>
      <c r="D82" s="4">
        <v>6118</v>
      </c>
      <c r="E82" s="5">
        <v>9</v>
      </c>
      <c r="G82" t="s">
        <v>5</v>
      </c>
      <c r="H82" t="s">
        <v>36</v>
      </c>
      <c r="I82" t="s">
        <v>32</v>
      </c>
      <c r="J82" s="4">
        <v>6118</v>
      </c>
      <c r="K82" s="5">
        <v>9</v>
      </c>
      <c r="M82" t="s">
        <v>5</v>
      </c>
      <c r="N82" t="s">
        <v>36</v>
      </c>
      <c r="O82" t="s">
        <v>32</v>
      </c>
      <c r="P82" s="4">
        <v>6118</v>
      </c>
      <c r="Q82" s="5">
        <v>9</v>
      </c>
    </row>
    <row r="83" spans="1:17" x14ac:dyDescent="0.2">
      <c r="A83" t="s">
        <v>8</v>
      </c>
      <c r="B83" t="s">
        <v>36</v>
      </c>
      <c r="C83" t="s">
        <v>18</v>
      </c>
      <c r="D83" s="4">
        <v>6111</v>
      </c>
      <c r="E83" s="5">
        <v>3</v>
      </c>
      <c r="G83" t="s">
        <v>8</v>
      </c>
      <c r="H83" t="s">
        <v>36</v>
      </c>
      <c r="I83" t="s">
        <v>18</v>
      </c>
      <c r="J83" s="4">
        <v>6111</v>
      </c>
      <c r="K83" s="5">
        <v>3</v>
      </c>
      <c r="M83" t="s">
        <v>8</v>
      </c>
      <c r="N83" t="s">
        <v>36</v>
      </c>
      <c r="O83" t="s">
        <v>18</v>
      </c>
      <c r="P83" s="4">
        <v>6111</v>
      </c>
      <c r="Q83" s="5">
        <v>3</v>
      </c>
    </row>
    <row r="84" spans="1:17" x14ac:dyDescent="0.2">
      <c r="A84" t="s">
        <v>2</v>
      </c>
      <c r="B84" t="s">
        <v>39</v>
      </c>
      <c r="C84" t="s">
        <v>17</v>
      </c>
      <c r="D84" s="4">
        <v>6048</v>
      </c>
      <c r="E84" s="5">
        <v>27</v>
      </c>
      <c r="G84" t="s">
        <v>2</v>
      </c>
      <c r="H84" t="s">
        <v>39</v>
      </c>
      <c r="I84" t="s">
        <v>17</v>
      </c>
      <c r="J84" s="4">
        <v>6048</v>
      </c>
      <c r="K84" s="5">
        <v>27</v>
      </c>
      <c r="M84" t="s">
        <v>2</v>
      </c>
      <c r="N84" t="s">
        <v>39</v>
      </c>
      <c r="O84" t="s">
        <v>17</v>
      </c>
      <c r="P84" s="4">
        <v>6048</v>
      </c>
      <c r="Q84" s="5">
        <v>27</v>
      </c>
    </row>
    <row r="85" spans="1:17" x14ac:dyDescent="0.2">
      <c r="A85" t="s">
        <v>3</v>
      </c>
      <c r="B85" t="s">
        <v>39</v>
      </c>
      <c r="C85" t="s">
        <v>28</v>
      </c>
      <c r="D85" s="4">
        <v>6027</v>
      </c>
      <c r="E85" s="5">
        <v>144</v>
      </c>
      <c r="G85" t="s">
        <v>3</v>
      </c>
      <c r="H85" t="s">
        <v>39</v>
      </c>
      <c r="I85" t="s">
        <v>28</v>
      </c>
      <c r="J85" s="4">
        <v>6027</v>
      </c>
      <c r="K85" s="5">
        <v>144</v>
      </c>
      <c r="M85" t="s">
        <v>3</v>
      </c>
      <c r="N85" t="s">
        <v>39</v>
      </c>
      <c r="O85" t="s">
        <v>28</v>
      </c>
      <c r="P85" s="4">
        <v>6027</v>
      </c>
      <c r="Q85" s="5">
        <v>144</v>
      </c>
    </row>
    <row r="86" spans="1:17" x14ac:dyDescent="0.2">
      <c r="A86" t="s">
        <v>10</v>
      </c>
      <c r="B86" t="s">
        <v>38</v>
      </c>
      <c r="C86" t="s">
        <v>22</v>
      </c>
      <c r="D86" s="4">
        <v>5915</v>
      </c>
      <c r="E86" s="5">
        <v>3</v>
      </c>
      <c r="G86" t="s">
        <v>10</v>
      </c>
      <c r="H86" t="s">
        <v>38</v>
      </c>
      <c r="I86" t="s">
        <v>22</v>
      </c>
      <c r="J86" s="4">
        <v>5915</v>
      </c>
      <c r="K86" s="5">
        <v>3</v>
      </c>
      <c r="M86" t="s">
        <v>10</v>
      </c>
      <c r="N86" t="s">
        <v>38</v>
      </c>
      <c r="O86" t="s">
        <v>22</v>
      </c>
      <c r="P86" s="4">
        <v>5915</v>
      </c>
      <c r="Q86" s="5">
        <v>3</v>
      </c>
    </row>
    <row r="87" spans="1:17" x14ac:dyDescent="0.2">
      <c r="A87" t="s">
        <v>10</v>
      </c>
      <c r="B87" t="s">
        <v>39</v>
      </c>
      <c r="C87" t="s">
        <v>22</v>
      </c>
      <c r="D87" s="4">
        <v>5817</v>
      </c>
      <c r="E87" s="5">
        <v>12</v>
      </c>
      <c r="G87" t="s">
        <v>10</v>
      </c>
      <c r="H87" t="s">
        <v>39</v>
      </c>
      <c r="I87" t="s">
        <v>22</v>
      </c>
      <c r="J87" s="4">
        <v>5817</v>
      </c>
      <c r="K87" s="5">
        <v>12</v>
      </c>
      <c r="M87" t="s">
        <v>10</v>
      </c>
      <c r="N87" t="s">
        <v>39</v>
      </c>
      <c r="O87" t="s">
        <v>22</v>
      </c>
      <c r="P87" s="4">
        <v>5817</v>
      </c>
      <c r="Q87" s="5">
        <v>12</v>
      </c>
    </row>
    <row r="88" spans="1:17" x14ac:dyDescent="0.2">
      <c r="A88" t="s">
        <v>2</v>
      </c>
      <c r="B88" t="s">
        <v>39</v>
      </c>
      <c r="C88" t="s">
        <v>15</v>
      </c>
      <c r="D88" s="4">
        <v>5775</v>
      </c>
      <c r="E88" s="5">
        <v>42</v>
      </c>
      <c r="G88" t="s">
        <v>2</v>
      </c>
      <c r="H88" t="s">
        <v>39</v>
      </c>
      <c r="I88" t="s">
        <v>15</v>
      </c>
      <c r="J88" s="4">
        <v>5775</v>
      </c>
      <c r="K88" s="5">
        <v>42</v>
      </c>
      <c r="M88" t="s">
        <v>2</v>
      </c>
      <c r="N88" t="s">
        <v>39</v>
      </c>
      <c r="O88" t="s">
        <v>15</v>
      </c>
      <c r="P88" s="4">
        <v>5775</v>
      </c>
      <c r="Q88" s="5">
        <v>42</v>
      </c>
    </row>
    <row r="89" spans="1:17" x14ac:dyDescent="0.2">
      <c r="A89" t="s">
        <v>40</v>
      </c>
      <c r="B89" t="s">
        <v>38</v>
      </c>
      <c r="C89" t="s">
        <v>28</v>
      </c>
      <c r="D89" s="4">
        <v>5677</v>
      </c>
      <c r="E89" s="5">
        <v>258</v>
      </c>
      <c r="G89" t="s">
        <v>40</v>
      </c>
      <c r="H89" t="s">
        <v>38</v>
      </c>
      <c r="I89" t="s">
        <v>28</v>
      </c>
      <c r="J89" s="4">
        <v>5677</v>
      </c>
      <c r="K89" s="5">
        <v>258</v>
      </c>
      <c r="M89" t="s">
        <v>40</v>
      </c>
      <c r="N89" t="s">
        <v>38</v>
      </c>
      <c r="O89" t="s">
        <v>28</v>
      </c>
      <c r="P89" s="4">
        <v>5677</v>
      </c>
      <c r="Q89" s="5">
        <v>258</v>
      </c>
    </row>
    <row r="90" spans="1:17" x14ac:dyDescent="0.2">
      <c r="A90" t="s">
        <v>3</v>
      </c>
      <c r="B90" t="s">
        <v>38</v>
      </c>
      <c r="C90" t="s">
        <v>13</v>
      </c>
      <c r="D90" s="4">
        <v>5670</v>
      </c>
      <c r="E90" s="5">
        <v>297</v>
      </c>
      <c r="G90" t="s">
        <v>3</v>
      </c>
      <c r="H90" t="s">
        <v>38</v>
      </c>
      <c r="I90" t="s">
        <v>13</v>
      </c>
      <c r="J90" s="4">
        <v>5670</v>
      </c>
      <c r="K90" s="5">
        <v>297</v>
      </c>
      <c r="M90" t="s">
        <v>3</v>
      </c>
      <c r="N90" t="s">
        <v>38</v>
      </c>
      <c r="O90" t="s">
        <v>13</v>
      </c>
      <c r="P90" s="4">
        <v>5670</v>
      </c>
      <c r="Q90" s="5">
        <v>297</v>
      </c>
    </row>
    <row r="91" spans="1:17" x14ac:dyDescent="0.2">
      <c r="A91" t="s">
        <v>10</v>
      </c>
      <c r="B91" t="s">
        <v>38</v>
      </c>
      <c r="C91" t="s">
        <v>14</v>
      </c>
      <c r="D91" s="4">
        <v>5586</v>
      </c>
      <c r="E91" s="5">
        <v>525</v>
      </c>
      <c r="G91" t="s">
        <v>10</v>
      </c>
      <c r="H91" t="s">
        <v>38</v>
      </c>
      <c r="I91" t="s">
        <v>14</v>
      </c>
      <c r="J91" s="4">
        <v>5586</v>
      </c>
      <c r="K91" s="5">
        <v>525</v>
      </c>
      <c r="M91" t="s">
        <v>10</v>
      </c>
      <c r="N91" t="s">
        <v>38</v>
      </c>
      <c r="O91" t="s">
        <v>14</v>
      </c>
      <c r="P91" s="4">
        <v>5586</v>
      </c>
      <c r="Q91" s="5">
        <v>525</v>
      </c>
    </row>
    <row r="92" spans="1:17" x14ac:dyDescent="0.2">
      <c r="A92" t="s">
        <v>10</v>
      </c>
      <c r="B92" t="s">
        <v>36</v>
      </c>
      <c r="C92" t="s">
        <v>29</v>
      </c>
      <c r="D92" s="4">
        <v>5551</v>
      </c>
      <c r="E92" s="5">
        <v>252</v>
      </c>
      <c r="G92" t="s">
        <v>10</v>
      </c>
      <c r="H92" t="s">
        <v>36</v>
      </c>
      <c r="I92" t="s">
        <v>29</v>
      </c>
      <c r="J92" s="4">
        <v>5551</v>
      </c>
      <c r="K92" s="5">
        <v>252</v>
      </c>
      <c r="M92" t="s">
        <v>10</v>
      </c>
      <c r="N92" t="s">
        <v>36</v>
      </c>
      <c r="O92" t="s">
        <v>29</v>
      </c>
      <c r="P92" s="4">
        <v>5551</v>
      </c>
      <c r="Q92" s="5">
        <v>252</v>
      </c>
    </row>
    <row r="93" spans="1:17" x14ac:dyDescent="0.2">
      <c r="A93" t="s">
        <v>5</v>
      </c>
      <c r="B93" t="s">
        <v>38</v>
      </c>
      <c r="C93" t="s">
        <v>19</v>
      </c>
      <c r="D93" s="4">
        <v>5474</v>
      </c>
      <c r="E93" s="5">
        <v>168</v>
      </c>
      <c r="G93" t="s">
        <v>5</v>
      </c>
      <c r="H93" t="s">
        <v>38</v>
      </c>
      <c r="I93" t="s">
        <v>19</v>
      </c>
      <c r="J93" s="4">
        <v>5474</v>
      </c>
      <c r="K93" s="5">
        <v>168</v>
      </c>
      <c r="M93" t="s">
        <v>5</v>
      </c>
      <c r="N93" t="s">
        <v>38</v>
      </c>
      <c r="O93" t="s">
        <v>19</v>
      </c>
      <c r="P93" s="4">
        <v>5474</v>
      </c>
      <c r="Q93" s="5">
        <v>168</v>
      </c>
    </row>
    <row r="94" spans="1:17" x14ac:dyDescent="0.2">
      <c r="A94" t="s">
        <v>41</v>
      </c>
      <c r="B94" t="s">
        <v>36</v>
      </c>
      <c r="C94" t="s">
        <v>25</v>
      </c>
      <c r="D94" s="4">
        <v>5439</v>
      </c>
      <c r="E94" s="5">
        <v>30</v>
      </c>
      <c r="G94" t="s">
        <v>41</v>
      </c>
      <c r="H94" t="s">
        <v>36</v>
      </c>
      <c r="I94" t="s">
        <v>25</v>
      </c>
      <c r="J94" s="4">
        <v>5439</v>
      </c>
      <c r="K94" s="5">
        <v>30</v>
      </c>
      <c r="M94" t="s">
        <v>41</v>
      </c>
      <c r="N94" t="s">
        <v>36</v>
      </c>
      <c r="O94" t="s">
        <v>25</v>
      </c>
      <c r="P94" s="4">
        <v>5439</v>
      </c>
      <c r="Q94" s="5">
        <v>30</v>
      </c>
    </row>
    <row r="95" spans="1:17" x14ac:dyDescent="0.2">
      <c r="A95" t="s">
        <v>3</v>
      </c>
      <c r="B95" t="s">
        <v>34</v>
      </c>
      <c r="C95" t="s">
        <v>19</v>
      </c>
      <c r="D95" s="4">
        <v>5355</v>
      </c>
      <c r="E95" s="5">
        <v>204</v>
      </c>
      <c r="G95" t="s">
        <v>3</v>
      </c>
      <c r="H95" t="s">
        <v>34</v>
      </c>
      <c r="I95" t="s">
        <v>19</v>
      </c>
      <c r="J95" s="4">
        <v>5355</v>
      </c>
      <c r="K95" s="5">
        <v>204</v>
      </c>
      <c r="M95" t="s">
        <v>3</v>
      </c>
      <c r="N95" t="s">
        <v>34</v>
      </c>
      <c r="O95" t="s">
        <v>19</v>
      </c>
      <c r="P95" s="4">
        <v>5355</v>
      </c>
      <c r="Q95" s="5">
        <v>204</v>
      </c>
    </row>
    <row r="96" spans="1:17" x14ac:dyDescent="0.2">
      <c r="A96" t="s">
        <v>6</v>
      </c>
      <c r="B96" t="s">
        <v>37</v>
      </c>
      <c r="C96" t="s">
        <v>26</v>
      </c>
      <c r="D96" s="4">
        <v>5306</v>
      </c>
      <c r="E96" s="5">
        <v>0</v>
      </c>
      <c r="G96" t="s">
        <v>6</v>
      </c>
      <c r="H96" t="s">
        <v>37</v>
      </c>
      <c r="I96" t="s">
        <v>26</v>
      </c>
      <c r="J96" s="4">
        <v>5306</v>
      </c>
      <c r="K96" s="5">
        <v>0</v>
      </c>
      <c r="M96" t="s">
        <v>6</v>
      </c>
      <c r="N96" t="s">
        <v>37</v>
      </c>
      <c r="O96" t="s">
        <v>26</v>
      </c>
      <c r="P96" s="4">
        <v>5306</v>
      </c>
      <c r="Q96" s="5">
        <v>0</v>
      </c>
    </row>
    <row r="97" spans="1:17" x14ac:dyDescent="0.2">
      <c r="A97" t="s">
        <v>9</v>
      </c>
      <c r="B97" t="s">
        <v>39</v>
      </c>
      <c r="C97" t="s">
        <v>26</v>
      </c>
      <c r="D97" s="4">
        <v>5236</v>
      </c>
      <c r="E97" s="5">
        <v>51</v>
      </c>
      <c r="G97" t="s">
        <v>9</v>
      </c>
      <c r="H97" t="s">
        <v>39</v>
      </c>
      <c r="I97" t="s">
        <v>26</v>
      </c>
      <c r="J97" s="4">
        <v>5236</v>
      </c>
      <c r="K97" s="5">
        <v>51</v>
      </c>
      <c r="M97" t="s">
        <v>9</v>
      </c>
      <c r="N97" t="s">
        <v>39</v>
      </c>
      <c r="O97" t="s">
        <v>26</v>
      </c>
      <c r="P97" s="4">
        <v>5236</v>
      </c>
      <c r="Q97" s="5">
        <v>51</v>
      </c>
    </row>
    <row r="98" spans="1:17" x14ac:dyDescent="0.2">
      <c r="A98" t="s">
        <v>9</v>
      </c>
      <c r="B98" t="s">
        <v>35</v>
      </c>
      <c r="C98" t="s">
        <v>28</v>
      </c>
      <c r="D98" s="4">
        <v>5194</v>
      </c>
      <c r="E98" s="5">
        <v>288</v>
      </c>
      <c r="G98" t="s">
        <v>9</v>
      </c>
      <c r="H98" t="s">
        <v>35</v>
      </c>
      <c r="I98" t="s">
        <v>28</v>
      </c>
      <c r="J98" s="4">
        <v>5194</v>
      </c>
      <c r="K98" s="5">
        <v>288</v>
      </c>
      <c r="M98" t="s">
        <v>9</v>
      </c>
      <c r="N98" t="s">
        <v>35</v>
      </c>
      <c r="O98" t="s">
        <v>28</v>
      </c>
      <c r="P98" s="4">
        <v>5194</v>
      </c>
      <c r="Q98" s="5">
        <v>288</v>
      </c>
    </row>
    <row r="99" spans="1:17" x14ac:dyDescent="0.2">
      <c r="A99" t="s">
        <v>9</v>
      </c>
      <c r="B99" t="s">
        <v>38</v>
      </c>
      <c r="C99" t="s">
        <v>32</v>
      </c>
      <c r="D99" s="4">
        <v>5075</v>
      </c>
      <c r="E99" s="5">
        <v>21</v>
      </c>
      <c r="G99" t="s">
        <v>9</v>
      </c>
      <c r="H99" t="s">
        <v>38</v>
      </c>
      <c r="I99" t="s">
        <v>32</v>
      </c>
      <c r="J99" s="4">
        <v>5075</v>
      </c>
      <c r="K99" s="5">
        <v>21</v>
      </c>
      <c r="M99" t="s">
        <v>9</v>
      </c>
      <c r="N99" t="s">
        <v>38</v>
      </c>
      <c r="O99" t="s">
        <v>32</v>
      </c>
      <c r="P99" s="4">
        <v>5075</v>
      </c>
      <c r="Q99" s="5">
        <v>21</v>
      </c>
    </row>
    <row r="100" spans="1:17" x14ac:dyDescent="0.2">
      <c r="A100" t="s">
        <v>3</v>
      </c>
      <c r="B100" t="s">
        <v>34</v>
      </c>
      <c r="C100" t="s">
        <v>17</v>
      </c>
      <c r="D100" s="4">
        <v>5019</v>
      </c>
      <c r="E100" s="5">
        <v>156</v>
      </c>
      <c r="G100" t="s">
        <v>3</v>
      </c>
      <c r="H100" t="s">
        <v>34</v>
      </c>
      <c r="I100" t="s">
        <v>17</v>
      </c>
      <c r="J100" s="4">
        <v>5019</v>
      </c>
      <c r="K100" s="5">
        <v>156</v>
      </c>
      <c r="M100" t="s">
        <v>3</v>
      </c>
      <c r="N100" t="s">
        <v>34</v>
      </c>
      <c r="O100" t="s">
        <v>17</v>
      </c>
      <c r="P100" s="4">
        <v>5019</v>
      </c>
      <c r="Q100" s="5">
        <v>156</v>
      </c>
    </row>
    <row r="101" spans="1:17" x14ac:dyDescent="0.2">
      <c r="A101" t="s">
        <v>40</v>
      </c>
      <c r="B101" t="s">
        <v>36</v>
      </c>
      <c r="C101" t="s">
        <v>23</v>
      </c>
      <c r="D101" s="4">
        <v>5019</v>
      </c>
      <c r="E101" s="5">
        <v>150</v>
      </c>
      <c r="G101" t="s">
        <v>40</v>
      </c>
      <c r="H101" t="s">
        <v>36</v>
      </c>
      <c r="I101" t="s">
        <v>23</v>
      </c>
      <c r="J101" s="4">
        <v>5019</v>
      </c>
      <c r="K101" s="5">
        <v>150</v>
      </c>
      <c r="M101" t="s">
        <v>40</v>
      </c>
      <c r="N101" t="s">
        <v>36</v>
      </c>
      <c r="O101" t="s">
        <v>23</v>
      </c>
      <c r="P101" s="4">
        <v>5019</v>
      </c>
      <c r="Q101" s="5">
        <v>150</v>
      </c>
    </row>
    <row r="102" spans="1:17" x14ac:dyDescent="0.2">
      <c r="A102" t="s">
        <v>3</v>
      </c>
      <c r="B102" t="s">
        <v>35</v>
      </c>
      <c r="C102" t="s">
        <v>22</v>
      </c>
      <c r="D102" s="4">
        <v>5012</v>
      </c>
      <c r="E102" s="5">
        <v>210</v>
      </c>
      <c r="G102" t="s">
        <v>3</v>
      </c>
      <c r="H102" t="s">
        <v>35</v>
      </c>
      <c r="I102" t="s">
        <v>22</v>
      </c>
      <c r="J102" s="4">
        <v>5012</v>
      </c>
      <c r="K102" s="5">
        <v>210</v>
      </c>
      <c r="M102" t="s">
        <v>3</v>
      </c>
      <c r="N102" t="s">
        <v>35</v>
      </c>
      <c r="O102" t="s">
        <v>22</v>
      </c>
      <c r="P102" s="4">
        <v>5012</v>
      </c>
      <c r="Q102" s="5">
        <v>210</v>
      </c>
    </row>
    <row r="103" spans="1:17" x14ac:dyDescent="0.2">
      <c r="A103" t="s">
        <v>7</v>
      </c>
      <c r="B103" t="s">
        <v>37</v>
      </c>
      <c r="C103" t="s">
        <v>14</v>
      </c>
      <c r="D103" s="4">
        <v>4991</v>
      </c>
      <c r="E103" s="5">
        <v>12</v>
      </c>
      <c r="G103" t="s">
        <v>7</v>
      </c>
      <c r="H103" t="s">
        <v>37</v>
      </c>
      <c r="I103" t="s">
        <v>14</v>
      </c>
      <c r="J103" s="4">
        <v>4991</v>
      </c>
      <c r="K103" s="5">
        <v>12</v>
      </c>
      <c r="M103" t="s">
        <v>7</v>
      </c>
      <c r="N103" t="s">
        <v>37</v>
      </c>
      <c r="O103" t="s">
        <v>14</v>
      </c>
      <c r="P103" s="4">
        <v>4991</v>
      </c>
      <c r="Q103" s="5">
        <v>12</v>
      </c>
    </row>
    <row r="104" spans="1:17" x14ac:dyDescent="0.2">
      <c r="A104" t="s">
        <v>2</v>
      </c>
      <c r="B104" t="s">
        <v>34</v>
      </c>
      <c r="C104" t="s">
        <v>26</v>
      </c>
      <c r="D104" s="4">
        <v>4991</v>
      </c>
      <c r="E104" s="5">
        <v>9</v>
      </c>
      <c r="G104" t="s">
        <v>2</v>
      </c>
      <c r="H104" t="s">
        <v>34</v>
      </c>
      <c r="I104" t="s">
        <v>26</v>
      </c>
      <c r="J104" s="4">
        <v>4991</v>
      </c>
      <c r="K104" s="5">
        <v>9</v>
      </c>
      <c r="M104" t="s">
        <v>2</v>
      </c>
      <c r="N104" t="s">
        <v>34</v>
      </c>
      <c r="O104" t="s">
        <v>26</v>
      </c>
      <c r="P104" s="4">
        <v>4991</v>
      </c>
      <c r="Q104" s="5">
        <v>9</v>
      </c>
    </row>
    <row r="105" spans="1:17" x14ac:dyDescent="0.2">
      <c r="A105" t="s">
        <v>41</v>
      </c>
      <c r="B105" t="s">
        <v>36</v>
      </c>
      <c r="C105" t="s">
        <v>17</v>
      </c>
      <c r="D105" s="4">
        <v>4970</v>
      </c>
      <c r="E105" s="5">
        <v>156</v>
      </c>
      <c r="G105" t="s">
        <v>41</v>
      </c>
      <c r="H105" t="s">
        <v>36</v>
      </c>
      <c r="I105" t="s">
        <v>17</v>
      </c>
      <c r="J105" s="4">
        <v>4970</v>
      </c>
      <c r="K105" s="5">
        <v>156</v>
      </c>
      <c r="M105" t="s">
        <v>41</v>
      </c>
      <c r="N105" t="s">
        <v>36</v>
      </c>
      <c r="O105" t="s">
        <v>17</v>
      </c>
      <c r="P105" s="4">
        <v>4970</v>
      </c>
      <c r="Q105" s="5">
        <v>156</v>
      </c>
    </row>
    <row r="106" spans="1:17" x14ac:dyDescent="0.2">
      <c r="A106" t="s">
        <v>5</v>
      </c>
      <c r="B106" t="s">
        <v>39</v>
      </c>
      <c r="C106" t="s">
        <v>26</v>
      </c>
      <c r="D106" s="4">
        <v>4956</v>
      </c>
      <c r="E106" s="5">
        <v>171</v>
      </c>
      <c r="G106" t="s">
        <v>5</v>
      </c>
      <c r="H106" t="s">
        <v>39</v>
      </c>
      <c r="I106" t="s">
        <v>26</v>
      </c>
      <c r="J106" s="4">
        <v>4956</v>
      </c>
      <c r="K106" s="5">
        <v>171</v>
      </c>
      <c r="M106" t="s">
        <v>5</v>
      </c>
      <c r="N106" t="s">
        <v>39</v>
      </c>
      <c r="O106" t="s">
        <v>26</v>
      </c>
      <c r="P106" s="4">
        <v>4956</v>
      </c>
      <c r="Q106" s="5">
        <v>171</v>
      </c>
    </row>
    <row r="107" spans="1:17" x14ac:dyDescent="0.2">
      <c r="A107" t="s">
        <v>40</v>
      </c>
      <c r="B107" t="s">
        <v>37</v>
      </c>
      <c r="C107" t="s">
        <v>23</v>
      </c>
      <c r="D107" s="4">
        <v>4949</v>
      </c>
      <c r="E107" s="5">
        <v>189</v>
      </c>
      <c r="G107" t="s">
        <v>40</v>
      </c>
      <c r="H107" t="s">
        <v>37</v>
      </c>
      <c r="I107" t="s">
        <v>23</v>
      </c>
      <c r="J107" s="4">
        <v>4949</v>
      </c>
      <c r="K107" s="5">
        <v>189</v>
      </c>
      <c r="M107" t="s">
        <v>40</v>
      </c>
      <c r="N107" t="s">
        <v>37</v>
      </c>
      <c r="O107" t="s">
        <v>23</v>
      </c>
      <c r="P107" s="4">
        <v>4949</v>
      </c>
      <c r="Q107" s="5">
        <v>189</v>
      </c>
    </row>
    <row r="108" spans="1:17" x14ac:dyDescent="0.2">
      <c r="A108" t="s">
        <v>7</v>
      </c>
      <c r="B108" t="s">
        <v>34</v>
      </c>
      <c r="C108" t="s">
        <v>23</v>
      </c>
      <c r="D108" s="4">
        <v>4935</v>
      </c>
      <c r="E108" s="5">
        <v>126</v>
      </c>
      <c r="G108" t="s">
        <v>7</v>
      </c>
      <c r="H108" t="s">
        <v>34</v>
      </c>
      <c r="I108" t="s">
        <v>23</v>
      </c>
      <c r="J108" s="4">
        <v>4935</v>
      </c>
      <c r="K108" s="5">
        <v>126</v>
      </c>
      <c r="M108" t="s">
        <v>7</v>
      </c>
      <c r="N108" t="s">
        <v>34</v>
      </c>
      <c r="O108" t="s">
        <v>23</v>
      </c>
      <c r="P108" s="4">
        <v>4935</v>
      </c>
      <c r="Q108" s="5">
        <v>126</v>
      </c>
    </row>
    <row r="109" spans="1:17" x14ac:dyDescent="0.2">
      <c r="A109" t="s">
        <v>2</v>
      </c>
      <c r="B109" t="s">
        <v>39</v>
      </c>
      <c r="C109" t="s">
        <v>21</v>
      </c>
      <c r="D109" s="4">
        <v>4858</v>
      </c>
      <c r="E109" s="5">
        <v>279</v>
      </c>
      <c r="G109" t="s">
        <v>2</v>
      </c>
      <c r="H109" t="s">
        <v>39</v>
      </c>
      <c r="I109" t="s">
        <v>21</v>
      </c>
      <c r="J109" s="4">
        <v>4858</v>
      </c>
      <c r="K109" s="5">
        <v>279</v>
      </c>
      <c r="M109" t="s">
        <v>2</v>
      </c>
      <c r="N109" t="s">
        <v>39</v>
      </c>
      <c r="O109" t="s">
        <v>21</v>
      </c>
      <c r="P109" s="4">
        <v>4858</v>
      </c>
      <c r="Q109" s="5">
        <v>279</v>
      </c>
    </row>
    <row r="110" spans="1:17" x14ac:dyDescent="0.2">
      <c r="A110" t="s">
        <v>40</v>
      </c>
      <c r="B110" t="s">
        <v>39</v>
      </c>
      <c r="C110" t="s">
        <v>15</v>
      </c>
      <c r="D110" s="4">
        <v>4802</v>
      </c>
      <c r="E110" s="5">
        <v>36</v>
      </c>
      <c r="G110" t="s">
        <v>40</v>
      </c>
      <c r="H110" t="s">
        <v>39</v>
      </c>
      <c r="I110" t="s">
        <v>15</v>
      </c>
      <c r="J110" s="4">
        <v>4802</v>
      </c>
      <c r="K110" s="5">
        <v>36</v>
      </c>
      <c r="M110" t="s">
        <v>40</v>
      </c>
      <c r="N110" t="s">
        <v>39</v>
      </c>
      <c r="O110" t="s">
        <v>15</v>
      </c>
      <c r="P110" s="4">
        <v>4802</v>
      </c>
      <c r="Q110" s="5">
        <v>36</v>
      </c>
    </row>
    <row r="111" spans="1:17" x14ac:dyDescent="0.2">
      <c r="A111" t="s">
        <v>10</v>
      </c>
      <c r="B111" t="s">
        <v>35</v>
      </c>
      <c r="C111" t="s">
        <v>30</v>
      </c>
      <c r="D111" s="4">
        <v>4781</v>
      </c>
      <c r="E111" s="5">
        <v>123</v>
      </c>
      <c r="G111" t="s">
        <v>10</v>
      </c>
      <c r="H111" t="s">
        <v>35</v>
      </c>
      <c r="I111" t="s">
        <v>30</v>
      </c>
      <c r="J111" s="4">
        <v>4781</v>
      </c>
      <c r="K111" s="5">
        <v>123</v>
      </c>
      <c r="M111" t="s">
        <v>10</v>
      </c>
      <c r="N111" t="s">
        <v>35</v>
      </c>
      <c r="O111" t="s">
        <v>30</v>
      </c>
      <c r="P111" s="4">
        <v>4781</v>
      </c>
      <c r="Q111" s="5">
        <v>123</v>
      </c>
    </row>
    <row r="112" spans="1:17" x14ac:dyDescent="0.2">
      <c r="A112" t="s">
        <v>8</v>
      </c>
      <c r="B112" t="s">
        <v>35</v>
      </c>
      <c r="C112" t="s">
        <v>13</v>
      </c>
      <c r="D112" s="4">
        <v>4760</v>
      </c>
      <c r="E112" s="5">
        <v>69</v>
      </c>
      <c r="G112" t="s">
        <v>8</v>
      </c>
      <c r="H112" t="s">
        <v>35</v>
      </c>
      <c r="I112" t="s">
        <v>13</v>
      </c>
      <c r="J112" s="4">
        <v>4760</v>
      </c>
      <c r="K112" s="5">
        <v>69</v>
      </c>
      <c r="M112" t="s">
        <v>8</v>
      </c>
      <c r="N112" t="s">
        <v>35</v>
      </c>
      <c r="O112" t="s">
        <v>13</v>
      </c>
      <c r="P112" s="4">
        <v>4760</v>
      </c>
      <c r="Q112" s="5">
        <v>69</v>
      </c>
    </row>
    <row r="113" spans="1:17" x14ac:dyDescent="0.2">
      <c r="A113" t="s">
        <v>5</v>
      </c>
      <c r="B113" t="s">
        <v>35</v>
      </c>
      <c r="C113">
        <f>SUBTOTAL(109,C1:C112)</f>
        <v>0</v>
      </c>
      <c r="D113" s="4">
        <v>4753</v>
      </c>
      <c r="E113" s="5">
        <v>300</v>
      </c>
      <c r="G113" t="s">
        <v>5</v>
      </c>
      <c r="H113" t="s">
        <v>35</v>
      </c>
      <c r="I113">
        <f>SUBTOTAL(109,I1:I112)</f>
        <v>0</v>
      </c>
      <c r="J113" s="4">
        <v>4753</v>
      </c>
      <c r="K113" s="5">
        <v>300</v>
      </c>
      <c r="M113" t="s">
        <v>5</v>
      </c>
      <c r="N113" t="s">
        <v>35</v>
      </c>
      <c r="O113">
        <f>SUBTOTAL(109,O57:O112)</f>
        <v>0</v>
      </c>
      <c r="P113" s="4">
        <v>4753</v>
      </c>
      <c r="Q113" s="5">
        <v>300</v>
      </c>
    </row>
    <row r="114" spans="1:17" x14ac:dyDescent="0.2">
      <c r="A114" t="s">
        <v>41</v>
      </c>
      <c r="B114" t="s">
        <v>35</v>
      </c>
      <c r="C114" t="s">
        <v>31</v>
      </c>
      <c r="D114" s="4">
        <v>4753</v>
      </c>
      <c r="E114" s="5">
        <v>246</v>
      </c>
      <c r="G114" t="s">
        <v>41</v>
      </c>
      <c r="H114" t="s">
        <v>35</v>
      </c>
      <c r="I114" t="s">
        <v>31</v>
      </c>
      <c r="J114" s="4">
        <v>4753</v>
      </c>
      <c r="K114" s="5">
        <v>246</v>
      </c>
      <c r="M114" t="s">
        <v>41</v>
      </c>
      <c r="N114" t="s">
        <v>35</v>
      </c>
      <c r="O114" t="s">
        <v>31</v>
      </c>
      <c r="P114" s="4">
        <v>4753</v>
      </c>
      <c r="Q114" s="5">
        <v>246</v>
      </c>
    </row>
    <row r="115" spans="1:17" x14ac:dyDescent="0.2">
      <c r="A115" t="s">
        <v>7</v>
      </c>
      <c r="B115" t="s">
        <v>35</v>
      </c>
      <c r="C115" t="s">
        <v>16</v>
      </c>
      <c r="D115" s="4">
        <v>4725</v>
      </c>
      <c r="E115" s="5">
        <v>174</v>
      </c>
      <c r="G115" t="s">
        <v>7</v>
      </c>
      <c r="H115" t="s">
        <v>35</v>
      </c>
      <c r="I115" t="s">
        <v>16</v>
      </c>
      <c r="J115" s="4">
        <v>4725</v>
      </c>
      <c r="K115" s="5">
        <v>174</v>
      </c>
      <c r="M115" t="s">
        <v>7</v>
      </c>
      <c r="N115" t="s">
        <v>35</v>
      </c>
      <c r="O115" t="s">
        <v>16</v>
      </c>
      <c r="P115" s="4">
        <v>4725</v>
      </c>
      <c r="Q115" s="5">
        <v>174</v>
      </c>
    </row>
    <row r="116" spans="1:17" x14ac:dyDescent="0.2">
      <c r="A116" t="s">
        <v>6</v>
      </c>
      <c r="B116" t="s">
        <v>37</v>
      </c>
      <c r="C116" t="s">
        <v>23</v>
      </c>
      <c r="D116" s="4">
        <v>4683</v>
      </c>
      <c r="E116" s="5">
        <v>30</v>
      </c>
      <c r="G116" t="s">
        <v>6</v>
      </c>
      <c r="H116" t="s">
        <v>37</v>
      </c>
      <c r="I116" t="s">
        <v>23</v>
      </c>
      <c r="J116" s="4">
        <v>4683</v>
      </c>
      <c r="K116" s="5">
        <v>30</v>
      </c>
      <c r="M116" t="s">
        <v>6</v>
      </c>
      <c r="N116" t="s">
        <v>37</v>
      </c>
      <c r="O116" t="s">
        <v>23</v>
      </c>
      <c r="P116" s="4">
        <v>4683</v>
      </c>
      <c r="Q116" s="5">
        <v>30</v>
      </c>
    </row>
    <row r="117" spans="1:17" x14ac:dyDescent="0.2">
      <c r="A117" t="s">
        <v>10</v>
      </c>
      <c r="B117" t="s">
        <v>35</v>
      </c>
      <c r="C117" t="s">
        <v>14</v>
      </c>
      <c r="D117" s="4">
        <v>4606</v>
      </c>
      <c r="E117" s="5">
        <v>63</v>
      </c>
      <c r="G117" t="s">
        <v>10</v>
      </c>
      <c r="H117" t="s">
        <v>35</v>
      </c>
      <c r="I117" t="s">
        <v>14</v>
      </c>
      <c r="J117" s="4">
        <v>4606</v>
      </c>
      <c r="K117" s="5">
        <v>63</v>
      </c>
      <c r="M117" t="s">
        <v>10</v>
      </c>
      <c r="N117" t="s">
        <v>35</v>
      </c>
      <c r="O117" t="s">
        <v>14</v>
      </c>
      <c r="P117" s="4">
        <v>4606</v>
      </c>
      <c r="Q117" s="5">
        <v>63</v>
      </c>
    </row>
    <row r="118" spans="1:17" x14ac:dyDescent="0.2">
      <c r="A118" t="s">
        <v>6</v>
      </c>
      <c r="B118" t="s">
        <v>37</v>
      </c>
      <c r="C118" t="s">
        <v>29</v>
      </c>
      <c r="D118" s="4">
        <v>4592</v>
      </c>
      <c r="E118" s="5">
        <v>324</v>
      </c>
      <c r="G118" t="s">
        <v>6</v>
      </c>
      <c r="H118" t="s">
        <v>37</v>
      </c>
      <c r="I118" t="s">
        <v>29</v>
      </c>
      <c r="J118" s="4">
        <v>4592</v>
      </c>
      <c r="K118" s="5">
        <v>324</v>
      </c>
      <c r="M118" t="s">
        <v>6</v>
      </c>
      <c r="N118" t="s">
        <v>37</v>
      </c>
      <c r="O118" t="s">
        <v>29</v>
      </c>
      <c r="P118" s="4">
        <v>4592</v>
      </c>
      <c r="Q118" s="5">
        <v>324</v>
      </c>
    </row>
    <row r="119" spans="1:17" x14ac:dyDescent="0.2">
      <c r="A119" t="s">
        <v>6</v>
      </c>
      <c r="B119" t="s">
        <v>35</v>
      </c>
      <c r="C119" t="s">
        <v>19</v>
      </c>
      <c r="D119" s="4">
        <v>4585</v>
      </c>
      <c r="E119" s="5">
        <v>240</v>
      </c>
      <c r="G119" t="s">
        <v>6</v>
      </c>
      <c r="H119" t="s">
        <v>35</v>
      </c>
      <c r="I119" t="s">
        <v>19</v>
      </c>
      <c r="J119" s="4">
        <v>4585</v>
      </c>
      <c r="K119" s="5">
        <v>240</v>
      </c>
      <c r="M119" t="s">
        <v>6</v>
      </c>
      <c r="N119" t="s">
        <v>35</v>
      </c>
      <c r="O119" t="s">
        <v>19</v>
      </c>
      <c r="P119" s="4">
        <v>4585</v>
      </c>
      <c r="Q119" s="5">
        <v>240</v>
      </c>
    </row>
    <row r="120" spans="1:17" x14ac:dyDescent="0.2">
      <c r="A120" t="s">
        <v>7</v>
      </c>
      <c r="B120" t="s">
        <v>37</v>
      </c>
      <c r="C120" t="s">
        <v>16</v>
      </c>
      <c r="D120" s="4">
        <v>4487</v>
      </c>
      <c r="E120" s="5">
        <v>333</v>
      </c>
      <c r="G120" t="s">
        <v>7</v>
      </c>
      <c r="H120" t="s">
        <v>37</v>
      </c>
      <c r="I120" t="s">
        <v>16</v>
      </c>
      <c r="J120" s="4">
        <v>4487</v>
      </c>
      <c r="K120" s="5">
        <v>333</v>
      </c>
      <c r="M120" t="s">
        <v>7</v>
      </c>
      <c r="N120" t="s">
        <v>37</v>
      </c>
      <c r="O120" t="s">
        <v>16</v>
      </c>
      <c r="P120" s="4">
        <v>4487</v>
      </c>
      <c r="Q120" s="5">
        <v>333</v>
      </c>
    </row>
    <row r="121" spans="1:17" x14ac:dyDescent="0.2">
      <c r="A121" t="s">
        <v>2</v>
      </c>
      <c r="B121" t="s">
        <v>37</v>
      </c>
      <c r="C121" t="s">
        <v>17</v>
      </c>
      <c r="D121" s="4">
        <v>4487</v>
      </c>
      <c r="E121" s="5">
        <v>111</v>
      </c>
      <c r="G121" t="s">
        <v>2</v>
      </c>
      <c r="H121" t="s">
        <v>37</v>
      </c>
      <c r="I121" t="s">
        <v>17</v>
      </c>
      <c r="J121" s="4">
        <v>4487</v>
      </c>
      <c r="K121" s="5">
        <v>111</v>
      </c>
      <c r="M121" t="s">
        <v>2</v>
      </c>
      <c r="N121" t="s">
        <v>37</v>
      </c>
      <c r="O121" t="s">
        <v>17</v>
      </c>
      <c r="P121" s="4">
        <v>4487</v>
      </c>
      <c r="Q121" s="5">
        <v>111</v>
      </c>
    </row>
    <row r="122" spans="1:17" x14ac:dyDescent="0.2">
      <c r="A122" t="s">
        <v>40</v>
      </c>
      <c r="B122" t="s">
        <v>35</v>
      </c>
      <c r="C122" t="s">
        <v>29</v>
      </c>
      <c r="D122" s="4">
        <v>4480</v>
      </c>
      <c r="E122" s="5">
        <v>357</v>
      </c>
      <c r="G122" t="s">
        <v>40</v>
      </c>
      <c r="H122" t="s">
        <v>35</v>
      </c>
      <c r="I122" t="s">
        <v>29</v>
      </c>
      <c r="J122" s="4">
        <v>4480</v>
      </c>
      <c r="K122" s="5">
        <v>357</v>
      </c>
      <c r="M122" t="s">
        <v>40</v>
      </c>
      <c r="N122" t="s">
        <v>35</v>
      </c>
      <c r="O122" t="s">
        <v>29</v>
      </c>
      <c r="P122" s="4">
        <v>4480</v>
      </c>
      <c r="Q122" s="5">
        <v>357</v>
      </c>
    </row>
    <row r="123" spans="1:17" x14ac:dyDescent="0.2">
      <c r="A123" t="s">
        <v>41</v>
      </c>
      <c r="B123" t="s">
        <v>39</v>
      </c>
      <c r="C123" t="s">
        <v>17</v>
      </c>
      <c r="D123" s="4">
        <v>4438</v>
      </c>
      <c r="E123" s="5">
        <v>246</v>
      </c>
      <c r="G123" t="s">
        <v>41</v>
      </c>
      <c r="H123" t="s">
        <v>39</v>
      </c>
      <c r="I123" t="s">
        <v>17</v>
      </c>
      <c r="J123" s="4">
        <v>4438</v>
      </c>
      <c r="K123" s="5">
        <v>246</v>
      </c>
      <c r="M123" t="s">
        <v>41</v>
      </c>
      <c r="N123" t="s">
        <v>39</v>
      </c>
      <c r="O123" t="s">
        <v>17</v>
      </c>
      <c r="P123" s="4">
        <v>4438</v>
      </c>
      <c r="Q123" s="5">
        <v>246</v>
      </c>
    </row>
    <row r="124" spans="1:17" x14ac:dyDescent="0.2">
      <c r="A124" t="s">
        <v>40</v>
      </c>
      <c r="B124" t="s">
        <v>36</v>
      </c>
      <c r="C124" t="s">
        <v>13</v>
      </c>
      <c r="D124" s="4">
        <v>4424</v>
      </c>
      <c r="E124" s="5">
        <v>201</v>
      </c>
      <c r="G124" t="s">
        <v>40</v>
      </c>
      <c r="H124" t="s">
        <v>36</v>
      </c>
      <c r="I124" t="s">
        <v>13</v>
      </c>
      <c r="J124" s="4">
        <v>4424</v>
      </c>
      <c r="K124" s="5">
        <v>201</v>
      </c>
      <c r="M124" t="s">
        <v>40</v>
      </c>
      <c r="N124" t="s">
        <v>36</v>
      </c>
      <c r="O124" t="s">
        <v>13</v>
      </c>
      <c r="P124" s="4">
        <v>4424</v>
      </c>
      <c r="Q124" s="5">
        <v>201</v>
      </c>
    </row>
    <row r="125" spans="1:17" x14ac:dyDescent="0.2">
      <c r="A125" t="s">
        <v>41</v>
      </c>
      <c r="B125" t="s">
        <v>38</v>
      </c>
      <c r="C125" t="s">
        <v>23</v>
      </c>
      <c r="D125" s="4">
        <v>4417</v>
      </c>
      <c r="E125" s="5">
        <v>153</v>
      </c>
      <c r="G125" t="s">
        <v>41</v>
      </c>
      <c r="H125" t="s">
        <v>38</v>
      </c>
      <c r="I125" t="s">
        <v>23</v>
      </c>
      <c r="J125" s="4">
        <v>4417</v>
      </c>
      <c r="K125" s="5">
        <v>153</v>
      </c>
      <c r="M125" t="s">
        <v>41</v>
      </c>
      <c r="N125" t="s">
        <v>38</v>
      </c>
      <c r="O125" t="s">
        <v>23</v>
      </c>
      <c r="P125" s="4">
        <v>4417</v>
      </c>
      <c r="Q125" s="5">
        <v>153</v>
      </c>
    </row>
    <row r="126" spans="1:17" x14ac:dyDescent="0.2">
      <c r="A126" t="s">
        <v>8</v>
      </c>
      <c r="B126" t="s">
        <v>38</v>
      </c>
      <c r="C126" t="s">
        <v>31</v>
      </c>
      <c r="D126" s="4">
        <v>4326</v>
      </c>
      <c r="E126" s="5">
        <v>348</v>
      </c>
      <c r="G126" t="s">
        <v>8</v>
      </c>
      <c r="H126" t="s">
        <v>38</v>
      </c>
      <c r="I126" t="s">
        <v>31</v>
      </c>
      <c r="J126" s="4">
        <v>4326</v>
      </c>
      <c r="K126" s="5">
        <v>348</v>
      </c>
      <c r="M126" t="s">
        <v>8</v>
      </c>
      <c r="N126" t="s">
        <v>38</v>
      </c>
      <c r="O126" t="s">
        <v>31</v>
      </c>
      <c r="P126" s="4">
        <v>4326</v>
      </c>
      <c r="Q126" s="5">
        <v>348</v>
      </c>
    </row>
    <row r="127" spans="1:17" x14ac:dyDescent="0.2">
      <c r="A127" t="s">
        <v>6</v>
      </c>
      <c r="B127" t="s">
        <v>36</v>
      </c>
      <c r="C127" t="s">
        <v>13</v>
      </c>
      <c r="D127" s="4">
        <v>4319</v>
      </c>
      <c r="E127" s="5">
        <v>30</v>
      </c>
      <c r="G127" t="s">
        <v>6</v>
      </c>
      <c r="H127" t="s">
        <v>36</v>
      </c>
      <c r="I127" t="s">
        <v>13</v>
      </c>
      <c r="J127" s="4">
        <v>4319</v>
      </c>
      <c r="K127" s="5">
        <v>30</v>
      </c>
      <c r="M127" t="s">
        <v>6</v>
      </c>
      <c r="N127" t="s">
        <v>36</v>
      </c>
      <c r="O127" t="s">
        <v>13</v>
      </c>
      <c r="P127" s="4">
        <v>4319</v>
      </c>
      <c r="Q127" s="5">
        <v>30</v>
      </c>
    </row>
    <row r="128" spans="1:17" x14ac:dyDescent="0.2">
      <c r="A128" t="s">
        <v>7</v>
      </c>
      <c r="B128" t="s">
        <v>37</v>
      </c>
      <c r="C128" t="s">
        <v>25</v>
      </c>
      <c r="D128" s="4">
        <v>4305</v>
      </c>
      <c r="E128" s="5">
        <v>156</v>
      </c>
      <c r="G128" t="s">
        <v>7</v>
      </c>
      <c r="H128" t="s">
        <v>37</v>
      </c>
      <c r="I128" t="s">
        <v>25</v>
      </c>
      <c r="J128" s="4">
        <v>4305</v>
      </c>
      <c r="K128" s="5">
        <v>156</v>
      </c>
      <c r="M128" t="s">
        <v>7</v>
      </c>
      <c r="N128" t="s">
        <v>37</v>
      </c>
      <c r="O128" t="s">
        <v>25</v>
      </c>
      <c r="P128" s="4">
        <v>4305</v>
      </c>
      <c r="Q128" s="5">
        <v>156</v>
      </c>
    </row>
    <row r="129" spans="1:17" x14ac:dyDescent="0.2">
      <c r="A129" t="s">
        <v>7</v>
      </c>
      <c r="B129" t="s">
        <v>34</v>
      </c>
      <c r="C129" t="s">
        <v>27</v>
      </c>
      <c r="D129" s="4">
        <v>4242</v>
      </c>
      <c r="E129" s="5">
        <v>207</v>
      </c>
      <c r="G129" t="s">
        <v>7</v>
      </c>
      <c r="H129" t="s">
        <v>34</v>
      </c>
      <c r="I129" t="s">
        <v>27</v>
      </c>
      <c r="J129" s="4">
        <v>4242</v>
      </c>
      <c r="K129" s="5">
        <v>207</v>
      </c>
      <c r="M129" t="s">
        <v>7</v>
      </c>
      <c r="N129" t="s">
        <v>34</v>
      </c>
      <c r="O129" t="s">
        <v>27</v>
      </c>
      <c r="P129" s="4">
        <v>4242</v>
      </c>
      <c r="Q129" s="5">
        <v>207</v>
      </c>
    </row>
    <row r="130" spans="1:17" x14ac:dyDescent="0.2">
      <c r="A130" t="s">
        <v>7</v>
      </c>
      <c r="B130" t="s">
        <v>38</v>
      </c>
      <c r="C130" t="s">
        <v>24</v>
      </c>
      <c r="D130" s="4">
        <v>4137</v>
      </c>
      <c r="E130" s="5">
        <v>60</v>
      </c>
      <c r="G130" t="s">
        <v>7</v>
      </c>
      <c r="H130" t="s">
        <v>38</v>
      </c>
      <c r="I130" t="s">
        <v>24</v>
      </c>
      <c r="J130" s="4">
        <v>4137</v>
      </c>
      <c r="K130" s="5">
        <v>60</v>
      </c>
      <c r="M130" t="s">
        <v>7</v>
      </c>
      <c r="N130" t="s">
        <v>38</v>
      </c>
      <c r="O130" t="s">
        <v>24</v>
      </c>
      <c r="P130" s="4">
        <v>4137</v>
      </c>
      <c r="Q130" s="5">
        <v>60</v>
      </c>
    </row>
    <row r="131" spans="1:17" x14ac:dyDescent="0.2">
      <c r="A131" t="s">
        <v>10</v>
      </c>
      <c r="B131" t="s">
        <v>34</v>
      </c>
      <c r="C131" t="s">
        <v>22</v>
      </c>
      <c r="D131" s="4">
        <v>4053</v>
      </c>
      <c r="E131" s="5">
        <v>24</v>
      </c>
      <c r="G131" t="s">
        <v>10</v>
      </c>
      <c r="H131" t="s">
        <v>34</v>
      </c>
      <c r="I131" t="s">
        <v>22</v>
      </c>
      <c r="J131" s="4">
        <v>4053</v>
      </c>
      <c r="K131" s="5">
        <v>24</v>
      </c>
      <c r="M131" t="s">
        <v>10</v>
      </c>
      <c r="N131" t="s">
        <v>34</v>
      </c>
      <c r="O131" t="s">
        <v>22</v>
      </c>
      <c r="P131" s="4">
        <v>4053</v>
      </c>
      <c r="Q131" s="5">
        <v>24</v>
      </c>
    </row>
    <row r="132" spans="1:17" x14ac:dyDescent="0.2">
      <c r="A132" t="s">
        <v>7</v>
      </c>
      <c r="B132" t="s">
        <v>39</v>
      </c>
      <c r="C132" t="s">
        <v>24</v>
      </c>
      <c r="D132" s="4">
        <v>4018</v>
      </c>
      <c r="E132" s="5">
        <v>171</v>
      </c>
      <c r="G132" t="s">
        <v>7</v>
      </c>
      <c r="H132" t="s">
        <v>39</v>
      </c>
      <c r="I132" t="s">
        <v>24</v>
      </c>
      <c r="J132" s="4">
        <v>4018</v>
      </c>
      <c r="K132" s="5">
        <v>171</v>
      </c>
      <c r="M132" t="s">
        <v>7</v>
      </c>
      <c r="N132" t="s">
        <v>39</v>
      </c>
      <c r="O132" t="s">
        <v>24</v>
      </c>
      <c r="P132" s="4">
        <v>4018</v>
      </c>
      <c r="Q132" s="5">
        <v>171</v>
      </c>
    </row>
    <row r="133" spans="1:17" x14ac:dyDescent="0.2">
      <c r="A133" t="s">
        <v>8</v>
      </c>
      <c r="B133" t="s">
        <v>34</v>
      </c>
      <c r="C133" t="s">
        <v>19</v>
      </c>
      <c r="D133" s="4">
        <v>4018</v>
      </c>
      <c r="E133" s="5">
        <v>162</v>
      </c>
      <c r="G133" t="s">
        <v>8</v>
      </c>
      <c r="H133" t="s">
        <v>34</v>
      </c>
      <c r="I133" t="s">
        <v>19</v>
      </c>
      <c r="J133" s="4">
        <v>4018</v>
      </c>
      <c r="K133" s="5">
        <v>162</v>
      </c>
      <c r="M133" t="s">
        <v>8</v>
      </c>
      <c r="N133" t="s">
        <v>34</v>
      </c>
      <c r="O133" t="s">
        <v>19</v>
      </c>
      <c r="P133" s="4">
        <v>4018</v>
      </c>
      <c r="Q133" s="5">
        <v>162</v>
      </c>
    </row>
    <row r="134" spans="1:17" x14ac:dyDescent="0.2">
      <c r="A134" t="s">
        <v>7</v>
      </c>
      <c r="B134" t="s">
        <v>39</v>
      </c>
      <c r="C134" t="s">
        <v>33</v>
      </c>
      <c r="D134" s="4">
        <v>4018</v>
      </c>
      <c r="E134" s="5">
        <v>126</v>
      </c>
      <c r="G134" t="s">
        <v>7</v>
      </c>
      <c r="H134" t="s">
        <v>39</v>
      </c>
      <c r="I134" t="s">
        <v>33</v>
      </c>
      <c r="J134" s="4">
        <v>4018</v>
      </c>
      <c r="K134" s="5">
        <v>126</v>
      </c>
      <c r="M134" t="s">
        <v>7</v>
      </c>
      <c r="N134" t="s">
        <v>39</v>
      </c>
      <c r="O134" t="s">
        <v>33</v>
      </c>
      <c r="P134" s="4">
        <v>4018</v>
      </c>
      <c r="Q134" s="5">
        <v>126</v>
      </c>
    </row>
    <row r="135" spans="1:17" x14ac:dyDescent="0.2">
      <c r="A135" t="s">
        <v>5</v>
      </c>
      <c r="B135" t="s">
        <v>37</v>
      </c>
      <c r="C135" t="s">
        <v>17</v>
      </c>
      <c r="D135" s="4">
        <v>3983</v>
      </c>
      <c r="E135" s="5">
        <v>144</v>
      </c>
      <c r="G135" t="s">
        <v>5</v>
      </c>
      <c r="H135" t="s">
        <v>37</v>
      </c>
      <c r="I135" t="s">
        <v>17</v>
      </c>
      <c r="J135" s="4">
        <v>3983</v>
      </c>
      <c r="K135" s="5">
        <v>144</v>
      </c>
      <c r="M135" t="s">
        <v>5</v>
      </c>
      <c r="N135" t="s">
        <v>37</v>
      </c>
      <c r="O135" t="s">
        <v>17</v>
      </c>
      <c r="P135" s="4">
        <v>3983</v>
      </c>
      <c r="Q135" s="5">
        <v>144</v>
      </c>
    </row>
    <row r="136" spans="1:17" x14ac:dyDescent="0.2">
      <c r="A136" t="s">
        <v>7</v>
      </c>
      <c r="B136" t="s">
        <v>39</v>
      </c>
      <c r="C136" t="s">
        <v>14</v>
      </c>
      <c r="D136" s="4">
        <v>3976</v>
      </c>
      <c r="E136" s="5">
        <v>72</v>
      </c>
      <c r="G136" t="s">
        <v>7</v>
      </c>
      <c r="H136" t="s">
        <v>39</v>
      </c>
      <c r="I136" t="s">
        <v>14</v>
      </c>
      <c r="J136" s="4">
        <v>3976</v>
      </c>
      <c r="K136" s="5">
        <v>72</v>
      </c>
      <c r="M136" t="s">
        <v>7</v>
      </c>
      <c r="N136" t="s">
        <v>39</v>
      </c>
      <c r="O136" t="s">
        <v>14</v>
      </c>
      <c r="P136" s="4">
        <v>3976</v>
      </c>
      <c r="Q136" s="5">
        <v>72</v>
      </c>
    </row>
    <row r="137" spans="1:17" x14ac:dyDescent="0.2">
      <c r="A137" t="s">
        <v>5</v>
      </c>
      <c r="B137" t="s">
        <v>39</v>
      </c>
      <c r="C137" t="s">
        <v>24</v>
      </c>
      <c r="D137" s="4">
        <v>3920</v>
      </c>
      <c r="E137" s="5">
        <v>306</v>
      </c>
      <c r="G137" t="s">
        <v>5</v>
      </c>
      <c r="H137" t="s">
        <v>39</v>
      </c>
      <c r="I137" t="s">
        <v>24</v>
      </c>
      <c r="J137" s="4">
        <v>3920</v>
      </c>
      <c r="K137" s="5">
        <v>306</v>
      </c>
      <c r="M137" t="s">
        <v>5</v>
      </c>
      <c r="N137" t="s">
        <v>39</v>
      </c>
      <c r="O137" t="s">
        <v>24</v>
      </c>
      <c r="P137" s="4">
        <v>3920</v>
      </c>
      <c r="Q137" s="5">
        <v>306</v>
      </c>
    </row>
    <row r="138" spans="1:17" x14ac:dyDescent="0.2">
      <c r="A138" t="s">
        <v>7</v>
      </c>
      <c r="B138" t="s">
        <v>35</v>
      </c>
      <c r="C138" t="s">
        <v>27</v>
      </c>
      <c r="D138" s="4">
        <v>3864</v>
      </c>
      <c r="E138" s="5">
        <v>177</v>
      </c>
      <c r="G138" t="s">
        <v>7</v>
      </c>
      <c r="H138" t="s">
        <v>35</v>
      </c>
      <c r="I138" t="s">
        <v>27</v>
      </c>
      <c r="J138" s="4">
        <v>3864</v>
      </c>
      <c r="K138" s="5">
        <v>177</v>
      </c>
      <c r="M138" t="s">
        <v>7</v>
      </c>
      <c r="N138" t="s">
        <v>35</v>
      </c>
      <c r="O138" t="s">
        <v>27</v>
      </c>
      <c r="P138" s="4">
        <v>3864</v>
      </c>
      <c r="Q138" s="5">
        <v>177</v>
      </c>
    </row>
    <row r="139" spans="1:17" x14ac:dyDescent="0.2">
      <c r="A139" t="s">
        <v>6</v>
      </c>
      <c r="B139" t="s">
        <v>38</v>
      </c>
      <c r="C139" t="s">
        <v>25</v>
      </c>
      <c r="D139" s="4">
        <v>3850</v>
      </c>
      <c r="E139" s="5">
        <v>102</v>
      </c>
      <c r="G139" t="s">
        <v>6</v>
      </c>
      <c r="H139" t="s">
        <v>38</v>
      </c>
      <c r="I139" t="s">
        <v>25</v>
      </c>
      <c r="J139" s="4">
        <v>3850</v>
      </c>
      <c r="K139" s="5">
        <v>102</v>
      </c>
      <c r="M139" t="s">
        <v>6</v>
      </c>
      <c r="N139" t="s">
        <v>38</v>
      </c>
      <c r="O139" t="s">
        <v>25</v>
      </c>
      <c r="P139" s="4">
        <v>3850</v>
      </c>
      <c r="Q139" s="5">
        <v>102</v>
      </c>
    </row>
    <row r="140" spans="1:17" x14ac:dyDescent="0.2">
      <c r="A140" t="s">
        <v>8</v>
      </c>
      <c r="B140" t="s">
        <v>34</v>
      </c>
      <c r="C140" t="s">
        <v>15</v>
      </c>
      <c r="D140" s="4">
        <v>3829</v>
      </c>
      <c r="E140" s="5">
        <v>24</v>
      </c>
      <c r="G140" t="s">
        <v>8</v>
      </c>
      <c r="H140" t="s">
        <v>34</v>
      </c>
      <c r="I140" t="s">
        <v>15</v>
      </c>
      <c r="J140" s="4">
        <v>3829</v>
      </c>
      <c r="K140" s="5">
        <v>24</v>
      </c>
      <c r="M140" t="s">
        <v>8</v>
      </c>
      <c r="N140" t="s">
        <v>34</v>
      </c>
      <c r="O140" t="s">
        <v>15</v>
      </c>
      <c r="P140" s="4">
        <v>3829</v>
      </c>
      <c r="Q140" s="5">
        <v>24</v>
      </c>
    </row>
    <row r="141" spans="1:17" x14ac:dyDescent="0.2">
      <c r="A141" t="s">
        <v>5</v>
      </c>
      <c r="B141" t="s">
        <v>35</v>
      </c>
      <c r="C141" t="s">
        <v>18</v>
      </c>
      <c r="D141" s="4">
        <v>3808</v>
      </c>
      <c r="E141" s="5">
        <v>279</v>
      </c>
      <c r="G141" t="s">
        <v>5</v>
      </c>
      <c r="H141" t="s">
        <v>35</v>
      </c>
      <c r="I141" t="s">
        <v>18</v>
      </c>
      <c r="J141" s="4">
        <v>3808</v>
      </c>
      <c r="K141" s="5">
        <v>279</v>
      </c>
      <c r="M141" t="s">
        <v>5</v>
      </c>
      <c r="N141" t="s">
        <v>35</v>
      </c>
      <c r="O141" t="s">
        <v>18</v>
      </c>
      <c r="P141" s="4">
        <v>3808</v>
      </c>
      <c r="Q141" s="5">
        <v>279</v>
      </c>
    </row>
    <row r="142" spans="1:17" x14ac:dyDescent="0.2">
      <c r="A142" t="s">
        <v>9</v>
      </c>
      <c r="B142" t="s">
        <v>34</v>
      </c>
      <c r="C142" t="s">
        <v>33</v>
      </c>
      <c r="D142" s="4">
        <v>3794</v>
      </c>
      <c r="E142" s="5">
        <v>159</v>
      </c>
      <c r="G142" t="s">
        <v>9</v>
      </c>
      <c r="H142" t="s">
        <v>34</v>
      </c>
      <c r="I142" t="s">
        <v>33</v>
      </c>
      <c r="J142" s="4">
        <v>3794</v>
      </c>
      <c r="K142" s="5">
        <v>159</v>
      </c>
      <c r="M142" t="s">
        <v>9</v>
      </c>
      <c r="N142" t="s">
        <v>34</v>
      </c>
      <c r="O142" t="s">
        <v>33</v>
      </c>
      <c r="P142" s="4">
        <v>3794</v>
      </c>
      <c r="Q142" s="5">
        <v>159</v>
      </c>
    </row>
    <row r="143" spans="1:17" x14ac:dyDescent="0.2">
      <c r="A143" t="s">
        <v>8</v>
      </c>
      <c r="B143" t="s">
        <v>36</v>
      </c>
      <c r="C143" t="s">
        <v>23</v>
      </c>
      <c r="D143" s="4">
        <v>3773</v>
      </c>
      <c r="E143" s="5">
        <v>165</v>
      </c>
      <c r="G143" t="s">
        <v>8</v>
      </c>
      <c r="H143" t="s">
        <v>36</v>
      </c>
      <c r="I143" t="s">
        <v>23</v>
      </c>
      <c r="J143" s="4">
        <v>3773</v>
      </c>
      <c r="K143" s="5">
        <v>165</v>
      </c>
      <c r="M143" t="s">
        <v>8</v>
      </c>
      <c r="N143" t="s">
        <v>36</v>
      </c>
      <c r="O143" t="s">
        <v>23</v>
      </c>
      <c r="P143" s="4">
        <v>3773</v>
      </c>
      <c r="Q143" s="5">
        <v>165</v>
      </c>
    </row>
    <row r="144" spans="1:17" x14ac:dyDescent="0.2">
      <c r="A144" t="s">
        <v>41</v>
      </c>
      <c r="B144" t="s">
        <v>34</v>
      </c>
      <c r="C144" t="s">
        <v>17</v>
      </c>
      <c r="D144" s="4">
        <v>3759</v>
      </c>
      <c r="E144" s="5">
        <v>150</v>
      </c>
      <c r="G144" t="s">
        <v>41</v>
      </c>
      <c r="H144" t="s">
        <v>34</v>
      </c>
      <c r="I144" t="s">
        <v>17</v>
      </c>
      <c r="J144" s="4">
        <v>3759</v>
      </c>
      <c r="K144" s="5">
        <v>150</v>
      </c>
      <c r="M144" t="s">
        <v>41</v>
      </c>
      <c r="N144" t="s">
        <v>34</v>
      </c>
      <c r="O144" t="s">
        <v>17</v>
      </c>
      <c r="P144" s="4">
        <v>3759</v>
      </c>
      <c r="Q144" s="5">
        <v>150</v>
      </c>
    </row>
    <row r="145" spans="1:17" x14ac:dyDescent="0.2">
      <c r="A145" t="s">
        <v>7</v>
      </c>
      <c r="B145" t="s">
        <v>38</v>
      </c>
      <c r="C145" t="s">
        <v>32</v>
      </c>
      <c r="D145" s="4">
        <v>3752</v>
      </c>
      <c r="E145" s="5">
        <v>213</v>
      </c>
      <c r="G145" t="s">
        <v>7</v>
      </c>
      <c r="H145" t="s">
        <v>38</v>
      </c>
      <c r="I145" t="s">
        <v>32</v>
      </c>
      <c r="J145" s="4">
        <v>3752</v>
      </c>
      <c r="K145" s="5">
        <v>213</v>
      </c>
      <c r="M145" t="s">
        <v>7</v>
      </c>
      <c r="N145" t="s">
        <v>38</v>
      </c>
      <c r="O145" t="s">
        <v>32</v>
      </c>
      <c r="P145" s="4">
        <v>3752</v>
      </c>
      <c r="Q145" s="5">
        <v>213</v>
      </c>
    </row>
    <row r="146" spans="1:17" x14ac:dyDescent="0.2">
      <c r="A146" t="s">
        <v>41</v>
      </c>
      <c r="B146" t="s">
        <v>34</v>
      </c>
      <c r="C146" t="s">
        <v>28</v>
      </c>
      <c r="D146" s="4">
        <v>3689</v>
      </c>
      <c r="E146" s="5">
        <v>312</v>
      </c>
      <c r="G146" t="s">
        <v>41</v>
      </c>
      <c r="H146" t="s">
        <v>34</v>
      </c>
      <c r="I146" t="s">
        <v>28</v>
      </c>
      <c r="J146" s="4">
        <v>3689</v>
      </c>
      <c r="K146" s="5">
        <v>312</v>
      </c>
      <c r="M146" t="s">
        <v>41</v>
      </c>
      <c r="N146" t="s">
        <v>34</v>
      </c>
      <c r="O146" t="s">
        <v>28</v>
      </c>
      <c r="P146" s="4">
        <v>3689</v>
      </c>
      <c r="Q146" s="5">
        <v>312</v>
      </c>
    </row>
    <row r="147" spans="1:17" x14ac:dyDescent="0.2">
      <c r="A147" t="s">
        <v>2</v>
      </c>
      <c r="B147" t="s">
        <v>39</v>
      </c>
      <c r="C147" t="s">
        <v>29</v>
      </c>
      <c r="D147" s="4">
        <v>3640</v>
      </c>
      <c r="E147" s="5">
        <v>51</v>
      </c>
      <c r="G147" t="s">
        <v>2</v>
      </c>
      <c r="H147" t="s">
        <v>39</v>
      </c>
      <c r="I147" t="s">
        <v>29</v>
      </c>
      <c r="J147" s="4">
        <v>3640</v>
      </c>
      <c r="K147" s="5">
        <v>51</v>
      </c>
      <c r="M147" t="s">
        <v>2</v>
      </c>
      <c r="N147" t="s">
        <v>39</v>
      </c>
      <c r="O147" t="s">
        <v>29</v>
      </c>
      <c r="P147" s="4">
        <v>3640</v>
      </c>
      <c r="Q147" s="5">
        <v>51</v>
      </c>
    </row>
    <row r="148" spans="1:17" x14ac:dyDescent="0.2">
      <c r="A148" t="s">
        <v>8</v>
      </c>
      <c r="B148" t="s">
        <v>35</v>
      </c>
      <c r="C148" t="s">
        <v>30</v>
      </c>
      <c r="D148" s="4">
        <v>3598</v>
      </c>
      <c r="E148" s="5">
        <v>81</v>
      </c>
      <c r="G148" t="s">
        <v>8</v>
      </c>
      <c r="H148" t="s">
        <v>35</v>
      </c>
      <c r="I148" t="s">
        <v>30</v>
      </c>
      <c r="J148" s="4">
        <v>3598</v>
      </c>
      <c r="K148" s="5">
        <v>81</v>
      </c>
      <c r="M148" t="s">
        <v>8</v>
      </c>
      <c r="N148" t="s">
        <v>35</v>
      </c>
      <c r="O148" t="s">
        <v>30</v>
      </c>
      <c r="P148" s="4">
        <v>3598</v>
      </c>
      <c r="Q148" s="5">
        <v>81</v>
      </c>
    </row>
    <row r="149" spans="1:17" x14ac:dyDescent="0.2">
      <c r="A149" t="s">
        <v>6</v>
      </c>
      <c r="B149" t="s">
        <v>37</v>
      </c>
      <c r="C149" t="s">
        <v>28</v>
      </c>
      <c r="D149" s="4">
        <v>3556</v>
      </c>
      <c r="E149" s="5">
        <v>459</v>
      </c>
      <c r="G149" t="s">
        <v>6</v>
      </c>
      <c r="H149" t="s">
        <v>37</v>
      </c>
      <c r="I149" t="s">
        <v>28</v>
      </c>
      <c r="J149" s="4">
        <v>3556</v>
      </c>
      <c r="K149" s="5">
        <v>459</v>
      </c>
      <c r="M149" t="s">
        <v>6</v>
      </c>
      <c r="N149" t="s">
        <v>37</v>
      </c>
      <c r="O149" t="s">
        <v>28</v>
      </c>
      <c r="P149" s="4">
        <v>3556</v>
      </c>
      <c r="Q149" s="5">
        <v>459</v>
      </c>
    </row>
    <row r="150" spans="1:17" x14ac:dyDescent="0.2">
      <c r="A150" t="s">
        <v>9</v>
      </c>
      <c r="B150" t="s">
        <v>38</v>
      </c>
      <c r="C150" t="s">
        <v>4</v>
      </c>
      <c r="D150" s="4">
        <v>3549</v>
      </c>
      <c r="E150" s="5">
        <v>3</v>
      </c>
      <c r="G150" t="s">
        <v>9</v>
      </c>
      <c r="H150" t="s">
        <v>38</v>
      </c>
      <c r="I150" t="s">
        <v>4</v>
      </c>
      <c r="J150" s="4">
        <v>3549</v>
      </c>
      <c r="K150" s="5">
        <v>3</v>
      </c>
      <c r="M150" t="s">
        <v>9</v>
      </c>
      <c r="N150" t="s">
        <v>38</v>
      </c>
      <c r="O150" t="s">
        <v>4</v>
      </c>
      <c r="P150" s="4">
        <v>3549</v>
      </c>
      <c r="Q150" s="5">
        <v>3</v>
      </c>
    </row>
    <row r="151" spans="1:17" x14ac:dyDescent="0.2">
      <c r="A151" t="s">
        <v>2</v>
      </c>
      <c r="B151" t="s">
        <v>34</v>
      </c>
      <c r="C151" t="s">
        <v>31</v>
      </c>
      <c r="D151" s="4">
        <v>3507</v>
      </c>
      <c r="E151" s="5">
        <v>288</v>
      </c>
      <c r="G151" t="s">
        <v>2</v>
      </c>
      <c r="H151" t="s">
        <v>34</v>
      </c>
      <c r="I151" t="s">
        <v>31</v>
      </c>
      <c r="J151" s="4">
        <v>3507</v>
      </c>
      <c r="K151" s="5">
        <v>288</v>
      </c>
      <c r="M151" t="s">
        <v>2</v>
      </c>
      <c r="N151" t="s">
        <v>34</v>
      </c>
      <c r="O151" t="s">
        <v>31</v>
      </c>
      <c r="P151" s="4">
        <v>3507</v>
      </c>
      <c r="Q151" s="5">
        <v>288</v>
      </c>
    </row>
    <row r="152" spans="1:17" x14ac:dyDescent="0.2">
      <c r="A152" t="s">
        <v>6</v>
      </c>
      <c r="B152" t="s">
        <v>35</v>
      </c>
      <c r="C152" t="s">
        <v>14</v>
      </c>
      <c r="D152" s="4">
        <v>3472</v>
      </c>
      <c r="E152" s="5">
        <v>96</v>
      </c>
      <c r="G152" t="s">
        <v>6</v>
      </c>
      <c r="H152" t="s">
        <v>35</v>
      </c>
      <c r="I152" t="s">
        <v>14</v>
      </c>
      <c r="J152" s="4">
        <v>3472</v>
      </c>
      <c r="K152" s="5">
        <v>96</v>
      </c>
      <c r="M152" t="s">
        <v>6</v>
      </c>
      <c r="N152" t="s">
        <v>35</v>
      </c>
      <c r="O152" t="s">
        <v>14</v>
      </c>
      <c r="P152" s="4">
        <v>3472</v>
      </c>
      <c r="Q152" s="5">
        <v>96</v>
      </c>
    </row>
    <row r="153" spans="1:17" x14ac:dyDescent="0.2">
      <c r="A153" t="s">
        <v>8</v>
      </c>
      <c r="B153" t="s">
        <v>34</v>
      </c>
      <c r="C153" t="s">
        <v>30</v>
      </c>
      <c r="D153" s="4">
        <v>3402</v>
      </c>
      <c r="E153" s="5">
        <v>366</v>
      </c>
      <c r="G153" t="s">
        <v>8</v>
      </c>
      <c r="H153" t="s">
        <v>34</v>
      </c>
      <c r="I153" t="s">
        <v>30</v>
      </c>
      <c r="J153" s="4">
        <v>3402</v>
      </c>
      <c r="K153" s="5">
        <v>366</v>
      </c>
      <c r="M153" t="s">
        <v>8</v>
      </c>
      <c r="N153" t="s">
        <v>34</v>
      </c>
      <c r="O153" t="s">
        <v>30</v>
      </c>
      <c r="P153" s="4">
        <v>3402</v>
      </c>
      <c r="Q153" s="5">
        <v>366</v>
      </c>
    </row>
    <row r="154" spans="1:17" x14ac:dyDescent="0.2">
      <c r="A154" t="s">
        <v>9</v>
      </c>
      <c r="B154" t="s">
        <v>37</v>
      </c>
      <c r="C154" t="s">
        <v>20</v>
      </c>
      <c r="D154" s="4">
        <v>3388</v>
      </c>
      <c r="E154" s="5">
        <v>123</v>
      </c>
      <c r="G154" t="s">
        <v>9</v>
      </c>
      <c r="H154" t="s">
        <v>37</v>
      </c>
      <c r="I154" t="s">
        <v>20</v>
      </c>
      <c r="J154" s="4">
        <v>3388</v>
      </c>
      <c r="K154" s="5">
        <v>123</v>
      </c>
      <c r="M154" t="s">
        <v>9</v>
      </c>
      <c r="N154" t="s">
        <v>37</v>
      </c>
      <c r="O154" t="s">
        <v>20</v>
      </c>
      <c r="P154" s="4">
        <v>3388</v>
      </c>
      <c r="Q154" s="5">
        <v>123</v>
      </c>
    </row>
    <row r="155" spans="1:17" x14ac:dyDescent="0.2">
      <c r="A155" t="s">
        <v>7</v>
      </c>
      <c r="B155" t="s">
        <v>36</v>
      </c>
      <c r="C155" t="s">
        <v>17</v>
      </c>
      <c r="D155" s="4">
        <v>3339</v>
      </c>
      <c r="E155" s="5">
        <v>348</v>
      </c>
      <c r="G155" t="s">
        <v>7</v>
      </c>
      <c r="H155" t="s">
        <v>36</v>
      </c>
      <c r="I155" t="s">
        <v>17</v>
      </c>
      <c r="J155" s="4">
        <v>3339</v>
      </c>
      <c r="K155" s="5">
        <v>348</v>
      </c>
      <c r="M155" t="s">
        <v>7</v>
      </c>
      <c r="N155" t="s">
        <v>36</v>
      </c>
      <c r="O155" t="s">
        <v>17</v>
      </c>
      <c r="P155" s="4">
        <v>3339</v>
      </c>
      <c r="Q155" s="5">
        <v>348</v>
      </c>
    </row>
    <row r="156" spans="1:17" x14ac:dyDescent="0.2">
      <c r="A156" t="s">
        <v>40</v>
      </c>
      <c r="B156" t="s">
        <v>34</v>
      </c>
      <c r="C156" t="s">
        <v>29</v>
      </c>
      <c r="D156" s="4">
        <v>3339</v>
      </c>
      <c r="E156" s="5">
        <v>75</v>
      </c>
      <c r="G156" t="s">
        <v>40</v>
      </c>
      <c r="H156" t="s">
        <v>34</v>
      </c>
      <c r="I156" t="s">
        <v>29</v>
      </c>
      <c r="J156" s="4">
        <v>3339</v>
      </c>
      <c r="K156" s="5">
        <v>75</v>
      </c>
      <c r="M156" t="s">
        <v>40</v>
      </c>
      <c r="N156" t="s">
        <v>34</v>
      </c>
      <c r="O156" t="s">
        <v>29</v>
      </c>
      <c r="P156" s="4">
        <v>3339</v>
      </c>
      <c r="Q156" s="5">
        <v>75</v>
      </c>
    </row>
    <row r="157" spans="1:17" x14ac:dyDescent="0.2">
      <c r="A157" t="s">
        <v>7</v>
      </c>
      <c r="B157" t="s">
        <v>36</v>
      </c>
      <c r="C157" t="s">
        <v>25</v>
      </c>
      <c r="D157" s="4">
        <v>3339</v>
      </c>
      <c r="E157" s="5">
        <v>39</v>
      </c>
      <c r="G157" t="s">
        <v>7</v>
      </c>
      <c r="H157" t="s">
        <v>36</v>
      </c>
      <c r="I157" t="s">
        <v>25</v>
      </c>
      <c r="J157" s="4">
        <v>3339</v>
      </c>
      <c r="K157" s="5">
        <v>39</v>
      </c>
      <c r="M157" t="s">
        <v>7</v>
      </c>
      <c r="N157" t="s">
        <v>36</v>
      </c>
      <c r="O157" t="s">
        <v>25</v>
      </c>
      <c r="P157" s="4">
        <v>3339</v>
      </c>
      <c r="Q157" s="5">
        <v>39</v>
      </c>
    </row>
    <row r="158" spans="1:17" x14ac:dyDescent="0.2">
      <c r="A158" t="s">
        <v>6</v>
      </c>
      <c r="B158" t="s">
        <v>34</v>
      </c>
      <c r="C158" t="s">
        <v>32</v>
      </c>
      <c r="D158" s="4">
        <v>3262</v>
      </c>
      <c r="E158" s="5">
        <v>75</v>
      </c>
      <c r="G158" t="s">
        <v>6</v>
      </c>
      <c r="H158" t="s">
        <v>34</v>
      </c>
      <c r="I158" t="s">
        <v>32</v>
      </c>
      <c r="J158" s="4">
        <v>3262</v>
      </c>
      <c r="K158" s="5">
        <v>75</v>
      </c>
      <c r="M158" t="s">
        <v>6</v>
      </c>
      <c r="N158" t="s">
        <v>34</v>
      </c>
      <c r="O158" t="s">
        <v>32</v>
      </c>
      <c r="P158" s="4">
        <v>3262</v>
      </c>
      <c r="Q158" s="5">
        <v>75</v>
      </c>
    </row>
    <row r="159" spans="1:17" x14ac:dyDescent="0.2">
      <c r="A159" t="s">
        <v>5</v>
      </c>
      <c r="B159" t="s">
        <v>39</v>
      </c>
      <c r="C159" t="s">
        <v>25</v>
      </c>
      <c r="D159" s="4">
        <v>3192</v>
      </c>
      <c r="E159" s="5">
        <v>72</v>
      </c>
      <c r="G159" t="s">
        <v>5</v>
      </c>
      <c r="H159" t="s">
        <v>39</v>
      </c>
      <c r="I159" t="s">
        <v>25</v>
      </c>
      <c r="J159" s="4">
        <v>3192</v>
      </c>
      <c r="K159" s="5">
        <v>72</v>
      </c>
      <c r="M159" t="s">
        <v>5</v>
      </c>
      <c r="N159" t="s">
        <v>39</v>
      </c>
      <c r="O159" t="s">
        <v>25</v>
      </c>
      <c r="P159" s="4">
        <v>3192</v>
      </c>
      <c r="Q159" s="5">
        <v>72</v>
      </c>
    </row>
    <row r="160" spans="1:17" x14ac:dyDescent="0.2">
      <c r="A160" t="s">
        <v>6</v>
      </c>
      <c r="B160" t="s">
        <v>36</v>
      </c>
      <c r="C160" t="s">
        <v>27</v>
      </c>
      <c r="D160" s="4">
        <v>3164</v>
      </c>
      <c r="E160" s="5">
        <v>306</v>
      </c>
      <c r="G160" t="s">
        <v>6</v>
      </c>
      <c r="H160" t="s">
        <v>36</v>
      </c>
      <c r="I160" t="s">
        <v>27</v>
      </c>
      <c r="J160" s="4">
        <v>3164</v>
      </c>
      <c r="K160" s="5">
        <v>306</v>
      </c>
      <c r="M160" t="s">
        <v>6</v>
      </c>
      <c r="N160" t="s">
        <v>36</v>
      </c>
      <c r="O160" t="s">
        <v>27</v>
      </c>
      <c r="P160" s="4">
        <v>3164</v>
      </c>
      <c r="Q160" s="5">
        <v>306</v>
      </c>
    </row>
    <row r="161" spans="1:17" x14ac:dyDescent="0.2">
      <c r="A161" t="s">
        <v>3</v>
      </c>
      <c r="B161" t="s">
        <v>34</v>
      </c>
      <c r="C161" t="s">
        <v>26</v>
      </c>
      <c r="D161" s="4">
        <v>3108</v>
      </c>
      <c r="E161" s="5">
        <v>54</v>
      </c>
      <c r="G161" t="s">
        <v>3</v>
      </c>
      <c r="H161" t="s">
        <v>34</v>
      </c>
      <c r="I161" t="s">
        <v>26</v>
      </c>
      <c r="J161" s="4">
        <v>3108</v>
      </c>
      <c r="K161" s="5">
        <v>54</v>
      </c>
      <c r="M161" t="s">
        <v>3</v>
      </c>
      <c r="N161" t="s">
        <v>34</v>
      </c>
      <c r="O161" t="s">
        <v>26</v>
      </c>
      <c r="P161" s="4">
        <v>3108</v>
      </c>
      <c r="Q161" s="5">
        <v>54</v>
      </c>
    </row>
    <row r="162" spans="1:17" x14ac:dyDescent="0.2">
      <c r="A162" t="s">
        <v>9</v>
      </c>
      <c r="B162" t="s">
        <v>39</v>
      </c>
      <c r="C162" t="s">
        <v>28</v>
      </c>
      <c r="D162" s="4">
        <v>3101</v>
      </c>
      <c r="E162" s="5">
        <v>225</v>
      </c>
      <c r="G162" t="s">
        <v>9</v>
      </c>
      <c r="H162" t="s">
        <v>39</v>
      </c>
      <c r="I162" t="s">
        <v>28</v>
      </c>
      <c r="J162" s="4">
        <v>3101</v>
      </c>
      <c r="K162" s="5">
        <v>225</v>
      </c>
      <c r="M162" t="s">
        <v>9</v>
      </c>
      <c r="N162" t="s">
        <v>39</v>
      </c>
      <c r="O162" t="s">
        <v>28</v>
      </c>
      <c r="P162" s="4">
        <v>3101</v>
      </c>
      <c r="Q162" s="5">
        <v>225</v>
      </c>
    </row>
    <row r="163" spans="1:17" x14ac:dyDescent="0.2">
      <c r="A163" t="s">
        <v>2</v>
      </c>
      <c r="B163" t="s">
        <v>36</v>
      </c>
      <c r="C163" t="s">
        <v>31</v>
      </c>
      <c r="D163" s="4">
        <v>3094</v>
      </c>
      <c r="E163" s="5">
        <v>246</v>
      </c>
      <c r="G163" t="s">
        <v>2</v>
      </c>
      <c r="H163" t="s">
        <v>36</v>
      </c>
      <c r="I163" t="s">
        <v>31</v>
      </c>
      <c r="J163" s="4">
        <v>3094</v>
      </c>
      <c r="K163" s="5">
        <v>246</v>
      </c>
      <c r="M163" t="s">
        <v>2</v>
      </c>
      <c r="N163" t="s">
        <v>36</v>
      </c>
      <c r="O163" t="s">
        <v>31</v>
      </c>
      <c r="P163" s="4">
        <v>3094</v>
      </c>
      <c r="Q163" s="5">
        <v>246</v>
      </c>
    </row>
    <row r="164" spans="1:17" x14ac:dyDescent="0.2">
      <c r="A164" t="s">
        <v>40</v>
      </c>
      <c r="B164" t="s">
        <v>37</v>
      </c>
      <c r="C164" t="s">
        <v>28</v>
      </c>
      <c r="D164" s="4">
        <v>3059</v>
      </c>
      <c r="E164" s="5">
        <v>27</v>
      </c>
      <c r="G164" t="s">
        <v>40</v>
      </c>
      <c r="H164" t="s">
        <v>37</v>
      </c>
      <c r="I164" t="s">
        <v>28</v>
      </c>
      <c r="J164" s="4">
        <v>3059</v>
      </c>
      <c r="K164" s="5">
        <v>27</v>
      </c>
      <c r="M164" t="s">
        <v>40</v>
      </c>
      <c r="N164" t="s">
        <v>37</v>
      </c>
      <c r="O164" t="s">
        <v>28</v>
      </c>
      <c r="P164" s="4">
        <v>3059</v>
      </c>
      <c r="Q164" s="5">
        <v>27</v>
      </c>
    </row>
    <row r="165" spans="1:17" x14ac:dyDescent="0.2">
      <c r="A165" t="s">
        <v>40</v>
      </c>
      <c r="B165" t="s">
        <v>39</v>
      </c>
      <c r="C165" t="s">
        <v>29</v>
      </c>
      <c r="D165" s="4">
        <v>3052</v>
      </c>
      <c r="E165" s="5">
        <v>378</v>
      </c>
      <c r="G165" t="s">
        <v>40</v>
      </c>
      <c r="H165" t="s">
        <v>39</v>
      </c>
      <c r="I165" t="s">
        <v>29</v>
      </c>
      <c r="J165" s="4">
        <v>3052</v>
      </c>
      <c r="K165" s="5">
        <v>378</v>
      </c>
      <c r="M165" t="s">
        <v>40</v>
      </c>
      <c r="N165" t="s">
        <v>39</v>
      </c>
      <c r="O165" t="s">
        <v>29</v>
      </c>
      <c r="P165" s="4">
        <v>3052</v>
      </c>
      <c r="Q165" s="5">
        <v>378</v>
      </c>
    </row>
    <row r="166" spans="1:17" x14ac:dyDescent="0.2">
      <c r="A166" t="s">
        <v>7</v>
      </c>
      <c r="B166" t="s">
        <v>39</v>
      </c>
      <c r="C166" t="s">
        <v>24</v>
      </c>
      <c r="D166" s="4">
        <v>2989</v>
      </c>
      <c r="E166" s="5">
        <v>3</v>
      </c>
      <c r="G166" t="s">
        <v>7</v>
      </c>
      <c r="H166" t="s">
        <v>39</v>
      </c>
      <c r="I166" t="s">
        <v>24</v>
      </c>
      <c r="J166" s="4">
        <v>2989</v>
      </c>
      <c r="K166" s="5">
        <v>3</v>
      </c>
      <c r="M166" t="s">
        <v>7</v>
      </c>
      <c r="N166" t="s">
        <v>39</v>
      </c>
      <c r="O166" t="s">
        <v>24</v>
      </c>
      <c r="P166" s="4">
        <v>2989</v>
      </c>
      <c r="Q166" s="5">
        <v>3</v>
      </c>
    </row>
    <row r="167" spans="1:17" x14ac:dyDescent="0.2">
      <c r="A167" t="s">
        <v>40</v>
      </c>
      <c r="B167" t="s">
        <v>36</v>
      </c>
      <c r="C167" t="s">
        <v>32</v>
      </c>
      <c r="D167" s="4">
        <v>2954</v>
      </c>
      <c r="E167" s="5">
        <v>189</v>
      </c>
      <c r="G167" t="s">
        <v>40</v>
      </c>
      <c r="H167" t="s">
        <v>36</v>
      </c>
      <c r="I167" t="s">
        <v>32</v>
      </c>
      <c r="J167" s="4">
        <v>2954</v>
      </c>
      <c r="K167" s="5">
        <v>189</v>
      </c>
      <c r="M167" t="s">
        <v>40</v>
      </c>
      <c r="N167" t="s">
        <v>36</v>
      </c>
      <c r="O167" t="s">
        <v>32</v>
      </c>
      <c r="P167" s="4">
        <v>2954</v>
      </c>
      <c r="Q167" s="5">
        <v>189</v>
      </c>
    </row>
    <row r="168" spans="1:17" x14ac:dyDescent="0.2">
      <c r="A168" t="s">
        <v>10</v>
      </c>
      <c r="B168" t="s">
        <v>37</v>
      </c>
      <c r="C168" t="s">
        <v>21</v>
      </c>
      <c r="D168" s="4">
        <v>2933</v>
      </c>
      <c r="E168" s="5">
        <v>9</v>
      </c>
      <c r="G168" t="s">
        <v>10</v>
      </c>
      <c r="H168" t="s">
        <v>37</v>
      </c>
      <c r="I168" t="s">
        <v>21</v>
      </c>
      <c r="J168" s="4">
        <v>2933</v>
      </c>
      <c r="K168" s="5">
        <v>9</v>
      </c>
      <c r="M168" t="s">
        <v>10</v>
      </c>
      <c r="N168" t="s">
        <v>37</v>
      </c>
      <c r="O168" t="s">
        <v>21</v>
      </c>
      <c r="P168" s="4">
        <v>2933</v>
      </c>
      <c r="Q168" s="5">
        <v>9</v>
      </c>
    </row>
    <row r="169" spans="1:17" x14ac:dyDescent="0.2">
      <c r="A169" t="s">
        <v>7</v>
      </c>
      <c r="B169" t="s">
        <v>34</v>
      </c>
      <c r="C169" t="s">
        <v>17</v>
      </c>
      <c r="D169" s="4">
        <v>2919</v>
      </c>
      <c r="E169" s="5">
        <v>93</v>
      </c>
      <c r="G169" t="s">
        <v>7</v>
      </c>
      <c r="H169" t="s">
        <v>34</v>
      </c>
      <c r="I169" t="s">
        <v>17</v>
      </c>
      <c r="J169" s="4">
        <v>2919</v>
      </c>
      <c r="K169" s="5">
        <v>93</v>
      </c>
      <c r="M169" t="s">
        <v>7</v>
      </c>
      <c r="N169" t="s">
        <v>34</v>
      </c>
      <c r="O169" t="s">
        <v>17</v>
      </c>
      <c r="P169" s="4">
        <v>2919</v>
      </c>
      <c r="Q169" s="5">
        <v>93</v>
      </c>
    </row>
    <row r="170" spans="1:17" x14ac:dyDescent="0.2">
      <c r="A170" t="s">
        <v>40</v>
      </c>
      <c r="B170" t="s">
        <v>37</v>
      </c>
      <c r="C170" t="s">
        <v>28</v>
      </c>
      <c r="D170" s="4">
        <v>2919</v>
      </c>
      <c r="E170" s="5">
        <v>45</v>
      </c>
      <c r="G170" t="s">
        <v>40</v>
      </c>
      <c r="H170" t="s">
        <v>37</v>
      </c>
      <c r="I170" t="s">
        <v>28</v>
      </c>
      <c r="J170" s="4">
        <v>2919</v>
      </c>
      <c r="K170" s="5">
        <v>45</v>
      </c>
      <c r="M170" t="s">
        <v>40</v>
      </c>
      <c r="N170" t="s">
        <v>37</v>
      </c>
      <c r="O170" t="s">
        <v>28</v>
      </c>
      <c r="P170" s="4">
        <v>2919</v>
      </c>
      <c r="Q170" s="5">
        <v>45</v>
      </c>
    </row>
    <row r="171" spans="1:17" x14ac:dyDescent="0.2">
      <c r="A171" t="s">
        <v>3</v>
      </c>
      <c r="B171" t="s">
        <v>34</v>
      </c>
      <c r="C171" t="s">
        <v>29</v>
      </c>
      <c r="D171" s="4">
        <v>2891</v>
      </c>
      <c r="E171" s="5">
        <v>102</v>
      </c>
      <c r="G171" t="s">
        <v>3</v>
      </c>
      <c r="H171" t="s">
        <v>34</v>
      </c>
      <c r="I171" t="s">
        <v>29</v>
      </c>
      <c r="J171" s="4">
        <v>2891</v>
      </c>
      <c r="K171" s="5">
        <v>102</v>
      </c>
      <c r="M171" t="s">
        <v>3</v>
      </c>
      <c r="N171" t="s">
        <v>34</v>
      </c>
      <c r="O171" t="s">
        <v>29</v>
      </c>
      <c r="P171" s="4">
        <v>2891</v>
      </c>
      <c r="Q171" s="5">
        <v>102</v>
      </c>
    </row>
    <row r="172" spans="1:17" x14ac:dyDescent="0.2">
      <c r="A172" t="s">
        <v>3</v>
      </c>
      <c r="B172" t="s">
        <v>36</v>
      </c>
      <c r="C172" t="s">
        <v>19</v>
      </c>
      <c r="D172" s="4">
        <v>2870</v>
      </c>
      <c r="E172" s="5">
        <v>300</v>
      </c>
      <c r="G172" t="s">
        <v>3</v>
      </c>
      <c r="H172" t="s">
        <v>36</v>
      </c>
      <c r="I172" t="s">
        <v>19</v>
      </c>
      <c r="J172" s="4">
        <v>2870</v>
      </c>
      <c r="K172" s="5">
        <v>300</v>
      </c>
      <c r="M172" t="s">
        <v>3</v>
      </c>
      <c r="N172" t="s">
        <v>36</v>
      </c>
      <c r="O172" t="s">
        <v>19</v>
      </c>
      <c r="P172" s="4">
        <v>2870</v>
      </c>
      <c r="Q172" s="5">
        <v>300</v>
      </c>
    </row>
    <row r="173" spans="1:17" x14ac:dyDescent="0.2">
      <c r="A173" t="s">
        <v>7</v>
      </c>
      <c r="B173" t="s">
        <v>37</v>
      </c>
      <c r="C173" t="s">
        <v>15</v>
      </c>
      <c r="D173" s="4">
        <v>2863</v>
      </c>
      <c r="E173" s="5">
        <v>42</v>
      </c>
      <c r="G173" t="s">
        <v>7</v>
      </c>
      <c r="H173" t="s">
        <v>37</v>
      </c>
      <c r="I173" t="s">
        <v>15</v>
      </c>
      <c r="J173" s="4">
        <v>2863</v>
      </c>
      <c r="K173" s="5">
        <v>42</v>
      </c>
      <c r="M173" t="s">
        <v>7</v>
      </c>
      <c r="N173" t="s">
        <v>37</v>
      </c>
      <c r="O173" t="s">
        <v>15</v>
      </c>
      <c r="P173" s="4">
        <v>2863</v>
      </c>
      <c r="Q173" s="5">
        <v>42</v>
      </c>
    </row>
    <row r="174" spans="1:17" x14ac:dyDescent="0.2">
      <c r="A174" t="s">
        <v>5</v>
      </c>
      <c r="B174" t="s">
        <v>37</v>
      </c>
      <c r="C174" t="s">
        <v>26</v>
      </c>
      <c r="D174" s="4">
        <v>2856</v>
      </c>
      <c r="E174" s="5">
        <v>246</v>
      </c>
      <c r="G174" t="s">
        <v>5</v>
      </c>
      <c r="H174" t="s">
        <v>37</v>
      </c>
      <c r="I174" t="s">
        <v>26</v>
      </c>
      <c r="J174" s="4">
        <v>2856</v>
      </c>
      <c r="K174" s="5">
        <v>246</v>
      </c>
      <c r="M174" t="s">
        <v>5</v>
      </c>
      <c r="N174" t="s">
        <v>37</v>
      </c>
      <c r="O174" t="s">
        <v>26</v>
      </c>
      <c r="P174" s="4">
        <v>2856</v>
      </c>
      <c r="Q174" s="5">
        <v>246</v>
      </c>
    </row>
    <row r="175" spans="1:17" x14ac:dyDescent="0.2">
      <c r="A175" t="s">
        <v>10</v>
      </c>
      <c r="B175" t="s">
        <v>35</v>
      </c>
      <c r="C175" t="s">
        <v>24</v>
      </c>
      <c r="D175" s="4">
        <v>2793</v>
      </c>
      <c r="E175" s="5">
        <v>114</v>
      </c>
      <c r="G175" t="s">
        <v>10</v>
      </c>
      <c r="H175" t="s">
        <v>35</v>
      </c>
      <c r="I175" t="s">
        <v>24</v>
      </c>
      <c r="J175" s="4">
        <v>2793</v>
      </c>
      <c r="K175" s="5">
        <v>114</v>
      </c>
      <c r="M175" t="s">
        <v>10</v>
      </c>
      <c r="N175" t="s">
        <v>35</v>
      </c>
      <c r="O175" t="s">
        <v>24</v>
      </c>
      <c r="P175" s="4">
        <v>2793</v>
      </c>
      <c r="Q175" s="5">
        <v>114</v>
      </c>
    </row>
    <row r="176" spans="1:17" x14ac:dyDescent="0.2">
      <c r="A176" t="s">
        <v>8</v>
      </c>
      <c r="B176" t="s">
        <v>34</v>
      </c>
      <c r="C176" t="s">
        <v>23</v>
      </c>
      <c r="D176" s="4">
        <v>2779</v>
      </c>
      <c r="E176" s="5">
        <v>75</v>
      </c>
      <c r="G176" t="s">
        <v>8</v>
      </c>
      <c r="H176" t="s">
        <v>34</v>
      </c>
      <c r="I176" t="s">
        <v>23</v>
      </c>
      <c r="J176" s="4">
        <v>2779</v>
      </c>
      <c r="K176" s="5">
        <v>75</v>
      </c>
      <c r="M176" t="s">
        <v>8</v>
      </c>
      <c r="N176" t="s">
        <v>34</v>
      </c>
      <c r="O176" t="s">
        <v>23</v>
      </c>
      <c r="P176" s="4">
        <v>2779</v>
      </c>
      <c r="Q176" s="5">
        <v>75</v>
      </c>
    </row>
    <row r="177" spans="1:17" x14ac:dyDescent="0.2">
      <c r="A177" t="s">
        <v>2</v>
      </c>
      <c r="B177" t="s">
        <v>35</v>
      </c>
      <c r="C177" t="s">
        <v>4</v>
      </c>
      <c r="D177" s="4">
        <v>2744</v>
      </c>
      <c r="E177" s="5">
        <v>9</v>
      </c>
      <c r="G177" t="s">
        <v>2</v>
      </c>
      <c r="H177" t="s">
        <v>35</v>
      </c>
      <c r="I177" t="s">
        <v>4</v>
      </c>
      <c r="J177" s="4">
        <v>2744</v>
      </c>
      <c r="K177" s="5">
        <v>9</v>
      </c>
      <c r="M177" t="s">
        <v>2</v>
      </c>
      <c r="N177" t="s">
        <v>35</v>
      </c>
      <c r="O177" t="s">
        <v>4</v>
      </c>
      <c r="P177" s="4">
        <v>2744</v>
      </c>
      <c r="Q177" s="5">
        <v>9</v>
      </c>
    </row>
    <row r="178" spans="1:17" x14ac:dyDescent="0.2">
      <c r="A178" t="s">
        <v>41</v>
      </c>
      <c r="B178" t="s">
        <v>37</v>
      </c>
      <c r="C178" t="s">
        <v>23</v>
      </c>
      <c r="D178" s="4">
        <v>2737</v>
      </c>
      <c r="E178" s="5">
        <v>93</v>
      </c>
      <c r="G178" t="s">
        <v>41</v>
      </c>
      <c r="H178" t="s">
        <v>37</v>
      </c>
      <c r="I178" t="s">
        <v>23</v>
      </c>
      <c r="J178" s="4">
        <v>2737</v>
      </c>
      <c r="K178" s="5">
        <v>93</v>
      </c>
      <c r="M178" t="s">
        <v>41</v>
      </c>
      <c r="N178" t="s">
        <v>37</v>
      </c>
      <c r="O178" t="s">
        <v>23</v>
      </c>
      <c r="P178" s="4">
        <v>2737</v>
      </c>
      <c r="Q178" s="5">
        <v>93</v>
      </c>
    </row>
    <row r="179" spans="1:17" x14ac:dyDescent="0.2">
      <c r="A179" t="s">
        <v>40</v>
      </c>
      <c r="B179" t="s">
        <v>35</v>
      </c>
      <c r="C179" t="s">
        <v>20</v>
      </c>
      <c r="D179" s="4">
        <v>2702</v>
      </c>
      <c r="E179" s="5">
        <v>363</v>
      </c>
      <c r="G179" t="s">
        <v>40</v>
      </c>
      <c r="H179" t="s">
        <v>35</v>
      </c>
      <c r="I179" t="s">
        <v>20</v>
      </c>
      <c r="J179" s="4">
        <v>2702</v>
      </c>
      <c r="K179" s="5">
        <v>363</v>
      </c>
      <c r="M179" t="s">
        <v>40</v>
      </c>
      <c r="N179" t="s">
        <v>35</v>
      </c>
      <c r="O179" t="s">
        <v>20</v>
      </c>
      <c r="P179" s="4">
        <v>2702</v>
      </c>
      <c r="Q179" s="5">
        <v>363</v>
      </c>
    </row>
    <row r="180" spans="1:17" x14ac:dyDescent="0.2">
      <c r="A180" t="s">
        <v>6</v>
      </c>
      <c r="B180" t="s">
        <v>38</v>
      </c>
      <c r="C180" t="s">
        <v>31</v>
      </c>
      <c r="D180" s="4">
        <v>2681</v>
      </c>
      <c r="E180" s="5">
        <v>54</v>
      </c>
      <c r="G180" t="s">
        <v>6</v>
      </c>
      <c r="H180" t="s">
        <v>38</v>
      </c>
      <c r="I180" t="s">
        <v>31</v>
      </c>
      <c r="J180" s="4">
        <v>2681</v>
      </c>
      <c r="K180" s="5">
        <v>54</v>
      </c>
      <c r="M180" t="s">
        <v>6</v>
      </c>
      <c r="N180" t="s">
        <v>38</v>
      </c>
      <c r="O180" t="s">
        <v>31</v>
      </c>
      <c r="P180" s="4">
        <v>2681</v>
      </c>
      <c r="Q180" s="5">
        <v>54</v>
      </c>
    </row>
    <row r="181" spans="1:17" x14ac:dyDescent="0.2">
      <c r="A181" t="s">
        <v>8</v>
      </c>
      <c r="B181" t="s">
        <v>36</v>
      </c>
      <c r="C181" t="s">
        <v>18</v>
      </c>
      <c r="D181" s="4">
        <v>2646</v>
      </c>
      <c r="E181" s="5">
        <v>177</v>
      </c>
      <c r="G181" t="s">
        <v>8</v>
      </c>
      <c r="H181" t="s">
        <v>36</v>
      </c>
      <c r="I181" t="s">
        <v>18</v>
      </c>
      <c r="J181" s="4">
        <v>2646</v>
      </c>
      <c r="K181" s="5">
        <v>177</v>
      </c>
      <c r="M181" t="s">
        <v>8</v>
      </c>
      <c r="N181" t="s">
        <v>36</v>
      </c>
      <c r="O181" t="s">
        <v>18</v>
      </c>
      <c r="P181" s="4">
        <v>2646</v>
      </c>
      <c r="Q181" s="5">
        <v>177</v>
      </c>
    </row>
    <row r="182" spans="1:17" x14ac:dyDescent="0.2">
      <c r="A182" t="s">
        <v>9</v>
      </c>
      <c r="B182" t="s">
        <v>38</v>
      </c>
      <c r="C182" t="s">
        <v>16</v>
      </c>
      <c r="D182" s="4">
        <v>2646</v>
      </c>
      <c r="E182" s="5">
        <v>120</v>
      </c>
      <c r="G182" t="s">
        <v>9</v>
      </c>
      <c r="H182" t="s">
        <v>38</v>
      </c>
      <c r="I182" t="s">
        <v>16</v>
      </c>
      <c r="J182" s="4">
        <v>2646</v>
      </c>
      <c r="K182" s="5">
        <v>120</v>
      </c>
      <c r="M182" t="s">
        <v>9</v>
      </c>
      <c r="N182" t="s">
        <v>38</v>
      </c>
      <c r="O182" t="s">
        <v>16</v>
      </c>
      <c r="P182" s="4">
        <v>2646</v>
      </c>
      <c r="Q182" s="5">
        <v>120</v>
      </c>
    </row>
    <row r="183" spans="1:17" x14ac:dyDescent="0.2">
      <c r="A183" t="s">
        <v>6</v>
      </c>
      <c r="B183" t="s">
        <v>39</v>
      </c>
      <c r="C183" t="s">
        <v>18</v>
      </c>
      <c r="D183" s="4">
        <v>2639</v>
      </c>
      <c r="E183" s="5">
        <v>204</v>
      </c>
      <c r="G183" t="s">
        <v>6</v>
      </c>
      <c r="H183" t="s">
        <v>39</v>
      </c>
      <c r="I183" t="s">
        <v>18</v>
      </c>
      <c r="J183" s="4">
        <v>2639</v>
      </c>
      <c r="K183" s="5">
        <v>204</v>
      </c>
      <c r="M183" t="s">
        <v>6</v>
      </c>
      <c r="N183" t="s">
        <v>39</v>
      </c>
      <c r="O183" t="s">
        <v>18</v>
      </c>
      <c r="P183" s="4">
        <v>2639</v>
      </c>
      <c r="Q183" s="5">
        <v>204</v>
      </c>
    </row>
    <row r="184" spans="1:17" x14ac:dyDescent="0.2">
      <c r="A184" t="s">
        <v>10</v>
      </c>
      <c r="B184" t="s">
        <v>34</v>
      </c>
      <c r="C184" t="s">
        <v>20</v>
      </c>
      <c r="D184" s="4">
        <v>2583</v>
      </c>
      <c r="E184" s="5">
        <v>18</v>
      </c>
      <c r="G184" t="s">
        <v>10</v>
      </c>
      <c r="H184" t="s">
        <v>34</v>
      </c>
      <c r="I184" t="s">
        <v>20</v>
      </c>
      <c r="J184" s="4">
        <v>2583</v>
      </c>
      <c r="K184" s="5">
        <v>18</v>
      </c>
      <c r="M184" t="s">
        <v>10</v>
      </c>
      <c r="N184" t="s">
        <v>34</v>
      </c>
      <c r="O184" t="s">
        <v>20</v>
      </c>
      <c r="P184" s="4">
        <v>2583</v>
      </c>
      <c r="Q184" s="5">
        <v>18</v>
      </c>
    </row>
    <row r="185" spans="1:17" x14ac:dyDescent="0.2">
      <c r="A185" t="s">
        <v>41</v>
      </c>
      <c r="B185" t="s">
        <v>35</v>
      </c>
      <c r="C185" t="s">
        <v>15</v>
      </c>
      <c r="D185" s="4">
        <v>2562</v>
      </c>
      <c r="E185" s="5">
        <v>6</v>
      </c>
      <c r="G185" t="s">
        <v>41</v>
      </c>
      <c r="H185" t="s">
        <v>35</v>
      </c>
      <c r="I185" t="s">
        <v>15</v>
      </c>
      <c r="J185" s="4">
        <v>2562</v>
      </c>
      <c r="K185" s="5">
        <v>6</v>
      </c>
      <c r="M185" t="s">
        <v>41</v>
      </c>
      <c r="N185" t="s">
        <v>35</v>
      </c>
      <c r="O185" t="s">
        <v>15</v>
      </c>
      <c r="P185" s="4">
        <v>2562</v>
      </c>
      <c r="Q185" s="5">
        <v>6</v>
      </c>
    </row>
    <row r="186" spans="1:17" x14ac:dyDescent="0.2">
      <c r="A186" t="s">
        <v>3</v>
      </c>
      <c r="B186" t="s">
        <v>38</v>
      </c>
      <c r="C186" t="s">
        <v>25</v>
      </c>
      <c r="D186" s="4">
        <v>2541</v>
      </c>
      <c r="E186" s="5">
        <v>90</v>
      </c>
      <c r="G186" t="s">
        <v>3</v>
      </c>
      <c r="H186" t="s">
        <v>38</v>
      </c>
      <c r="I186" t="s">
        <v>25</v>
      </c>
      <c r="J186" s="4">
        <v>2541</v>
      </c>
      <c r="K186" s="5">
        <v>90</v>
      </c>
      <c r="M186" t="s">
        <v>3</v>
      </c>
      <c r="N186" t="s">
        <v>38</v>
      </c>
      <c r="O186" t="s">
        <v>25</v>
      </c>
      <c r="P186" s="4">
        <v>2541</v>
      </c>
      <c r="Q186" s="5">
        <v>90</v>
      </c>
    </row>
    <row r="187" spans="1:17" x14ac:dyDescent="0.2">
      <c r="A187" t="s">
        <v>10</v>
      </c>
      <c r="B187" t="s">
        <v>38</v>
      </c>
      <c r="C187" t="s">
        <v>29</v>
      </c>
      <c r="D187" s="4">
        <v>2541</v>
      </c>
      <c r="E187" s="5">
        <v>45</v>
      </c>
      <c r="G187" t="s">
        <v>10</v>
      </c>
      <c r="H187" t="s">
        <v>38</v>
      </c>
      <c r="I187" t="s">
        <v>29</v>
      </c>
      <c r="J187" s="4">
        <v>2541</v>
      </c>
      <c r="K187" s="5">
        <v>45</v>
      </c>
      <c r="M187" t="s">
        <v>10</v>
      </c>
      <c r="N187" t="s">
        <v>38</v>
      </c>
      <c r="O187" t="s">
        <v>29</v>
      </c>
      <c r="P187" s="4">
        <v>2541</v>
      </c>
      <c r="Q187" s="5">
        <v>45</v>
      </c>
    </row>
    <row r="188" spans="1:17" x14ac:dyDescent="0.2">
      <c r="A188" t="s">
        <v>3</v>
      </c>
      <c r="B188" t="s">
        <v>35</v>
      </c>
      <c r="C188" t="s">
        <v>27</v>
      </c>
      <c r="D188" s="4">
        <v>2478</v>
      </c>
      <c r="E188" s="5">
        <v>21</v>
      </c>
      <c r="G188" t="s">
        <v>3</v>
      </c>
      <c r="H188" t="s">
        <v>35</v>
      </c>
      <c r="I188" t="s">
        <v>27</v>
      </c>
      <c r="J188" s="4">
        <v>2478</v>
      </c>
      <c r="K188" s="5">
        <v>21</v>
      </c>
      <c r="M188" t="s">
        <v>3</v>
      </c>
      <c r="N188" t="s">
        <v>35</v>
      </c>
      <c r="O188" t="s">
        <v>27</v>
      </c>
      <c r="P188" s="4">
        <v>2478</v>
      </c>
      <c r="Q188" s="5">
        <v>21</v>
      </c>
    </row>
    <row r="189" spans="1:17" x14ac:dyDescent="0.2">
      <c r="A189" t="s">
        <v>8</v>
      </c>
      <c r="B189" t="s">
        <v>36</v>
      </c>
      <c r="C189" t="s">
        <v>29</v>
      </c>
      <c r="D189" s="4">
        <v>2471</v>
      </c>
      <c r="E189" s="5">
        <v>342</v>
      </c>
      <c r="G189" t="s">
        <v>8</v>
      </c>
      <c r="H189" t="s">
        <v>36</v>
      </c>
      <c r="I189" t="s">
        <v>29</v>
      </c>
      <c r="J189" s="4">
        <v>2471</v>
      </c>
      <c r="K189" s="5">
        <v>342</v>
      </c>
      <c r="M189" t="s">
        <v>8</v>
      </c>
      <c r="N189" t="s">
        <v>36</v>
      </c>
      <c r="O189" t="s">
        <v>29</v>
      </c>
      <c r="P189" s="4">
        <v>2471</v>
      </c>
      <c r="Q189" s="5">
        <v>342</v>
      </c>
    </row>
    <row r="190" spans="1:17" x14ac:dyDescent="0.2">
      <c r="A190" t="s">
        <v>40</v>
      </c>
      <c r="B190" t="s">
        <v>35</v>
      </c>
      <c r="C190" t="s">
        <v>25</v>
      </c>
      <c r="D190" s="4">
        <v>2464</v>
      </c>
      <c r="E190" s="5">
        <v>234</v>
      </c>
      <c r="G190" t="s">
        <v>40</v>
      </c>
      <c r="H190" t="s">
        <v>35</v>
      </c>
      <c r="I190" t="s">
        <v>25</v>
      </c>
      <c r="J190" s="4">
        <v>2464</v>
      </c>
      <c r="K190" s="5">
        <v>234</v>
      </c>
      <c r="M190" t="s">
        <v>40</v>
      </c>
      <c r="N190" t="s">
        <v>35</v>
      </c>
      <c r="O190" t="s">
        <v>25</v>
      </c>
      <c r="P190" s="4">
        <v>2464</v>
      </c>
      <c r="Q190" s="5">
        <v>234</v>
      </c>
    </row>
    <row r="191" spans="1:17" x14ac:dyDescent="0.2">
      <c r="A191" t="s">
        <v>6</v>
      </c>
      <c r="B191" t="s">
        <v>38</v>
      </c>
      <c r="C191" t="s">
        <v>26</v>
      </c>
      <c r="D191" s="4">
        <v>2436</v>
      </c>
      <c r="E191" s="5">
        <v>99</v>
      </c>
      <c r="G191" t="s">
        <v>6</v>
      </c>
      <c r="H191" t="s">
        <v>38</v>
      </c>
      <c r="I191" t="s">
        <v>26</v>
      </c>
      <c r="J191" s="4">
        <v>2436</v>
      </c>
      <c r="K191" s="5">
        <v>99</v>
      </c>
      <c r="M191" t="s">
        <v>6</v>
      </c>
      <c r="N191" t="s">
        <v>38</v>
      </c>
      <c r="O191" t="s">
        <v>26</v>
      </c>
      <c r="P191" s="4">
        <v>2436</v>
      </c>
      <c r="Q191" s="5">
        <v>99</v>
      </c>
    </row>
    <row r="192" spans="1:17" x14ac:dyDescent="0.2">
      <c r="A192" t="s">
        <v>5</v>
      </c>
      <c r="B192" t="s">
        <v>35</v>
      </c>
      <c r="C192" t="s">
        <v>27</v>
      </c>
      <c r="D192" s="4">
        <v>2429</v>
      </c>
      <c r="E192" s="5">
        <v>144</v>
      </c>
      <c r="G192" t="s">
        <v>5</v>
      </c>
      <c r="H192" t="s">
        <v>35</v>
      </c>
      <c r="I192" t="s">
        <v>27</v>
      </c>
      <c r="J192" s="4">
        <v>2429</v>
      </c>
      <c r="K192" s="5">
        <v>144</v>
      </c>
      <c r="M192" t="s">
        <v>5</v>
      </c>
      <c r="N192" t="s">
        <v>35</v>
      </c>
      <c r="O192" t="s">
        <v>27</v>
      </c>
      <c r="P192" s="4">
        <v>2429</v>
      </c>
      <c r="Q192" s="5">
        <v>144</v>
      </c>
    </row>
    <row r="193" spans="1:17" x14ac:dyDescent="0.2">
      <c r="A193" t="s">
        <v>9</v>
      </c>
      <c r="B193" t="s">
        <v>35</v>
      </c>
      <c r="C193" t="s">
        <v>14</v>
      </c>
      <c r="D193" s="4">
        <v>2415</v>
      </c>
      <c r="E193" s="5">
        <v>255</v>
      </c>
      <c r="G193" t="s">
        <v>9</v>
      </c>
      <c r="H193" t="s">
        <v>35</v>
      </c>
      <c r="I193" t="s">
        <v>14</v>
      </c>
      <c r="J193" s="4">
        <v>2415</v>
      </c>
      <c r="K193" s="5">
        <v>255</v>
      </c>
      <c r="M193" t="s">
        <v>9</v>
      </c>
      <c r="N193" t="s">
        <v>35</v>
      </c>
      <c r="O193" t="s">
        <v>14</v>
      </c>
      <c r="P193" s="4">
        <v>2415</v>
      </c>
      <c r="Q193" s="5">
        <v>255</v>
      </c>
    </row>
    <row r="194" spans="1:17" x14ac:dyDescent="0.2">
      <c r="A194" t="s">
        <v>8</v>
      </c>
      <c r="B194" t="s">
        <v>35</v>
      </c>
      <c r="C194" t="s">
        <v>18</v>
      </c>
      <c r="D194" s="4">
        <v>2415</v>
      </c>
      <c r="E194" s="5">
        <v>15</v>
      </c>
      <c r="G194" t="s">
        <v>8</v>
      </c>
      <c r="H194" t="s">
        <v>35</v>
      </c>
      <c r="I194" t="s">
        <v>18</v>
      </c>
      <c r="J194" s="4">
        <v>2415</v>
      </c>
      <c r="K194" s="5">
        <v>15</v>
      </c>
      <c r="M194" t="s">
        <v>8</v>
      </c>
      <c r="N194" t="s">
        <v>35</v>
      </c>
      <c r="O194" t="s">
        <v>18</v>
      </c>
      <c r="P194" s="4">
        <v>2415</v>
      </c>
      <c r="Q194" s="5">
        <v>15</v>
      </c>
    </row>
    <row r="195" spans="1:17" x14ac:dyDescent="0.2">
      <c r="A195" t="s">
        <v>7</v>
      </c>
      <c r="B195" t="s">
        <v>38</v>
      </c>
      <c r="C195" t="s">
        <v>17</v>
      </c>
      <c r="D195" s="4">
        <v>2408</v>
      </c>
      <c r="E195" s="5">
        <v>9</v>
      </c>
      <c r="G195" t="s">
        <v>7</v>
      </c>
      <c r="H195" t="s">
        <v>38</v>
      </c>
      <c r="I195" t="s">
        <v>17</v>
      </c>
      <c r="J195" s="4">
        <v>2408</v>
      </c>
      <c r="K195" s="5">
        <v>9</v>
      </c>
      <c r="M195" t="s">
        <v>7</v>
      </c>
      <c r="N195" t="s">
        <v>38</v>
      </c>
      <c r="O195" t="s">
        <v>17</v>
      </c>
      <c r="P195" s="4">
        <v>2408</v>
      </c>
      <c r="Q195" s="5">
        <v>9</v>
      </c>
    </row>
    <row r="196" spans="1:17" x14ac:dyDescent="0.2">
      <c r="A196" t="s">
        <v>3</v>
      </c>
      <c r="B196" t="s">
        <v>37</v>
      </c>
      <c r="C196" t="s">
        <v>26</v>
      </c>
      <c r="D196" s="4">
        <v>2324</v>
      </c>
      <c r="E196" s="5">
        <v>177</v>
      </c>
      <c r="G196" t="s">
        <v>3</v>
      </c>
      <c r="H196" t="s">
        <v>37</v>
      </c>
      <c r="I196" t="s">
        <v>26</v>
      </c>
      <c r="J196" s="4">
        <v>2324</v>
      </c>
      <c r="K196" s="5">
        <v>177</v>
      </c>
      <c r="M196" t="s">
        <v>3</v>
      </c>
      <c r="N196" t="s">
        <v>37</v>
      </c>
      <c r="O196" t="s">
        <v>26</v>
      </c>
      <c r="P196" s="4">
        <v>2324</v>
      </c>
      <c r="Q196" s="5">
        <v>177</v>
      </c>
    </row>
    <row r="197" spans="1:17" x14ac:dyDescent="0.2">
      <c r="A197" t="s">
        <v>6</v>
      </c>
      <c r="B197" t="s">
        <v>36</v>
      </c>
      <c r="C197" t="s">
        <v>23</v>
      </c>
      <c r="D197" s="4">
        <v>2317</v>
      </c>
      <c r="E197" s="5">
        <v>261</v>
      </c>
      <c r="G197" t="s">
        <v>6</v>
      </c>
      <c r="H197" t="s">
        <v>36</v>
      </c>
      <c r="I197" t="s">
        <v>23</v>
      </c>
      <c r="J197" s="4">
        <v>2317</v>
      </c>
      <c r="K197" s="5">
        <v>261</v>
      </c>
      <c r="M197" t="s">
        <v>6</v>
      </c>
      <c r="N197" t="s">
        <v>36</v>
      </c>
      <c r="O197" t="s">
        <v>23</v>
      </c>
      <c r="P197" s="4">
        <v>2317</v>
      </c>
      <c r="Q197" s="5">
        <v>261</v>
      </c>
    </row>
    <row r="198" spans="1:17" x14ac:dyDescent="0.2">
      <c r="A198" t="s">
        <v>9</v>
      </c>
      <c r="B198" t="s">
        <v>38</v>
      </c>
      <c r="C198" t="s">
        <v>13</v>
      </c>
      <c r="D198" s="4">
        <v>2317</v>
      </c>
      <c r="E198" s="5">
        <v>123</v>
      </c>
      <c r="G198" t="s">
        <v>9</v>
      </c>
      <c r="H198" t="s">
        <v>38</v>
      </c>
      <c r="I198" t="s">
        <v>13</v>
      </c>
      <c r="J198" s="4">
        <v>2317</v>
      </c>
      <c r="K198" s="5">
        <v>123</v>
      </c>
      <c r="M198" t="s">
        <v>9</v>
      </c>
      <c r="N198" t="s">
        <v>38</v>
      </c>
      <c r="O198" t="s">
        <v>13</v>
      </c>
      <c r="P198" s="4">
        <v>2317</v>
      </c>
      <c r="Q198" s="5">
        <v>123</v>
      </c>
    </row>
    <row r="199" spans="1:17" x14ac:dyDescent="0.2">
      <c r="A199" t="s">
        <v>9</v>
      </c>
      <c r="B199" t="s">
        <v>34</v>
      </c>
      <c r="C199" t="s">
        <v>27</v>
      </c>
      <c r="D199" s="4">
        <v>2289</v>
      </c>
      <c r="E199" s="5">
        <v>135</v>
      </c>
      <c r="G199" t="s">
        <v>9</v>
      </c>
      <c r="H199" t="s">
        <v>34</v>
      </c>
      <c r="I199" t="s">
        <v>27</v>
      </c>
      <c r="J199" s="4">
        <v>2289</v>
      </c>
      <c r="K199" s="5">
        <v>135</v>
      </c>
      <c r="M199" t="s">
        <v>9</v>
      </c>
      <c r="N199" t="s">
        <v>34</v>
      </c>
      <c r="O199" t="s">
        <v>27</v>
      </c>
      <c r="P199" s="4">
        <v>2289</v>
      </c>
      <c r="Q199" s="5">
        <v>135</v>
      </c>
    </row>
    <row r="200" spans="1:17" x14ac:dyDescent="0.2">
      <c r="A200" t="s">
        <v>8</v>
      </c>
      <c r="B200" t="s">
        <v>35</v>
      </c>
      <c r="C200" t="s">
        <v>30</v>
      </c>
      <c r="D200" s="4">
        <v>2275</v>
      </c>
      <c r="E200" s="5">
        <v>447</v>
      </c>
      <c r="G200" t="s">
        <v>8</v>
      </c>
      <c r="H200" t="s">
        <v>35</v>
      </c>
      <c r="I200" t="s">
        <v>30</v>
      </c>
      <c r="J200" s="4">
        <v>2275</v>
      </c>
      <c r="K200" s="5">
        <v>447</v>
      </c>
      <c r="M200" t="s">
        <v>8</v>
      </c>
      <c r="N200" t="s">
        <v>35</v>
      </c>
      <c r="O200" t="s">
        <v>30</v>
      </c>
      <c r="P200" s="4">
        <v>2275</v>
      </c>
      <c r="Q200" s="5">
        <v>447</v>
      </c>
    </row>
    <row r="201" spans="1:17" x14ac:dyDescent="0.2">
      <c r="A201" t="s">
        <v>40</v>
      </c>
      <c r="B201" t="s">
        <v>38</v>
      </c>
      <c r="C201" t="s">
        <v>27</v>
      </c>
      <c r="D201" s="4">
        <v>2268</v>
      </c>
      <c r="E201" s="5">
        <v>63</v>
      </c>
      <c r="G201" t="s">
        <v>40</v>
      </c>
      <c r="H201" t="s">
        <v>38</v>
      </c>
      <c r="I201" t="s">
        <v>27</v>
      </c>
      <c r="J201" s="4">
        <v>2268</v>
      </c>
      <c r="K201" s="5">
        <v>63</v>
      </c>
      <c r="M201" t="s">
        <v>40</v>
      </c>
      <c r="N201" t="s">
        <v>38</v>
      </c>
      <c r="O201" t="s">
        <v>27</v>
      </c>
      <c r="P201" s="4">
        <v>2268</v>
      </c>
      <c r="Q201" s="5">
        <v>63</v>
      </c>
    </row>
    <row r="202" spans="1:17" x14ac:dyDescent="0.2">
      <c r="A202" t="s">
        <v>40</v>
      </c>
      <c r="B202" t="s">
        <v>34</v>
      </c>
      <c r="C202" t="s">
        <v>33</v>
      </c>
      <c r="D202" s="4">
        <v>2226</v>
      </c>
      <c r="E202" s="5">
        <v>48</v>
      </c>
      <c r="G202" t="s">
        <v>40</v>
      </c>
      <c r="H202" t="s">
        <v>34</v>
      </c>
      <c r="I202" t="s">
        <v>33</v>
      </c>
      <c r="J202" s="4">
        <v>2226</v>
      </c>
      <c r="K202" s="5">
        <v>48</v>
      </c>
      <c r="M202" t="s">
        <v>40</v>
      </c>
      <c r="N202" t="s">
        <v>34</v>
      </c>
      <c r="O202" t="s">
        <v>33</v>
      </c>
      <c r="P202" s="4">
        <v>2226</v>
      </c>
      <c r="Q202" s="5">
        <v>48</v>
      </c>
    </row>
    <row r="203" spans="1:17" x14ac:dyDescent="0.2">
      <c r="A203" t="s">
        <v>41</v>
      </c>
      <c r="B203" t="s">
        <v>34</v>
      </c>
      <c r="C203" t="s">
        <v>16</v>
      </c>
      <c r="D203" s="4">
        <v>2219</v>
      </c>
      <c r="E203" s="5">
        <v>75</v>
      </c>
      <c r="G203" t="s">
        <v>41</v>
      </c>
      <c r="H203" t="s">
        <v>34</v>
      </c>
      <c r="I203" t="s">
        <v>16</v>
      </c>
      <c r="J203" s="4">
        <v>2219</v>
      </c>
      <c r="K203" s="5">
        <v>75</v>
      </c>
      <c r="M203" t="s">
        <v>41</v>
      </c>
      <c r="N203" t="s">
        <v>34</v>
      </c>
      <c r="O203" t="s">
        <v>16</v>
      </c>
      <c r="P203" s="4">
        <v>2219</v>
      </c>
      <c r="Q203" s="5">
        <v>75</v>
      </c>
    </row>
    <row r="204" spans="1:17" x14ac:dyDescent="0.2">
      <c r="A204" t="s">
        <v>41</v>
      </c>
      <c r="B204" t="s">
        <v>34</v>
      </c>
      <c r="C204" t="s">
        <v>23</v>
      </c>
      <c r="D204" s="4">
        <v>2212</v>
      </c>
      <c r="E204" s="5">
        <v>117</v>
      </c>
      <c r="G204" t="s">
        <v>41</v>
      </c>
      <c r="H204" t="s">
        <v>34</v>
      </c>
      <c r="I204" t="s">
        <v>23</v>
      </c>
      <c r="J204" s="4">
        <v>2212</v>
      </c>
      <c r="K204" s="5">
        <v>117</v>
      </c>
      <c r="M204" t="s">
        <v>41</v>
      </c>
      <c r="N204" t="s">
        <v>34</v>
      </c>
      <c r="O204" t="s">
        <v>23</v>
      </c>
      <c r="P204" s="4">
        <v>2212</v>
      </c>
      <c r="Q204" s="5">
        <v>117</v>
      </c>
    </row>
    <row r="205" spans="1:17" x14ac:dyDescent="0.2">
      <c r="A205" t="s">
        <v>5</v>
      </c>
      <c r="B205" t="s">
        <v>38</v>
      </c>
      <c r="C205" t="s">
        <v>22</v>
      </c>
      <c r="D205" s="4">
        <v>2205</v>
      </c>
      <c r="E205" s="5">
        <v>141</v>
      </c>
      <c r="G205" t="s">
        <v>5</v>
      </c>
      <c r="H205" t="s">
        <v>38</v>
      </c>
      <c r="I205" t="s">
        <v>22</v>
      </c>
      <c r="J205" s="4">
        <v>2205</v>
      </c>
      <c r="K205" s="5">
        <v>141</v>
      </c>
      <c r="M205" t="s">
        <v>5</v>
      </c>
      <c r="N205" t="s">
        <v>38</v>
      </c>
      <c r="O205" t="s">
        <v>22</v>
      </c>
      <c r="P205" s="4">
        <v>2205</v>
      </c>
      <c r="Q205" s="5">
        <v>141</v>
      </c>
    </row>
    <row r="206" spans="1:17" x14ac:dyDescent="0.2">
      <c r="A206" t="s">
        <v>40</v>
      </c>
      <c r="B206" t="s">
        <v>34</v>
      </c>
      <c r="C206" t="s">
        <v>20</v>
      </c>
      <c r="D206" s="4">
        <v>2205</v>
      </c>
      <c r="E206" s="5">
        <v>138</v>
      </c>
      <c r="G206" t="s">
        <v>40</v>
      </c>
      <c r="H206" t="s">
        <v>34</v>
      </c>
      <c r="I206" t="s">
        <v>20</v>
      </c>
      <c r="J206" s="4">
        <v>2205</v>
      </c>
      <c r="K206" s="5">
        <v>138</v>
      </c>
      <c r="M206" t="s">
        <v>40</v>
      </c>
      <c r="N206" t="s">
        <v>34</v>
      </c>
      <c r="O206" t="s">
        <v>20</v>
      </c>
      <c r="P206" s="4">
        <v>2205</v>
      </c>
      <c r="Q206" s="5">
        <v>138</v>
      </c>
    </row>
    <row r="207" spans="1:17" x14ac:dyDescent="0.2">
      <c r="A207" t="s">
        <v>2</v>
      </c>
      <c r="B207" t="s">
        <v>36</v>
      </c>
      <c r="C207" t="s">
        <v>31</v>
      </c>
      <c r="D207" s="4">
        <v>2149</v>
      </c>
      <c r="E207" s="5">
        <v>117</v>
      </c>
      <c r="G207" t="s">
        <v>2</v>
      </c>
      <c r="H207" t="s">
        <v>36</v>
      </c>
      <c r="I207" t="s">
        <v>31</v>
      </c>
      <c r="J207" s="4">
        <v>2149</v>
      </c>
      <c r="K207" s="5">
        <v>117</v>
      </c>
      <c r="M207" t="s">
        <v>2</v>
      </c>
      <c r="N207" t="s">
        <v>36</v>
      </c>
      <c r="O207" t="s">
        <v>31</v>
      </c>
      <c r="P207" s="4">
        <v>2149</v>
      </c>
      <c r="Q207" s="5">
        <v>117</v>
      </c>
    </row>
    <row r="208" spans="1:17" x14ac:dyDescent="0.2">
      <c r="A208" t="s">
        <v>7</v>
      </c>
      <c r="B208" t="s">
        <v>36</v>
      </c>
      <c r="C208" t="s">
        <v>25</v>
      </c>
      <c r="D208" s="4">
        <v>2142</v>
      </c>
      <c r="E208" s="5">
        <v>114</v>
      </c>
      <c r="G208" t="s">
        <v>7</v>
      </c>
      <c r="H208" t="s">
        <v>36</v>
      </c>
      <c r="I208" t="s">
        <v>25</v>
      </c>
      <c r="J208" s="4">
        <v>2142</v>
      </c>
      <c r="K208" s="5">
        <v>114</v>
      </c>
      <c r="M208" t="s">
        <v>7</v>
      </c>
      <c r="N208" t="s">
        <v>36</v>
      </c>
      <c r="O208" t="s">
        <v>25</v>
      </c>
      <c r="P208" s="4">
        <v>2142</v>
      </c>
      <c r="Q208" s="5">
        <v>114</v>
      </c>
    </row>
    <row r="209" spans="1:17" x14ac:dyDescent="0.2">
      <c r="A209" t="s">
        <v>5</v>
      </c>
      <c r="B209" t="s">
        <v>35</v>
      </c>
      <c r="C209" t="s">
        <v>16</v>
      </c>
      <c r="D209" s="4">
        <v>2135</v>
      </c>
      <c r="E209" s="5">
        <v>27</v>
      </c>
      <c r="G209" t="s">
        <v>5</v>
      </c>
      <c r="H209" t="s">
        <v>35</v>
      </c>
      <c r="I209" t="s">
        <v>16</v>
      </c>
      <c r="J209" s="4">
        <v>2135</v>
      </c>
      <c r="K209" s="5">
        <v>27</v>
      </c>
      <c r="M209" t="s">
        <v>5</v>
      </c>
      <c r="N209" t="s">
        <v>35</v>
      </c>
      <c r="O209" t="s">
        <v>16</v>
      </c>
      <c r="P209" s="4">
        <v>2135</v>
      </c>
      <c r="Q209" s="5">
        <v>27</v>
      </c>
    </row>
    <row r="210" spans="1:17" x14ac:dyDescent="0.2">
      <c r="A210" t="s">
        <v>9</v>
      </c>
      <c r="B210" t="s">
        <v>35</v>
      </c>
      <c r="C210" t="s">
        <v>15</v>
      </c>
      <c r="D210" s="4">
        <v>2114</v>
      </c>
      <c r="E210" s="5">
        <v>186</v>
      </c>
      <c r="G210" t="s">
        <v>9</v>
      </c>
      <c r="H210" t="s">
        <v>35</v>
      </c>
      <c r="I210" t="s">
        <v>15</v>
      </c>
      <c r="J210" s="4">
        <v>2114</v>
      </c>
      <c r="K210" s="5">
        <v>186</v>
      </c>
      <c r="M210" t="s">
        <v>9</v>
      </c>
      <c r="N210" t="s">
        <v>35</v>
      </c>
      <c r="O210" t="s">
        <v>15</v>
      </c>
      <c r="P210" s="4">
        <v>2114</v>
      </c>
      <c r="Q210" s="5">
        <v>186</v>
      </c>
    </row>
    <row r="211" spans="1:17" x14ac:dyDescent="0.2">
      <c r="A211" t="s">
        <v>7</v>
      </c>
      <c r="B211" t="s">
        <v>35</v>
      </c>
      <c r="C211" t="s">
        <v>29</v>
      </c>
      <c r="D211" s="4">
        <v>2114</v>
      </c>
      <c r="E211" s="5">
        <v>66</v>
      </c>
      <c r="G211" t="s">
        <v>7</v>
      </c>
      <c r="H211" t="s">
        <v>35</v>
      </c>
      <c r="I211" t="s">
        <v>29</v>
      </c>
      <c r="J211" s="4">
        <v>2114</v>
      </c>
      <c r="K211" s="5">
        <v>66</v>
      </c>
      <c r="M211" t="s">
        <v>7</v>
      </c>
      <c r="N211" t="s">
        <v>35</v>
      </c>
      <c r="O211" t="s">
        <v>29</v>
      </c>
      <c r="P211" s="4">
        <v>2114</v>
      </c>
      <c r="Q211" s="5">
        <v>66</v>
      </c>
    </row>
    <row r="212" spans="1:17" x14ac:dyDescent="0.2">
      <c r="A212" t="s">
        <v>6</v>
      </c>
      <c r="B212" t="s">
        <v>39</v>
      </c>
      <c r="C212" t="s">
        <v>25</v>
      </c>
      <c r="D212" s="4">
        <v>2100</v>
      </c>
      <c r="E212" s="5">
        <v>414</v>
      </c>
      <c r="G212" t="s">
        <v>6</v>
      </c>
      <c r="H212" t="s">
        <v>39</v>
      </c>
      <c r="I212" t="s">
        <v>25</v>
      </c>
      <c r="J212" s="4">
        <v>2100</v>
      </c>
      <c r="K212" s="5">
        <v>414</v>
      </c>
      <c r="M212" t="s">
        <v>6</v>
      </c>
      <c r="N212" t="s">
        <v>39</v>
      </c>
      <c r="O212" t="s">
        <v>25</v>
      </c>
      <c r="P212" s="4">
        <v>2100</v>
      </c>
      <c r="Q212" s="5">
        <v>414</v>
      </c>
    </row>
    <row r="213" spans="1:17" x14ac:dyDescent="0.2">
      <c r="A213" t="s">
        <v>41</v>
      </c>
      <c r="B213" t="s">
        <v>35</v>
      </c>
      <c r="C213" t="s">
        <v>29</v>
      </c>
      <c r="D213" s="4">
        <v>2023</v>
      </c>
      <c r="E213" s="5">
        <v>168</v>
      </c>
      <c r="G213" t="s">
        <v>41</v>
      </c>
      <c r="H213" t="s">
        <v>35</v>
      </c>
      <c r="I213" t="s">
        <v>29</v>
      </c>
      <c r="J213" s="4">
        <v>2023</v>
      </c>
      <c r="K213" s="5">
        <v>168</v>
      </c>
      <c r="M213" t="s">
        <v>41</v>
      </c>
      <c r="N213" t="s">
        <v>35</v>
      </c>
      <c r="O213" t="s">
        <v>29</v>
      </c>
      <c r="P213" s="4">
        <v>2023</v>
      </c>
      <c r="Q213" s="5">
        <v>168</v>
      </c>
    </row>
    <row r="214" spans="1:17" x14ac:dyDescent="0.2">
      <c r="A214" t="s">
        <v>7</v>
      </c>
      <c r="B214" t="s">
        <v>35</v>
      </c>
      <c r="C214" t="s">
        <v>23</v>
      </c>
      <c r="D214" s="4">
        <v>2023</v>
      </c>
      <c r="E214" s="5">
        <v>78</v>
      </c>
      <c r="G214" t="s">
        <v>7</v>
      </c>
      <c r="H214" t="s">
        <v>35</v>
      </c>
      <c r="I214" t="s">
        <v>23</v>
      </c>
      <c r="J214" s="4">
        <v>2023</v>
      </c>
      <c r="K214" s="5">
        <v>78</v>
      </c>
      <c r="M214" t="s">
        <v>7</v>
      </c>
      <c r="N214" t="s">
        <v>35</v>
      </c>
      <c r="O214" t="s">
        <v>23</v>
      </c>
      <c r="P214" s="4">
        <v>2023</v>
      </c>
      <c r="Q214" s="5">
        <v>78</v>
      </c>
    </row>
    <row r="215" spans="1:17" x14ac:dyDescent="0.2">
      <c r="A215" t="s">
        <v>9</v>
      </c>
      <c r="B215" t="s">
        <v>39</v>
      </c>
      <c r="C215" t="s">
        <v>16</v>
      </c>
      <c r="D215" s="4">
        <v>2016</v>
      </c>
      <c r="E215" s="5">
        <v>117</v>
      </c>
      <c r="G215" t="s">
        <v>9</v>
      </c>
      <c r="H215" t="s">
        <v>39</v>
      </c>
      <c r="I215" t="s">
        <v>16</v>
      </c>
      <c r="J215" s="4">
        <v>2016</v>
      </c>
      <c r="K215" s="5">
        <v>117</v>
      </c>
      <c r="M215" t="s">
        <v>9</v>
      </c>
      <c r="N215" t="s">
        <v>39</v>
      </c>
      <c r="O215" t="s">
        <v>16</v>
      </c>
      <c r="P215" s="4">
        <v>2016</v>
      </c>
      <c r="Q215" s="5">
        <v>117</v>
      </c>
    </row>
    <row r="216" spans="1:17" x14ac:dyDescent="0.2">
      <c r="A216" t="s">
        <v>5</v>
      </c>
      <c r="B216" t="s">
        <v>34</v>
      </c>
      <c r="C216" t="s">
        <v>16</v>
      </c>
      <c r="D216" s="4">
        <v>2009</v>
      </c>
      <c r="E216" s="5">
        <v>219</v>
      </c>
      <c r="G216" t="s">
        <v>5</v>
      </c>
      <c r="H216" t="s">
        <v>34</v>
      </c>
      <c r="I216" t="s">
        <v>16</v>
      </c>
      <c r="J216" s="4">
        <v>2009</v>
      </c>
      <c r="K216" s="5">
        <v>219</v>
      </c>
      <c r="M216" t="s">
        <v>5</v>
      </c>
      <c r="N216" t="s">
        <v>34</v>
      </c>
      <c r="O216" t="s">
        <v>16</v>
      </c>
      <c r="P216" s="4">
        <v>2009</v>
      </c>
      <c r="Q216" s="5">
        <v>219</v>
      </c>
    </row>
    <row r="217" spans="1:17" x14ac:dyDescent="0.2">
      <c r="A217" t="s">
        <v>9</v>
      </c>
      <c r="B217" t="s">
        <v>38</v>
      </c>
      <c r="C217" t="s">
        <v>31</v>
      </c>
      <c r="D217" s="4">
        <v>1988</v>
      </c>
      <c r="E217" s="5">
        <v>39</v>
      </c>
      <c r="G217" t="s">
        <v>9</v>
      </c>
      <c r="H217" t="s">
        <v>38</v>
      </c>
      <c r="I217" t="s">
        <v>31</v>
      </c>
      <c r="J217" s="4">
        <v>1988</v>
      </c>
      <c r="K217" s="5">
        <v>39</v>
      </c>
      <c r="M217" t="s">
        <v>9</v>
      </c>
      <c r="N217" t="s">
        <v>38</v>
      </c>
      <c r="O217" t="s">
        <v>31</v>
      </c>
      <c r="P217" s="4">
        <v>1988</v>
      </c>
      <c r="Q217" s="5">
        <v>39</v>
      </c>
    </row>
    <row r="218" spans="1:17" x14ac:dyDescent="0.2">
      <c r="A218" t="s">
        <v>10</v>
      </c>
      <c r="B218" t="s">
        <v>35</v>
      </c>
      <c r="C218" t="s">
        <v>20</v>
      </c>
      <c r="D218" s="4">
        <v>1974</v>
      </c>
      <c r="E218" s="5">
        <v>195</v>
      </c>
      <c r="G218" t="s">
        <v>10</v>
      </c>
      <c r="H218" t="s">
        <v>35</v>
      </c>
      <c r="I218" t="s">
        <v>20</v>
      </c>
      <c r="J218" s="4">
        <v>1974</v>
      </c>
      <c r="K218" s="5">
        <v>195</v>
      </c>
      <c r="M218" t="s">
        <v>10</v>
      </c>
      <c r="N218" t="s">
        <v>35</v>
      </c>
      <c r="O218" t="s">
        <v>20</v>
      </c>
      <c r="P218" s="4">
        <v>1974</v>
      </c>
      <c r="Q218" s="5">
        <v>195</v>
      </c>
    </row>
    <row r="219" spans="1:17" x14ac:dyDescent="0.2">
      <c r="A219" t="s">
        <v>2</v>
      </c>
      <c r="B219" t="s">
        <v>34</v>
      </c>
      <c r="C219" t="s">
        <v>14</v>
      </c>
      <c r="D219" s="4">
        <v>1932</v>
      </c>
      <c r="E219" s="5">
        <v>369</v>
      </c>
      <c r="G219" t="s">
        <v>2</v>
      </c>
      <c r="H219" t="s">
        <v>34</v>
      </c>
      <c r="I219" t="s">
        <v>14</v>
      </c>
      <c r="J219" s="4">
        <v>1932</v>
      </c>
      <c r="K219" s="5">
        <v>369</v>
      </c>
      <c r="M219" t="s">
        <v>2</v>
      </c>
      <c r="N219" t="s">
        <v>34</v>
      </c>
      <c r="O219" t="s">
        <v>14</v>
      </c>
      <c r="P219" s="4">
        <v>1932</v>
      </c>
      <c r="Q219" s="5">
        <v>369</v>
      </c>
    </row>
    <row r="220" spans="1:17" x14ac:dyDescent="0.2">
      <c r="A220" t="s">
        <v>7</v>
      </c>
      <c r="B220" t="s">
        <v>36</v>
      </c>
      <c r="C220" t="s">
        <v>19</v>
      </c>
      <c r="D220" s="4">
        <v>1925</v>
      </c>
      <c r="E220" s="5">
        <v>192</v>
      </c>
      <c r="G220" t="s">
        <v>7</v>
      </c>
      <c r="H220" t="s">
        <v>36</v>
      </c>
      <c r="I220" t="s">
        <v>19</v>
      </c>
      <c r="J220" s="4">
        <v>1925</v>
      </c>
      <c r="K220" s="5">
        <v>192</v>
      </c>
      <c r="M220" t="s">
        <v>7</v>
      </c>
      <c r="N220" t="s">
        <v>36</v>
      </c>
      <c r="O220" t="s">
        <v>19</v>
      </c>
      <c r="P220" s="4">
        <v>1925</v>
      </c>
      <c r="Q220" s="5">
        <v>192</v>
      </c>
    </row>
    <row r="221" spans="1:17" x14ac:dyDescent="0.2">
      <c r="A221" t="s">
        <v>5</v>
      </c>
      <c r="B221" t="s">
        <v>37</v>
      </c>
      <c r="C221" t="s">
        <v>16</v>
      </c>
      <c r="D221" s="4">
        <v>1904</v>
      </c>
      <c r="E221" s="5">
        <v>405</v>
      </c>
      <c r="G221" t="s">
        <v>5</v>
      </c>
      <c r="H221" t="s">
        <v>37</v>
      </c>
      <c r="I221" t="s">
        <v>16</v>
      </c>
      <c r="J221" s="4">
        <v>1904</v>
      </c>
      <c r="K221" s="5">
        <v>405</v>
      </c>
      <c r="M221" t="s">
        <v>5</v>
      </c>
      <c r="N221" t="s">
        <v>37</v>
      </c>
      <c r="O221" t="s">
        <v>16</v>
      </c>
      <c r="P221" s="4">
        <v>1904</v>
      </c>
      <c r="Q221" s="5">
        <v>405</v>
      </c>
    </row>
    <row r="222" spans="1:17" x14ac:dyDescent="0.2">
      <c r="A222" t="s">
        <v>6</v>
      </c>
      <c r="B222" t="s">
        <v>37</v>
      </c>
      <c r="C222" t="s">
        <v>22</v>
      </c>
      <c r="D222" s="4">
        <v>1890</v>
      </c>
      <c r="E222" s="5">
        <v>195</v>
      </c>
      <c r="G222" t="s">
        <v>6</v>
      </c>
      <c r="H222" t="s">
        <v>37</v>
      </c>
      <c r="I222" t="s">
        <v>22</v>
      </c>
      <c r="J222" s="4">
        <v>1890</v>
      </c>
      <c r="K222" s="5">
        <v>195</v>
      </c>
      <c r="M222" t="s">
        <v>6</v>
      </c>
      <c r="N222" t="s">
        <v>37</v>
      </c>
      <c r="O222" t="s">
        <v>22</v>
      </c>
      <c r="P222" s="4">
        <v>1890</v>
      </c>
      <c r="Q222" s="5">
        <v>195</v>
      </c>
    </row>
    <row r="223" spans="1:17" x14ac:dyDescent="0.2">
      <c r="A223" t="s">
        <v>9</v>
      </c>
      <c r="B223" t="s">
        <v>39</v>
      </c>
      <c r="C223" t="s">
        <v>25</v>
      </c>
      <c r="D223" s="4">
        <v>1785</v>
      </c>
      <c r="E223" s="5">
        <v>462</v>
      </c>
      <c r="G223" t="s">
        <v>9</v>
      </c>
      <c r="H223" t="s">
        <v>39</v>
      </c>
      <c r="I223" t="s">
        <v>25</v>
      </c>
      <c r="J223" s="4">
        <v>1785</v>
      </c>
      <c r="K223" s="5">
        <v>462</v>
      </c>
      <c r="M223" t="s">
        <v>9</v>
      </c>
      <c r="N223" t="s">
        <v>39</v>
      </c>
      <c r="O223" t="s">
        <v>25</v>
      </c>
      <c r="P223" s="4">
        <v>1785</v>
      </c>
      <c r="Q223" s="5">
        <v>462</v>
      </c>
    </row>
    <row r="224" spans="1:17" x14ac:dyDescent="0.2">
      <c r="A224" t="s">
        <v>7</v>
      </c>
      <c r="B224" t="s">
        <v>38</v>
      </c>
      <c r="C224" t="s">
        <v>18</v>
      </c>
      <c r="D224" s="4">
        <v>1778</v>
      </c>
      <c r="E224" s="5">
        <v>270</v>
      </c>
      <c r="G224" t="s">
        <v>7</v>
      </c>
      <c r="H224" t="s">
        <v>38</v>
      </c>
      <c r="I224" t="s">
        <v>18</v>
      </c>
      <c r="J224" s="4">
        <v>1778</v>
      </c>
      <c r="K224" s="5">
        <v>270</v>
      </c>
      <c r="M224" t="s">
        <v>7</v>
      </c>
      <c r="N224" t="s">
        <v>38</v>
      </c>
      <c r="O224" t="s">
        <v>18</v>
      </c>
      <c r="P224" s="4">
        <v>1778</v>
      </c>
      <c r="Q224" s="5">
        <v>270</v>
      </c>
    </row>
    <row r="225" spans="1:17" x14ac:dyDescent="0.2">
      <c r="A225" t="s">
        <v>41</v>
      </c>
      <c r="B225" t="s">
        <v>37</v>
      </c>
      <c r="C225" t="s">
        <v>19</v>
      </c>
      <c r="D225" s="4">
        <v>1771</v>
      </c>
      <c r="E225" s="5">
        <v>204</v>
      </c>
      <c r="G225" t="s">
        <v>41</v>
      </c>
      <c r="H225" t="s">
        <v>37</v>
      </c>
      <c r="I225" t="s">
        <v>19</v>
      </c>
      <c r="J225" s="4">
        <v>1771</v>
      </c>
      <c r="K225" s="5">
        <v>204</v>
      </c>
      <c r="M225" t="s">
        <v>41</v>
      </c>
      <c r="N225" t="s">
        <v>37</v>
      </c>
      <c r="O225" t="s">
        <v>19</v>
      </c>
      <c r="P225" s="4">
        <v>1771</v>
      </c>
      <c r="Q225" s="5">
        <v>204</v>
      </c>
    </row>
    <row r="226" spans="1:17" x14ac:dyDescent="0.2">
      <c r="A226" t="s">
        <v>2</v>
      </c>
      <c r="B226" t="s">
        <v>38</v>
      </c>
      <c r="C226" t="s">
        <v>23</v>
      </c>
      <c r="D226" s="4">
        <v>1701</v>
      </c>
      <c r="E226" s="5">
        <v>234</v>
      </c>
      <c r="G226" t="s">
        <v>2</v>
      </c>
      <c r="H226" t="s">
        <v>38</v>
      </c>
      <c r="I226" t="s">
        <v>23</v>
      </c>
      <c r="J226" s="4">
        <v>1701</v>
      </c>
      <c r="K226" s="5">
        <v>234</v>
      </c>
      <c r="M226" t="s">
        <v>2</v>
      </c>
      <c r="N226" t="s">
        <v>38</v>
      </c>
      <c r="O226" t="s">
        <v>23</v>
      </c>
      <c r="P226" s="4">
        <v>1701</v>
      </c>
      <c r="Q226" s="5">
        <v>234</v>
      </c>
    </row>
    <row r="227" spans="1:17" x14ac:dyDescent="0.2">
      <c r="A227" t="s">
        <v>9</v>
      </c>
      <c r="B227" t="s">
        <v>39</v>
      </c>
      <c r="C227" t="s">
        <v>28</v>
      </c>
      <c r="D227" s="4">
        <v>1652</v>
      </c>
      <c r="E227" s="5">
        <v>102</v>
      </c>
      <c r="G227" t="s">
        <v>9</v>
      </c>
      <c r="H227" t="s">
        <v>39</v>
      </c>
      <c r="I227" t="s">
        <v>28</v>
      </c>
      <c r="J227" s="4">
        <v>1652</v>
      </c>
      <c r="K227" s="5">
        <v>102</v>
      </c>
      <c r="M227" t="s">
        <v>9</v>
      </c>
      <c r="N227" t="s">
        <v>39</v>
      </c>
      <c r="O227" t="s">
        <v>28</v>
      </c>
      <c r="P227" s="4">
        <v>1652</v>
      </c>
      <c r="Q227" s="5">
        <v>102</v>
      </c>
    </row>
    <row r="228" spans="1:17" x14ac:dyDescent="0.2">
      <c r="A228" t="s">
        <v>3</v>
      </c>
      <c r="B228" t="s">
        <v>34</v>
      </c>
      <c r="C228" t="s">
        <v>33</v>
      </c>
      <c r="D228" s="4">
        <v>1652</v>
      </c>
      <c r="E228" s="5">
        <v>93</v>
      </c>
      <c r="G228" t="s">
        <v>3</v>
      </c>
      <c r="H228" t="s">
        <v>34</v>
      </c>
      <c r="I228" t="s">
        <v>33</v>
      </c>
      <c r="J228" s="4">
        <v>1652</v>
      </c>
      <c r="K228" s="5">
        <v>93</v>
      </c>
      <c r="M228" t="s">
        <v>3</v>
      </c>
      <c r="N228" t="s">
        <v>34</v>
      </c>
      <c r="O228" t="s">
        <v>33</v>
      </c>
      <c r="P228" s="4">
        <v>1652</v>
      </c>
      <c r="Q228" s="5">
        <v>93</v>
      </c>
    </row>
    <row r="229" spans="1:17" x14ac:dyDescent="0.2">
      <c r="A229" t="s">
        <v>9</v>
      </c>
      <c r="B229" t="s">
        <v>39</v>
      </c>
      <c r="C229" t="s">
        <v>30</v>
      </c>
      <c r="D229" s="4">
        <v>1638</v>
      </c>
      <c r="E229" s="5">
        <v>63</v>
      </c>
      <c r="G229" t="s">
        <v>9</v>
      </c>
      <c r="H229" t="s">
        <v>39</v>
      </c>
      <c r="I229" t="s">
        <v>30</v>
      </c>
      <c r="J229" s="4">
        <v>1638</v>
      </c>
      <c r="K229" s="5">
        <v>63</v>
      </c>
      <c r="M229" t="s">
        <v>9</v>
      </c>
      <c r="N229" t="s">
        <v>39</v>
      </c>
      <c r="O229" t="s">
        <v>30</v>
      </c>
      <c r="P229" s="4">
        <v>1638</v>
      </c>
      <c r="Q229" s="5">
        <v>63</v>
      </c>
    </row>
    <row r="230" spans="1:17" x14ac:dyDescent="0.2">
      <c r="A230" t="s">
        <v>9</v>
      </c>
      <c r="B230" t="s">
        <v>35</v>
      </c>
      <c r="C230" t="s">
        <v>24</v>
      </c>
      <c r="D230" s="4">
        <v>1638</v>
      </c>
      <c r="E230" s="5">
        <v>48</v>
      </c>
      <c r="G230" t="s">
        <v>9</v>
      </c>
      <c r="H230" t="s">
        <v>35</v>
      </c>
      <c r="I230" t="s">
        <v>24</v>
      </c>
      <c r="J230" s="4">
        <v>1638</v>
      </c>
      <c r="K230" s="5">
        <v>48</v>
      </c>
      <c r="M230" t="s">
        <v>9</v>
      </c>
      <c r="N230" t="s">
        <v>35</v>
      </c>
      <c r="O230" t="s">
        <v>24</v>
      </c>
      <c r="P230" s="4">
        <v>1638</v>
      </c>
      <c r="Q230" s="5">
        <v>48</v>
      </c>
    </row>
    <row r="231" spans="1:17" x14ac:dyDescent="0.2">
      <c r="A231" t="s">
        <v>41</v>
      </c>
      <c r="B231" t="s">
        <v>37</v>
      </c>
      <c r="C231" t="s">
        <v>30</v>
      </c>
      <c r="D231" s="4">
        <v>1624</v>
      </c>
      <c r="E231" s="5">
        <v>114</v>
      </c>
      <c r="G231" t="s">
        <v>41</v>
      </c>
      <c r="H231" t="s">
        <v>37</v>
      </c>
      <c r="I231" t="s">
        <v>30</v>
      </c>
      <c r="J231" s="4">
        <v>1624</v>
      </c>
      <c r="K231" s="5">
        <v>114</v>
      </c>
      <c r="M231" t="s">
        <v>41</v>
      </c>
      <c r="N231" t="s">
        <v>37</v>
      </c>
      <c r="O231" t="s">
        <v>30</v>
      </c>
      <c r="P231" s="4">
        <v>1624</v>
      </c>
      <c r="Q231" s="5">
        <v>114</v>
      </c>
    </row>
    <row r="232" spans="1:17" x14ac:dyDescent="0.2">
      <c r="A232" t="s">
        <v>10</v>
      </c>
      <c r="B232" t="s">
        <v>35</v>
      </c>
      <c r="C232" t="s">
        <v>29</v>
      </c>
      <c r="D232" s="4">
        <v>1617</v>
      </c>
      <c r="E232" s="5">
        <v>126</v>
      </c>
      <c r="G232" t="s">
        <v>10</v>
      </c>
      <c r="H232" t="s">
        <v>35</v>
      </c>
      <c r="I232" t="s">
        <v>29</v>
      </c>
      <c r="J232" s="4">
        <v>1617</v>
      </c>
      <c r="K232" s="5">
        <v>126</v>
      </c>
      <c r="M232" t="s">
        <v>10</v>
      </c>
      <c r="N232" t="s">
        <v>35</v>
      </c>
      <c r="O232" t="s">
        <v>29</v>
      </c>
      <c r="P232" s="4">
        <v>1617</v>
      </c>
      <c r="Q232" s="5">
        <v>126</v>
      </c>
    </row>
    <row r="233" spans="1:17" x14ac:dyDescent="0.2">
      <c r="A233" t="s">
        <v>5</v>
      </c>
      <c r="B233" t="s">
        <v>35</v>
      </c>
      <c r="C233" t="s">
        <v>17</v>
      </c>
      <c r="D233" s="4">
        <v>1589</v>
      </c>
      <c r="E233" s="5">
        <v>303</v>
      </c>
      <c r="G233" t="s">
        <v>5</v>
      </c>
      <c r="H233" t="s">
        <v>35</v>
      </c>
      <c r="I233" t="s">
        <v>17</v>
      </c>
      <c r="J233" s="4">
        <v>1589</v>
      </c>
      <c r="K233" s="5">
        <v>303</v>
      </c>
      <c r="M233" t="s">
        <v>5</v>
      </c>
      <c r="N233" t="s">
        <v>35</v>
      </c>
      <c r="O233" t="s">
        <v>17</v>
      </c>
      <c r="P233" s="4">
        <v>1589</v>
      </c>
      <c r="Q233" s="5">
        <v>303</v>
      </c>
    </row>
    <row r="234" spans="1:17" x14ac:dyDescent="0.2">
      <c r="A234" t="s">
        <v>5</v>
      </c>
      <c r="B234" t="s">
        <v>39</v>
      </c>
      <c r="C234" t="s">
        <v>22</v>
      </c>
      <c r="D234" s="4">
        <v>1568</v>
      </c>
      <c r="E234" s="5">
        <v>141</v>
      </c>
      <c r="G234" t="s">
        <v>5</v>
      </c>
      <c r="H234" t="s">
        <v>39</v>
      </c>
      <c r="I234" t="s">
        <v>22</v>
      </c>
      <c r="J234" s="4">
        <v>1568</v>
      </c>
      <c r="K234" s="5">
        <v>141</v>
      </c>
      <c r="M234" t="s">
        <v>5</v>
      </c>
      <c r="N234" t="s">
        <v>39</v>
      </c>
      <c r="O234" t="s">
        <v>22</v>
      </c>
      <c r="P234" s="4">
        <v>1568</v>
      </c>
      <c r="Q234" s="5">
        <v>141</v>
      </c>
    </row>
    <row r="235" spans="1:17" x14ac:dyDescent="0.2">
      <c r="A235" t="s">
        <v>8</v>
      </c>
      <c r="B235" t="s">
        <v>34</v>
      </c>
      <c r="C235" t="s">
        <v>25</v>
      </c>
      <c r="D235" s="4">
        <v>1568</v>
      </c>
      <c r="E235" s="5">
        <v>96</v>
      </c>
      <c r="G235" t="s">
        <v>8</v>
      </c>
      <c r="H235" t="s">
        <v>34</v>
      </c>
      <c r="I235" t="s">
        <v>25</v>
      </c>
      <c r="J235" s="4">
        <v>1568</v>
      </c>
      <c r="K235" s="5">
        <v>96</v>
      </c>
      <c r="M235" t="s">
        <v>8</v>
      </c>
      <c r="N235" t="s">
        <v>34</v>
      </c>
      <c r="O235" t="s">
        <v>25</v>
      </c>
      <c r="P235" s="4">
        <v>1568</v>
      </c>
      <c r="Q235" s="5">
        <v>96</v>
      </c>
    </row>
    <row r="236" spans="1:17" x14ac:dyDescent="0.2">
      <c r="A236" t="s">
        <v>6</v>
      </c>
      <c r="B236" t="s">
        <v>39</v>
      </c>
      <c r="C236" t="s">
        <v>26</v>
      </c>
      <c r="D236" s="4">
        <v>1561</v>
      </c>
      <c r="E236" s="5">
        <v>27</v>
      </c>
      <c r="G236" t="s">
        <v>6</v>
      </c>
      <c r="H236" t="s">
        <v>39</v>
      </c>
      <c r="I236" t="s">
        <v>26</v>
      </c>
      <c r="J236" s="4">
        <v>1561</v>
      </c>
      <c r="K236" s="5">
        <v>27</v>
      </c>
      <c r="M236" t="s">
        <v>6</v>
      </c>
      <c r="N236" t="s">
        <v>39</v>
      </c>
      <c r="O236" t="s">
        <v>26</v>
      </c>
      <c r="P236" s="4">
        <v>1561</v>
      </c>
      <c r="Q236" s="5">
        <v>27</v>
      </c>
    </row>
    <row r="237" spans="1:17" x14ac:dyDescent="0.2">
      <c r="A237" t="s">
        <v>40</v>
      </c>
      <c r="B237" t="s">
        <v>37</v>
      </c>
      <c r="C237" t="s">
        <v>30</v>
      </c>
      <c r="D237" s="4">
        <v>1526</v>
      </c>
      <c r="E237" s="5">
        <v>240</v>
      </c>
      <c r="G237" t="s">
        <v>40</v>
      </c>
      <c r="H237" t="s">
        <v>37</v>
      </c>
      <c r="I237" t="s">
        <v>30</v>
      </c>
      <c r="J237" s="4">
        <v>1526</v>
      </c>
      <c r="K237" s="5">
        <v>240</v>
      </c>
      <c r="M237" t="s">
        <v>40</v>
      </c>
      <c r="N237" t="s">
        <v>37</v>
      </c>
      <c r="O237" t="s">
        <v>30</v>
      </c>
      <c r="P237" s="4">
        <v>1526</v>
      </c>
      <c r="Q237" s="5">
        <v>240</v>
      </c>
    </row>
    <row r="238" spans="1:17" x14ac:dyDescent="0.2">
      <c r="A238" t="s">
        <v>40</v>
      </c>
      <c r="B238" t="s">
        <v>36</v>
      </c>
      <c r="C238" t="s">
        <v>30</v>
      </c>
      <c r="D238" s="4">
        <v>1526</v>
      </c>
      <c r="E238" s="5">
        <v>105</v>
      </c>
      <c r="G238" t="s">
        <v>40</v>
      </c>
      <c r="H238" t="s">
        <v>36</v>
      </c>
      <c r="I238" t="s">
        <v>30</v>
      </c>
      <c r="J238" s="4">
        <v>1526</v>
      </c>
      <c r="K238" s="5">
        <v>105</v>
      </c>
      <c r="M238" t="s">
        <v>40</v>
      </c>
      <c r="N238" t="s">
        <v>36</v>
      </c>
      <c r="O238" t="s">
        <v>30</v>
      </c>
      <c r="P238" s="4">
        <v>1526</v>
      </c>
      <c r="Q238" s="5">
        <v>105</v>
      </c>
    </row>
    <row r="239" spans="1:17" x14ac:dyDescent="0.2">
      <c r="A239" t="s">
        <v>5</v>
      </c>
      <c r="B239" t="s">
        <v>37</v>
      </c>
      <c r="C239" t="s">
        <v>18</v>
      </c>
      <c r="D239" s="4">
        <v>1505</v>
      </c>
      <c r="E239" s="5">
        <v>102</v>
      </c>
      <c r="G239" t="s">
        <v>5</v>
      </c>
      <c r="H239" t="s">
        <v>37</v>
      </c>
      <c r="I239" t="s">
        <v>18</v>
      </c>
      <c r="J239" s="4">
        <v>1505</v>
      </c>
      <c r="K239" s="5">
        <v>102</v>
      </c>
      <c r="M239" t="s">
        <v>5</v>
      </c>
      <c r="N239" t="s">
        <v>37</v>
      </c>
      <c r="O239" t="s">
        <v>18</v>
      </c>
      <c r="P239" s="4">
        <v>1505</v>
      </c>
      <c r="Q239" s="5">
        <v>102</v>
      </c>
    </row>
    <row r="240" spans="1:17" x14ac:dyDescent="0.2">
      <c r="A240" t="s">
        <v>40</v>
      </c>
      <c r="B240" t="s">
        <v>34</v>
      </c>
      <c r="C240" t="s">
        <v>17</v>
      </c>
      <c r="D240" s="4">
        <v>1463</v>
      </c>
      <c r="E240" s="5">
        <v>39</v>
      </c>
      <c r="G240" t="s">
        <v>40</v>
      </c>
      <c r="H240" t="s">
        <v>34</v>
      </c>
      <c r="I240" t="s">
        <v>17</v>
      </c>
      <c r="J240" s="4">
        <v>1463</v>
      </c>
      <c r="K240" s="5">
        <v>39</v>
      </c>
      <c r="M240" t="s">
        <v>40</v>
      </c>
      <c r="N240" t="s">
        <v>34</v>
      </c>
      <c r="O240" t="s">
        <v>17</v>
      </c>
      <c r="P240" s="4">
        <v>1463</v>
      </c>
      <c r="Q240" s="5">
        <v>39</v>
      </c>
    </row>
    <row r="241" spans="1:17" x14ac:dyDescent="0.2">
      <c r="A241" t="s">
        <v>6</v>
      </c>
      <c r="B241" t="s">
        <v>34</v>
      </c>
      <c r="C241" t="s">
        <v>15</v>
      </c>
      <c r="D241" s="4">
        <v>1442</v>
      </c>
      <c r="E241" s="5">
        <v>15</v>
      </c>
      <c r="G241" t="s">
        <v>6</v>
      </c>
      <c r="H241" t="s">
        <v>34</v>
      </c>
      <c r="I241" t="s">
        <v>15</v>
      </c>
      <c r="J241" s="4">
        <v>1442</v>
      </c>
      <c r="K241" s="5">
        <v>15</v>
      </c>
      <c r="M241" t="s">
        <v>6</v>
      </c>
      <c r="N241" t="s">
        <v>34</v>
      </c>
      <c r="O241" t="s">
        <v>15</v>
      </c>
      <c r="P241" s="4">
        <v>1442</v>
      </c>
      <c r="Q241" s="5">
        <v>15</v>
      </c>
    </row>
    <row r="242" spans="1:17" x14ac:dyDescent="0.2">
      <c r="A242" t="s">
        <v>3</v>
      </c>
      <c r="B242" t="s">
        <v>34</v>
      </c>
      <c r="C242" t="s">
        <v>25</v>
      </c>
      <c r="D242" s="4">
        <v>1428</v>
      </c>
      <c r="E242" s="5">
        <v>93</v>
      </c>
      <c r="G242" t="s">
        <v>3</v>
      </c>
      <c r="H242" t="s">
        <v>34</v>
      </c>
      <c r="I242" t="s">
        <v>25</v>
      </c>
      <c r="J242" s="4">
        <v>1428</v>
      </c>
      <c r="K242" s="5">
        <v>93</v>
      </c>
      <c r="M242" t="s">
        <v>3</v>
      </c>
      <c r="N242" t="s">
        <v>34</v>
      </c>
      <c r="O242" t="s">
        <v>25</v>
      </c>
      <c r="P242" s="4">
        <v>1428</v>
      </c>
      <c r="Q242" s="5">
        <v>93</v>
      </c>
    </row>
    <row r="243" spans="1:17" x14ac:dyDescent="0.2">
      <c r="A243" t="s">
        <v>40</v>
      </c>
      <c r="B243" t="s">
        <v>36</v>
      </c>
      <c r="C243" t="s">
        <v>27</v>
      </c>
      <c r="D243" s="4">
        <v>1407</v>
      </c>
      <c r="E243" s="5">
        <v>72</v>
      </c>
      <c r="G243" t="s">
        <v>40</v>
      </c>
      <c r="H243" t="s">
        <v>36</v>
      </c>
      <c r="I243" t="s">
        <v>27</v>
      </c>
      <c r="J243" s="4">
        <v>1407</v>
      </c>
      <c r="K243" s="5">
        <v>72</v>
      </c>
      <c r="M243" t="s">
        <v>40</v>
      </c>
      <c r="N243" t="s">
        <v>36</v>
      </c>
      <c r="O243" t="s">
        <v>27</v>
      </c>
      <c r="P243" s="4">
        <v>1407</v>
      </c>
      <c r="Q243" s="5">
        <v>72</v>
      </c>
    </row>
    <row r="244" spans="1:17" x14ac:dyDescent="0.2">
      <c r="A244" t="s">
        <v>10</v>
      </c>
      <c r="B244" t="s">
        <v>36</v>
      </c>
      <c r="C244" t="s">
        <v>29</v>
      </c>
      <c r="D244" s="4">
        <v>1400</v>
      </c>
      <c r="E244" s="5">
        <v>135</v>
      </c>
      <c r="G244" t="s">
        <v>10</v>
      </c>
      <c r="H244" t="s">
        <v>36</v>
      </c>
      <c r="I244" t="s">
        <v>29</v>
      </c>
      <c r="J244" s="4">
        <v>1400</v>
      </c>
      <c r="K244" s="5">
        <v>135</v>
      </c>
      <c r="M244" t="s">
        <v>10</v>
      </c>
      <c r="N244" t="s">
        <v>36</v>
      </c>
      <c r="O244" t="s">
        <v>29</v>
      </c>
      <c r="P244" s="4">
        <v>1400</v>
      </c>
      <c r="Q244" s="5">
        <v>135</v>
      </c>
    </row>
    <row r="245" spans="1:17" x14ac:dyDescent="0.2">
      <c r="A245" t="s">
        <v>8</v>
      </c>
      <c r="B245" t="s">
        <v>35</v>
      </c>
      <c r="C245" t="s">
        <v>4</v>
      </c>
      <c r="D245" s="4">
        <v>1302</v>
      </c>
      <c r="E245" s="5">
        <v>402</v>
      </c>
      <c r="G245" t="s">
        <v>8</v>
      </c>
      <c r="H245" t="s">
        <v>35</v>
      </c>
      <c r="I245" t="s">
        <v>4</v>
      </c>
      <c r="J245" s="4">
        <v>1302</v>
      </c>
      <c r="K245" s="5">
        <v>402</v>
      </c>
      <c r="M245" t="s">
        <v>8</v>
      </c>
      <c r="N245" t="s">
        <v>35</v>
      </c>
      <c r="O245" t="s">
        <v>4</v>
      </c>
      <c r="P245" s="4">
        <v>1302</v>
      </c>
      <c r="Q245" s="5">
        <v>402</v>
      </c>
    </row>
    <row r="246" spans="1:17" x14ac:dyDescent="0.2">
      <c r="A246" t="s">
        <v>9</v>
      </c>
      <c r="B246" t="s">
        <v>38</v>
      </c>
      <c r="C246" t="s">
        <v>14</v>
      </c>
      <c r="D246" s="4">
        <v>1281</v>
      </c>
      <c r="E246" s="5">
        <v>75</v>
      </c>
      <c r="G246" t="s">
        <v>9</v>
      </c>
      <c r="H246" t="s">
        <v>38</v>
      </c>
      <c r="I246" t="s">
        <v>14</v>
      </c>
      <c r="J246" s="4">
        <v>1281</v>
      </c>
      <c r="K246" s="5">
        <v>75</v>
      </c>
      <c r="M246" t="s">
        <v>9</v>
      </c>
      <c r="N246" t="s">
        <v>38</v>
      </c>
      <c r="O246" t="s">
        <v>14</v>
      </c>
      <c r="P246" s="4">
        <v>1281</v>
      </c>
      <c r="Q246" s="5">
        <v>75</v>
      </c>
    </row>
    <row r="247" spans="1:17" x14ac:dyDescent="0.2">
      <c r="A247" t="s">
        <v>9</v>
      </c>
      <c r="B247" t="s">
        <v>36</v>
      </c>
      <c r="C247" t="s">
        <v>19</v>
      </c>
      <c r="D247" s="4">
        <v>1281</v>
      </c>
      <c r="E247" s="5">
        <v>18</v>
      </c>
      <c r="G247" t="s">
        <v>9</v>
      </c>
      <c r="H247" t="s">
        <v>36</v>
      </c>
      <c r="I247" t="s">
        <v>19</v>
      </c>
      <c r="J247" s="4">
        <v>1281</v>
      </c>
      <c r="K247" s="5">
        <v>18</v>
      </c>
      <c r="M247" t="s">
        <v>9</v>
      </c>
      <c r="N247" t="s">
        <v>36</v>
      </c>
      <c r="O247" t="s">
        <v>19</v>
      </c>
      <c r="P247" s="4">
        <v>1281</v>
      </c>
      <c r="Q247" s="5">
        <v>18</v>
      </c>
    </row>
    <row r="248" spans="1:17" x14ac:dyDescent="0.2">
      <c r="A248" t="s">
        <v>10</v>
      </c>
      <c r="B248" t="s">
        <v>34</v>
      </c>
      <c r="C248" t="s">
        <v>16</v>
      </c>
      <c r="D248" s="4">
        <v>1274</v>
      </c>
      <c r="E248" s="5">
        <v>225</v>
      </c>
      <c r="G248" t="s">
        <v>10</v>
      </c>
      <c r="H248" t="s">
        <v>34</v>
      </c>
      <c r="I248" t="s">
        <v>16</v>
      </c>
      <c r="J248" s="4">
        <v>1274</v>
      </c>
      <c r="K248" s="5">
        <v>225</v>
      </c>
      <c r="M248" t="s">
        <v>10</v>
      </c>
      <c r="N248" t="s">
        <v>34</v>
      </c>
      <c r="O248" t="s">
        <v>16</v>
      </c>
      <c r="P248" s="4">
        <v>1274</v>
      </c>
      <c r="Q248" s="5">
        <v>225</v>
      </c>
    </row>
    <row r="249" spans="1:17" x14ac:dyDescent="0.2">
      <c r="A249" t="s">
        <v>8</v>
      </c>
      <c r="B249" t="s">
        <v>38</v>
      </c>
      <c r="C249" t="s">
        <v>27</v>
      </c>
      <c r="D249" s="4">
        <v>1134</v>
      </c>
      <c r="E249" s="5">
        <v>282</v>
      </c>
      <c r="G249" t="s">
        <v>8</v>
      </c>
      <c r="H249" t="s">
        <v>38</v>
      </c>
      <c r="I249" t="s">
        <v>27</v>
      </c>
      <c r="J249" s="4">
        <v>1134</v>
      </c>
      <c r="K249" s="5">
        <v>282</v>
      </c>
      <c r="M249" t="s">
        <v>8</v>
      </c>
      <c r="N249" t="s">
        <v>38</v>
      </c>
      <c r="O249" t="s">
        <v>27</v>
      </c>
      <c r="P249" s="4">
        <v>1134</v>
      </c>
      <c r="Q249" s="5">
        <v>282</v>
      </c>
    </row>
    <row r="250" spans="1:17" x14ac:dyDescent="0.2">
      <c r="A250" t="s">
        <v>10</v>
      </c>
      <c r="B250" t="s">
        <v>37</v>
      </c>
      <c r="C250" t="s">
        <v>29</v>
      </c>
      <c r="D250" s="4">
        <v>1085</v>
      </c>
      <c r="E250" s="5">
        <v>273</v>
      </c>
      <c r="G250" t="s">
        <v>10</v>
      </c>
      <c r="H250" t="s">
        <v>37</v>
      </c>
      <c r="I250" t="s">
        <v>29</v>
      </c>
      <c r="J250" s="4">
        <v>1085</v>
      </c>
      <c r="K250" s="5">
        <v>273</v>
      </c>
      <c r="M250" t="s">
        <v>10</v>
      </c>
      <c r="N250" t="s">
        <v>37</v>
      </c>
      <c r="O250" t="s">
        <v>29</v>
      </c>
      <c r="P250" s="4">
        <v>1085</v>
      </c>
      <c r="Q250" s="5">
        <v>273</v>
      </c>
    </row>
    <row r="251" spans="1:17" x14ac:dyDescent="0.2">
      <c r="A251" t="s">
        <v>6</v>
      </c>
      <c r="B251" t="s">
        <v>35</v>
      </c>
      <c r="C251" t="s">
        <v>20</v>
      </c>
      <c r="D251" s="4">
        <v>1071</v>
      </c>
      <c r="E251" s="5">
        <v>270</v>
      </c>
      <c r="G251" t="s">
        <v>6</v>
      </c>
      <c r="H251" t="s">
        <v>35</v>
      </c>
      <c r="I251" t="s">
        <v>20</v>
      </c>
      <c r="J251" s="4">
        <v>1071</v>
      </c>
      <c r="K251" s="5">
        <v>270</v>
      </c>
      <c r="M251" t="s">
        <v>6</v>
      </c>
      <c r="N251" t="s">
        <v>35</v>
      </c>
      <c r="O251" t="s">
        <v>20</v>
      </c>
      <c r="P251" s="4">
        <v>1071</v>
      </c>
      <c r="Q251" s="5">
        <v>270</v>
      </c>
    </row>
    <row r="252" spans="1:17" x14ac:dyDescent="0.2">
      <c r="A252" t="s">
        <v>2</v>
      </c>
      <c r="B252" t="s">
        <v>37</v>
      </c>
      <c r="C252" t="s">
        <v>14</v>
      </c>
      <c r="D252" s="4">
        <v>1057</v>
      </c>
      <c r="E252" s="5">
        <v>54</v>
      </c>
      <c r="G252" t="s">
        <v>2</v>
      </c>
      <c r="H252" t="s">
        <v>37</v>
      </c>
      <c r="I252" t="s">
        <v>14</v>
      </c>
      <c r="J252" s="4">
        <v>1057</v>
      </c>
      <c r="K252" s="5">
        <v>54</v>
      </c>
      <c r="M252" t="s">
        <v>2</v>
      </c>
      <c r="N252" t="s">
        <v>37</v>
      </c>
      <c r="O252" t="s">
        <v>14</v>
      </c>
      <c r="P252" s="4">
        <v>1057</v>
      </c>
      <c r="Q252" s="5">
        <v>54</v>
      </c>
    </row>
    <row r="253" spans="1:17" x14ac:dyDescent="0.2">
      <c r="A253" t="s">
        <v>7</v>
      </c>
      <c r="B253" t="s">
        <v>36</v>
      </c>
      <c r="C253" t="s">
        <v>28</v>
      </c>
      <c r="D253" s="4">
        <v>973</v>
      </c>
      <c r="E253" s="5">
        <v>162</v>
      </c>
      <c r="G253" t="s">
        <v>7</v>
      </c>
      <c r="H253" t="s">
        <v>36</v>
      </c>
      <c r="I253" t="s">
        <v>28</v>
      </c>
      <c r="J253" s="4">
        <v>973</v>
      </c>
      <c r="K253" s="5">
        <v>162</v>
      </c>
      <c r="M253" t="s">
        <v>7</v>
      </c>
      <c r="N253" t="s">
        <v>36</v>
      </c>
      <c r="O253" t="s">
        <v>28</v>
      </c>
      <c r="P253" s="4">
        <v>973</v>
      </c>
      <c r="Q253" s="5">
        <v>162</v>
      </c>
    </row>
    <row r="254" spans="1:17" x14ac:dyDescent="0.2">
      <c r="A254" t="s">
        <v>10</v>
      </c>
      <c r="B254" t="s">
        <v>39</v>
      </c>
      <c r="C254" t="s">
        <v>27</v>
      </c>
      <c r="D254" s="4">
        <v>966</v>
      </c>
      <c r="E254" s="5">
        <v>198</v>
      </c>
      <c r="G254" t="s">
        <v>10</v>
      </c>
      <c r="H254" t="s">
        <v>39</v>
      </c>
      <c r="I254" t="s">
        <v>27</v>
      </c>
      <c r="J254" s="4">
        <v>966</v>
      </c>
      <c r="K254" s="5">
        <v>198</v>
      </c>
      <c r="M254" t="s">
        <v>10</v>
      </c>
      <c r="N254" t="s">
        <v>39</v>
      </c>
      <c r="O254" t="s">
        <v>27</v>
      </c>
      <c r="P254" s="4">
        <v>966</v>
      </c>
      <c r="Q254" s="5">
        <v>198</v>
      </c>
    </row>
    <row r="255" spans="1:17" x14ac:dyDescent="0.2">
      <c r="A255" t="s">
        <v>40</v>
      </c>
      <c r="B255" t="s">
        <v>35</v>
      </c>
      <c r="C255" t="s">
        <v>4</v>
      </c>
      <c r="D255" s="4">
        <v>959</v>
      </c>
      <c r="E255" s="5">
        <v>147</v>
      </c>
      <c r="G255" t="s">
        <v>40</v>
      </c>
      <c r="H255" t="s">
        <v>35</v>
      </c>
      <c r="I255" t="s">
        <v>4</v>
      </c>
      <c r="J255" s="4">
        <v>959</v>
      </c>
      <c r="K255" s="5">
        <v>147</v>
      </c>
      <c r="M255" t="s">
        <v>40</v>
      </c>
      <c r="N255" t="s">
        <v>35</v>
      </c>
      <c r="O255" t="s">
        <v>4</v>
      </c>
      <c r="P255" s="4">
        <v>959</v>
      </c>
      <c r="Q255" s="5">
        <v>147</v>
      </c>
    </row>
    <row r="256" spans="1:17" x14ac:dyDescent="0.2">
      <c r="A256" t="s">
        <v>6</v>
      </c>
      <c r="B256" t="s">
        <v>38</v>
      </c>
      <c r="C256" t="s">
        <v>33</v>
      </c>
      <c r="D256" s="4">
        <v>959</v>
      </c>
      <c r="E256" s="5">
        <v>135</v>
      </c>
      <c r="G256" t="s">
        <v>6</v>
      </c>
      <c r="H256" t="s">
        <v>38</v>
      </c>
      <c r="I256" t="s">
        <v>33</v>
      </c>
      <c r="J256" s="4">
        <v>959</v>
      </c>
      <c r="K256" s="5">
        <v>135</v>
      </c>
      <c r="M256" t="s">
        <v>6</v>
      </c>
      <c r="N256" t="s">
        <v>38</v>
      </c>
      <c r="O256" t="s">
        <v>33</v>
      </c>
      <c r="P256" s="4">
        <v>959</v>
      </c>
      <c r="Q256" s="5">
        <v>135</v>
      </c>
    </row>
    <row r="257" spans="1:17" x14ac:dyDescent="0.2">
      <c r="A257" t="s">
        <v>40</v>
      </c>
      <c r="B257" t="s">
        <v>36</v>
      </c>
      <c r="C257" t="s">
        <v>13</v>
      </c>
      <c r="D257" s="4">
        <v>945</v>
      </c>
      <c r="E257" s="5">
        <v>75</v>
      </c>
      <c r="G257" t="s">
        <v>40</v>
      </c>
      <c r="H257" t="s">
        <v>36</v>
      </c>
      <c r="I257" t="s">
        <v>13</v>
      </c>
      <c r="J257" s="4">
        <v>945</v>
      </c>
      <c r="K257" s="5">
        <v>75</v>
      </c>
      <c r="M257" t="s">
        <v>40</v>
      </c>
      <c r="N257" t="s">
        <v>36</v>
      </c>
      <c r="O257" t="s">
        <v>13</v>
      </c>
      <c r="P257" s="4">
        <v>945</v>
      </c>
      <c r="Q257" s="5">
        <v>75</v>
      </c>
    </row>
    <row r="258" spans="1:17" x14ac:dyDescent="0.2">
      <c r="A258" t="s">
        <v>5</v>
      </c>
      <c r="B258" t="s">
        <v>37</v>
      </c>
      <c r="C258" t="s">
        <v>4</v>
      </c>
      <c r="D258" s="4">
        <v>938</v>
      </c>
      <c r="E258" s="5">
        <v>366</v>
      </c>
      <c r="G258" t="s">
        <v>5</v>
      </c>
      <c r="H258" t="s">
        <v>37</v>
      </c>
      <c r="I258" t="s">
        <v>4</v>
      </c>
      <c r="J258" s="4">
        <v>938</v>
      </c>
      <c r="K258" s="5">
        <v>366</v>
      </c>
      <c r="M258" t="s">
        <v>5</v>
      </c>
      <c r="N258" t="s">
        <v>37</v>
      </c>
      <c r="O258" t="s">
        <v>4</v>
      </c>
      <c r="P258" s="4">
        <v>938</v>
      </c>
      <c r="Q258" s="5">
        <v>366</v>
      </c>
    </row>
    <row r="259" spans="1:17" x14ac:dyDescent="0.2">
      <c r="A259" t="s">
        <v>40</v>
      </c>
      <c r="B259" t="s">
        <v>34</v>
      </c>
      <c r="C259" t="s">
        <v>16</v>
      </c>
      <c r="D259" s="4">
        <v>938</v>
      </c>
      <c r="E259" s="5">
        <v>189</v>
      </c>
      <c r="G259" t="s">
        <v>40</v>
      </c>
      <c r="H259" t="s">
        <v>34</v>
      </c>
      <c r="I259" t="s">
        <v>16</v>
      </c>
      <c r="J259" s="4">
        <v>938</v>
      </c>
      <c r="K259" s="5">
        <v>189</v>
      </c>
      <c r="M259" t="s">
        <v>40</v>
      </c>
      <c r="N259" t="s">
        <v>34</v>
      </c>
      <c r="O259" t="s">
        <v>16</v>
      </c>
      <c r="P259" s="4">
        <v>938</v>
      </c>
      <c r="Q259" s="5">
        <v>189</v>
      </c>
    </row>
    <row r="260" spans="1:17" x14ac:dyDescent="0.2">
      <c r="A260" t="s">
        <v>2</v>
      </c>
      <c r="B260" t="s">
        <v>38</v>
      </c>
      <c r="C260" t="s">
        <v>16</v>
      </c>
      <c r="D260" s="4">
        <v>938</v>
      </c>
      <c r="E260" s="5">
        <v>6</v>
      </c>
      <c r="G260" t="s">
        <v>2</v>
      </c>
      <c r="H260" t="s">
        <v>38</v>
      </c>
      <c r="I260" t="s">
        <v>16</v>
      </c>
      <c r="J260" s="4">
        <v>938</v>
      </c>
      <c r="K260" s="5">
        <v>6</v>
      </c>
      <c r="M260" t="s">
        <v>2</v>
      </c>
      <c r="N260" t="s">
        <v>38</v>
      </c>
      <c r="O260" t="s">
        <v>16</v>
      </c>
      <c r="P260" s="4">
        <v>938</v>
      </c>
      <c r="Q260" s="5">
        <v>6</v>
      </c>
    </row>
    <row r="261" spans="1:17" x14ac:dyDescent="0.2">
      <c r="A261" t="s">
        <v>5</v>
      </c>
      <c r="B261" t="s">
        <v>34</v>
      </c>
      <c r="C261" t="s">
        <v>19</v>
      </c>
      <c r="D261" s="4">
        <v>861</v>
      </c>
      <c r="E261" s="5">
        <v>195</v>
      </c>
      <c r="G261" t="s">
        <v>5</v>
      </c>
      <c r="H261" t="s">
        <v>34</v>
      </c>
      <c r="I261" t="s">
        <v>19</v>
      </c>
      <c r="J261" s="4">
        <v>861</v>
      </c>
      <c r="K261" s="5">
        <v>195</v>
      </c>
      <c r="M261" t="s">
        <v>5</v>
      </c>
      <c r="N261" t="s">
        <v>34</v>
      </c>
      <c r="O261" t="s">
        <v>19</v>
      </c>
      <c r="P261" s="4">
        <v>861</v>
      </c>
      <c r="Q261" s="5">
        <v>195</v>
      </c>
    </row>
    <row r="262" spans="1:17" x14ac:dyDescent="0.2">
      <c r="A262" t="s">
        <v>8</v>
      </c>
      <c r="B262" t="s">
        <v>36</v>
      </c>
      <c r="C262" t="s">
        <v>28</v>
      </c>
      <c r="D262" s="4">
        <v>854</v>
      </c>
      <c r="E262" s="5">
        <v>309</v>
      </c>
      <c r="G262" t="s">
        <v>8</v>
      </c>
      <c r="H262" t="s">
        <v>36</v>
      </c>
      <c r="I262" t="s">
        <v>28</v>
      </c>
      <c r="J262" s="4">
        <v>854</v>
      </c>
      <c r="K262" s="5">
        <v>309</v>
      </c>
      <c r="M262" t="s">
        <v>8</v>
      </c>
      <c r="N262" t="s">
        <v>36</v>
      </c>
      <c r="O262" t="s">
        <v>28</v>
      </c>
      <c r="P262" s="4">
        <v>854</v>
      </c>
      <c r="Q262" s="5">
        <v>309</v>
      </c>
    </row>
    <row r="263" spans="1:17" x14ac:dyDescent="0.2">
      <c r="A263" t="s">
        <v>7</v>
      </c>
      <c r="B263" t="s">
        <v>35</v>
      </c>
      <c r="C263" t="s">
        <v>27</v>
      </c>
      <c r="D263" s="4">
        <v>847</v>
      </c>
      <c r="E263" s="5">
        <v>129</v>
      </c>
      <c r="G263" t="s">
        <v>7</v>
      </c>
      <c r="H263" t="s">
        <v>35</v>
      </c>
      <c r="I263" t="s">
        <v>27</v>
      </c>
      <c r="J263" s="4">
        <v>847</v>
      </c>
      <c r="K263" s="5">
        <v>129</v>
      </c>
      <c r="M263" t="s">
        <v>7</v>
      </c>
      <c r="N263" t="s">
        <v>35</v>
      </c>
      <c r="O263" t="s">
        <v>27</v>
      </c>
      <c r="P263" s="4">
        <v>847</v>
      </c>
      <c r="Q263" s="5">
        <v>129</v>
      </c>
    </row>
    <row r="264" spans="1:17" x14ac:dyDescent="0.2">
      <c r="A264" t="s">
        <v>3</v>
      </c>
      <c r="B264" t="s">
        <v>38</v>
      </c>
      <c r="C264" t="s">
        <v>13</v>
      </c>
      <c r="D264" s="4">
        <v>819</v>
      </c>
      <c r="E264" s="5">
        <v>510</v>
      </c>
      <c r="G264" t="s">
        <v>3</v>
      </c>
      <c r="H264" t="s">
        <v>38</v>
      </c>
      <c r="I264" t="s">
        <v>13</v>
      </c>
      <c r="J264" s="4">
        <v>819</v>
      </c>
      <c r="K264" s="5">
        <v>510</v>
      </c>
      <c r="M264" t="s">
        <v>3</v>
      </c>
      <c r="N264" t="s">
        <v>38</v>
      </c>
      <c r="O264" t="s">
        <v>13</v>
      </c>
      <c r="P264" s="4">
        <v>819</v>
      </c>
      <c r="Q264" s="5">
        <v>510</v>
      </c>
    </row>
    <row r="265" spans="1:17" x14ac:dyDescent="0.2">
      <c r="A265" t="s">
        <v>8</v>
      </c>
      <c r="B265" t="s">
        <v>35</v>
      </c>
      <c r="C265" t="s">
        <v>33</v>
      </c>
      <c r="D265" s="4">
        <v>819</v>
      </c>
      <c r="E265" s="5">
        <v>306</v>
      </c>
      <c r="G265" t="s">
        <v>8</v>
      </c>
      <c r="H265" t="s">
        <v>35</v>
      </c>
      <c r="I265" t="s">
        <v>33</v>
      </c>
      <c r="J265" s="4">
        <v>819</v>
      </c>
      <c r="K265" s="5">
        <v>306</v>
      </c>
      <c r="M265" t="s">
        <v>8</v>
      </c>
      <c r="N265" t="s">
        <v>35</v>
      </c>
      <c r="O265" t="s">
        <v>33</v>
      </c>
      <c r="P265" s="4">
        <v>819</v>
      </c>
      <c r="Q265" s="5">
        <v>306</v>
      </c>
    </row>
    <row r="266" spans="1:17" x14ac:dyDescent="0.2">
      <c r="A266" t="s">
        <v>3</v>
      </c>
      <c r="B266" t="s">
        <v>36</v>
      </c>
      <c r="C266" t="s">
        <v>27</v>
      </c>
      <c r="D266" s="4">
        <v>798</v>
      </c>
      <c r="E266" s="5">
        <v>519</v>
      </c>
      <c r="G266" t="s">
        <v>3</v>
      </c>
      <c r="H266" t="s">
        <v>36</v>
      </c>
      <c r="I266" t="s">
        <v>27</v>
      </c>
      <c r="J266" s="4">
        <v>798</v>
      </c>
      <c r="K266" s="5">
        <v>519</v>
      </c>
      <c r="M266" t="s">
        <v>3</v>
      </c>
      <c r="N266" t="s">
        <v>36</v>
      </c>
      <c r="O266" t="s">
        <v>27</v>
      </c>
      <c r="P266" s="4">
        <v>798</v>
      </c>
      <c r="Q266" s="5">
        <v>519</v>
      </c>
    </row>
    <row r="267" spans="1:17" x14ac:dyDescent="0.2">
      <c r="A267" t="s">
        <v>41</v>
      </c>
      <c r="B267" t="s">
        <v>37</v>
      </c>
      <c r="C267" t="s">
        <v>15</v>
      </c>
      <c r="D267" s="4">
        <v>714</v>
      </c>
      <c r="E267" s="5">
        <v>231</v>
      </c>
      <c r="G267" t="s">
        <v>41</v>
      </c>
      <c r="H267" t="s">
        <v>37</v>
      </c>
      <c r="I267" t="s">
        <v>15</v>
      </c>
      <c r="J267" s="4">
        <v>714</v>
      </c>
      <c r="K267" s="5">
        <v>231</v>
      </c>
      <c r="M267" t="s">
        <v>41</v>
      </c>
      <c r="N267" t="s">
        <v>37</v>
      </c>
      <c r="O267" t="s">
        <v>15</v>
      </c>
      <c r="P267" s="4">
        <v>714</v>
      </c>
      <c r="Q267" s="5">
        <v>231</v>
      </c>
    </row>
    <row r="268" spans="1:17" x14ac:dyDescent="0.2">
      <c r="A268" t="s">
        <v>40</v>
      </c>
      <c r="B268" t="s">
        <v>34</v>
      </c>
      <c r="C268" t="s">
        <v>17</v>
      </c>
      <c r="D268" s="4">
        <v>707</v>
      </c>
      <c r="E268" s="5">
        <v>174</v>
      </c>
      <c r="G268" t="s">
        <v>40</v>
      </c>
      <c r="H268" t="s">
        <v>34</v>
      </c>
      <c r="I268" t="s">
        <v>17</v>
      </c>
      <c r="J268" s="4">
        <v>707</v>
      </c>
      <c r="K268" s="5">
        <v>174</v>
      </c>
      <c r="M268" t="s">
        <v>40</v>
      </c>
      <c r="N268" t="s">
        <v>34</v>
      </c>
      <c r="O268" t="s">
        <v>17</v>
      </c>
      <c r="P268" s="4">
        <v>707</v>
      </c>
      <c r="Q268" s="5">
        <v>174</v>
      </c>
    </row>
    <row r="269" spans="1:17" x14ac:dyDescent="0.2">
      <c r="A269" t="s">
        <v>7</v>
      </c>
      <c r="B269" t="s">
        <v>34</v>
      </c>
      <c r="C269" t="s">
        <v>17</v>
      </c>
      <c r="D269" s="4">
        <v>700</v>
      </c>
      <c r="E269" s="5">
        <v>87</v>
      </c>
      <c r="G269" t="s">
        <v>7</v>
      </c>
      <c r="H269" t="s">
        <v>34</v>
      </c>
      <c r="I269" t="s">
        <v>17</v>
      </c>
      <c r="J269" s="4">
        <v>700</v>
      </c>
      <c r="K269" s="5">
        <v>87</v>
      </c>
      <c r="M269" t="s">
        <v>7</v>
      </c>
      <c r="N269" t="s">
        <v>34</v>
      </c>
      <c r="O269" t="s">
        <v>17</v>
      </c>
      <c r="P269" s="4">
        <v>700</v>
      </c>
      <c r="Q269" s="5">
        <v>87</v>
      </c>
    </row>
    <row r="270" spans="1:17" x14ac:dyDescent="0.2">
      <c r="A270" t="s">
        <v>40</v>
      </c>
      <c r="B270" t="s">
        <v>39</v>
      </c>
      <c r="C270" t="s">
        <v>23</v>
      </c>
      <c r="D270" s="4">
        <v>630</v>
      </c>
      <c r="E270" s="5">
        <v>36</v>
      </c>
      <c r="G270" t="s">
        <v>40</v>
      </c>
      <c r="H270" t="s">
        <v>39</v>
      </c>
      <c r="I270" t="s">
        <v>23</v>
      </c>
      <c r="J270" s="4">
        <v>630</v>
      </c>
      <c r="K270" s="5">
        <v>36</v>
      </c>
      <c r="M270" t="s">
        <v>40</v>
      </c>
      <c r="N270" t="s">
        <v>39</v>
      </c>
      <c r="O270" t="s">
        <v>23</v>
      </c>
      <c r="P270" s="4">
        <v>630</v>
      </c>
      <c r="Q270" s="5">
        <v>36</v>
      </c>
    </row>
    <row r="271" spans="1:17" x14ac:dyDescent="0.2">
      <c r="A271" t="s">
        <v>6</v>
      </c>
      <c r="B271" t="s">
        <v>38</v>
      </c>
      <c r="C271" t="s">
        <v>24</v>
      </c>
      <c r="D271" s="4">
        <v>623</v>
      </c>
      <c r="E271" s="5">
        <v>51</v>
      </c>
      <c r="G271" t="s">
        <v>6</v>
      </c>
      <c r="H271" t="s">
        <v>38</v>
      </c>
      <c r="I271" t="s">
        <v>24</v>
      </c>
      <c r="J271" s="4">
        <v>623</v>
      </c>
      <c r="K271" s="5">
        <v>51</v>
      </c>
      <c r="M271" t="s">
        <v>6</v>
      </c>
      <c r="N271" t="s">
        <v>38</v>
      </c>
      <c r="O271" t="s">
        <v>24</v>
      </c>
      <c r="P271" s="4">
        <v>623</v>
      </c>
      <c r="Q271" s="5">
        <v>51</v>
      </c>
    </row>
    <row r="272" spans="1:17" x14ac:dyDescent="0.2">
      <c r="A272" t="s">
        <v>8</v>
      </c>
      <c r="B272" t="s">
        <v>35</v>
      </c>
      <c r="C272" t="s">
        <v>19</v>
      </c>
      <c r="D272" s="4">
        <v>609</v>
      </c>
      <c r="E272" s="5">
        <v>99</v>
      </c>
      <c r="G272" t="s">
        <v>8</v>
      </c>
      <c r="H272" t="s">
        <v>35</v>
      </c>
      <c r="I272" t="s">
        <v>19</v>
      </c>
      <c r="J272" s="4">
        <v>609</v>
      </c>
      <c r="K272" s="5">
        <v>99</v>
      </c>
      <c r="M272" t="s">
        <v>8</v>
      </c>
      <c r="N272" t="s">
        <v>35</v>
      </c>
      <c r="O272" t="s">
        <v>19</v>
      </c>
      <c r="P272" s="4">
        <v>609</v>
      </c>
      <c r="Q272" s="5">
        <v>99</v>
      </c>
    </row>
    <row r="273" spans="1:17" x14ac:dyDescent="0.2">
      <c r="A273" t="s">
        <v>2</v>
      </c>
      <c r="B273" t="s">
        <v>38</v>
      </c>
      <c r="C273" t="s">
        <v>26</v>
      </c>
      <c r="D273" s="4">
        <v>609</v>
      </c>
      <c r="E273" s="5">
        <v>87</v>
      </c>
      <c r="G273" t="s">
        <v>2</v>
      </c>
      <c r="H273" t="s">
        <v>38</v>
      </c>
      <c r="I273" t="s">
        <v>26</v>
      </c>
      <c r="J273" s="4">
        <v>609</v>
      </c>
      <c r="K273" s="5">
        <v>87</v>
      </c>
      <c r="M273" t="s">
        <v>2</v>
      </c>
      <c r="N273" t="s">
        <v>38</v>
      </c>
      <c r="O273" t="s">
        <v>26</v>
      </c>
      <c r="P273" s="4">
        <v>609</v>
      </c>
      <c r="Q273" s="5">
        <v>87</v>
      </c>
    </row>
    <row r="274" spans="1:17" x14ac:dyDescent="0.2">
      <c r="A274" t="s">
        <v>40</v>
      </c>
      <c r="B274" t="s">
        <v>35</v>
      </c>
      <c r="C274" t="s">
        <v>21</v>
      </c>
      <c r="D274" s="4">
        <v>567</v>
      </c>
      <c r="E274" s="5">
        <v>228</v>
      </c>
      <c r="G274" t="s">
        <v>40</v>
      </c>
      <c r="H274" t="s">
        <v>35</v>
      </c>
      <c r="I274" t="s">
        <v>21</v>
      </c>
      <c r="J274" s="4">
        <v>567</v>
      </c>
      <c r="K274" s="5">
        <v>228</v>
      </c>
      <c r="M274" t="s">
        <v>40</v>
      </c>
      <c r="N274" t="s">
        <v>35</v>
      </c>
      <c r="O274" t="s">
        <v>21</v>
      </c>
      <c r="P274" s="4">
        <v>567</v>
      </c>
      <c r="Q274" s="5">
        <v>228</v>
      </c>
    </row>
    <row r="275" spans="1:17" x14ac:dyDescent="0.2">
      <c r="A275" t="s">
        <v>6</v>
      </c>
      <c r="B275" t="s">
        <v>37</v>
      </c>
      <c r="C275" t="s">
        <v>30</v>
      </c>
      <c r="D275" s="4">
        <v>560</v>
      </c>
      <c r="E275" s="5">
        <v>81</v>
      </c>
      <c r="G275" t="s">
        <v>6</v>
      </c>
      <c r="H275" t="s">
        <v>37</v>
      </c>
      <c r="I275" t="s">
        <v>30</v>
      </c>
      <c r="J275" s="4">
        <v>560</v>
      </c>
      <c r="K275" s="5">
        <v>81</v>
      </c>
      <c r="M275" t="s">
        <v>6</v>
      </c>
      <c r="N275" t="s">
        <v>37</v>
      </c>
      <c r="O275" t="s">
        <v>30</v>
      </c>
      <c r="P275" s="4">
        <v>560</v>
      </c>
      <c r="Q275" s="5">
        <v>81</v>
      </c>
    </row>
    <row r="276" spans="1:17" x14ac:dyDescent="0.2">
      <c r="A276" t="s">
        <v>3</v>
      </c>
      <c r="B276" t="s">
        <v>35</v>
      </c>
      <c r="C276" t="s">
        <v>19</v>
      </c>
      <c r="D276" s="4">
        <v>553</v>
      </c>
      <c r="E276" s="5">
        <v>15</v>
      </c>
      <c r="G276" t="s">
        <v>3</v>
      </c>
      <c r="H276" t="s">
        <v>35</v>
      </c>
      <c r="I276" t="s">
        <v>19</v>
      </c>
      <c r="J276" s="4">
        <v>553</v>
      </c>
      <c r="K276" s="5">
        <v>15</v>
      </c>
      <c r="M276" t="s">
        <v>3</v>
      </c>
      <c r="N276" t="s">
        <v>35</v>
      </c>
      <c r="O276" t="s">
        <v>19</v>
      </c>
      <c r="P276" s="4">
        <v>553</v>
      </c>
      <c r="Q276" s="5">
        <v>15</v>
      </c>
    </row>
    <row r="277" spans="1:17" x14ac:dyDescent="0.2">
      <c r="A277" t="s">
        <v>3</v>
      </c>
      <c r="B277" t="s">
        <v>34</v>
      </c>
      <c r="C277" t="s">
        <v>4</v>
      </c>
      <c r="D277" s="4">
        <v>525</v>
      </c>
      <c r="E277" s="5">
        <v>48</v>
      </c>
      <c r="G277" t="s">
        <v>3</v>
      </c>
      <c r="H277" t="s">
        <v>34</v>
      </c>
      <c r="I277" t="s">
        <v>4</v>
      </c>
      <c r="J277" s="4">
        <v>525</v>
      </c>
      <c r="K277" s="5">
        <v>48</v>
      </c>
      <c r="M277" t="s">
        <v>3</v>
      </c>
      <c r="N277" t="s">
        <v>34</v>
      </c>
      <c r="O277" t="s">
        <v>4</v>
      </c>
      <c r="P277" s="4">
        <v>525</v>
      </c>
      <c r="Q277" s="5">
        <v>48</v>
      </c>
    </row>
    <row r="278" spans="1:17" x14ac:dyDescent="0.2">
      <c r="A278" t="s">
        <v>2</v>
      </c>
      <c r="B278" t="s">
        <v>37</v>
      </c>
      <c r="C278" t="s">
        <v>22</v>
      </c>
      <c r="D278" s="4">
        <v>518</v>
      </c>
      <c r="E278" s="5">
        <v>75</v>
      </c>
      <c r="G278" t="s">
        <v>2</v>
      </c>
      <c r="H278" t="s">
        <v>37</v>
      </c>
      <c r="I278" t="s">
        <v>22</v>
      </c>
      <c r="J278" s="4">
        <v>518</v>
      </c>
      <c r="K278" s="5">
        <v>75</v>
      </c>
      <c r="M278" t="s">
        <v>2</v>
      </c>
      <c r="N278" t="s">
        <v>37</v>
      </c>
      <c r="O278" t="s">
        <v>22</v>
      </c>
      <c r="P278" s="4">
        <v>518</v>
      </c>
      <c r="Q278" s="5">
        <v>75</v>
      </c>
    </row>
    <row r="279" spans="1:17" x14ac:dyDescent="0.2">
      <c r="A279" t="s">
        <v>6</v>
      </c>
      <c r="B279" t="s">
        <v>36</v>
      </c>
      <c r="C279" t="s">
        <v>21</v>
      </c>
      <c r="D279" s="4">
        <v>497</v>
      </c>
      <c r="E279" s="5">
        <v>63</v>
      </c>
      <c r="G279" t="s">
        <v>6</v>
      </c>
      <c r="H279" t="s">
        <v>36</v>
      </c>
      <c r="I279" t="s">
        <v>21</v>
      </c>
      <c r="J279" s="4">
        <v>497</v>
      </c>
      <c r="K279" s="5">
        <v>63</v>
      </c>
      <c r="M279" t="s">
        <v>6</v>
      </c>
      <c r="N279" t="s">
        <v>36</v>
      </c>
      <c r="O279" t="s">
        <v>21</v>
      </c>
      <c r="P279" s="4">
        <v>497</v>
      </c>
      <c r="Q279" s="5">
        <v>63</v>
      </c>
    </row>
    <row r="280" spans="1:17" x14ac:dyDescent="0.2">
      <c r="A280" t="s">
        <v>8</v>
      </c>
      <c r="B280" t="s">
        <v>35</v>
      </c>
      <c r="C280" t="s">
        <v>22</v>
      </c>
      <c r="D280" s="4">
        <v>490</v>
      </c>
      <c r="E280" s="5">
        <v>84</v>
      </c>
      <c r="G280" t="s">
        <v>8</v>
      </c>
      <c r="H280" t="s">
        <v>35</v>
      </c>
      <c r="I280" t="s">
        <v>22</v>
      </c>
      <c r="J280" s="4">
        <v>490</v>
      </c>
      <c r="K280" s="5">
        <v>84</v>
      </c>
      <c r="M280" t="s">
        <v>8</v>
      </c>
      <c r="N280" t="s">
        <v>35</v>
      </c>
      <c r="O280" t="s">
        <v>22</v>
      </c>
      <c r="P280" s="4">
        <v>490</v>
      </c>
      <c r="Q280" s="5">
        <v>84</v>
      </c>
    </row>
    <row r="281" spans="1:17" x14ac:dyDescent="0.2">
      <c r="A281" t="s">
        <v>5</v>
      </c>
      <c r="B281" t="s">
        <v>38</v>
      </c>
      <c r="C281" t="s">
        <v>25</v>
      </c>
      <c r="D281" s="4">
        <v>469</v>
      </c>
      <c r="E281" s="5">
        <v>75</v>
      </c>
      <c r="G281" t="s">
        <v>5</v>
      </c>
      <c r="H281" t="s">
        <v>38</v>
      </c>
      <c r="I281" t="s">
        <v>25</v>
      </c>
      <c r="J281" s="4">
        <v>469</v>
      </c>
      <c r="K281" s="5">
        <v>75</v>
      </c>
      <c r="M281" t="s">
        <v>5</v>
      </c>
      <c r="N281" t="s">
        <v>38</v>
      </c>
      <c r="O281" t="s">
        <v>25</v>
      </c>
      <c r="P281" s="4">
        <v>469</v>
      </c>
      <c r="Q281" s="5">
        <v>75</v>
      </c>
    </row>
    <row r="282" spans="1:17" x14ac:dyDescent="0.2">
      <c r="A282" t="s">
        <v>2</v>
      </c>
      <c r="B282" t="s">
        <v>37</v>
      </c>
      <c r="C282" t="s">
        <v>21</v>
      </c>
      <c r="D282" s="4">
        <v>434</v>
      </c>
      <c r="E282" s="5">
        <v>87</v>
      </c>
      <c r="G282" t="s">
        <v>2</v>
      </c>
      <c r="H282" t="s">
        <v>37</v>
      </c>
      <c r="I282" t="s">
        <v>21</v>
      </c>
      <c r="J282" s="4">
        <v>434</v>
      </c>
      <c r="K282" s="5">
        <v>87</v>
      </c>
      <c r="M282" t="s">
        <v>2</v>
      </c>
      <c r="N282" t="s">
        <v>37</v>
      </c>
      <c r="O282" t="s">
        <v>21</v>
      </c>
      <c r="P282" s="4">
        <v>434</v>
      </c>
      <c r="Q282" s="5">
        <v>87</v>
      </c>
    </row>
    <row r="283" spans="1:17" x14ac:dyDescent="0.2">
      <c r="A283" t="s">
        <v>2</v>
      </c>
      <c r="B283" t="s">
        <v>39</v>
      </c>
      <c r="C283" t="s">
        <v>18</v>
      </c>
      <c r="D283" s="4">
        <v>385</v>
      </c>
      <c r="E283" s="5">
        <v>249</v>
      </c>
      <c r="G283" t="s">
        <v>2</v>
      </c>
      <c r="H283" t="s">
        <v>39</v>
      </c>
      <c r="I283" t="s">
        <v>18</v>
      </c>
      <c r="J283" s="4">
        <v>385</v>
      </c>
      <c r="K283" s="5">
        <v>249</v>
      </c>
      <c r="M283" t="s">
        <v>2</v>
      </c>
      <c r="N283" t="s">
        <v>39</v>
      </c>
      <c r="O283" t="s">
        <v>18</v>
      </c>
      <c r="P283" s="4">
        <v>385</v>
      </c>
      <c r="Q283" s="5">
        <v>249</v>
      </c>
    </row>
    <row r="284" spans="1:17" x14ac:dyDescent="0.2">
      <c r="A284" t="s">
        <v>41</v>
      </c>
      <c r="B284" t="s">
        <v>35</v>
      </c>
      <c r="C284" t="s">
        <v>33</v>
      </c>
      <c r="D284" s="4">
        <v>357</v>
      </c>
      <c r="E284" s="5">
        <v>126</v>
      </c>
      <c r="G284" t="s">
        <v>41</v>
      </c>
      <c r="H284" t="s">
        <v>35</v>
      </c>
      <c r="I284" t="s">
        <v>33</v>
      </c>
      <c r="J284" s="4">
        <v>357</v>
      </c>
      <c r="K284" s="5">
        <v>126</v>
      </c>
      <c r="M284" t="s">
        <v>41</v>
      </c>
      <c r="N284" t="s">
        <v>35</v>
      </c>
      <c r="O284" t="s">
        <v>33</v>
      </c>
      <c r="P284" s="4">
        <v>357</v>
      </c>
      <c r="Q284" s="5">
        <v>126</v>
      </c>
    </row>
    <row r="285" spans="1:17" x14ac:dyDescent="0.2">
      <c r="A285" t="s">
        <v>6</v>
      </c>
      <c r="B285" t="s">
        <v>34</v>
      </c>
      <c r="C285" t="s">
        <v>22</v>
      </c>
      <c r="D285" s="4">
        <v>336</v>
      </c>
      <c r="E285" s="5">
        <v>144</v>
      </c>
      <c r="G285" t="s">
        <v>6</v>
      </c>
      <c r="H285" t="s">
        <v>34</v>
      </c>
      <c r="I285" t="s">
        <v>22</v>
      </c>
      <c r="J285" s="4">
        <v>336</v>
      </c>
      <c r="K285" s="5">
        <v>144</v>
      </c>
      <c r="M285" t="s">
        <v>6</v>
      </c>
      <c r="N285" t="s">
        <v>34</v>
      </c>
      <c r="O285" t="s">
        <v>22</v>
      </c>
      <c r="P285" s="4">
        <v>336</v>
      </c>
      <c r="Q285" s="5">
        <v>144</v>
      </c>
    </row>
    <row r="286" spans="1:17" x14ac:dyDescent="0.2">
      <c r="A286" t="s">
        <v>5</v>
      </c>
      <c r="B286" t="s">
        <v>36</v>
      </c>
      <c r="C286" t="s">
        <v>32</v>
      </c>
      <c r="D286" s="4">
        <v>280</v>
      </c>
      <c r="E286" s="5">
        <v>87</v>
      </c>
      <c r="G286" t="s">
        <v>5</v>
      </c>
      <c r="H286" t="s">
        <v>36</v>
      </c>
      <c r="I286" t="s">
        <v>32</v>
      </c>
      <c r="J286" s="4">
        <v>280</v>
      </c>
      <c r="K286" s="5">
        <v>87</v>
      </c>
      <c r="M286" t="s">
        <v>5</v>
      </c>
      <c r="N286" t="s">
        <v>36</v>
      </c>
      <c r="O286" t="s">
        <v>32</v>
      </c>
      <c r="P286" s="4">
        <v>280</v>
      </c>
      <c r="Q286" s="5">
        <v>87</v>
      </c>
    </row>
    <row r="287" spans="1:17" x14ac:dyDescent="0.2">
      <c r="A287" t="s">
        <v>10</v>
      </c>
      <c r="B287" t="s">
        <v>37</v>
      </c>
      <c r="C287" t="s">
        <v>4</v>
      </c>
      <c r="D287" s="4">
        <v>259</v>
      </c>
      <c r="E287" s="5">
        <v>207</v>
      </c>
      <c r="G287" t="s">
        <v>10</v>
      </c>
      <c r="H287" t="s">
        <v>37</v>
      </c>
      <c r="I287" t="s">
        <v>4</v>
      </c>
      <c r="J287" s="4">
        <v>259</v>
      </c>
      <c r="K287" s="5">
        <v>207</v>
      </c>
      <c r="M287" t="s">
        <v>10</v>
      </c>
      <c r="N287" t="s">
        <v>37</v>
      </c>
      <c r="O287" t="s">
        <v>4</v>
      </c>
      <c r="P287" s="4">
        <v>259</v>
      </c>
      <c r="Q287" s="5">
        <v>207</v>
      </c>
    </row>
    <row r="288" spans="1:17" x14ac:dyDescent="0.2">
      <c r="A288" t="s">
        <v>40</v>
      </c>
      <c r="B288" t="s">
        <v>34</v>
      </c>
      <c r="C288" t="s">
        <v>13</v>
      </c>
      <c r="D288" s="4">
        <v>252</v>
      </c>
      <c r="E288" s="5">
        <v>54</v>
      </c>
      <c r="G288" t="s">
        <v>40</v>
      </c>
      <c r="H288" t="s">
        <v>34</v>
      </c>
      <c r="I288" t="s">
        <v>13</v>
      </c>
      <c r="J288" s="4">
        <v>252</v>
      </c>
      <c r="K288" s="5">
        <v>54</v>
      </c>
      <c r="M288" t="s">
        <v>40</v>
      </c>
      <c r="N288" t="s">
        <v>34</v>
      </c>
      <c r="O288" t="s">
        <v>13</v>
      </c>
      <c r="P288" s="4">
        <v>252</v>
      </c>
      <c r="Q288" s="5">
        <v>54</v>
      </c>
    </row>
    <row r="289" spans="1:17" x14ac:dyDescent="0.2">
      <c r="A289" t="s">
        <v>6</v>
      </c>
      <c r="B289" t="s">
        <v>37</v>
      </c>
      <c r="C289" t="s">
        <v>21</v>
      </c>
      <c r="D289" s="4">
        <v>245</v>
      </c>
      <c r="E289" s="5">
        <v>288</v>
      </c>
      <c r="G289" t="s">
        <v>6</v>
      </c>
      <c r="H289" t="s">
        <v>37</v>
      </c>
      <c r="I289" t="s">
        <v>21</v>
      </c>
      <c r="J289" s="4">
        <v>245</v>
      </c>
      <c r="K289" s="5">
        <v>288</v>
      </c>
      <c r="M289" t="s">
        <v>6</v>
      </c>
      <c r="N289" t="s">
        <v>37</v>
      </c>
      <c r="O289" t="s">
        <v>21</v>
      </c>
      <c r="P289" s="4">
        <v>245</v>
      </c>
      <c r="Q289" s="5">
        <v>288</v>
      </c>
    </row>
    <row r="290" spans="1:17" x14ac:dyDescent="0.2">
      <c r="A290" t="s">
        <v>10</v>
      </c>
      <c r="B290" t="s">
        <v>37</v>
      </c>
      <c r="C290" t="s">
        <v>19</v>
      </c>
      <c r="D290" s="4">
        <v>238</v>
      </c>
      <c r="E290" s="5">
        <v>18</v>
      </c>
      <c r="G290" t="s">
        <v>10</v>
      </c>
      <c r="H290" t="s">
        <v>37</v>
      </c>
      <c r="I290" t="s">
        <v>19</v>
      </c>
      <c r="J290" s="4">
        <v>238</v>
      </c>
      <c r="K290" s="5">
        <v>18</v>
      </c>
      <c r="M290" t="s">
        <v>10</v>
      </c>
      <c r="N290" t="s">
        <v>37</v>
      </c>
      <c r="O290" t="s">
        <v>19</v>
      </c>
      <c r="P290" s="4">
        <v>238</v>
      </c>
      <c r="Q290" s="5">
        <v>18</v>
      </c>
    </row>
    <row r="291" spans="1:17" x14ac:dyDescent="0.2">
      <c r="A291" t="s">
        <v>7</v>
      </c>
      <c r="B291" t="s">
        <v>36</v>
      </c>
      <c r="C291" t="s">
        <v>4</v>
      </c>
      <c r="D291" s="4">
        <v>217</v>
      </c>
      <c r="E291" s="5">
        <v>36</v>
      </c>
      <c r="G291" t="s">
        <v>7</v>
      </c>
      <c r="H291" t="s">
        <v>36</v>
      </c>
      <c r="I291" t="s">
        <v>4</v>
      </c>
      <c r="J291" s="4">
        <v>217</v>
      </c>
      <c r="K291" s="5">
        <v>36</v>
      </c>
      <c r="M291" t="s">
        <v>7</v>
      </c>
      <c r="N291" t="s">
        <v>36</v>
      </c>
      <c r="O291" t="s">
        <v>4</v>
      </c>
      <c r="P291" s="4">
        <v>217</v>
      </c>
      <c r="Q291" s="5">
        <v>36</v>
      </c>
    </row>
    <row r="292" spans="1:17" x14ac:dyDescent="0.2">
      <c r="A292" t="s">
        <v>3</v>
      </c>
      <c r="B292" t="s">
        <v>36</v>
      </c>
      <c r="C292" t="s">
        <v>17</v>
      </c>
      <c r="D292" s="4">
        <v>189</v>
      </c>
      <c r="E292" s="5">
        <v>48</v>
      </c>
      <c r="G292" t="s">
        <v>3</v>
      </c>
      <c r="H292" t="s">
        <v>36</v>
      </c>
      <c r="I292" t="s">
        <v>17</v>
      </c>
      <c r="J292" s="4">
        <v>189</v>
      </c>
      <c r="K292" s="5">
        <v>48</v>
      </c>
      <c r="M292" t="s">
        <v>3</v>
      </c>
      <c r="N292" t="s">
        <v>36</v>
      </c>
      <c r="O292" t="s">
        <v>17</v>
      </c>
      <c r="P292" s="4">
        <v>189</v>
      </c>
      <c r="Q292" s="5">
        <v>48</v>
      </c>
    </row>
    <row r="293" spans="1:17" x14ac:dyDescent="0.2">
      <c r="A293" t="s">
        <v>2</v>
      </c>
      <c r="B293" t="s">
        <v>37</v>
      </c>
      <c r="C293" t="s">
        <v>31</v>
      </c>
      <c r="D293" s="4">
        <v>182</v>
      </c>
      <c r="E293" s="5">
        <v>48</v>
      </c>
      <c r="G293" t="s">
        <v>2</v>
      </c>
      <c r="H293" t="s">
        <v>37</v>
      </c>
      <c r="I293" t="s">
        <v>31</v>
      </c>
      <c r="J293" s="4">
        <v>182</v>
      </c>
      <c r="K293" s="5">
        <v>48</v>
      </c>
      <c r="M293" t="s">
        <v>2</v>
      </c>
      <c r="N293" t="s">
        <v>37</v>
      </c>
      <c r="O293" t="s">
        <v>31</v>
      </c>
      <c r="P293" s="4">
        <v>182</v>
      </c>
      <c r="Q293" s="5">
        <v>48</v>
      </c>
    </row>
    <row r="294" spans="1:17" x14ac:dyDescent="0.2">
      <c r="A294" t="s">
        <v>9</v>
      </c>
      <c r="B294" t="s">
        <v>38</v>
      </c>
      <c r="C294" t="s">
        <v>22</v>
      </c>
      <c r="D294" s="4">
        <v>168</v>
      </c>
      <c r="E294" s="5">
        <v>84</v>
      </c>
      <c r="G294" t="s">
        <v>9</v>
      </c>
      <c r="H294" t="s">
        <v>38</v>
      </c>
      <c r="I294" t="s">
        <v>22</v>
      </c>
      <c r="J294" s="4">
        <v>168</v>
      </c>
      <c r="K294" s="5">
        <v>84</v>
      </c>
      <c r="M294" t="s">
        <v>9</v>
      </c>
      <c r="N294" t="s">
        <v>38</v>
      </c>
      <c r="O294" t="s">
        <v>22</v>
      </c>
      <c r="P294" s="4">
        <v>168</v>
      </c>
      <c r="Q294" s="5">
        <v>84</v>
      </c>
    </row>
    <row r="295" spans="1:17" x14ac:dyDescent="0.2">
      <c r="A295" t="s">
        <v>9</v>
      </c>
      <c r="B295" t="s">
        <v>38</v>
      </c>
      <c r="C295" t="s">
        <v>25</v>
      </c>
      <c r="D295" s="4">
        <v>154</v>
      </c>
      <c r="E295" s="5">
        <v>21</v>
      </c>
      <c r="G295" t="s">
        <v>9</v>
      </c>
      <c r="H295" t="s">
        <v>38</v>
      </c>
      <c r="I295" t="s">
        <v>25</v>
      </c>
      <c r="J295" s="4">
        <v>154</v>
      </c>
      <c r="K295" s="5">
        <v>21</v>
      </c>
      <c r="M295" t="s">
        <v>9</v>
      </c>
      <c r="N295" t="s">
        <v>38</v>
      </c>
      <c r="O295" t="s">
        <v>25</v>
      </c>
      <c r="P295" s="4">
        <v>154</v>
      </c>
      <c r="Q295" s="5">
        <v>21</v>
      </c>
    </row>
    <row r="296" spans="1:17" x14ac:dyDescent="0.2">
      <c r="A296" t="s">
        <v>7</v>
      </c>
      <c r="B296" t="s">
        <v>36</v>
      </c>
      <c r="C296" t="s">
        <v>26</v>
      </c>
      <c r="D296" s="4">
        <v>98</v>
      </c>
      <c r="E296" s="5">
        <v>204</v>
      </c>
      <c r="G296" t="s">
        <v>7</v>
      </c>
      <c r="H296" t="s">
        <v>36</v>
      </c>
      <c r="I296" t="s">
        <v>26</v>
      </c>
      <c r="J296" s="4">
        <v>98</v>
      </c>
      <c r="K296" s="5">
        <v>204</v>
      </c>
      <c r="M296" t="s">
        <v>7</v>
      </c>
      <c r="N296" t="s">
        <v>36</v>
      </c>
      <c r="O296" t="s">
        <v>26</v>
      </c>
      <c r="P296" s="4">
        <v>98</v>
      </c>
      <c r="Q296" s="5">
        <v>204</v>
      </c>
    </row>
    <row r="297" spans="1:17" x14ac:dyDescent="0.2">
      <c r="A297" t="s">
        <v>7</v>
      </c>
      <c r="B297" t="s">
        <v>35</v>
      </c>
      <c r="C297" t="s">
        <v>26</v>
      </c>
      <c r="D297" s="4">
        <v>98</v>
      </c>
      <c r="E297" s="5">
        <v>159</v>
      </c>
      <c r="G297" t="s">
        <v>7</v>
      </c>
      <c r="H297" t="s">
        <v>35</v>
      </c>
      <c r="I297" t="s">
        <v>26</v>
      </c>
      <c r="J297" s="4">
        <v>98</v>
      </c>
      <c r="K297" s="5">
        <v>159</v>
      </c>
      <c r="M297" t="s">
        <v>7</v>
      </c>
      <c r="N297" t="s">
        <v>35</v>
      </c>
      <c r="O297" t="s">
        <v>26</v>
      </c>
      <c r="P297" s="4">
        <v>98</v>
      </c>
      <c r="Q297" s="5">
        <v>159</v>
      </c>
    </row>
    <row r="298" spans="1:17" x14ac:dyDescent="0.2">
      <c r="A298" t="s">
        <v>3</v>
      </c>
      <c r="B298" t="s">
        <v>38</v>
      </c>
      <c r="C298" t="s">
        <v>13</v>
      </c>
      <c r="D298" s="4">
        <v>63</v>
      </c>
      <c r="E298" s="5">
        <v>123</v>
      </c>
      <c r="G298" t="s">
        <v>3</v>
      </c>
      <c r="H298" t="s">
        <v>38</v>
      </c>
      <c r="I298" t="s">
        <v>13</v>
      </c>
      <c r="J298" s="4">
        <v>63</v>
      </c>
      <c r="K298" s="5">
        <v>123</v>
      </c>
      <c r="M298" t="s">
        <v>3</v>
      </c>
      <c r="N298" t="s">
        <v>38</v>
      </c>
      <c r="O298" t="s">
        <v>13</v>
      </c>
      <c r="P298" s="4">
        <v>63</v>
      </c>
      <c r="Q298" s="5">
        <v>123</v>
      </c>
    </row>
    <row r="299" spans="1:17" x14ac:dyDescent="0.2">
      <c r="A299" t="s">
        <v>3</v>
      </c>
      <c r="B299" t="s">
        <v>38</v>
      </c>
      <c r="C299" t="s">
        <v>13</v>
      </c>
      <c r="D299" s="4">
        <v>56</v>
      </c>
      <c r="E299" s="5">
        <v>51</v>
      </c>
      <c r="G299" t="s">
        <v>3</v>
      </c>
      <c r="H299" t="s">
        <v>38</v>
      </c>
      <c r="I299" t="s">
        <v>13</v>
      </c>
      <c r="J299" s="4">
        <v>56</v>
      </c>
      <c r="K299" s="5">
        <v>51</v>
      </c>
      <c r="M299" t="s">
        <v>3</v>
      </c>
      <c r="N299" t="s">
        <v>38</v>
      </c>
      <c r="O299" t="s">
        <v>13</v>
      </c>
      <c r="P299" s="4">
        <v>56</v>
      </c>
      <c r="Q299" s="5">
        <v>51</v>
      </c>
    </row>
    <row r="300" spans="1:17" x14ac:dyDescent="0.2">
      <c r="A300" t="s">
        <v>2</v>
      </c>
      <c r="B300" t="s">
        <v>37</v>
      </c>
      <c r="C300" t="s">
        <v>30</v>
      </c>
      <c r="D300" s="4">
        <v>42</v>
      </c>
      <c r="E300" s="5">
        <v>150</v>
      </c>
      <c r="G300" t="s">
        <v>2</v>
      </c>
      <c r="H300" t="s">
        <v>37</v>
      </c>
      <c r="I300" t="s">
        <v>30</v>
      </c>
      <c r="J300" s="4">
        <v>42</v>
      </c>
      <c r="K300" s="5">
        <v>150</v>
      </c>
      <c r="M300" t="s">
        <v>2</v>
      </c>
      <c r="N300" t="s">
        <v>37</v>
      </c>
      <c r="O300" t="s">
        <v>30</v>
      </c>
      <c r="P300" s="4">
        <v>42</v>
      </c>
      <c r="Q300" s="5">
        <v>150</v>
      </c>
    </row>
    <row r="301" spans="1:17" x14ac:dyDescent="0.2">
      <c r="A301" t="s">
        <v>41</v>
      </c>
      <c r="B301" t="s">
        <v>39</v>
      </c>
      <c r="C301" t="s">
        <v>16</v>
      </c>
      <c r="D301" s="4">
        <v>21</v>
      </c>
      <c r="E301" s="5">
        <v>168</v>
      </c>
      <c r="G301" t="s">
        <v>41</v>
      </c>
      <c r="H301" t="s">
        <v>39</v>
      </c>
      <c r="I301" t="s">
        <v>16</v>
      </c>
      <c r="J301" s="4">
        <v>21</v>
      </c>
      <c r="K301" s="5">
        <v>168</v>
      </c>
      <c r="M301" t="s">
        <v>41</v>
      </c>
      <c r="N301" t="s">
        <v>39</v>
      </c>
      <c r="O301" t="s">
        <v>16</v>
      </c>
      <c r="P301" s="4">
        <v>21</v>
      </c>
      <c r="Q301" s="5">
        <v>168</v>
      </c>
    </row>
    <row r="302" spans="1:17" x14ac:dyDescent="0.2">
      <c r="A302" t="s">
        <v>9</v>
      </c>
      <c r="B302" t="s">
        <v>39</v>
      </c>
      <c r="C302" t="s">
        <v>29</v>
      </c>
      <c r="D302" s="4">
        <v>0</v>
      </c>
      <c r="E302" s="5">
        <v>135</v>
      </c>
      <c r="G302" t="s">
        <v>9</v>
      </c>
      <c r="H302" t="s">
        <v>39</v>
      </c>
      <c r="I302" t="s">
        <v>29</v>
      </c>
      <c r="J302" s="4">
        <v>0</v>
      </c>
      <c r="K302" s="5">
        <v>135</v>
      </c>
      <c r="M302" t="s">
        <v>9</v>
      </c>
      <c r="N302" t="s">
        <v>39</v>
      </c>
      <c r="O302" t="s">
        <v>29</v>
      </c>
      <c r="P302" s="4">
        <v>0</v>
      </c>
      <c r="Q302" s="5">
        <v>135</v>
      </c>
    </row>
  </sheetData>
  <mergeCells count="3">
    <mergeCell ref="G1:K1"/>
    <mergeCell ref="A1:E1"/>
    <mergeCell ref="M1:Q1"/>
  </mergeCells>
  <conditionalFormatting sqref="D3:D302">
    <cfRule type="colorScale" priority="4">
      <colorScale>
        <cfvo type="min"/>
        <cfvo type="percentile" val="50"/>
        <cfvo type="max"/>
        <color rgb="FFF8696B"/>
        <color rgb="FFFFEB84"/>
        <color rgb="FF63BE7B"/>
      </colorScale>
    </cfRule>
  </conditionalFormatting>
  <conditionalFormatting sqref="E3:E302">
    <cfRule type="dataBar" priority="3">
      <dataBar>
        <cfvo type="min"/>
        <cfvo type="max"/>
        <color rgb="FFFF555A"/>
      </dataBar>
      <extLst>
        <ext xmlns:x14="http://schemas.microsoft.com/office/spreadsheetml/2009/9/main" uri="{B025F937-C7B1-47D3-B67F-A62EFF666E3E}">
          <x14:id>{0B073D2F-5751-7948-A59B-77CF607B5138}</x14:id>
        </ext>
      </extLst>
    </cfRule>
  </conditionalFormatting>
  <conditionalFormatting sqref="J3:J302">
    <cfRule type="aboveAverage" dxfId="1" priority="2"/>
  </conditionalFormatting>
  <conditionalFormatting sqref="P3:P302">
    <cfRule type="duplicateValues" dxfId="0" priority="1"/>
  </conditionalFormatting>
  <pageMargins left="0.7" right="0.7" top="0.75" bottom="0.75" header="0.3" footer="0.3"/>
  <tableParts count="6">
    <tablePart r:id="rId1"/>
    <tablePart r:id="rId2"/>
    <tablePart r:id="rId3"/>
    <tablePart r:id="rId4"/>
    <tablePart r:id="rId5"/>
    <tablePart r:id="rId6"/>
  </tableParts>
  <extLst>
    <ext xmlns:x14="http://schemas.microsoft.com/office/spreadsheetml/2009/9/main" uri="{78C0D931-6437-407d-A8EE-F0AAD7539E65}">
      <x14:conditionalFormattings>
        <x14:conditionalFormatting xmlns:xm="http://schemas.microsoft.com/office/excel/2006/main">
          <x14:cfRule type="dataBar" id="{0B073D2F-5751-7948-A59B-77CF607B5138}">
            <x14:dataBar minLength="0" maxLength="100" gradient="0">
              <x14:cfvo type="autoMin"/>
              <x14:cfvo type="autoMax"/>
              <x14:negativeFillColor rgb="FFFF0000"/>
              <x14:axisColor rgb="FF000000"/>
            </x14:dataBar>
          </x14:cfRule>
          <xm:sqref>E3:E302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BA1A-2D37-4A47-9624-A059C77CA002}">
  <dimension ref="A1:I10"/>
  <sheetViews>
    <sheetView showGridLines="0" zoomScale="179" zoomScaleNormal="179" workbookViewId="0">
      <selection activeCell="F11" sqref="F11"/>
    </sheetView>
  </sheetViews>
  <sheetFormatPr baseColWidth="10" defaultRowHeight="15" x14ac:dyDescent="0.2"/>
  <cols>
    <col min="3" max="3" width="11.33203125" bestFit="1" customWidth="1"/>
    <col min="4" max="4" width="6.6640625" bestFit="1" customWidth="1"/>
  </cols>
  <sheetData>
    <row r="1" spans="1:9" x14ac:dyDescent="0.2">
      <c r="A1" s="18" t="s">
        <v>58</v>
      </c>
      <c r="B1" s="18"/>
      <c r="C1" s="18"/>
      <c r="D1" s="18"/>
      <c r="G1" s="20" t="s">
        <v>59</v>
      </c>
      <c r="H1" s="21"/>
      <c r="I1" s="21"/>
    </row>
    <row r="2" spans="1:9" x14ac:dyDescent="0.2">
      <c r="A2" s="18"/>
      <c r="B2" s="18"/>
      <c r="C2" s="18"/>
      <c r="D2" s="18"/>
      <c r="G2" s="21"/>
      <c r="H2" s="21"/>
      <c r="I2" s="21"/>
    </row>
    <row r="3" spans="1:9" x14ac:dyDescent="0.2">
      <c r="A3" s="19"/>
      <c r="B3" s="19"/>
      <c r="C3" s="19"/>
      <c r="D3" s="19"/>
      <c r="G3" s="21"/>
      <c r="H3" s="21"/>
      <c r="I3" s="21"/>
    </row>
    <row r="4" spans="1:9" x14ac:dyDescent="0.2">
      <c r="A4" s="13" t="s">
        <v>57</v>
      </c>
      <c r="B4" s="13" t="s">
        <v>1</v>
      </c>
      <c r="C4" s="13" t="s">
        <v>60</v>
      </c>
      <c r="D4" s="13" t="s">
        <v>42</v>
      </c>
      <c r="G4" t="s">
        <v>57</v>
      </c>
      <c r="H4" t="s">
        <v>1</v>
      </c>
      <c r="I4" t="s">
        <v>42</v>
      </c>
    </row>
    <row r="5" spans="1:9" x14ac:dyDescent="0.2">
      <c r="A5" s="11" t="s">
        <v>37</v>
      </c>
      <c r="B5" s="12">
        <f>SUMIFS(DATA[Amount],DATA[Geography],A5)</f>
        <v>218813</v>
      </c>
      <c r="C5" s="12">
        <f>B5</f>
        <v>218813</v>
      </c>
      <c r="D5" s="14">
        <f>SUMIFS(DATA[Units],DATA[Geography],A5)</f>
        <v>7431</v>
      </c>
      <c r="G5" t="s">
        <v>37</v>
      </c>
      <c r="H5" s="10">
        <f>SUMIFS(DATA[Amount],DATA[Geography],G5)</f>
        <v>218813</v>
      </c>
      <c r="I5" s="5">
        <f>SUMIFS(DATA[Units],DATA[Geography],G5)</f>
        <v>7431</v>
      </c>
    </row>
    <row r="6" spans="1:9" x14ac:dyDescent="0.2">
      <c r="A6" s="11" t="s">
        <v>35</v>
      </c>
      <c r="B6" s="12">
        <f>SUMIFS(DATA[Amount],DATA[Geography],A6)</f>
        <v>189434</v>
      </c>
      <c r="C6" s="12">
        <f t="shared" ref="C6:C10" si="0">B6</f>
        <v>189434</v>
      </c>
      <c r="D6" s="14">
        <f>SUMIFS(DATA[Units],DATA[Geography],A6)</f>
        <v>10158</v>
      </c>
      <c r="G6" t="s">
        <v>35</v>
      </c>
      <c r="H6" s="10">
        <f>SUMIFS(DATA[Amount],DATA[Geography],G6)</f>
        <v>189434</v>
      </c>
      <c r="I6" s="5">
        <f>SUMIFS(DATA[Units],DATA[Geography],G6)</f>
        <v>10158</v>
      </c>
    </row>
    <row r="7" spans="1:9" x14ac:dyDescent="0.2">
      <c r="A7" s="11" t="s">
        <v>36</v>
      </c>
      <c r="B7" s="12">
        <f>SUMIFS(DATA[Amount],DATA[Geography],A7)</f>
        <v>237944</v>
      </c>
      <c r="C7" s="12">
        <f t="shared" si="0"/>
        <v>237944</v>
      </c>
      <c r="D7" s="14">
        <f>SUMIFS(DATA[Units],DATA[Geography],A7)</f>
        <v>7302</v>
      </c>
      <c r="G7" t="s">
        <v>36</v>
      </c>
      <c r="H7" s="10">
        <f>SUMIFS(DATA[Amount],DATA[Geography],G7)</f>
        <v>237944</v>
      </c>
      <c r="I7" s="5">
        <f>SUMIFS(DATA[Units],DATA[Geography],G7)</f>
        <v>7302</v>
      </c>
    </row>
    <row r="8" spans="1:9" x14ac:dyDescent="0.2">
      <c r="A8" s="11" t="s">
        <v>39</v>
      </c>
      <c r="B8" s="12">
        <f>SUMIFS(DATA[Amount],DATA[Geography],A8)</f>
        <v>173530</v>
      </c>
      <c r="C8" s="12">
        <f t="shared" si="0"/>
        <v>173530</v>
      </c>
      <c r="D8" s="14">
        <f>SUMIFS(DATA[Units],DATA[Geography],A8)</f>
        <v>5745</v>
      </c>
      <c r="G8" t="s">
        <v>39</v>
      </c>
      <c r="H8" s="10">
        <f>SUMIFS(DATA[Amount],DATA[Geography],G8)</f>
        <v>173530</v>
      </c>
      <c r="I8" s="5">
        <f>SUMIFS(DATA[Units],DATA[Geography],G8)</f>
        <v>5745</v>
      </c>
    </row>
    <row r="9" spans="1:9" x14ac:dyDescent="0.2">
      <c r="A9" s="11" t="s">
        <v>38</v>
      </c>
      <c r="B9" s="12">
        <f>SUMIFS(DATA[Amount],DATA[Geography],A9)</f>
        <v>168679</v>
      </c>
      <c r="C9" s="12">
        <f t="shared" si="0"/>
        <v>168679</v>
      </c>
      <c r="D9" s="14">
        <f>SUMIFS(DATA[Units],DATA[Geography],A9)</f>
        <v>6264</v>
      </c>
      <c r="G9" t="s">
        <v>38</v>
      </c>
      <c r="H9" s="10">
        <f>SUMIFS(DATA[Amount],DATA[Geography],G9)</f>
        <v>168679</v>
      </c>
      <c r="I9" s="5">
        <f>SUMIFS(DATA[Units],DATA[Geography],G9)</f>
        <v>6264</v>
      </c>
    </row>
    <row r="10" spans="1:9" x14ac:dyDescent="0.2">
      <c r="A10" s="11" t="s">
        <v>34</v>
      </c>
      <c r="B10" s="12">
        <f>SUMIFS(DATA[Amount],DATA[Geography],A10)</f>
        <v>252469</v>
      </c>
      <c r="C10" s="12">
        <f t="shared" si="0"/>
        <v>252469</v>
      </c>
      <c r="D10" s="14">
        <f>SUMIFS(DATA[Units],DATA[Geography],A10)</f>
        <v>8760</v>
      </c>
      <c r="G10" t="s">
        <v>34</v>
      </c>
      <c r="H10" s="10">
        <f>SUMIFS(DATA[Amount],DATA[Geography],G10)</f>
        <v>252469</v>
      </c>
      <c r="I10" s="5">
        <f>SUMIFS(DATA[Units],DATA[Geography],G10)</f>
        <v>8760</v>
      </c>
    </row>
  </sheetData>
  <mergeCells count="2">
    <mergeCell ref="A1:D3"/>
    <mergeCell ref="G1:I3"/>
  </mergeCells>
  <conditionalFormatting sqref="C5:C10">
    <cfRule type="dataBar" priority="1">
      <dataBar showValue="0">
        <cfvo type="min"/>
        <cfvo type="max"/>
        <color theme="4" tint="0.59999389629810485"/>
      </dataBar>
      <extLst>
        <ext xmlns:x14="http://schemas.microsoft.com/office/spreadsheetml/2009/9/main" uri="{B025F937-C7B1-47D3-B67F-A62EFF666E3E}">
          <x14:id>{115576BD-B233-BE42-86A6-C82B91FC933A}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15576BD-B233-BE42-86A6-C82B91FC933A}">
            <x14:dataBar minLength="0" maxLength="100" border="1" negativeBarBorderColorSameAsPositive="0">
              <x14:cfvo type="autoMin"/>
              <x14:cfvo type="autoMax"/>
              <x14:borderColor theme="4" tint="0.59999389629810485"/>
              <x14:negativeFillColor rgb="FFFF0000"/>
              <x14:negativeBorderColor rgb="FFFF0000"/>
              <x14:axisColor rgb="FF000000"/>
            </x14:dataBar>
          </x14:cfRule>
          <xm:sqref>C5:C10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95F7-2966-AE45-AC8D-7B72B8EC3B58}">
  <dimension ref="C8:F14"/>
  <sheetViews>
    <sheetView zoomScale="125" workbookViewId="0">
      <selection activeCell="F10" sqref="F10"/>
    </sheetView>
  </sheetViews>
  <sheetFormatPr baseColWidth="10" defaultRowHeight="15" x14ac:dyDescent="0.2"/>
  <cols>
    <col min="1" max="1" width="12.1640625" bestFit="1" customWidth="1"/>
    <col min="2" max="2" width="13" bestFit="1" customWidth="1"/>
    <col min="3" max="3" width="12.1640625" bestFit="1" customWidth="1"/>
    <col min="4" max="4" width="13.1640625" bestFit="1" customWidth="1"/>
    <col min="5" max="5" width="3.83203125" bestFit="1" customWidth="1"/>
    <col min="6" max="6" width="11" bestFit="1" customWidth="1"/>
  </cols>
  <sheetData>
    <row r="8" spans="3:6" x14ac:dyDescent="0.2">
      <c r="C8" s="15" t="s">
        <v>61</v>
      </c>
      <c r="D8" s="10" t="s">
        <v>62</v>
      </c>
      <c r="E8" t="s">
        <v>64</v>
      </c>
      <c r="F8" s="5" t="s">
        <v>63</v>
      </c>
    </row>
    <row r="9" spans="3:6" x14ac:dyDescent="0.2">
      <c r="C9" s="16" t="s">
        <v>38</v>
      </c>
      <c r="D9" s="10">
        <v>18865</v>
      </c>
      <c r="E9">
        <v>18865</v>
      </c>
      <c r="F9" s="5">
        <v>915</v>
      </c>
    </row>
    <row r="10" spans="3:6" x14ac:dyDescent="0.2">
      <c r="C10" s="16" t="s">
        <v>36</v>
      </c>
      <c r="D10" s="10">
        <v>21931</v>
      </c>
      <c r="E10">
        <v>21931</v>
      </c>
      <c r="F10" s="5">
        <v>975</v>
      </c>
    </row>
    <row r="11" spans="3:6" x14ac:dyDescent="0.2">
      <c r="C11" s="16" t="s">
        <v>34</v>
      </c>
      <c r="D11" s="10">
        <v>31661</v>
      </c>
      <c r="E11">
        <v>31661</v>
      </c>
      <c r="F11" s="5">
        <v>978</v>
      </c>
    </row>
    <row r="12" spans="3:6" x14ac:dyDescent="0.2">
      <c r="C12" s="16" t="s">
        <v>37</v>
      </c>
      <c r="D12" s="10">
        <v>43568</v>
      </c>
      <c r="E12">
        <v>43568</v>
      </c>
      <c r="F12" s="5">
        <v>978</v>
      </c>
    </row>
    <row r="13" spans="3:6" x14ac:dyDescent="0.2">
      <c r="C13" s="16" t="s">
        <v>39</v>
      </c>
      <c r="D13" s="10">
        <v>5404</v>
      </c>
      <c r="E13">
        <v>5404</v>
      </c>
      <c r="F13" s="5">
        <v>444</v>
      </c>
    </row>
    <row r="14" spans="3:6" x14ac:dyDescent="0.2">
      <c r="C14" s="16" t="s">
        <v>35</v>
      </c>
      <c r="D14" s="10">
        <v>28546</v>
      </c>
      <c r="E14">
        <v>28546</v>
      </c>
      <c r="F14" s="5">
        <v>1005</v>
      </c>
    </row>
  </sheetData>
  <conditionalFormatting pivot="1" sqref="E9:E14">
    <cfRule type="dataBar" priority="1">
      <dataBar showValue="0">
        <cfvo type="min"/>
        <cfvo type="max"/>
        <color theme="1" tint="0.34998626667073579"/>
      </dataBar>
      <extLst>
        <ext xmlns:x14="http://schemas.microsoft.com/office/spreadsheetml/2009/9/main" uri="{B025F937-C7B1-47D3-B67F-A62EFF666E3E}">
          <x14:id>{800EE33C-1561-324D-B37D-D842A5144D6F}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800EE33C-1561-324D-B37D-D842A5144D6F}">
            <x14:dataBar minLength="0" maxLength="100" gradient="0">
              <x14:cfvo type="autoMin"/>
              <x14:cfvo type="autoMax"/>
              <x14:negativeFillColor rgb="FFFF0000"/>
              <x14:axisColor rgb="FF000000"/>
            </x14:dataBar>
          </x14:cfRule>
          <xm:sqref>E9:E14</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0D7A1-F0F1-3343-8988-51F231A5391B}">
  <dimension ref="A1:B23"/>
  <sheetViews>
    <sheetView workbookViewId="0">
      <selection activeCell="B17" sqref="B17"/>
    </sheetView>
  </sheetViews>
  <sheetFormatPr baseColWidth="10" defaultRowHeight="15" x14ac:dyDescent="0.2"/>
  <cols>
    <col min="1" max="1" width="18.83203125" bestFit="1" customWidth="1"/>
    <col min="2" max="4" width="17.1640625" bestFit="1" customWidth="1"/>
  </cols>
  <sheetData>
    <row r="1" spans="1:2" x14ac:dyDescent="0.2">
      <c r="A1" s="15" t="s">
        <v>61</v>
      </c>
      <c r="B1" t="s">
        <v>65</v>
      </c>
    </row>
    <row r="2" spans="1:2" x14ac:dyDescent="0.2">
      <c r="A2" s="16" t="s">
        <v>14</v>
      </c>
      <c r="B2" s="9">
        <v>21.356577645895154</v>
      </c>
    </row>
    <row r="3" spans="1:2" x14ac:dyDescent="0.2">
      <c r="A3" s="16" t="s">
        <v>30</v>
      </c>
      <c r="B3" s="9">
        <v>23.733047822983583</v>
      </c>
    </row>
    <row r="4" spans="1:2" x14ac:dyDescent="0.2">
      <c r="A4" s="16" t="s">
        <v>24</v>
      </c>
      <c r="B4" s="9">
        <v>33.88697318007663</v>
      </c>
    </row>
    <row r="5" spans="1:2" x14ac:dyDescent="0.2">
      <c r="A5" s="16" t="s">
        <v>19</v>
      </c>
      <c r="B5" s="9">
        <v>22.87525562372188</v>
      </c>
    </row>
    <row r="6" spans="1:2" x14ac:dyDescent="0.2">
      <c r="A6" s="16" t="s">
        <v>22</v>
      </c>
      <c r="B6" s="9">
        <v>32.301656920077974</v>
      </c>
    </row>
    <row r="7" spans="1:2" x14ac:dyDescent="0.2">
      <c r="A7" s="16" t="s">
        <v>4</v>
      </c>
      <c r="B7" s="9">
        <v>21.424648786717754</v>
      </c>
    </row>
    <row r="8" spans="1:2" x14ac:dyDescent="0.2">
      <c r="A8" s="16" t="s">
        <v>26</v>
      </c>
      <c r="B8" s="9">
        <v>32.807189542483663</v>
      </c>
    </row>
    <row r="9" spans="1:2" x14ac:dyDescent="0.2">
      <c r="A9" s="16" t="s">
        <v>28</v>
      </c>
      <c r="B9" s="9">
        <v>22.567196757093857</v>
      </c>
    </row>
    <row r="10" spans="1:2" x14ac:dyDescent="0.2">
      <c r="A10" s="16" t="s">
        <v>32</v>
      </c>
      <c r="B10" s="9">
        <v>31.276401564537156</v>
      </c>
    </row>
    <row r="11" spans="1:2" x14ac:dyDescent="0.2">
      <c r="A11" s="16" t="s">
        <v>18</v>
      </c>
      <c r="B11" s="9">
        <v>29.765981735159816</v>
      </c>
    </row>
    <row r="12" spans="1:2" x14ac:dyDescent="0.2">
      <c r="A12" s="16" t="s">
        <v>17</v>
      </c>
      <c r="B12" s="9">
        <v>27.336336336336338</v>
      </c>
    </row>
    <row r="13" spans="1:2" x14ac:dyDescent="0.2">
      <c r="A13" s="16" t="s">
        <v>23</v>
      </c>
      <c r="B13" s="9">
        <v>31.260485651214129</v>
      </c>
    </row>
    <row r="14" spans="1:2" x14ac:dyDescent="0.2">
      <c r="A14" s="16" t="s">
        <v>29</v>
      </c>
      <c r="B14" s="9">
        <v>19.492271505376344</v>
      </c>
    </row>
    <row r="15" spans="1:2" x14ac:dyDescent="0.2">
      <c r="A15" s="16" t="s">
        <v>13</v>
      </c>
      <c r="B15" s="9">
        <v>25.130781499202552</v>
      </c>
    </row>
    <row r="16" spans="1:2" x14ac:dyDescent="0.2">
      <c r="A16" s="16" t="s">
        <v>16</v>
      </c>
      <c r="B16" s="9">
        <v>28.835190343546891</v>
      </c>
    </row>
    <row r="17" spans="1:2" x14ac:dyDescent="0.2">
      <c r="A17" s="16" t="s">
        <v>20</v>
      </c>
      <c r="B17" s="9">
        <v>24.9143897996357</v>
      </c>
    </row>
    <row r="18" spans="1:2" x14ac:dyDescent="0.2">
      <c r="A18" s="16" t="s">
        <v>27</v>
      </c>
      <c r="B18" s="9">
        <v>23.293427230046948</v>
      </c>
    </row>
    <row r="19" spans="1:2" x14ac:dyDescent="0.2">
      <c r="A19" s="16" t="s">
        <v>33</v>
      </c>
      <c r="B19" s="9">
        <v>37.303128371089535</v>
      </c>
    </row>
    <row r="20" spans="1:2" x14ac:dyDescent="0.2">
      <c r="A20" s="16" t="s">
        <v>15</v>
      </c>
      <c r="B20" s="9">
        <v>44.990867579908674</v>
      </c>
    </row>
    <row r="21" spans="1:2" x14ac:dyDescent="0.2">
      <c r="A21" s="16" t="s">
        <v>31</v>
      </c>
      <c r="B21" s="9">
        <v>23.329174093879978</v>
      </c>
    </row>
    <row r="22" spans="1:2" x14ac:dyDescent="0.2">
      <c r="A22" s="16" t="s">
        <v>21</v>
      </c>
      <c r="B22" s="9">
        <v>28.877675840978593</v>
      </c>
    </row>
    <row r="23" spans="1:2" x14ac:dyDescent="0.2">
      <c r="A23" s="16" t="s">
        <v>25</v>
      </c>
      <c r="B23" s="9">
        <v>27.242165242165242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Sheet1</vt:lpstr>
      <vt:lpstr>Sheet2</vt:lpstr>
      <vt:lpstr>Sheet5</vt:lpstr>
      <vt:lpstr>Sheet9</vt:lpstr>
      <vt:lpstr>Sheet13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Microsoft Office User</cp:lastModifiedBy>
  <dcterms:created xsi:type="dcterms:W3CDTF">2021-03-14T20:21:32Z</dcterms:created>
  <dcterms:modified xsi:type="dcterms:W3CDTF">2023-01-18T06:44:10Z</dcterms:modified>
</cp:coreProperties>
</file>