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195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9" i="1" l="1"/>
  <c r="K28" i="1"/>
  <c r="K27" i="1" l="1"/>
  <c r="K26" i="1" l="1"/>
  <c r="K25" i="1" l="1"/>
  <c r="K24" i="1" l="1"/>
  <c r="K23" i="1" l="1"/>
  <c r="K22" i="1" l="1"/>
  <c r="K21" i="1"/>
  <c r="K20" i="1"/>
  <c r="K18" i="1" l="1"/>
  <c r="K17" i="1" l="1"/>
  <c r="K16" i="1" l="1"/>
  <c r="K15" i="1"/>
  <c r="K14" i="1"/>
  <c r="K12" i="1"/>
  <c r="K11" i="1" l="1"/>
  <c r="K10" i="1" l="1"/>
  <c r="K9" i="1" l="1"/>
  <c r="K8" i="1" l="1"/>
  <c r="K7" i="1" l="1"/>
  <c r="K6" i="1" l="1"/>
  <c r="E28" i="1" l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<sst xmlns="http://schemas.openxmlformats.org/spreadsheetml/2006/main" count="182" uniqueCount="92">
  <si>
    <t>Camdenton Tourney</t>
  </si>
  <si>
    <t>Marshfield</t>
  </si>
  <si>
    <t>Goals Against</t>
  </si>
  <si>
    <t>Goals Against Average</t>
  </si>
  <si>
    <t>Hillcrest</t>
  </si>
  <si>
    <t>Central</t>
  </si>
  <si>
    <t>(0-1)</t>
  </si>
  <si>
    <t>Marshfield Tournament</t>
  </si>
  <si>
    <t>Osage</t>
  </si>
  <si>
    <t>Fair Grove</t>
  </si>
  <si>
    <t>Score</t>
  </si>
  <si>
    <t>Rolla</t>
  </si>
  <si>
    <t>Richland</t>
  </si>
  <si>
    <t>Camdenton</t>
  </si>
  <si>
    <t>Republic</t>
  </si>
  <si>
    <t>at Parkview</t>
  </si>
  <si>
    <t>at Dixon</t>
  </si>
  <si>
    <t>Moberly</t>
  </si>
  <si>
    <t>2014 Scores</t>
  </si>
  <si>
    <t>(3-0)</t>
  </si>
  <si>
    <t>West Plains</t>
  </si>
  <si>
    <t>at Republic</t>
  </si>
  <si>
    <t>(0-2)</t>
  </si>
  <si>
    <t>(4-1)</t>
  </si>
  <si>
    <t>(0-8)</t>
  </si>
  <si>
    <t>Kickapoo</t>
  </si>
  <si>
    <t>at Waynesville</t>
  </si>
  <si>
    <t>(0-5)</t>
  </si>
  <si>
    <t>Belton Tourney</t>
  </si>
  <si>
    <t>Raytown</t>
  </si>
  <si>
    <t>(1-3)</t>
  </si>
  <si>
    <t>Ladue</t>
  </si>
  <si>
    <t>(0-7)</t>
  </si>
  <si>
    <t>Bishop Miege</t>
  </si>
  <si>
    <t>(1-2) OT</t>
  </si>
  <si>
    <t>(3-5)</t>
  </si>
  <si>
    <t>Hillsburo</t>
  </si>
  <si>
    <t>(2-2)</t>
  </si>
  <si>
    <t>Fulton</t>
  </si>
  <si>
    <t>Glendale</t>
  </si>
  <si>
    <t>(1-6)</t>
  </si>
  <si>
    <t>(10-0)</t>
  </si>
  <si>
    <t>(3-2)</t>
  </si>
  <si>
    <t>(2-3)</t>
  </si>
  <si>
    <t>2015 Scores</t>
  </si>
  <si>
    <t xml:space="preserve">Districts </t>
  </si>
  <si>
    <t>0-1</t>
  </si>
  <si>
    <t>Joplin</t>
  </si>
  <si>
    <t>Pembroke Hill</t>
  </si>
  <si>
    <t>Belton</t>
  </si>
  <si>
    <t>Barstow</t>
  </si>
  <si>
    <t>Bolivar</t>
  </si>
  <si>
    <t>Kickoff Tournament</t>
  </si>
  <si>
    <t>34 Goals Scored</t>
  </si>
  <si>
    <t>0-0</t>
  </si>
  <si>
    <t>(2-0)</t>
  </si>
  <si>
    <t>Goals</t>
  </si>
  <si>
    <t>Assists</t>
  </si>
  <si>
    <t>Game</t>
  </si>
  <si>
    <t>Jaret Scharnhorst</t>
  </si>
  <si>
    <t>Luis Zepeda (PK)</t>
  </si>
  <si>
    <t>Kyle Monnahan</t>
  </si>
  <si>
    <t>Robert Walker</t>
  </si>
  <si>
    <t>Kaleb Harlow</t>
  </si>
  <si>
    <t>(0-3)</t>
  </si>
  <si>
    <t>(1-5)</t>
  </si>
  <si>
    <t>Eric Turner</t>
  </si>
  <si>
    <t>(7-0)</t>
  </si>
  <si>
    <t>Luis Romero</t>
  </si>
  <si>
    <t>Luis Zepeda</t>
  </si>
  <si>
    <t>Cody Beard</t>
  </si>
  <si>
    <t>Andrew Mills</t>
  </si>
  <si>
    <t>Brad Day</t>
  </si>
  <si>
    <t>(0-10)</t>
  </si>
  <si>
    <t>(1-2)</t>
  </si>
  <si>
    <t>0-5</t>
  </si>
  <si>
    <t>(0-6)</t>
  </si>
  <si>
    <t>0-3</t>
  </si>
  <si>
    <t>Kirksville</t>
  </si>
  <si>
    <t>(1-1)</t>
  </si>
  <si>
    <t>Booneville</t>
  </si>
  <si>
    <t>Sam Young</t>
  </si>
  <si>
    <t>Chris Lupardus</t>
  </si>
  <si>
    <t>Tristen Lambert</t>
  </si>
  <si>
    <t>Tyler Wittrock</t>
  </si>
  <si>
    <t>(1-8)</t>
  </si>
  <si>
    <t>Parkview</t>
  </si>
  <si>
    <t>(2-5)</t>
  </si>
  <si>
    <t>Dixon</t>
  </si>
  <si>
    <t>Districts</t>
  </si>
  <si>
    <t>84 Goals Allowed</t>
  </si>
  <si>
    <t>30 Goals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</si>
</sst>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4"/>
      <name val="Arial"/>
      <family val="2"/>
    </font>
    <font>
      <sz val="8"/>
      <name val="Arial"/>
    </font>
    <font>
      <sz val="9"/>
      <name val="Arial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wrapText="1"/>
    </xf>
    <xf numFmtId="0" fontId="2" fillId="0" borderId="0" xfId="1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1" applyNumberFormat="1" applyFont="1" applyFill="1" applyBorder="1" applyAlignment="1" applyProtection="1">
      <alignment wrapText="1"/>
    </xf>
    <xf numFmtId="0" fontId="2" fillId="0" borderId="0" xfId="1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7" fontId="2" fillId="0" borderId="0" xfId="1" applyNumberFormat="1" applyFont="1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164" fontId="0" fillId="0" borderId="0" xfId="0" applyNumberFormat="1" applyFill="1" applyBorder="1"/>
    <xf numFmtId="0" fontId="6" fillId="0" borderId="1" xfId="0" applyFont="1" applyFill="1" applyBorder="1" applyAlignment="1">
      <alignment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8" name="Picture 1" descr="w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9" name="Picture 2" descr="pap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80" name="Picture 3" descr="reschedul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H55" sqref="H55"/>
    </sheetView>
  </sheetViews>
  <sheetFormatPr defaultRowHeight="12.75" x14ac:dyDescent="0.2"/>
  <cols>
    <col min="1" max="1" width="19.85546875" customWidth="1"/>
    <col min="2" max="2" width="20" customWidth="1"/>
    <col min="4" max="4" width="12.42578125" customWidth="1"/>
    <col min="5" max="5" width="20.140625" bestFit="1" customWidth="1"/>
    <col min="6" max="6" width="1.7109375" customWidth="1"/>
    <col min="7" max="7" width="19.5703125" customWidth="1"/>
    <col min="8" max="8" width="18.28515625" customWidth="1"/>
    <col min="9" max="9" width="14.85546875" customWidth="1"/>
    <col min="10" max="10" width="12.7109375" bestFit="1" customWidth="1"/>
    <col min="11" max="11" width="20.140625" bestFit="1" customWidth="1"/>
  </cols>
  <sheetData>
    <row r="1" spans="1:11" ht="18" x14ac:dyDescent="0.25">
      <c r="A1" s="20" t="s">
        <v>18</v>
      </c>
      <c r="B1" s="21"/>
      <c r="C1" s="21"/>
      <c r="D1" s="21"/>
      <c r="E1" s="21"/>
      <c r="F1" s="1"/>
      <c r="G1" s="20" t="s">
        <v>44</v>
      </c>
      <c r="H1" s="21"/>
      <c r="I1" s="21"/>
      <c r="J1" s="21"/>
      <c r="K1" s="21"/>
    </row>
    <row r="2" spans="1:11" x14ac:dyDescent="0.2">
      <c r="A2" s="5" t="s">
        <v>7</v>
      </c>
      <c r="B2" s="4"/>
      <c r="C2" s="4" t="s">
        <v>10</v>
      </c>
      <c r="D2" s="4" t="s">
        <v>2</v>
      </c>
      <c r="E2" s="4" t="s">
        <v>3</v>
      </c>
      <c r="F2" s="2"/>
      <c r="G2" s="5" t="s">
        <v>52</v>
      </c>
      <c r="H2" s="4"/>
      <c r="I2" s="4" t="s">
        <v>10</v>
      </c>
      <c r="J2" s="4" t="s">
        <v>2</v>
      </c>
      <c r="K2" s="4" t="s">
        <v>3</v>
      </c>
    </row>
    <row r="3" spans="1:11" x14ac:dyDescent="0.2">
      <c r="A3" s="6">
        <v>41873</v>
      </c>
      <c r="B3" s="7" t="s">
        <v>1</v>
      </c>
      <c r="C3" s="9" t="s">
        <v>6</v>
      </c>
      <c r="D3" s="8">
        <v>1</v>
      </c>
      <c r="E3" s="15">
        <f>D3/1</f>
        <v>1</v>
      </c>
      <c r="F3" s="2"/>
      <c r="G3" s="6"/>
      <c r="H3" s="7" t="s">
        <v>1</v>
      </c>
      <c r="I3" s="9" t="s">
        <v>54</v>
      </c>
      <c r="J3" s="8">
        <v>0</v>
      </c>
      <c r="K3" s="15">
        <v>0</v>
      </c>
    </row>
    <row r="4" spans="1:11" x14ac:dyDescent="0.2">
      <c r="A4" s="6">
        <v>41874</v>
      </c>
      <c r="B4" s="7" t="s">
        <v>8</v>
      </c>
      <c r="C4" s="9" t="s">
        <v>19</v>
      </c>
      <c r="D4" s="3">
        <v>1</v>
      </c>
      <c r="E4" s="15">
        <f>D4/2</f>
        <v>0.5</v>
      </c>
      <c r="F4" s="2"/>
      <c r="G4" s="6"/>
      <c r="H4" s="7" t="s">
        <v>8</v>
      </c>
      <c r="I4" s="9" t="s">
        <v>19</v>
      </c>
      <c r="J4" s="3">
        <v>0</v>
      </c>
      <c r="K4" s="15">
        <v>0</v>
      </c>
    </row>
    <row r="5" spans="1:11" ht="14.25" customHeight="1" x14ac:dyDescent="0.2">
      <c r="A5" s="6">
        <v>41874</v>
      </c>
      <c r="B5" s="7" t="s">
        <v>9</v>
      </c>
      <c r="C5" s="11" t="s">
        <v>23</v>
      </c>
      <c r="D5" s="3">
        <v>2</v>
      </c>
      <c r="E5" s="15">
        <f>D5/3</f>
        <v>0.66666666666666663</v>
      </c>
      <c r="F5" s="2"/>
      <c r="G5" s="6"/>
      <c r="H5" s="7" t="s">
        <v>9</v>
      </c>
      <c r="I5" s="11" t="s">
        <v>55</v>
      </c>
      <c r="J5" s="3">
        <v>0</v>
      </c>
      <c r="K5" s="15">
        <v>0</v>
      </c>
    </row>
    <row r="6" spans="1:11" x14ac:dyDescent="0.2">
      <c r="A6" s="6">
        <v>41884</v>
      </c>
      <c r="B6" s="7" t="s">
        <v>20</v>
      </c>
      <c r="C6" s="4" t="s">
        <v>6</v>
      </c>
      <c r="D6" s="3">
        <v>3</v>
      </c>
      <c r="E6" s="15">
        <f>D6/4</f>
        <v>0.75</v>
      </c>
      <c r="F6" s="2"/>
      <c r="G6" s="6"/>
      <c r="H6" s="7" t="s">
        <v>47</v>
      </c>
      <c r="I6" s="4" t="s">
        <v>64</v>
      </c>
      <c r="J6" s="3">
        <v>3</v>
      </c>
      <c r="K6" s="15">
        <f>J6/4</f>
        <v>0.75</v>
      </c>
    </row>
    <row r="7" spans="1:11" x14ac:dyDescent="0.2">
      <c r="A7" s="6">
        <v>41890</v>
      </c>
      <c r="B7" s="7" t="s">
        <v>21</v>
      </c>
      <c r="C7" s="4" t="s">
        <v>22</v>
      </c>
      <c r="D7" s="3">
        <v>5</v>
      </c>
      <c r="E7" s="15">
        <f>D7/5</f>
        <v>1</v>
      </c>
      <c r="F7" s="2"/>
      <c r="G7" s="6"/>
      <c r="H7" s="7" t="s">
        <v>14</v>
      </c>
      <c r="I7" s="4" t="s">
        <v>65</v>
      </c>
      <c r="J7" s="3">
        <v>8</v>
      </c>
      <c r="K7" s="15">
        <f>J7/5</f>
        <v>1.6</v>
      </c>
    </row>
    <row r="8" spans="1:11" ht="17.25" customHeight="1" x14ac:dyDescent="0.2">
      <c r="A8" s="6">
        <v>41891</v>
      </c>
      <c r="B8" s="7" t="s">
        <v>25</v>
      </c>
      <c r="C8" s="4" t="s">
        <v>24</v>
      </c>
      <c r="D8" s="3">
        <v>13</v>
      </c>
      <c r="E8" s="15">
        <f>D8/6</f>
        <v>2.1666666666666665</v>
      </c>
      <c r="F8" s="2"/>
      <c r="G8" s="6"/>
      <c r="H8" s="7" t="s">
        <v>20</v>
      </c>
      <c r="I8" s="4" t="s">
        <v>22</v>
      </c>
      <c r="J8" s="3">
        <v>10</v>
      </c>
      <c r="K8" s="15">
        <f>J8/6</f>
        <v>1.6666666666666667</v>
      </c>
    </row>
    <row r="9" spans="1:11" x14ac:dyDescent="0.2">
      <c r="A9" s="6">
        <v>41898</v>
      </c>
      <c r="B9" s="7" t="s">
        <v>26</v>
      </c>
      <c r="C9" s="12" t="s">
        <v>27</v>
      </c>
      <c r="D9" s="3">
        <v>18</v>
      </c>
      <c r="E9" s="15">
        <f>D9/7</f>
        <v>2.5714285714285716</v>
      </c>
      <c r="F9" s="2"/>
      <c r="G9" s="6"/>
      <c r="H9" s="7" t="s">
        <v>25</v>
      </c>
      <c r="I9" s="12" t="s">
        <v>32</v>
      </c>
      <c r="J9" s="3">
        <v>17</v>
      </c>
      <c r="K9" s="15">
        <f>J9/7</f>
        <v>2.4285714285714284</v>
      </c>
    </row>
    <row r="10" spans="1:11" x14ac:dyDescent="0.2">
      <c r="A10" s="6">
        <v>41900</v>
      </c>
      <c r="B10" s="7" t="s">
        <v>8</v>
      </c>
      <c r="C10" s="7" t="s">
        <v>19</v>
      </c>
      <c r="D10" s="3">
        <v>18</v>
      </c>
      <c r="E10" s="15">
        <f>D10/8</f>
        <v>2.25</v>
      </c>
      <c r="F10" s="2"/>
      <c r="G10" s="6"/>
      <c r="H10" s="7" t="s">
        <v>12</v>
      </c>
      <c r="I10" s="7" t="s">
        <v>67</v>
      </c>
      <c r="J10" s="3">
        <v>17</v>
      </c>
      <c r="K10" s="15">
        <f>J10/8</f>
        <v>2.125</v>
      </c>
    </row>
    <row r="11" spans="1:11" x14ac:dyDescent="0.2">
      <c r="A11" s="6" t="s">
        <v>28</v>
      </c>
      <c r="B11" s="7"/>
      <c r="C11" s="7"/>
      <c r="D11" s="3"/>
      <c r="E11" s="15"/>
      <c r="F11" s="2"/>
      <c r="G11" s="6"/>
      <c r="H11" s="7" t="s">
        <v>26</v>
      </c>
      <c r="I11" s="7" t="s">
        <v>73</v>
      </c>
      <c r="J11" s="3">
        <v>27</v>
      </c>
      <c r="K11" s="15">
        <f>J11/9</f>
        <v>3</v>
      </c>
    </row>
    <row r="12" spans="1:11" x14ac:dyDescent="0.2">
      <c r="A12" s="6">
        <v>41901</v>
      </c>
      <c r="B12" s="7" t="s">
        <v>29</v>
      </c>
      <c r="C12" s="7" t="s">
        <v>30</v>
      </c>
      <c r="D12" s="3">
        <v>21</v>
      </c>
      <c r="E12" s="15">
        <f>D12/9</f>
        <v>2.3333333333333335</v>
      </c>
      <c r="F12" s="2"/>
      <c r="G12" s="6"/>
      <c r="H12" s="7" t="s">
        <v>8</v>
      </c>
      <c r="I12" s="7" t="s">
        <v>74</v>
      </c>
      <c r="J12" s="3">
        <v>29</v>
      </c>
      <c r="K12" s="15">
        <f>J12/10</f>
        <v>2.9</v>
      </c>
    </row>
    <row r="13" spans="1:11" x14ac:dyDescent="0.2">
      <c r="A13" s="6">
        <v>41902</v>
      </c>
      <c r="B13" s="7" t="s">
        <v>31</v>
      </c>
      <c r="C13" s="7" t="s">
        <v>32</v>
      </c>
      <c r="D13" s="3">
        <v>28</v>
      </c>
      <c r="E13" s="15">
        <f>D13/10</f>
        <v>2.8</v>
      </c>
      <c r="F13" s="2"/>
      <c r="G13" s="6" t="s">
        <v>28</v>
      </c>
      <c r="H13" s="7"/>
      <c r="I13" s="7"/>
      <c r="J13" s="3"/>
      <c r="K13" s="15"/>
    </row>
    <row r="14" spans="1:11" x14ac:dyDescent="0.2">
      <c r="A14" s="6">
        <v>41902</v>
      </c>
      <c r="B14" s="7" t="s">
        <v>33</v>
      </c>
      <c r="C14" s="7" t="s">
        <v>32</v>
      </c>
      <c r="D14" s="3">
        <v>35</v>
      </c>
      <c r="E14" s="15">
        <f>D14/11</f>
        <v>3.1818181818181817</v>
      </c>
      <c r="F14" s="2"/>
      <c r="G14" s="6"/>
      <c r="H14" s="7" t="s">
        <v>48</v>
      </c>
      <c r="I14" s="7" t="s">
        <v>75</v>
      </c>
      <c r="J14" s="3">
        <v>34</v>
      </c>
      <c r="K14" s="15">
        <f>J14/11</f>
        <v>3.0909090909090908</v>
      </c>
    </row>
    <row r="15" spans="1:11" x14ac:dyDescent="0.2">
      <c r="A15" s="6">
        <v>41906</v>
      </c>
      <c r="B15" s="7" t="s">
        <v>5</v>
      </c>
      <c r="C15" s="12" t="s">
        <v>34</v>
      </c>
      <c r="D15" s="3">
        <v>37</v>
      </c>
      <c r="E15" s="15">
        <f>D15/12</f>
        <v>3.0833333333333335</v>
      </c>
      <c r="F15" s="2"/>
      <c r="G15" s="6"/>
      <c r="H15" s="7" t="s">
        <v>49</v>
      </c>
      <c r="I15" s="12" t="s">
        <v>76</v>
      </c>
      <c r="J15" s="3">
        <v>40</v>
      </c>
      <c r="K15" s="15">
        <f>J15/12</f>
        <v>3.3333333333333335</v>
      </c>
    </row>
    <row r="16" spans="1:11" x14ac:dyDescent="0.2">
      <c r="A16" s="6" t="s">
        <v>0</v>
      </c>
      <c r="B16" s="7"/>
      <c r="C16" s="7"/>
      <c r="D16" s="3"/>
      <c r="E16" s="15"/>
      <c r="F16" s="2"/>
      <c r="G16" s="6"/>
      <c r="H16" s="7" t="s">
        <v>50</v>
      </c>
      <c r="I16" s="7" t="s">
        <v>77</v>
      </c>
      <c r="J16" s="3">
        <v>43</v>
      </c>
      <c r="K16" s="15">
        <f>J16/13</f>
        <v>3.3076923076923075</v>
      </c>
    </row>
    <row r="17" spans="1:12" x14ac:dyDescent="0.2">
      <c r="A17" s="6">
        <v>41909</v>
      </c>
      <c r="B17" s="7" t="s">
        <v>17</v>
      </c>
      <c r="C17" s="7" t="s">
        <v>35</v>
      </c>
      <c r="D17" s="3">
        <v>42</v>
      </c>
      <c r="E17" s="15">
        <f>D17/13</f>
        <v>3.2307692307692308</v>
      </c>
      <c r="F17" s="2"/>
      <c r="G17" s="6"/>
      <c r="H17" s="7" t="s">
        <v>51</v>
      </c>
      <c r="I17" s="7" t="s">
        <v>22</v>
      </c>
      <c r="J17" s="3">
        <v>45</v>
      </c>
      <c r="K17" s="15">
        <f>J17/14</f>
        <v>3.2142857142857144</v>
      </c>
    </row>
    <row r="18" spans="1:12" x14ac:dyDescent="0.2">
      <c r="A18" s="6">
        <v>41910</v>
      </c>
      <c r="B18" s="7" t="s">
        <v>36</v>
      </c>
      <c r="C18" s="7" t="s">
        <v>37</v>
      </c>
      <c r="D18" s="3">
        <v>44</v>
      </c>
      <c r="E18" s="15">
        <f>D18/14</f>
        <v>3.1428571428571428</v>
      </c>
      <c r="F18" s="2"/>
      <c r="G18" s="6"/>
      <c r="H18" s="7" t="s">
        <v>5</v>
      </c>
      <c r="I18" s="7" t="s">
        <v>27</v>
      </c>
      <c r="J18" s="3">
        <v>50</v>
      </c>
      <c r="K18" s="15">
        <f>J18/15</f>
        <v>3.3333333333333335</v>
      </c>
    </row>
    <row r="19" spans="1:12" x14ac:dyDescent="0.2">
      <c r="A19" s="6">
        <v>41910</v>
      </c>
      <c r="B19" s="7" t="s">
        <v>38</v>
      </c>
      <c r="C19" s="7" t="s">
        <v>22</v>
      </c>
      <c r="D19" s="3">
        <v>46</v>
      </c>
      <c r="E19" s="15">
        <f>D19/15</f>
        <v>3.0666666666666669</v>
      </c>
      <c r="F19" s="2"/>
      <c r="G19" s="6" t="s">
        <v>0</v>
      </c>
      <c r="H19" s="7"/>
      <c r="I19" s="7"/>
      <c r="J19" s="3"/>
      <c r="K19" s="15"/>
    </row>
    <row r="20" spans="1:12" x14ac:dyDescent="0.2">
      <c r="A20" s="6">
        <v>41912</v>
      </c>
      <c r="B20" s="7" t="s">
        <v>39</v>
      </c>
      <c r="C20" s="7" t="s">
        <v>32</v>
      </c>
      <c r="D20" s="3">
        <v>53</v>
      </c>
      <c r="E20" s="15">
        <f>D20/16</f>
        <v>3.3125</v>
      </c>
      <c r="F20" s="2"/>
      <c r="G20" s="6"/>
      <c r="H20" s="7" t="s">
        <v>38</v>
      </c>
      <c r="I20" s="7" t="s">
        <v>23</v>
      </c>
      <c r="J20" s="3">
        <v>51</v>
      </c>
      <c r="K20" s="15">
        <f>J20/16</f>
        <v>3.1875</v>
      </c>
    </row>
    <row r="21" spans="1:12" x14ac:dyDescent="0.2">
      <c r="A21" s="6">
        <v>41918</v>
      </c>
      <c r="B21" s="7" t="s">
        <v>11</v>
      </c>
      <c r="C21" s="7" t="s">
        <v>40</v>
      </c>
      <c r="D21" s="3">
        <v>59</v>
      </c>
      <c r="E21" s="15">
        <f>D21/17</f>
        <v>3.4705882352941178</v>
      </c>
      <c r="F21" s="2"/>
      <c r="G21" s="6"/>
      <c r="H21" s="7" t="s">
        <v>80</v>
      </c>
      <c r="I21" s="7" t="s">
        <v>79</v>
      </c>
      <c r="J21" s="3">
        <v>52</v>
      </c>
      <c r="K21" s="15">
        <f>J21/17</f>
        <v>3.0588235294117645</v>
      </c>
    </row>
    <row r="22" spans="1:12" x14ac:dyDescent="0.2">
      <c r="A22" s="6">
        <v>41919</v>
      </c>
      <c r="B22" s="7" t="s">
        <v>4</v>
      </c>
      <c r="C22" s="7" t="s">
        <v>41</v>
      </c>
      <c r="D22" s="3">
        <v>59</v>
      </c>
      <c r="E22" s="15">
        <f>D22/18</f>
        <v>3.2777777777777777</v>
      </c>
      <c r="F22" s="2"/>
      <c r="G22" s="6"/>
      <c r="H22" s="7" t="s">
        <v>78</v>
      </c>
      <c r="I22" s="7" t="s">
        <v>79</v>
      </c>
      <c r="J22" s="3">
        <v>53</v>
      </c>
      <c r="K22" s="15">
        <f>J22/18</f>
        <v>2.9444444444444446</v>
      </c>
    </row>
    <row r="23" spans="1:12" x14ac:dyDescent="0.2">
      <c r="A23" s="6">
        <v>41923</v>
      </c>
      <c r="B23" s="7" t="s">
        <v>13</v>
      </c>
      <c r="C23" s="7" t="s">
        <v>6</v>
      </c>
      <c r="D23" s="3">
        <v>60</v>
      </c>
      <c r="E23" s="15">
        <f>D23/19</f>
        <v>3.1578947368421053</v>
      </c>
      <c r="F23" s="2"/>
      <c r="G23" s="6"/>
      <c r="H23" s="7" t="s">
        <v>13</v>
      </c>
      <c r="I23" s="7" t="s">
        <v>22</v>
      </c>
      <c r="J23" s="3">
        <v>55</v>
      </c>
      <c r="K23" s="15">
        <f>J23/19</f>
        <v>2.8947368421052633</v>
      </c>
    </row>
    <row r="24" spans="1:12" x14ac:dyDescent="0.2">
      <c r="A24" s="6">
        <v>41562</v>
      </c>
      <c r="B24" s="7" t="s">
        <v>15</v>
      </c>
      <c r="C24" s="7" t="s">
        <v>42</v>
      </c>
      <c r="D24" s="3">
        <v>62</v>
      </c>
      <c r="E24" s="15">
        <f>D24/20</f>
        <v>3.1</v>
      </c>
      <c r="F24" s="2"/>
      <c r="G24" s="6"/>
      <c r="H24" s="7" t="s">
        <v>11</v>
      </c>
      <c r="I24" s="7" t="s">
        <v>6</v>
      </c>
      <c r="J24" s="3">
        <v>56</v>
      </c>
      <c r="K24" s="15">
        <f>J24/20</f>
        <v>2.8</v>
      </c>
    </row>
    <row r="25" spans="1:12" x14ac:dyDescent="0.2">
      <c r="A25" s="6">
        <v>41927</v>
      </c>
      <c r="B25" s="7" t="s">
        <v>9</v>
      </c>
      <c r="C25" s="7" t="s">
        <v>43</v>
      </c>
      <c r="D25" s="3">
        <v>65</v>
      </c>
      <c r="E25" s="15">
        <f>D25/21</f>
        <v>3.0952380952380953</v>
      </c>
      <c r="F25" s="2"/>
      <c r="G25" s="6"/>
      <c r="H25" s="7" t="s">
        <v>4</v>
      </c>
      <c r="I25" s="7" t="s">
        <v>67</v>
      </c>
      <c r="J25" s="3">
        <v>56</v>
      </c>
      <c r="K25" s="15">
        <f>J25/21</f>
        <v>2.6666666666666665</v>
      </c>
    </row>
    <row r="26" spans="1:12" x14ac:dyDescent="0.2">
      <c r="A26" s="6">
        <v>41928</v>
      </c>
      <c r="B26" s="7" t="s">
        <v>16</v>
      </c>
      <c r="C26" s="7" t="s">
        <v>30</v>
      </c>
      <c r="D26" s="3">
        <v>68</v>
      </c>
      <c r="E26" s="15">
        <f>D26/22</f>
        <v>3.0909090909090908</v>
      </c>
      <c r="F26" s="2"/>
      <c r="G26" s="6"/>
      <c r="H26" s="7" t="s">
        <v>15</v>
      </c>
      <c r="I26" s="7" t="s">
        <v>85</v>
      </c>
      <c r="J26" s="3">
        <v>64</v>
      </c>
      <c r="K26" s="15">
        <f>J26/22</f>
        <v>2.9090909090909092</v>
      </c>
    </row>
    <row r="27" spans="1:12" x14ac:dyDescent="0.2">
      <c r="A27" s="6">
        <v>41571</v>
      </c>
      <c r="B27" s="7" t="s">
        <v>1</v>
      </c>
      <c r="C27" s="7" t="s">
        <v>22</v>
      </c>
      <c r="D27" s="3">
        <v>70</v>
      </c>
      <c r="E27" s="15">
        <f>D27/23</f>
        <v>3.0434782608695654</v>
      </c>
      <c r="F27" s="2"/>
      <c r="G27" s="6"/>
      <c r="H27" s="7" t="s">
        <v>16</v>
      </c>
      <c r="I27" s="7" t="s">
        <v>87</v>
      </c>
      <c r="J27" s="3">
        <v>69</v>
      </c>
      <c r="K27" s="15">
        <f>J27/23</f>
        <v>3</v>
      </c>
    </row>
    <row r="28" spans="1:12" x14ac:dyDescent="0.2">
      <c r="A28" s="6"/>
      <c r="B28" s="7" t="s">
        <v>47</v>
      </c>
      <c r="C28" s="7" t="s">
        <v>22</v>
      </c>
      <c r="D28" s="3">
        <v>72</v>
      </c>
      <c r="E28" s="15">
        <f>D28/24</f>
        <v>3</v>
      </c>
      <c r="F28" s="2"/>
      <c r="G28" s="6"/>
      <c r="H28" s="7" t="s">
        <v>1</v>
      </c>
      <c r="I28" s="7" t="s">
        <v>22</v>
      </c>
      <c r="J28" s="3">
        <v>71</v>
      </c>
      <c r="K28" s="15">
        <f>J28/24</f>
        <v>2.9583333333333335</v>
      </c>
    </row>
    <row r="29" spans="1:12" x14ac:dyDescent="0.2">
      <c r="A29" s="6"/>
      <c r="B29" s="4"/>
      <c r="C29" s="7"/>
      <c r="D29" s="3"/>
      <c r="E29" s="4"/>
      <c r="F29" s="2"/>
      <c r="G29" s="6"/>
      <c r="H29" s="7" t="s">
        <v>39</v>
      </c>
      <c r="I29" s="7" t="s">
        <v>73</v>
      </c>
      <c r="J29" s="3">
        <v>81</v>
      </c>
      <c r="K29" s="15">
        <f>J29/25</f>
        <v>3.24</v>
      </c>
    </row>
    <row r="30" spans="1:12" x14ac:dyDescent="0.2">
      <c r="A30" s="6" t="s">
        <v>45</v>
      </c>
      <c r="B30" s="10" t="s">
        <v>5</v>
      </c>
      <c r="C30" s="7" t="s">
        <v>46</v>
      </c>
      <c r="D30" s="3">
        <v>73</v>
      </c>
      <c r="E30" s="4" t="s">
        <v>53</v>
      </c>
      <c r="F30" s="2"/>
      <c r="G30" s="6"/>
      <c r="H30" s="7"/>
      <c r="I30" s="7"/>
      <c r="J30" s="3"/>
      <c r="K30" s="15"/>
    </row>
    <row r="31" spans="1:12" ht="24" x14ac:dyDescent="0.2">
      <c r="A31" s="5"/>
      <c r="B31" s="11"/>
      <c r="C31" s="7"/>
      <c r="D31" s="3"/>
      <c r="E31" s="4"/>
      <c r="F31" s="2"/>
      <c r="G31" s="6" t="s">
        <v>89</v>
      </c>
      <c r="H31" s="7" t="s">
        <v>5</v>
      </c>
      <c r="I31" s="7" t="s">
        <v>64</v>
      </c>
      <c r="J31" s="3" t="s">
        <v>90</v>
      </c>
      <c r="K31" s="15" t="s">
        <v>91</v>
      </c>
    </row>
    <row r="32" spans="1:12" x14ac:dyDescent="0.2">
      <c r="A32" s="13"/>
      <c r="B32" s="14"/>
      <c r="C32" s="7"/>
      <c r="D32" s="3"/>
      <c r="E32" s="4"/>
      <c r="F32" s="2"/>
      <c r="G32" s="6"/>
      <c r="H32" s="4"/>
      <c r="I32" s="7"/>
      <c r="J32" s="3"/>
      <c r="K32" s="4"/>
      <c r="L32" s="4"/>
    </row>
    <row r="33" spans="1:11" x14ac:dyDescent="0.2">
      <c r="A33" s="6"/>
      <c r="B33" s="14"/>
      <c r="C33" s="4"/>
      <c r="D33" s="4"/>
      <c r="E33" s="4"/>
      <c r="F33" s="2"/>
      <c r="G33" s="14" t="s">
        <v>58</v>
      </c>
      <c r="H33" s="5" t="s">
        <v>56</v>
      </c>
      <c r="I33" s="10" t="s">
        <v>57</v>
      </c>
      <c r="J33" s="7"/>
      <c r="K33" s="3"/>
    </row>
    <row r="34" spans="1:11" x14ac:dyDescent="0.2">
      <c r="A34" s="6"/>
      <c r="B34" s="14"/>
      <c r="C34" s="14"/>
      <c r="D34" s="3"/>
      <c r="E34" s="4"/>
      <c r="F34" s="2"/>
      <c r="G34" s="16" t="s">
        <v>8</v>
      </c>
      <c r="H34" s="11" t="s">
        <v>59</v>
      </c>
      <c r="I34" s="4"/>
      <c r="J34" s="4"/>
      <c r="K34" s="4"/>
    </row>
    <row r="35" spans="1:11" ht="15" customHeight="1" x14ac:dyDescent="0.2">
      <c r="F35" s="2"/>
      <c r="G35" s="6"/>
      <c r="H35" s="4" t="s">
        <v>60</v>
      </c>
      <c r="I35" s="4"/>
      <c r="J35" s="3"/>
      <c r="K35" s="4"/>
    </row>
    <row r="36" spans="1:11" x14ac:dyDescent="0.2">
      <c r="G36" s="14"/>
      <c r="H36" s="4" t="s">
        <v>61</v>
      </c>
      <c r="I36" s="11" t="s">
        <v>68</v>
      </c>
      <c r="J36" s="3"/>
      <c r="K36" s="14"/>
    </row>
    <row r="37" spans="1:11" x14ac:dyDescent="0.2">
      <c r="G37" s="14"/>
      <c r="H37" s="4"/>
      <c r="I37" s="14"/>
      <c r="J37" s="14"/>
    </row>
    <row r="38" spans="1:11" x14ac:dyDescent="0.2">
      <c r="G38" s="17" t="s">
        <v>9</v>
      </c>
      <c r="H38" s="18" t="s">
        <v>62</v>
      </c>
      <c r="I38" s="14"/>
    </row>
    <row r="39" spans="1:11" x14ac:dyDescent="0.2">
      <c r="H39" s="18" t="s">
        <v>63</v>
      </c>
    </row>
    <row r="41" spans="1:11" x14ac:dyDescent="0.2">
      <c r="G41" s="17" t="s">
        <v>14</v>
      </c>
      <c r="H41" s="19" t="s">
        <v>61</v>
      </c>
      <c r="I41" s="19" t="s">
        <v>66</v>
      </c>
    </row>
    <row r="43" spans="1:11" x14ac:dyDescent="0.2">
      <c r="G43" s="17" t="s">
        <v>12</v>
      </c>
      <c r="H43" s="19" t="s">
        <v>68</v>
      </c>
    </row>
    <row r="44" spans="1:11" x14ac:dyDescent="0.2">
      <c r="H44" s="19" t="s">
        <v>69</v>
      </c>
    </row>
    <row r="45" spans="1:11" x14ac:dyDescent="0.2">
      <c r="H45" s="19" t="s">
        <v>70</v>
      </c>
      <c r="I45" s="19" t="s">
        <v>63</v>
      </c>
    </row>
    <row r="46" spans="1:11" x14ac:dyDescent="0.2">
      <c r="H46" s="19" t="s">
        <v>68</v>
      </c>
      <c r="I46" s="19" t="s">
        <v>71</v>
      </c>
    </row>
    <row r="47" spans="1:11" x14ac:dyDescent="0.2">
      <c r="H47" s="19" t="s">
        <v>71</v>
      </c>
      <c r="I47" s="19" t="s">
        <v>63</v>
      </c>
    </row>
    <row r="48" spans="1:11" x14ac:dyDescent="0.2">
      <c r="H48" s="19" t="s">
        <v>72</v>
      </c>
      <c r="I48" s="19" t="s">
        <v>68</v>
      </c>
    </row>
    <row r="49" spans="7:9" x14ac:dyDescent="0.2">
      <c r="H49" s="19" t="s">
        <v>61</v>
      </c>
    </row>
    <row r="51" spans="7:9" x14ac:dyDescent="0.2">
      <c r="G51" s="17" t="s">
        <v>8</v>
      </c>
      <c r="H51" t="s">
        <v>62</v>
      </c>
    </row>
    <row r="53" spans="7:9" x14ac:dyDescent="0.2">
      <c r="G53" s="17" t="s">
        <v>38</v>
      </c>
      <c r="H53" s="19" t="s">
        <v>59</v>
      </c>
      <c r="I53" s="19" t="s">
        <v>68</v>
      </c>
    </row>
    <row r="54" spans="7:9" x14ac:dyDescent="0.2">
      <c r="H54" s="19" t="s">
        <v>81</v>
      </c>
      <c r="I54" s="19" t="s">
        <v>69</v>
      </c>
    </row>
    <row r="55" spans="7:9" x14ac:dyDescent="0.2">
      <c r="H55" s="19" t="s">
        <v>69</v>
      </c>
    </row>
    <row r="56" spans="7:9" x14ac:dyDescent="0.2">
      <c r="H56" s="19" t="s">
        <v>82</v>
      </c>
      <c r="I56" s="19" t="s">
        <v>69</v>
      </c>
    </row>
    <row r="58" spans="7:9" x14ac:dyDescent="0.2">
      <c r="G58" s="17" t="s">
        <v>80</v>
      </c>
      <c r="H58" s="19" t="s">
        <v>61</v>
      </c>
      <c r="I58" s="19" t="s">
        <v>66</v>
      </c>
    </row>
    <row r="60" spans="7:9" x14ac:dyDescent="0.2">
      <c r="G60" s="17" t="s">
        <v>78</v>
      </c>
      <c r="H60" s="19" t="s">
        <v>61</v>
      </c>
      <c r="I60" s="19" t="s">
        <v>63</v>
      </c>
    </row>
    <row r="62" spans="7:9" x14ac:dyDescent="0.2">
      <c r="G62" s="17" t="s">
        <v>4</v>
      </c>
      <c r="H62" t="s">
        <v>61</v>
      </c>
    </row>
    <row r="63" spans="7:9" x14ac:dyDescent="0.2">
      <c r="H63" s="19" t="s">
        <v>66</v>
      </c>
      <c r="I63" s="19" t="s">
        <v>63</v>
      </c>
    </row>
    <row r="64" spans="7:9" x14ac:dyDescent="0.2">
      <c r="H64" s="19" t="s">
        <v>59</v>
      </c>
      <c r="I64" s="19" t="s">
        <v>61</v>
      </c>
    </row>
    <row r="65" spans="7:9" x14ac:dyDescent="0.2">
      <c r="H65" s="19" t="s">
        <v>61</v>
      </c>
      <c r="I65" s="19" t="s">
        <v>83</v>
      </c>
    </row>
    <row r="66" spans="7:9" x14ac:dyDescent="0.2">
      <c r="H66" s="19" t="s">
        <v>84</v>
      </c>
    </row>
    <row r="67" spans="7:9" x14ac:dyDescent="0.2">
      <c r="H67" s="19" t="s">
        <v>62</v>
      </c>
      <c r="I67" s="19" t="s">
        <v>72</v>
      </c>
    </row>
    <row r="68" spans="7:9" x14ac:dyDescent="0.2">
      <c r="H68" s="19" t="s">
        <v>72</v>
      </c>
    </row>
    <row r="70" spans="7:9" x14ac:dyDescent="0.2">
      <c r="G70" s="17" t="s">
        <v>86</v>
      </c>
      <c r="H70" t="s">
        <v>71</v>
      </c>
      <c r="I70" t="s">
        <v>69</v>
      </c>
    </row>
    <row r="72" spans="7:9" x14ac:dyDescent="0.2">
      <c r="G72" s="17" t="s">
        <v>88</v>
      </c>
      <c r="H72" s="19" t="s">
        <v>71</v>
      </c>
    </row>
    <row r="73" spans="7:9" x14ac:dyDescent="0.2">
      <c r="H73" s="19" t="s">
        <v>71</v>
      </c>
      <c r="I73" s="19" t="s">
        <v>62</v>
      </c>
    </row>
  </sheetData>
  <mergeCells count="2">
    <mergeCell ref="A1:E1"/>
    <mergeCell ref="G1:K1"/>
  </mergeCells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Jernigan</dc:creator>
  <cp:lastModifiedBy>jhlab33</cp:lastModifiedBy>
  <cp:lastPrinted>2011-08-24T16:25:39Z</cp:lastPrinted>
  <dcterms:created xsi:type="dcterms:W3CDTF">2011-08-24T16:17:35Z</dcterms:created>
  <dcterms:modified xsi:type="dcterms:W3CDTF">2015-10-28T13:17:18Z</dcterms:modified>
</cp:coreProperties>
</file>