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\DA\EXCEL(DA)\uploding da assignment\"/>
    </mc:Choice>
  </mc:AlternateContent>
  <xr:revisionPtr revIDLastSave="0" documentId="13_ncr:1_{8E793307-EE22-4D10-93BC-F77864A1F0B8}" xr6:coauthVersionLast="47" xr6:coauthVersionMax="47" xr10:uidLastSave="{00000000-0000-0000-0000-000000000000}"/>
  <bookViews>
    <workbookView xWindow="-120" yWindow="-120" windowWidth="20730" windowHeight="11040" activeTab="2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Brainstorm!$B$6:$E$7</definedName>
    <definedName name="Amarilla">'Vlookup Advanced'!$I$14:$J$20</definedName>
    <definedName name="Montana">'Vlookup Advanced'!$L$14:$M$20</definedName>
    <definedName name="Paseo">'Vlookup Advanced'!$F$14:$G$20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6" i="2"/>
  <c r="D16" i="2"/>
  <c r="D11" i="4" l="1"/>
  <c r="D10" i="4"/>
  <c r="E7" i="4"/>
  <c r="D7" i="4"/>
  <c r="C30" i="2" a="1"/>
  <c r="C30" i="2" s="1"/>
  <c r="C31" i="2" a="1"/>
  <c r="C31" i="2" s="1"/>
  <c r="C32" i="2" a="1"/>
  <c r="C32" i="2" s="1"/>
  <c r="C28" i="2" a="1"/>
  <c r="C28" i="2" s="1"/>
  <c r="C29" i="2" a="1"/>
  <c r="C29" i="2" s="1"/>
  <c r="F14" i="4"/>
  <c r="I14" i="4" s="1"/>
  <c r="F15" i="4"/>
  <c r="F16" i="4"/>
  <c r="I16" i="4" s="1"/>
  <c r="F17" i="4"/>
  <c r="I17" i="4" s="1"/>
  <c r="F18" i="4"/>
  <c r="I18" i="4" s="1"/>
  <c r="F19" i="4"/>
  <c r="I19" i="4" s="1"/>
  <c r="F20" i="4"/>
  <c r="I20" i="4" s="1"/>
  <c r="F21" i="4"/>
  <c r="F22" i="4"/>
  <c r="I22" i="4" s="1"/>
  <c r="F23" i="4"/>
  <c r="F24" i="4"/>
  <c r="I24" i="4" s="1"/>
  <c r="F25" i="4"/>
  <c r="I25" i="4" s="1"/>
  <c r="F26" i="4"/>
  <c r="I26" i="4" s="1"/>
  <c r="F27" i="4"/>
  <c r="I27" i="4" s="1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I15" i="4"/>
  <c r="I21" i="4"/>
  <c r="I23" i="4"/>
  <c r="H14" i="4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D20" i="2"/>
  <c r="D18" i="2"/>
  <c r="D21" i="2"/>
  <c r="D22" i="2"/>
  <c r="D19" i="2"/>
  <c r="D17" i="2"/>
</calcChain>
</file>

<file path=xl/sharedStrings.xml><?xml version="1.0" encoding="utf-8"?>
<sst xmlns="http://schemas.openxmlformats.org/spreadsheetml/2006/main" count="233" uniqueCount="107">
  <si>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</si>
  <si>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</si>
  <si>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</si>
  <si>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</si>
  <si>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</si>
  <si>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</si>
  <si>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</si>
  <si>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</si>
  <si>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</si>
  <si>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</si>
  <si>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</si>
  <si>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</si>
  <si>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</si>
  <si>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</si>
  <si>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</si>
  <si>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</si>
  <si>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</si>
  <si>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</si>
  <si>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</si>
  <si>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</si>
  <si>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</si>
  <si>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</si>
  <si>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</si>
  <si>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</si>
  <si>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</si>
  <si>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</si>
  <si>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</si>
  <si>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</si>
  <si>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</si>
  <si>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</si>
  <si>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</si>
  <si>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</si>
  <si>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</si>
  <si>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</si>
  <si>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</si>
  <si>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</si>
  <si>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</si>
  <si>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</si>
  <si>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</si>
  <si>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</si>
  <si>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</si>
  <si>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</si>
  <si>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</si>
  <si>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</si>
  <si>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</si>
  <si>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</si>
  <si>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</si>
  <si>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</si>
  <si>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</si>
  <si>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</si>
  <si>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</si>
  <si>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</si>
  <si>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</si>
  <si>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</si>
  <si>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</si>
  <si>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</si>
  <si>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</si>
  <si>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</si>
  <si>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</si>
  <si>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</si>
  <si>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</si>
  <si>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</si>
  <si>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</si>
  <si>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</si>
  <si>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</si>
  <si>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</si>
  <si>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</si>
  <si>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</si>
  <si>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</si>
  <si>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</si>
  <si>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</si>
  <si>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</si>
  <si>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</si>
  <si>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</si>
  <si>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</si>
  <si>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</si>
  <si>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</si>
  <si>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</si>
  <si>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</si>
  <si>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</si>
  <si>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</si>
  <si>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</si>
  <si>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</si>
  <si>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</si>
  <si>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</si>
  <si>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</si>
  <si>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</si>
  <si>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</si>
  <si>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</si>
  <si>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</si>
  <si>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</si>
  <si>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</si>
  <si>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</si>
  <si>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</si>
  <si>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</si>
  <si>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</si>
  <si>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</si>
  <si>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</si>
  <si>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</si>
  <si>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</si>
  <si>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gross sales</t>
  </si>
  <si>
    <t>INDEX($B$13:$I$27,AND(MATCH($B$7,$B$14:$B$27,0),MATCH($C$7,$C$14:$C$27,0)),MATCH($D$6,$B$13:$I$13,0))</t>
  </si>
  <si>
    <t>VLOOKUP(IF($B$7=$B$14:$B$27,IF($C$7=$C$14:$C$27,"")),$B$13:$I$27,7,FALSE)</t>
  </si>
  <si>
    <t xml:space="preserve">Velo </t>
  </si>
  <si>
    <t xml:space="preserve">Paseo </t>
  </si>
  <si>
    <t xml:space="preserve">Amarilla </t>
  </si>
  <si>
    <t>IF(D14="paseo",10,IF(D14="velo",120,IF(D14="amarilla",260,IF(D14="montana",5,IF(D14="vtt",250)))))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</si>
</sst>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4" borderId="1" xfId="0" applyFont="1" applyFill="1" applyBorder="1"/>
    <xf numFmtId="10" fontId="0" fillId="4" borderId="1" xfId="0" applyNumberFormat="1" applyFill="1" applyBorder="1"/>
    <xf numFmtId="4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340995</xdr:colOff>
      <xdr:row>3</xdr:row>
      <xdr:rowOff>219075</xdr:rowOff>
    </xdr:from>
    <xdr:to>
      <xdr:col>14</xdr:col>
      <xdr:colOff>463084</xdr:colOff>
      <xdr:row>10</xdr:row>
      <xdr:rowOff>64876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6070" y="847725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opLeftCell="A4" workbookViewId="0">
      <selection activeCell="D31" sqref="D31"/>
    </sheetView>
  </sheetViews>
  <sheetFormatPr defaultRowHeight="15" x14ac:dyDescent="0.25"/>
  <cols>
    <col min="2" max="2" width="21.140625" bestFit="1" customWidth="1"/>
    <col min="3" max="3" width="21.140625" customWidth="1"/>
    <col min="4" max="4" width="39.42578125" bestFit="1" customWidth="1"/>
  </cols>
  <sheetData>
    <row r="1" spans="2:4" x14ac:dyDescent="0.25">
      <c r="B1" s="3" t="s">
        <v>39</v>
      </c>
    </row>
    <row r="3" spans="2:4" x14ac:dyDescent="0.25">
      <c r="B3" s="2" t="s">
        <v>38</v>
      </c>
      <c r="D3" s="2" t="s">
        <v>37</v>
      </c>
    </row>
    <row r="5" spans="2:4" x14ac:dyDescent="0.25">
      <c r="B5" s="2" t="s">
        <v>36</v>
      </c>
      <c r="D5" s="2" t="s">
        <v>35</v>
      </c>
    </row>
    <row r="6" spans="2:4" x14ac:dyDescent="0.25">
      <c r="B6" s="1" t="s">
        <v>34</v>
      </c>
      <c r="C6" t="b">
        <f>ISNUMBER(MATCH($B6,$D$6:$D$24,0))</f>
        <v>1</v>
      </c>
      <c r="D6" s="1" t="s">
        <v>34</v>
      </c>
    </row>
    <row r="7" spans="2:4" x14ac:dyDescent="0.25">
      <c r="B7" s="1" t="s">
        <v>33</v>
      </c>
      <c r="C7" t="b">
        <f t="shared" ref="C7:C36" si="0">ISNUMBER(MATCH($B7,$D$6:$D$24,0))</f>
        <v>1</v>
      </c>
      <c r="D7" s="1" t="s">
        <v>33</v>
      </c>
    </row>
    <row r="8" spans="2:4" x14ac:dyDescent="0.25">
      <c r="B8" s="1" t="s">
        <v>32</v>
      </c>
      <c r="C8" t="b">
        <f t="shared" si="0"/>
        <v>1</v>
      </c>
      <c r="D8" s="1" t="s">
        <v>32</v>
      </c>
    </row>
    <row r="9" spans="2:4" x14ac:dyDescent="0.25">
      <c r="B9" s="1" t="s">
        <v>31</v>
      </c>
      <c r="C9" t="b">
        <f t="shared" si="0"/>
        <v>1</v>
      </c>
      <c r="D9" s="1" t="s">
        <v>31</v>
      </c>
    </row>
    <row r="10" spans="2:4" x14ac:dyDescent="0.25">
      <c r="B10" s="1" t="s">
        <v>30</v>
      </c>
      <c r="C10" t="b">
        <f t="shared" si="0"/>
        <v>1</v>
      </c>
      <c r="D10" s="1" t="s">
        <v>30</v>
      </c>
    </row>
    <row r="11" spans="2:4" x14ac:dyDescent="0.25">
      <c r="B11" s="1" t="s">
        <v>29</v>
      </c>
      <c r="C11" t="b">
        <f t="shared" si="0"/>
        <v>1</v>
      </c>
      <c r="D11" s="1" t="s">
        <v>29</v>
      </c>
    </row>
    <row r="12" spans="2:4" x14ac:dyDescent="0.25">
      <c r="B12" s="1" t="s">
        <v>28</v>
      </c>
      <c r="C12" t="b">
        <f t="shared" si="0"/>
        <v>1</v>
      </c>
      <c r="D12" s="1" t="s">
        <v>28</v>
      </c>
    </row>
    <row r="13" spans="2:4" x14ac:dyDescent="0.25">
      <c r="B13" s="1" t="s">
        <v>27</v>
      </c>
      <c r="C13" t="b">
        <f t="shared" si="0"/>
        <v>1</v>
      </c>
      <c r="D13" s="1" t="s">
        <v>27</v>
      </c>
    </row>
    <row r="14" spans="2:4" x14ac:dyDescent="0.25">
      <c r="B14" s="1" t="s">
        <v>26</v>
      </c>
      <c r="C14" t="b">
        <f t="shared" si="0"/>
        <v>1</v>
      </c>
      <c r="D14" s="1" t="s">
        <v>26</v>
      </c>
    </row>
    <row r="15" spans="2:4" x14ac:dyDescent="0.25">
      <c r="B15" s="1" t="s">
        <v>25</v>
      </c>
      <c r="C15" t="b">
        <f t="shared" si="0"/>
        <v>0</v>
      </c>
      <c r="D15" s="1" t="s">
        <v>9</v>
      </c>
    </row>
    <row r="16" spans="2:4" x14ac:dyDescent="0.25">
      <c r="B16" s="1" t="s">
        <v>24</v>
      </c>
      <c r="C16" t="b">
        <f t="shared" si="0"/>
        <v>0</v>
      </c>
      <c r="D16" s="1" t="s">
        <v>8</v>
      </c>
    </row>
    <row r="17" spans="2:4" x14ac:dyDescent="0.25">
      <c r="B17" s="1" t="s">
        <v>23</v>
      </c>
      <c r="C17" t="b">
        <f t="shared" si="0"/>
        <v>0</v>
      </c>
      <c r="D17" s="1" t="s">
        <v>7</v>
      </c>
    </row>
    <row r="18" spans="2:4" x14ac:dyDescent="0.25">
      <c r="B18" s="1" t="s">
        <v>22</v>
      </c>
      <c r="C18" t="b">
        <f t="shared" si="0"/>
        <v>0</v>
      </c>
      <c r="D18" s="1" t="s">
        <v>21</v>
      </c>
    </row>
    <row r="19" spans="2:4" x14ac:dyDescent="0.25">
      <c r="B19" s="1" t="s">
        <v>20</v>
      </c>
      <c r="C19" t="b">
        <f t="shared" si="0"/>
        <v>0</v>
      </c>
      <c r="D19" s="1" t="s">
        <v>19</v>
      </c>
    </row>
    <row r="20" spans="2:4" x14ac:dyDescent="0.25">
      <c r="B20" s="1" t="s">
        <v>18</v>
      </c>
      <c r="C20" t="b">
        <f t="shared" si="0"/>
        <v>0</v>
      </c>
      <c r="D20" s="1" t="s">
        <v>6</v>
      </c>
    </row>
    <row r="21" spans="2:4" x14ac:dyDescent="0.25">
      <c r="B21" s="1" t="s">
        <v>17</v>
      </c>
      <c r="C21" t="b">
        <f t="shared" si="0"/>
        <v>0</v>
      </c>
      <c r="D21" s="1" t="s">
        <v>5</v>
      </c>
    </row>
    <row r="22" spans="2:4" x14ac:dyDescent="0.25">
      <c r="B22" s="1" t="s">
        <v>16</v>
      </c>
      <c r="C22" t="b">
        <f t="shared" si="0"/>
        <v>0</v>
      </c>
      <c r="D22" s="1" t="s">
        <v>15</v>
      </c>
    </row>
    <row r="23" spans="2:4" x14ac:dyDescent="0.25">
      <c r="B23" s="1" t="s">
        <v>14</v>
      </c>
      <c r="C23" t="b">
        <f t="shared" si="0"/>
        <v>0</v>
      </c>
      <c r="D23" s="1" t="s">
        <v>3</v>
      </c>
    </row>
    <row r="24" spans="2:4" x14ac:dyDescent="0.25">
      <c r="B24" s="1" t="s">
        <v>13</v>
      </c>
      <c r="C24" t="b">
        <f t="shared" si="0"/>
        <v>0</v>
      </c>
      <c r="D24" s="1" t="s">
        <v>12</v>
      </c>
    </row>
    <row r="25" spans="2:4" x14ac:dyDescent="0.25">
      <c r="B25" s="1" t="s">
        <v>11</v>
      </c>
      <c r="C25" t="b">
        <f t="shared" si="0"/>
        <v>0</v>
      </c>
    </row>
    <row r="26" spans="2:4" x14ac:dyDescent="0.25">
      <c r="B26" s="1" t="s">
        <v>10</v>
      </c>
      <c r="C26" t="b">
        <f t="shared" si="0"/>
        <v>0</v>
      </c>
    </row>
    <row r="27" spans="2:4" x14ac:dyDescent="0.25">
      <c r="B27" s="1" t="s">
        <v>9</v>
      </c>
      <c r="C27" t="b">
        <f t="shared" si="0"/>
        <v>1</v>
      </c>
    </row>
    <row r="28" spans="2:4" x14ac:dyDescent="0.25">
      <c r="B28" s="1" t="s">
        <v>8</v>
      </c>
      <c r="C28" t="b">
        <f t="shared" si="0"/>
        <v>1</v>
      </c>
    </row>
    <row r="29" spans="2:4" x14ac:dyDescent="0.25">
      <c r="B29" s="1" t="s">
        <v>7</v>
      </c>
      <c r="C29" t="b">
        <f t="shared" si="0"/>
        <v>1</v>
      </c>
    </row>
    <row r="30" spans="2:4" x14ac:dyDescent="0.25">
      <c r="B30" s="1" t="s">
        <v>6</v>
      </c>
      <c r="C30" t="b">
        <f t="shared" si="0"/>
        <v>1</v>
      </c>
    </row>
    <row r="31" spans="2:4" x14ac:dyDescent="0.25">
      <c r="B31" s="1" t="s">
        <v>5</v>
      </c>
      <c r="C31" t="b">
        <f t="shared" si="0"/>
        <v>1</v>
      </c>
    </row>
    <row r="32" spans="2:4" x14ac:dyDescent="0.25">
      <c r="B32" s="1" t="s">
        <v>4</v>
      </c>
      <c r="C32" t="b">
        <f t="shared" si="0"/>
        <v>0</v>
      </c>
    </row>
    <row r="33" spans="2:3" x14ac:dyDescent="0.25">
      <c r="B33" s="1" t="s">
        <v>3</v>
      </c>
      <c r="C33" t="b">
        <f t="shared" si="0"/>
        <v>1</v>
      </c>
    </row>
    <row r="34" spans="2:3" x14ac:dyDescent="0.25">
      <c r="B34" s="1" t="s">
        <v>2</v>
      </c>
      <c r="C34" t="b">
        <f t="shared" si="0"/>
        <v>0</v>
      </c>
    </row>
    <row r="35" spans="2:3" x14ac:dyDescent="0.25">
      <c r="B35" s="1" t="s">
        <v>1</v>
      </c>
      <c r="C35" t="b">
        <f t="shared" si="0"/>
        <v>0</v>
      </c>
    </row>
    <row r="36" spans="2:3" x14ac:dyDescent="0.25">
      <c r="B36" s="1" t="s">
        <v>0</v>
      </c>
      <c r="C36" t="b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XFC27"/>
  <sheetViews>
    <sheetView topLeftCell="A22" workbookViewId="0">
      <selection activeCell="F9" sqref="F9"/>
    </sheetView>
  </sheetViews>
  <sheetFormatPr defaultRowHeight="15" x14ac:dyDescent="0.25"/>
  <cols>
    <col min="2" max="2" width="14.85546875" bestFit="1" customWidth="1"/>
    <col min="3" max="3" width="23.28515625" bestFit="1" customWidth="1"/>
    <col min="4" max="4" width="9.7109375" bestFit="1" customWidth="1"/>
    <col min="5" max="5" width="19.28515625" bestFit="1" customWidth="1"/>
    <col min="6" max="6" width="19.140625" bestFit="1" customWidth="1"/>
    <col min="7" max="7" width="9.5703125" bestFit="1" customWidth="1"/>
    <col min="8" max="9" width="14.28515625" bestFit="1" customWidth="1"/>
    <col min="10" max="10" width="19" bestFit="1" customWidth="1"/>
    <col min="15" max="15" width="8.42578125" customWidth="1"/>
    <col min="16373" max="16373" width="16.28515625" bestFit="1" customWidth="1"/>
  </cols>
  <sheetData>
    <row r="2" spans="2:15 16373:16383" ht="15.75" x14ac:dyDescent="0.25">
      <c r="B2" s="11" t="s">
        <v>59</v>
      </c>
    </row>
    <row r="3" spans="2:15 16373:16383" ht="18.75" x14ac:dyDescent="0.3">
      <c r="B3" s="11" t="s">
        <v>60</v>
      </c>
      <c r="G3" s="12"/>
    </row>
    <row r="4" spans="2:15 16373:16383" ht="18.75" x14ac:dyDescent="0.3">
      <c r="B4" s="11" t="s">
        <v>61</v>
      </c>
      <c r="G4" s="12"/>
    </row>
    <row r="5" spans="2:15 16373:16383" ht="18.75" x14ac:dyDescent="0.3">
      <c r="G5" s="12"/>
      <c r="I5" s="1" t="s">
        <v>41</v>
      </c>
      <c r="J5" s="1" t="s">
        <v>69</v>
      </c>
    </row>
    <row r="6" spans="2:15 16373:16383" x14ac:dyDescent="0.25">
      <c r="B6" s="13" t="s">
        <v>62</v>
      </c>
      <c r="C6" s="13" t="s">
        <v>63</v>
      </c>
      <c r="D6" s="13" t="s">
        <v>71</v>
      </c>
      <c r="E6" s="13" t="s">
        <v>64</v>
      </c>
      <c r="I6" s="1" t="s">
        <v>48</v>
      </c>
      <c r="J6" s="1">
        <v>10</v>
      </c>
    </row>
    <row r="7" spans="2:15 16373:16383" x14ac:dyDescent="0.25">
      <c r="B7" s="1" t="s">
        <v>79</v>
      </c>
      <c r="C7" s="1" t="s">
        <v>77</v>
      </c>
      <c r="D7" s="7">
        <f>SUMIFS($H$14:$H$27,$B$14:$B$27,$B$7,$C$14:$C$27,$C$7)</f>
        <v>779625</v>
      </c>
      <c r="E7" s="7">
        <f>COUNTIFS($B$14:$B$27,$B$7,$C$14:$C$27,$C$7)</f>
        <v>1</v>
      </c>
      <c r="I7" s="1" t="s">
        <v>50</v>
      </c>
      <c r="J7" s="1">
        <v>120</v>
      </c>
      <c r="XFC7" t="s">
        <v>100</v>
      </c>
    </row>
    <row r="8" spans="2:15 16373:16383" x14ac:dyDescent="0.25">
      <c r="I8" s="1" t="s">
        <v>44</v>
      </c>
      <c r="J8" s="1">
        <v>260</v>
      </c>
    </row>
    <row r="9" spans="2:15 16373:16383" x14ac:dyDescent="0.25">
      <c r="C9" s="1"/>
      <c r="D9" s="1"/>
      <c r="E9" s="13" t="s">
        <v>65</v>
      </c>
      <c r="I9" s="1" t="s">
        <v>56</v>
      </c>
      <c r="J9" s="1">
        <v>5</v>
      </c>
    </row>
    <row r="10" spans="2:15 16373:16383" x14ac:dyDescent="0.25">
      <c r="C10" s="13" t="s">
        <v>66</v>
      </c>
      <c r="D10" s="7">
        <f>_xlfn.MAXIFS($F$14:$F$27,$D$14:$D$27,$E$10)</f>
        <v>260</v>
      </c>
      <c r="E10" s="7" t="s">
        <v>44</v>
      </c>
      <c r="I10" s="1" t="s">
        <v>80</v>
      </c>
      <c r="J10" s="1">
        <v>250</v>
      </c>
    </row>
    <row r="11" spans="2:15 16373:16383" x14ac:dyDescent="0.25">
      <c r="C11" s="13" t="s">
        <v>67</v>
      </c>
      <c r="D11" s="7">
        <f>_xlfn.MINIFS($F$14:$F$27,$D$14:$D$27,$E$11)</f>
        <v>5</v>
      </c>
      <c r="E11" s="7" t="s">
        <v>56</v>
      </c>
    </row>
    <row r="12" spans="2:15 16373:16383" x14ac:dyDescent="0.25">
      <c r="XES12" s="1" t="s">
        <v>73</v>
      </c>
      <c r="XEU12" s="1" t="s">
        <v>74</v>
      </c>
    </row>
    <row r="13" spans="2:15 16373:16383" x14ac:dyDescent="0.25">
      <c r="B13" s="13" t="s">
        <v>62</v>
      </c>
      <c r="C13" s="13" t="s">
        <v>68</v>
      </c>
      <c r="D13" s="13" t="s">
        <v>41</v>
      </c>
      <c r="E13" s="13" t="s">
        <v>42</v>
      </c>
      <c r="F13" s="14" t="s">
        <v>69</v>
      </c>
      <c r="G13" s="13" t="s">
        <v>70</v>
      </c>
      <c r="H13" s="14" t="s">
        <v>71</v>
      </c>
      <c r="I13" s="14" t="s">
        <v>72</v>
      </c>
      <c r="XES13" s="1" t="s">
        <v>76</v>
      </c>
      <c r="XEU13" s="1" t="s">
        <v>75</v>
      </c>
    </row>
    <row r="14" spans="2:15 16373:16383" x14ac:dyDescent="0.25">
      <c r="B14" s="1" t="s">
        <v>73</v>
      </c>
      <c r="C14" s="1" t="s">
        <v>74</v>
      </c>
      <c r="D14" s="1" t="s">
        <v>48</v>
      </c>
      <c r="E14" s="1">
        <v>2851</v>
      </c>
      <c r="F14" s="7">
        <f>VLOOKUP(D14,$I$5:$J$10,2,FALSE)</f>
        <v>10</v>
      </c>
      <c r="G14" s="1">
        <v>350</v>
      </c>
      <c r="H14" s="16">
        <f>G14*E14</f>
        <v>997850</v>
      </c>
      <c r="I14" s="16">
        <f>(G14-F14)*E14</f>
        <v>969340</v>
      </c>
      <c r="O14" t="s">
        <v>101</v>
      </c>
      <c r="XES14" s="1" t="s">
        <v>79</v>
      </c>
      <c r="XEU14" s="1" t="s">
        <v>77</v>
      </c>
    </row>
    <row r="15" spans="2:15 16373:16383" x14ac:dyDescent="0.25">
      <c r="B15" s="1" t="s">
        <v>73</v>
      </c>
      <c r="C15" s="1" t="s">
        <v>75</v>
      </c>
      <c r="D15" s="1" t="s">
        <v>48</v>
      </c>
      <c r="E15" s="1">
        <v>3495</v>
      </c>
      <c r="F15" s="7">
        <f t="shared" ref="F15:F27" si="0">VLOOKUP(D15,$I$5:$J$10,2,FALSE)</f>
        <v>10</v>
      </c>
      <c r="G15" s="1">
        <v>300</v>
      </c>
      <c r="H15" s="16">
        <f t="shared" ref="H15:H27" si="1">G15*E15</f>
        <v>1048500</v>
      </c>
      <c r="I15" s="16">
        <f t="shared" ref="I15:I27" si="2">(G15-F15)*E15</f>
        <v>1013550</v>
      </c>
      <c r="O15" t="s">
        <v>102</v>
      </c>
      <c r="XES15" s="1" t="s">
        <v>82</v>
      </c>
      <c r="XEU15" s="1" t="s">
        <v>78</v>
      </c>
    </row>
    <row r="16" spans="2:15 16373:16383" x14ac:dyDescent="0.25">
      <c r="B16" s="1" t="s">
        <v>76</v>
      </c>
      <c r="C16" s="1" t="s">
        <v>77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16">
        <f t="shared" si="1"/>
        <v>921200</v>
      </c>
      <c r="I16" s="16">
        <f t="shared" si="2"/>
        <v>894880</v>
      </c>
      <c r="L16" t="s">
        <v>106</v>
      </c>
      <c r="XES16" s="1" t="s">
        <v>83</v>
      </c>
      <c r="XEU16" s="1" t="s">
        <v>81</v>
      </c>
    </row>
    <row r="17" spans="2:9" x14ac:dyDescent="0.25">
      <c r="B17" s="1" t="s">
        <v>76</v>
      </c>
      <c r="C17" s="1" t="s">
        <v>77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16">
        <f t="shared" si="1"/>
        <v>921200</v>
      </c>
      <c r="I17" s="16">
        <f t="shared" si="2"/>
        <v>605360</v>
      </c>
    </row>
    <row r="18" spans="2:9" x14ac:dyDescent="0.25">
      <c r="B18" s="1" t="s">
        <v>76</v>
      </c>
      <c r="C18" s="1" t="s">
        <v>75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16">
        <f t="shared" si="1"/>
        <v>772200</v>
      </c>
      <c r="I18" s="16">
        <f t="shared" si="2"/>
        <v>463320</v>
      </c>
    </row>
    <row r="19" spans="2:9" x14ac:dyDescent="0.25">
      <c r="B19" s="1" t="s">
        <v>73</v>
      </c>
      <c r="C19" s="1" t="s">
        <v>74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16">
        <f t="shared" si="1"/>
        <v>752850</v>
      </c>
      <c r="I19" s="16">
        <f t="shared" si="2"/>
        <v>731340</v>
      </c>
    </row>
    <row r="20" spans="2:9" x14ac:dyDescent="0.25">
      <c r="B20" s="1" t="s">
        <v>76</v>
      </c>
      <c r="C20" s="1" t="s">
        <v>78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16">
        <f t="shared" si="1"/>
        <v>742500</v>
      </c>
      <c r="I20" s="16">
        <f t="shared" si="2"/>
        <v>99000</v>
      </c>
    </row>
    <row r="21" spans="2:9" x14ac:dyDescent="0.25">
      <c r="B21" s="1" t="s">
        <v>79</v>
      </c>
      <c r="C21" s="1" t="s">
        <v>77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16">
        <f t="shared" si="1"/>
        <v>779625</v>
      </c>
      <c r="I21" s="16">
        <f t="shared" si="2"/>
        <v>768487.5</v>
      </c>
    </row>
    <row r="22" spans="2:9" x14ac:dyDescent="0.25">
      <c r="B22" s="1" t="s">
        <v>73</v>
      </c>
      <c r="C22" s="1" t="s">
        <v>75</v>
      </c>
      <c r="D22" s="1" t="s">
        <v>80</v>
      </c>
      <c r="E22" s="1">
        <v>2541</v>
      </c>
      <c r="F22" s="7">
        <f t="shared" si="0"/>
        <v>250</v>
      </c>
      <c r="G22" s="1">
        <v>300</v>
      </c>
      <c r="H22" s="16">
        <f t="shared" si="1"/>
        <v>762300</v>
      </c>
      <c r="I22" s="16">
        <f t="shared" si="2"/>
        <v>127050</v>
      </c>
    </row>
    <row r="23" spans="2:9" x14ac:dyDescent="0.25">
      <c r="B23" s="1" t="s">
        <v>79</v>
      </c>
      <c r="C23" s="1" t="s">
        <v>81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16">
        <f t="shared" si="1"/>
        <v>760800</v>
      </c>
      <c r="I23" s="16">
        <f t="shared" si="2"/>
        <v>456480</v>
      </c>
    </row>
    <row r="24" spans="2:9" x14ac:dyDescent="0.25">
      <c r="B24" s="1" t="s">
        <v>76</v>
      </c>
      <c r="C24" s="1" t="s">
        <v>75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16">
        <f t="shared" si="1"/>
        <v>702450</v>
      </c>
      <c r="I24" s="16">
        <f t="shared" si="2"/>
        <v>682380</v>
      </c>
    </row>
    <row r="25" spans="2:9" x14ac:dyDescent="0.25">
      <c r="B25" s="1" t="s">
        <v>82</v>
      </c>
      <c r="C25" s="1" t="s">
        <v>75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16">
        <f t="shared" si="1"/>
        <v>738000</v>
      </c>
      <c r="I25" s="16">
        <f t="shared" si="2"/>
        <v>442800</v>
      </c>
    </row>
    <row r="26" spans="2:9" x14ac:dyDescent="0.25">
      <c r="B26" s="1" t="s">
        <v>83</v>
      </c>
      <c r="C26" s="1" t="s">
        <v>77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16">
        <f t="shared" si="1"/>
        <v>1140750</v>
      </c>
      <c r="I26" s="16">
        <f t="shared" si="2"/>
        <v>1121737.5</v>
      </c>
    </row>
    <row r="27" spans="2:9" x14ac:dyDescent="0.25">
      <c r="B27" s="1" t="s">
        <v>73</v>
      </c>
      <c r="C27" s="1" t="s">
        <v>77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16">
        <f t="shared" si="1"/>
        <v>1138050</v>
      </c>
      <c r="I27" s="16">
        <f t="shared" si="2"/>
        <v>682830</v>
      </c>
    </row>
  </sheetData>
  <dataValidations count="3">
    <dataValidation type="list" allowBlank="1" showInputMessage="1" showErrorMessage="1" sqref="B7" xr:uid="{B4C080C9-45C0-4B1F-B456-D2BFC4080E1F}">
      <formula1>$XES$12:$XES$16</formula1>
    </dataValidation>
    <dataValidation type="list" allowBlank="1" showInputMessage="1" showErrorMessage="1" sqref="C7" xr:uid="{7F3DE116-8EF3-4ADB-B89E-081033AD9D22}">
      <formula1>$XEU$12:$XEU$16</formula1>
    </dataValidation>
    <dataValidation type="list" allowBlank="1" showInputMessage="1" showErrorMessage="1" sqref="E10:E11" xr:uid="{2EDC5569-8380-4B4B-8F14-A9395F783F96}">
      <formula1>$I$6:$I$10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109"/>
  <sheetViews>
    <sheetView tabSelected="1" workbookViewId="0">
      <selection activeCell="C6" sqref="C6:C10"/>
    </sheetView>
  </sheetViews>
  <sheetFormatPr defaultRowHeight="15" x14ac:dyDescent="0.25"/>
  <cols>
    <col min="2" max="2" width="33.28515625" bestFit="1" customWidth="1"/>
    <col min="3" max="3" width="9.140625" bestFit="1" customWidth="1"/>
    <col min="6" max="6" width="9.7109375" bestFit="1" customWidth="1"/>
    <col min="7" max="7" width="9.42578125" bestFit="1" customWidth="1"/>
  </cols>
  <sheetData>
    <row r="3" spans="2:13" x14ac:dyDescent="0.25">
      <c r="B3" s="4" t="s">
        <v>40</v>
      </c>
    </row>
    <row r="4" spans="2:13" x14ac:dyDescent="0.25">
      <c r="B4" s="4"/>
    </row>
    <row r="5" spans="2:13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25">
      <c r="B6" s="1" t="s">
        <v>43</v>
      </c>
      <c r="C6" s="1">
        <f>VLOOKUP(LEFT(B6,FIND(" ",B6)-1),$F$6:$G$10,2)</f>
        <v>2574</v>
      </c>
      <c r="F6" s="1" t="s">
        <v>44</v>
      </c>
      <c r="G6" s="1">
        <v>2475</v>
      </c>
    </row>
    <row r="7" spans="2:13" x14ac:dyDescent="0.25">
      <c r="B7" s="1" t="s">
        <v>45</v>
      </c>
      <c r="C7" s="1">
        <f t="shared" ref="C7:C10" si="0">VLOOKUP(LEFT(B7,FIND(" ",B7)-1),$F$6:$G$10,2)</f>
        <v>2151</v>
      </c>
      <c r="F7" s="1" t="s">
        <v>46</v>
      </c>
      <c r="G7" s="1">
        <v>2227.5</v>
      </c>
    </row>
    <row r="8" spans="2:13" x14ac:dyDescent="0.25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25">
      <c r="B9" s="1" t="s">
        <v>49</v>
      </c>
      <c r="C9" s="1">
        <f t="shared" si="0"/>
        <v>2475</v>
      </c>
      <c r="F9" s="1" t="s">
        <v>50</v>
      </c>
      <c r="G9" s="1">
        <v>2574</v>
      </c>
    </row>
    <row r="10" spans="2:13" x14ac:dyDescent="0.25">
      <c r="B10" s="1" t="s">
        <v>51</v>
      </c>
      <c r="C10" s="1">
        <f t="shared" si="0"/>
        <v>2574</v>
      </c>
      <c r="F10" s="1" t="s">
        <v>52</v>
      </c>
      <c r="G10" s="1">
        <v>2541</v>
      </c>
    </row>
    <row r="12" spans="2:13" s="6" customFormat="1" x14ac:dyDescent="0.25"/>
    <row r="13" spans="2:13" x14ac:dyDescent="0.25">
      <c r="B13" s="4" t="s">
        <v>53</v>
      </c>
    </row>
    <row r="14" spans="2:13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25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25">
      <c r="B16" s="1" t="s">
        <v>48</v>
      </c>
      <c r="C16" s="1">
        <v>1655.08</v>
      </c>
      <c r="D16" s="15">
        <f ca="1">VLOOKUP($C16,INDIRECT($B16),2,TRUE)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25">
      <c r="B17" s="1" t="s">
        <v>44</v>
      </c>
      <c r="C17" s="1">
        <v>1822.59</v>
      </c>
      <c r="D17" s="15">
        <f ca="1">VLOOKUP($C17,INDIRECT($B17),2,TRUE)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25">
      <c r="B18" s="1" t="s">
        <v>44</v>
      </c>
      <c r="C18" s="1">
        <v>1730.54</v>
      </c>
      <c r="D18" s="15">
        <f t="shared" ref="D18:D22" ca="1" si="1">VLOOKUP($C18,INDIRECT($B18),2,TRUE)</f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25">
      <c r="B19" s="1" t="s">
        <v>46</v>
      </c>
      <c r="C19" s="1">
        <v>1685.6</v>
      </c>
      <c r="D19" s="15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25">
      <c r="B20" s="1" t="s">
        <v>48</v>
      </c>
      <c r="C20" s="1">
        <v>1685.6</v>
      </c>
      <c r="D20" s="15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25">
      <c r="B21" s="1" t="s">
        <v>56</v>
      </c>
      <c r="C21" s="1">
        <v>1763.8600000000001</v>
      </c>
      <c r="D21" s="15">
        <f t="shared" ca="1" si="1"/>
        <v>7.0000000000000007E-2</v>
      </c>
    </row>
    <row r="22" spans="2:13" x14ac:dyDescent="0.25">
      <c r="B22" s="1" t="s">
        <v>48</v>
      </c>
      <c r="C22" s="1">
        <v>2293.1999999999998</v>
      </c>
      <c r="D22" s="15">
        <f t="shared" ca="1" si="1"/>
        <v>0.15</v>
      </c>
    </row>
    <row r="24" spans="2:13" s="6" customFormat="1" x14ac:dyDescent="0.25"/>
    <row r="25" spans="2:13" x14ac:dyDescent="0.25">
      <c r="B25" s="4" t="s">
        <v>57</v>
      </c>
    </row>
    <row r="27" spans="2:13" x14ac:dyDescent="0.25">
      <c r="B27" s="5" t="s">
        <v>41</v>
      </c>
      <c r="C27" s="5" t="s">
        <v>42</v>
      </c>
      <c r="H27" s="5" t="s">
        <v>41</v>
      </c>
      <c r="I27" s="5" t="s">
        <v>58</v>
      </c>
      <c r="J27" s="5" t="s">
        <v>42</v>
      </c>
    </row>
    <row r="28" spans="2:13" x14ac:dyDescent="0.25">
      <c r="B28" s="1" t="s">
        <v>43</v>
      </c>
      <c r="C28" s="1">
        <f t="array" ref="C28">VLOOKUP(LEFT(B28,FIND(" ",B28)-1)&amp;RIGHT(B28,3),CHOOSE({1,2},$H$28:$H$37&amp;$I$28:$I$37,$J$28:$J$37),2,0)</f>
        <v>2574</v>
      </c>
      <c r="H28" s="1" t="s">
        <v>48</v>
      </c>
      <c r="I28" s="10">
        <v>895</v>
      </c>
      <c r="J28" s="1">
        <v>2151</v>
      </c>
    </row>
    <row r="29" spans="2:13" x14ac:dyDescent="0.25">
      <c r="B29" s="1" t="s">
        <v>45</v>
      </c>
      <c r="C29" s="1">
        <f t="array" ref="C29">VLOOKUP(LEFT(B29,FIND(" ",B29)-1)&amp;RIGHT(B29,3),CHOOSE({1,2},$H$28:$H$37&amp;$I$28:$I$37,$J$28:$J$37),2,0)</f>
        <v>2151</v>
      </c>
      <c r="H29" s="1" t="s">
        <v>56</v>
      </c>
      <c r="I29" s="10">
        <v>125</v>
      </c>
      <c r="J29" s="1">
        <v>2227.5</v>
      </c>
    </row>
    <row r="30" spans="2:13" x14ac:dyDescent="0.25">
      <c r="B30" s="1" t="s">
        <v>47</v>
      </c>
      <c r="C30" s="1">
        <f t="array" ref="C30">VLOOKUP(LEFT(B30,FIND(" ",B30)-1)&amp;RIGHT(B30,3),CHOOSE({1,2},$H$28:$H$37&amp;$I$28:$I$37,$J$28:$J$37),2,0)</f>
        <v>2475</v>
      </c>
      <c r="H30" s="1" t="s">
        <v>44</v>
      </c>
      <c r="I30" s="10">
        <v>145</v>
      </c>
      <c r="J30" s="1">
        <v>2475</v>
      </c>
    </row>
    <row r="31" spans="2:13" x14ac:dyDescent="0.25">
      <c r="B31" s="1" t="s">
        <v>49</v>
      </c>
      <c r="C31" s="1">
        <f t="array" ref="C31">VLOOKUP(LEFT(B31,FIND(" ",B31)-1)&amp;RIGHT(B31,3),CHOOSE({1,2},$H$28:$H$37&amp;$I$28:$I$37,$J$28:$J$37),2,0)</f>
        <v>2227.5</v>
      </c>
      <c r="H31" s="1" t="s">
        <v>56</v>
      </c>
      <c r="I31" s="10">
        <v>848</v>
      </c>
      <c r="J31" s="10">
        <v>2537.25</v>
      </c>
    </row>
    <row r="32" spans="2:13" x14ac:dyDescent="0.25">
      <c r="B32" s="1" t="s">
        <v>51</v>
      </c>
      <c r="C32" s="1">
        <f t="array" ref="C32">VLOOKUP(LEFT(B32,FIND(" ",B32)-1)&amp;RIGHT(B32,3),CHOOSE({1,2},$H$28:$H$37&amp;$I$28:$I$37,$J$28:$J$37),2,0)</f>
        <v>2541</v>
      </c>
      <c r="H32" s="1" t="s">
        <v>80</v>
      </c>
      <c r="I32" s="10">
        <v>777</v>
      </c>
      <c r="J32" s="1">
        <v>2541</v>
      </c>
    </row>
    <row r="33" spans="8:10" x14ac:dyDescent="0.25">
      <c r="H33" s="1" t="s">
        <v>50</v>
      </c>
      <c r="I33" s="10">
        <v>235</v>
      </c>
      <c r="J33" s="1">
        <v>2574</v>
      </c>
    </row>
    <row r="34" spans="8:10" x14ac:dyDescent="0.25">
      <c r="H34" s="1" t="s">
        <v>48</v>
      </c>
      <c r="I34" s="10">
        <v>985</v>
      </c>
      <c r="J34" s="10">
        <v>2585.1</v>
      </c>
    </row>
    <row r="35" spans="8:10" x14ac:dyDescent="0.25">
      <c r="H35" s="1" t="s">
        <v>50</v>
      </c>
      <c r="I35" s="10">
        <v>1122</v>
      </c>
      <c r="J35" s="10">
        <v>2632.95</v>
      </c>
    </row>
    <row r="36" spans="8:10" x14ac:dyDescent="0.25">
      <c r="H36" s="1" t="s">
        <v>80</v>
      </c>
      <c r="I36" s="10">
        <v>1260</v>
      </c>
      <c r="J36" s="10">
        <v>2680.8</v>
      </c>
    </row>
    <row r="37" spans="8:10" x14ac:dyDescent="0.25">
      <c r="H37" s="1" t="s">
        <v>44</v>
      </c>
      <c r="I37" s="10">
        <v>1397</v>
      </c>
      <c r="J37" s="10">
        <v>2728.65</v>
      </c>
    </row>
    <row r="105" spans="2:3" x14ac:dyDescent="0.25">
      <c r="B105" t="s">
        <v>103</v>
      </c>
      <c r="C105">
        <v>235</v>
      </c>
    </row>
    <row r="106" spans="2:3" x14ac:dyDescent="0.25">
      <c r="B106" t="s">
        <v>104</v>
      </c>
      <c r="C106">
        <v>895</v>
      </c>
    </row>
    <row r="107" spans="2:3" x14ac:dyDescent="0.25">
      <c r="B107" t="s">
        <v>105</v>
      </c>
      <c r="C107">
        <v>145</v>
      </c>
    </row>
    <row r="108" spans="2:3" x14ac:dyDescent="0.25">
      <c r="B108" t="s">
        <v>46</v>
      </c>
      <c r="C108">
        <v>125</v>
      </c>
    </row>
    <row r="109" spans="2:3" x14ac:dyDescent="0.25">
      <c r="B109" t="s">
        <v>52</v>
      </c>
      <c r="C109">
        <v>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G20" sqref="G20"/>
    </sheetView>
  </sheetViews>
  <sheetFormatPr defaultRowHeight="15" x14ac:dyDescent="0.25"/>
  <cols>
    <col min="2" max="2" width="17.5703125" bestFit="1" customWidth="1"/>
    <col min="9" max="9" width="16.7109375" customWidth="1"/>
  </cols>
  <sheetData>
    <row r="2" spans="2:11" x14ac:dyDescent="0.25">
      <c r="B2" t="s">
        <v>86</v>
      </c>
      <c r="I2" t="s">
        <v>87</v>
      </c>
    </row>
    <row r="4" spans="2:11" x14ac:dyDescent="0.25">
      <c r="B4" s="13" t="s">
        <v>41</v>
      </c>
      <c r="C4" s="13" t="s">
        <v>84</v>
      </c>
      <c r="D4" s="13" t="s">
        <v>85</v>
      </c>
    </row>
    <row r="5" spans="2:11" x14ac:dyDescent="0.25">
      <c r="B5" s="1" t="s">
        <v>34</v>
      </c>
      <c r="C5" s="1">
        <v>2851</v>
      </c>
      <c r="D5" s="1">
        <f>RANK($C5,$C$5:$C$18,0)</f>
        <v>4</v>
      </c>
    </row>
    <row r="6" spans="2:11" x14ac:dyDescent="0.25">
      <c r="B6" s="1" t="s">
        <v>33</v>
      </c>
      <c r="C6" s="1">
        <v>3495</v>
      </c>
      <c r="D6" s="1">
        <f t="shared" ref="D6:D18" si="0">RANK($C6,$C$5:$C$18,0)</f>
        <v>3</v>
      </c>
      <c r="I6" s="13" t="s">
        <v>98</v>
      </c>
      <c r="J6" s="13" t="s">
        <v>99</v>
      </c>
      <c r="K6" s="13" t="s">
        <v>85</v>
      </c>
    </row>
    <row r="7" spans="2:11" x14ac:dyDescent="0.25">
      <c r="B7" s="1" t="s">
        <v>48</v>
      </c>
      <c r="C7" s="1">
        <v>2632</v>
      </c>
      <c r="D7" s="1">
        <f t="shared" si="0"/>
        <v>6</v>
      </c>
      <c r="I7" s="1" t="s">
        <v>88</v>
      </c>
      <c r="J7" s="1">
        <v>1538</v>
      </c>
      <c r="K7" s="1">
        <f>RANK($J7,$J$7:$J$16,0)</f>
        <v>10</v>
      </c>
    </row>
    <row r="8" spans="2:11" x14ac:dyDescent="0.25">
      <c r="B8" s="1" t="s">
        <v>50</v>
      </c>
      <c r="C8" s="1">
        <v>2633</v>
      </c>
      <c r="D8" s="1">
        <f t="shared" si="0"/>
        <v>5</v>
      </c>
      <c r="I8" s="1" t="s">
        <v>89</v>
      </c>
      <c r="J8" s="1">
        <v>6602</v>
      </c>
      <c r="K8" s="1">
        <f t="shared" ref="K8:K16" si="1">RANK($J8,$J$7:$J$16,0)</f>
        <v>1</v>
      </c>
    </row>
    <row r="9" spans="2:11" x14ac:dyDescent="0.25">
      <c r="B9" s="1" t="s">
        <v>20</v>
      </c>
      <c r="C9" s="1">
        <v>2574</v>
      </c>
      <c r="D9" s="1">
        <f t="shared" si="0"/>
        <v>7</v>
      </c>
      <c r="I9" s="1" t="s">
        <v>90</v>
      </c>
      <c r="J9" s="1">
        <v>4831</v>
      </c>
      <c r="K9" s="1">
        <f t="shared" si="1"/>
        <v>6</v>
      </c>
    </row>
    <row r="10" spans="2:11" x14ac:dyDescent="0.25">
      <c r="B10" s="1" t="s">
        <v>18</v>
      </c>
      <c r="C10" s="1">
        <v>2151</v>
      </c>
      <c r="D10" s="1">
        <f t="shared" si="0"/>
        <v>13</v>
      </c>
      <c r="I10" s="1" t="s">
        <v>91</v>
      </c>
      <c r="J10" s="1">
        <v>5985</v>
      </c>
      <c r="K10" s="1">
        <f t="shared" si="1"/>
        <v>2</v>
      </c>
    </row>
    <row r="11" spans="2:11" x14ac:dyDescent="0.25">
      <c r="B11" s="1" t="s">
        <v>44</v>
      </c>
      <c r="C11" s="1">
        <v>2475</v>
      </c>
      <c r="D11" s="1">
        <f t="shared" si="0"/>
        <v>10</v>
      </c>
      <c r="I11" s="1" t="s">
        <v>92</v>
      </c>
      <c r="J11" s="1">
        <v>5444</v>
      </c>
      <c r="K11" s="1">
        <f t="shared" si="1"/>
        <v>4</v>
      </c>
    </row>
    <row r="12" spans="2:11" x14ac:dyDescent="0.25">
      <c r="B12" s="1" t="s">
        <v>56</v>
      </c>
      <c r="C12" s="1">
        <v>2227.5</v>
      </c>
      <c r="D12" s="1">
        <f t="shared" si="0"/>
        <v>12</v>
      </c>
      <c r="I12" s="1" t="s">
        <v>93</v>
      </c>
      <c r="J12" s="1">
        <v>5444</v>
      </c>
      <c r="K12" s="1">
        <f t="shared" si="1"/>
        <v>4</v>
      </c>
    </row>
    <row r="13" spans="2:11" x14ac:dyDescent="0.25">
      <c r="B13" s="1" t="s">
        <v>80</v>
      </c>
      <c r="C13" s="1">
        <v>2541</v>
      </c>
      <c r="D13" s="1">
        <f t="shared" si="0"/>
        <v>8</v>
      </c>
      <c r="I13" s="1" t="s">
        <v>94</v>
      </c>
      <c r="J13" s="1">
        <v>3412</v>
      </c>
      <c r="K13" s="1">
        <f t="shared" si="1"/>
        <v>7</v>
      </c>
    </row>
    <row r="14" spans="2:11" x14ac:dyDescent="0.25">
      <c r="B14" s="1" t="s">
        <v>16</v>
      </c>
      <c r="C14" s="1">
        <v>2536</v>
      </c>
      <c r="D14" s="1">
        <f t="shared" si="0"/>
        <v>9</v>
      </c>
      <c r="I14" s="1" t="s">
        <v>95</v>
      </c>
      <c r="J14" s="1">
        <v>5809</v>
      </c>
      <c r="K14" s="1">
        <f t="shared" si="1"/>
        <v>3</v>
      </c>
    </row>
    <row r="15" spans="2:11" x14ac:dyDescent="0.25">
      <c r="B15" s="1" t="s">
        <v>14</v>
      </c>
      <c r="C15" s="1">
        <v>2007</v>
      </c>
      <c r="D15" s="1">
        <f t="shared" si="0"/>
        <v>14</v>
      </c>
      <c r="I15" s="1" t="s">
        <v>96</v>
      </c>
      <c r="J15" s="1">
        <v>1711</v>
      </c>
      <c r="K15" s="1">
        <f t="shared" si="1"/>
        <v>8</v>
      </c>
    </row>
    <row r="16" spans="2:11" x14ac:dyDescent="0.25">
      <c r="B16" s="1" t="s">
        <v>21</v>
      </c>
      <c r="C16" s="1">
        <v>2460</v>
      </c>
      <c r="D16" s="1">
        <f t="shared" si="0"/>
        <v>11</v>
      </c>
      <c r="I16" s="1" t="s">
        <v>97</v>
      </c>
      <c r="J16" s="1">
        <v>1711</v>
      </c>
      <c r="K16" s="1">
        <f t="shared" si="1"/>
        <v>8</v>
      </c>
    </row>
    <row r="17" spans="2:4" x14ac:dyDescent="0.25">
      <c r="B17" s="1" t="s">
        <v>19</v>
      </c>
      <c r="C17" s="1">
        <v>3802.5</v>
      </c>
      <c r="D17" s="1">
        <f t="shared" si="0"/>
        <v>1</v>
      </c>
    </row>
    <row r="18" spans="2:4" x14ac:dyDescent="0.2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Compare</vt:lpstr>
      <vt:lpstr>Brainstorm</vt:lpstr>
      <vt:lpstr>Vlookup Advanced</vt:lpstr>
      <vt:lpstr>Rank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2022-07-27T07:17:57Z</dcterms:created>
  <dcterms:modified xsi:type="dcterms:W3CDTF">2022-10-28T15:15:15Z</dcterms:modified>
</cp:coreProperties>
</file>