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Лист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<sst xmlns="http://schemas.openxmlformats.org/spreadsheetml/2006/main" count="139" uniqueCount="106">
  <si>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</si>
  <si>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</si>
  <si>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</si>
  <si>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</si>
  <si>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</si>
  <si>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</si>
  <si>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</si>
  <si>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</si>
  <si>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</si>
  <si>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</si>
  <si>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</si>
  <si>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</si>
  <si>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</si>
  <si>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</si>
  <si>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</si>
  <si>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</si>
  <si>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</si>
  <si>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</si>
  <si>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</si>
  <si>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</si>
  <si>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</si>
  <si>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</si>
  <si>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</si>
  <si>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</si>
  <si>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Переменная X 1</t>
  </si>
  <si>
    <t>ВЫВОД ОСТАТКА</t>
  </si>
  <si>
    <t>Наблюдение</t>
  </si>
  <si>
    <t>Предсказанное Y</t>
  </si>
  <si>
    <t>Остатки</t>
  </si>
  <si>
    <t>Time</t>
  </si>
  <si>
    <t>GPD (млрд долл)</t>
  </si>
  <si>
    <t>Unemployment (%)</t>
  </si>
  <si>
    <t>1991</t>
  </si>
  <si>
    <t>X - ВВП в млрд $</t>
  </si>
  <si>
    <t>Коэф. корр.</t>
  </si>
  <si>
    <t>Оценка значимости ур-я регрессии по критерию Фишера</t>
  </si>
  <si>
    <t>1992</t>
  </si>
  <si>
    <t>Y -  Уровень безработицы в %</t>
  </si>
  <si>
    <t>Вывод: связь между переменными X и Y прямая, теснота сильная</t>
  </si>
  <si>
    <t xml:space="preserve"> H0: линейная связь между  X и Y отсутствует</t>
  </si>
  <si>
    <t>1993</t>
  </si>
  <si>
    <t>Оценка параметров уравнения парной линейной регрессии</t>
  </si>
  <si>
    <t>F крит</t>
  </si>
  <si>
    <t>H0 отклоняется с вер-тью 95%</t>
  </si>
  <si>
    <t>1994</t>
  </si>
  <si>
    <t>y =-0,002147x + 13,3848+ξi</t>
  </si>
  <si>
    <t xml:space="preserve">b1 = </t>
  </si>
  <si>
    <t>σb1 =</t>
  </si>
  <si>
    <t>σ =</t>
  </si>
  <si>
    <t>27,43229 &gt; 4,16</t>
  </si>
  <si>
    <t>Между X и Y линейная связь</t>
  </si>
  <si>
    <t>1995</t>
  </si>
  <si>
    <t xml:space="preserve">b0 = </t>
  </si>
  <si>
    <t>σb0 =</t>
  </si>
  <si>
    <t>Вывод: по критерию Фишера, уравнение регрессии статистически значимо. По критерию Стьюдента, параметры ур-я b0 значимо,b1 не значим</t>
  </si>
  <si>
    <t>1996</t>
  </si>
  <si>
    <t>Вывод: Данное уравнение описывает зависимость между переменными X и Y. 
При увеличнии ВВП на 1 млрд $ и отсутствии других факторов, уровень безработицы уменьшится в 0,002147 раза. При значении ВВП 0 $, уровень безработицы увеличиться на 13,3848% за счет других факторов.</t>
  </si>
  <si>
    <t>1997</t>
  </si>
  <si>
    <t>1998</t>
  </si>
  <si>
    <t>Рассчет показателей качества полученного уравнения.</t>
  </si>
  <si>
    <t>1999</t>
  </si>
  <si>
    <t>связь между X и Y обратная и сильная</t>
  </si>
  <si>
    <t>2000</t>
  </si>
  <si>
    <t>Оценка значимости пар-ов ур-я по критерию Стьюдента</t>
  </si>
  <si>
    <t>Оценка значимости коэф. корреляции по критерию Стьюдента</t>
  </si>
  <si>
    <t>2001</t>
  </si>
  <si>
    <t>t крит</t>
  </si>
  <si>
    <t>10,32 &gt; 2,04</t>
  </si>
  <si>
    <t>'-5,24&lt;2.04</t>
  </si>
  <si>
    <t>H0_corr:corr = 0</t>
  </si>
  <si>
    <t>2002</t>
  </si>
  <si>
    <t>H0_b0: b0 = 0</t>
  </si>
  <si>
    <t>H0_b1: b1 = 0</t>
  </si>
  <si>
    <t>H0 не отклоняется с вер-тью 95%</t>
  </si>
  <si>
    <t>H1_corr: corr != 0</t>
  </si>
  <si>
    <t>2003</t>
  </si>
  <si>
    <t>H1_b0: b0 != 0</t>
  </si>
  <si>
    <t>коэф b0 статистически значим</t>
  </si>
  <si>
    <t>H1_b1: b1 != 0</t>
  </si>
  <si>
    <t>коэф b1 не статистически значим</t>
  </si>
  <si>
    <t>t набл</t>
  </si>
  <si>
    <t>2004</t>
  </si>
  <si>
    <t>Коэф. Корреляции статистически значим</t>
  </si>
  <si>
    <t>2005</t>
  </si>
  <si>
    <t>&gt;</t>
  </si>
  <si>
    <t>2006</t>
  </si>
  <si>
    <t>2007</t>
  </si>
  <si>
    <t>2008</t>
  </si>
  <si>
    <t>2009</t>
  </si>
  <si>
    <t>2010</t>
  </si>
  <si>
    <t>Средняя ошибка аппроксимации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</si>
  <si>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</si>
  <si>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</si>
  <si>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</si>
  <si>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</si>
  <si>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</si>
  <si>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</si>
  <si>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</si>
  <si>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</si>
  <si>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</si>
  <si>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</si>
  <si>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</si>
  <si>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</si>
  <si>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</si>
  <si>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меньше 10, значит качество модели высокое</t>
  </si>
  <si>
    <t>Вывод: исходя из проверки качетсва корреляции, вариации и дисперсии получаем, что качество полученного уравнения высокое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</si>
</sst>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00000"/>
    <numFmt numFmtId="181" formatCode="0.000"/>
  </numFmts>
  <fonts count="26">
    <font>
      <sz val="11"/>
      <color theme="1"/>
      <name val="Calibri"/>
      <charset val="134"/>
      <scheme val="minor"/>
    </font>
    <font>
      <b/>
      <sz val="11"/>
      <color rgb="FF000000" tint="-0.249977111117893"/>
      <name val="Calibri"/>
      <charset val="134"/>
      <scheme val="minor"/>
    </font>
    <font>
      <sz val="11"/>
      <color rgb="FF000000" tint="-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rgb="FF3F3F3F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00" tint="0.799981688894314"/>
        <bgColor rgb="FF000000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5" fillId="3" borderId="6" applyNumberFormat="0" applyAlignment="0" applyProtection="0"/>
    <xf numFmtId="0" fontId="17" fillId="6" borderId="13" applyNumberFormat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/>
    <xf numFmtId="0" fontId="3" fillId="0" borderId="0" xfId="0" applyFont="1"/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/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Border="1"/>
    <xf numFmtId="0" fontId="4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top"/>
    </xf>
    <xf numFmtId="0" fontId="2" fillId="2" borderId="5" xfId="0" applyFont="1" applyFill="1" applyBorder="1"/>
    <xf numFmtId="0" fontId="5" fillId="3" borderId="6" xfId="17"/>
    <xf numFmtId="0" fontId="5" fillId="3" borderId="6" xfId="17" applyAlignment="1">
      <alignment horizontal="center"/>
    </xf>
    <xf numFmtId="0" fontId="5" fillId="3" borderId="6" xfId="17" applyAlignment="1">
      <alignment horizontal="right"/>
    </xf>
    <xf numFmtId="180" fontId="5" fillId="3" borderId="6" xfId="17" applyNumberFormat="1" applyAlignment="1">
      <alignment horizontal="left"/>
    </xf>
    <xf numFmtId="181" fontId="5" fillId="3" borderId="6" xfId="17" applyNumberFormat="1" applyAlignment="1">
      <alignment horizontal="left"/>
    </xf>
    <xf numFmtId="0" fontId="5" fillId="3" borderId="6" xfId="17" applyAlignment="1">
      <alignment horizontal="left"/>
    </xf>
    <xf numFmtId="0" fontId="5" fillId="3" borderId="6" xfId="17" applyAlignment="1">
      <alignment horizontal="center" wrapText="1"/>
    </xf>
    <xf numFmtId="0" fontId="5" fillId="3" borderId="7" xfId="17" applyBorder="1" applyAlignment="1">
      <alignment horizontal="center"/>
    </xf>
    <xf numFmtId="0" fontId="5" fillId="3" borderId="8" xfId="17" applyBorder="1" applyAlignment="1">
      <alignment horizontal="center"/>
    </xf>
    <xf numFmtId="181" fontId="5" fillId="3" borderId="6" xfId="17" applyNumberFormat="1"/>
    <xf numFmtId="0" fontId="5" fillId="3" borderId="9" xfId="17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3" borderId="7" xfId="17" applyBorder="1" applyAlignment="1" quotePrefix="1">
      <alignment horizont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Sheet1!$C$2:$C$34</c:f>
              <c:numCache>
                <c:formatCode>General</c:formatCode>
                <c:ptCount val="33"/>
                <c:pt idx="0">
                  <c:v>1868.95</c:v>
                </c:pt>
                <c:pt idx="1">
                  <c:v>2131.57</c:v>
                </c:pt>
                <c:pt idx="2">
                  <c:v>2071.32</c:v>
                </c:pt>
                <c:pt idx="3">
                  <c:v>2205.07</c:v>
                </c:pt>
                <c:pt idx="4">
                  <c:v>2585.79</c:v>
                </c:pt>
                <c:pt idx="5">
                  <c:v>2497.24</c:v>
                </c:pt>
                <c:pt idx="6">
                  <c:v>2211.99</c:v>
                </c:pt>
                <c:pt idx="7">
                  <c:v>2238.99</c:v>
                </c:pt>
                <c:pt idx="8">
                  <c:v>2194.95</c:v>
                </c:pt>
                <c:pt idx="9">
                  <c:v>1947.98</c:v>
                </c:pt>
                <c:pt idx="10">
                  <c:v>1945.79</c:v>
                </c:pt>
                <c:pt idx="11">
                  <c:v>2078.48</c:v>
                </c:pt>
                <c:pt idx="12">
                  <c:v>2501.64</c:v>
                </c:pt>
                <c:pt idx="13">
                  <c:v>2814.35</c:v>
                </c:pt>
                <c:pt idx="14">
                  <c:v>2846.86</c:v>
                </c:pt>
                <c:pt idx="15">
                  <c:v>2994.7</c:v>
                </c:pt>
                <c:pt idx="16">
                  <c:v>3425.58</c:v>
                </c:pt>
                <c:pt idx="17">
                  <c:v>3745.26</c:v>
                </c:pt>
                <c:pt idx="18">
                  <c:v>3411.26</c:v>
                </c:pt>
                <c:pt idx="19">
                  <c:v>3399.67</c:v>
                </c:pt>
                <c:pt idx="20">
                  <c:v>3749.31</c:v>
                </c:pt>
                <c:pt idx="21">
                  <c:v>3527.14</c:v>
                </c:pt>
                <c:pt idx="22">
                  <c:v>3733.8</c:v>
                </c:pt>
                <c:pt idx="23">
                  <c:v>3889.09</c:v>
                </c:pt>
                <c:pt idx="24">
                  <c:v>3357.59</c:v>
                </c:pt>
                <c:pt idx="25">
                  <c:v>3469.85</c:v>
                </c:pt>
                <c:pt idx="26">
                  <c:v>3690.85</c:v>
                </c:pt>
                <c:pt idx="27">
                  <c:v>3974.44</c:v>
                </c:pt>
                <c:pt idx="28">
                  <c:v>3889.18</c:v>
                </c:pt>
                <c:pt idx="29">
                  <c:v>3887.73</c:v>
                </c:pt>
                <c:pt idx="30">
                  <c:v>4278.5</c:v>
                </c:pt>
                <c:pt idx="31">
                  <c:v>4082.47</c:v>
                </c:pt>
                <c:pt idx="32">
                  <c:v>4456.08</c:v>
                </c:pt>
              </c:numCache>
            </c:numRef>
          </c:xVal>
          <c:yVal>
            <c:numRef>
              <c:f>Лист1!$C$25:$C$57</c:f>
              <c:numCache>
                <c:formatCode>General</c:formatCode>
                <c:ptCount val="33"/>
                <c:pt idx="0">
                  <c:v>-4.05199707417999</c:v>
                </c:pt>
                <c:pt idx="1">
                  <c:v>-2.48812709094219</c:v>
                </c:pt>
                <c:pt idx="2">
                  <c:v>-1.25748954045128</c:v>
                </c:pt>
                <c:pt idx="3">
                  <c:v>0.0796843619859118</c:v>
                </c:pt>
                <c:pt idx="4">
                  <c:v>0.327126217207504</c:v>
                </c:pt>
                <c:pt idx="5">
                  <c:v>0.7970009905846</c:v>
                </c:pt>
                <c:pt idx="6">
                  <c:v>1.22454225660173</c:v>
                </c:pt>
                <c:pt idx="7">
                  <c:v>1.21251381073858</c:v>
                </c:pt>
                <c:pt idx="8">
                  <c:v>0.177955764657577</c:v>
                </c:pt>
                <c:pt idx="9">
                  <c:v>-1.28231218812682</c:v>
                </c:pt>
                <c:pt idx="10">
                  <c:v>-1.4370143252957</c:v>
                </c:pt>
                <c:pt idx="11">
                  <c:v>-0.442116343132028</c:v>
                </c:pt>
                <c:pt idx="12">
                  <c:v>1.76644820681431</c:v>
                </c:pt>
                <c:pt idx="13">
                  <c:v>3.38786615844896</c:v>
                </c:pt>
                <c:pt idx="14">
                  <c:v>3.89766820381893</c:v>
                </c:pt>
                <c:pt idx="15">
                  <c:v>3.29509466913717</c:v>
                </c:pt>
                <c:pt idx="16">
                  <c:v>2.63023478937745</c:v>
                </c:pt>
                <c:pt idx="17">
                  <c:v>2.1766179903578</c:v>
                </c:pt>
                <c:pt idx="18">
                  <c:v>1.67948839473894</c:v>
                </c:pt>
                <c:pt idx="19">
                  <c:v>0.884603568352047</c:v>
                </c:pt>
                <c:pt idx="20">
                  <c:v>0.485313723478329</c:v>
                </c:pt>
                <c:pt idx="21">
                  <c:v>-0.431706283284072</c:v>
                </c:pt>
                <c:pt idx="22">
                  <c:v>-0.137987713731397</c:v>
                </c:pt>
                <c:pt idx="23">
                  <c:v>-0.0545653936605799</c:v>
                </c:pt>
                <c:pt idx="24">
                  <c:v>-1.55574617231754</c:v>
                </c:pt>
                <c:pt idx="25">
                  <c:v>-1.81471333278408</c:v>
                </c:pt>
                <c:pt idx="26">
                  <c:v>-1.71020542670095</c:v>
                </c:pt>
                <c:pt idx="27">
                  <c:v>-1.47131086975019</c:v>
                </c:pt>
                <c:pt idx="28">
                  <c:v>-1.89437215514679</c:v>
                </c:pt>
                <c:pt idx="29">
                  <c:v>-1.1774854423134</c:v>
                </c:pt>
                <c:pt idx="30">
                  <c:v>-0.558465286385311</c:v>
                </c:pt>
                <c:pt idx="31">
                  <c:v>-1.47936024036485</c:v>
                </c:pt>
                <c:pt idx="32">
                  <c:v>-0.777184227732625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37055"/>
        <c:axId val="949403135"/>
      </c:scatterChart>
      <c:valAx>
        <c:axId val="9454370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9403135"/>
        <c:crosses val="autoZero"/>
        <c:crossBetween val="midCat"/>
      </c:valAx>
      <c:valAx>
        <c:axId val="94940313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Остатки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54370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0452579766782"/>
          <c:y val="0.139357251327058"/>
          <c:w val="0.862834668030409"/>
          <c:h val="0.768925278408335"/>
        </c:manualLayout>
      </c:layout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xVal>
            <c:numRef>
              <c:f>Sheet1!$C$2:$C$34</c:f>
              <c:numCache>
                <c:formatCode>General</c:formatCode>
                <c:ptCount val="33"/>
                <c:pt idx="0">
                  <c:v>1868.95</c:v>
                </c:pt>
                <c:pt idx="1">
                  <c:v>2131.57</c:v>
                </c:pt>
                <c:pt idx="2">
                  <c:v>2071.32</c:v>
                </c:pt>
                <c:pt idx="3">
                  <c:v>2205.07</c:v>
                </c:pt>
                <c:pt idx="4">
                  <c:v>2585.79</c:v>
                </c:pt>
                <c:pt idx="5">
                  <c:v>2497.24</c:v>
                </c:pt>
                <c:pt idx="6">
                  <c:v>2211.99</c:v>
                </c:pt>
                <c:pt idx="7">
                  <c:v>2238.99</c:v>
                </c:pt>
                <c:pt idx="8">
                  <c:v>2194.95</c:v>
                </c:pt>
                <c:pt idx="9">
                  <c:v>1947.98</c:v>
                </c:pt>
                <c:pt idx="10">
                  <c:v>1945.79</c:v>
                </c:pt>
                <c:pt idx="11">
                  <c:v>2078.48</c:v>
                </c:pt>
                <c:pt idx="12">
                  <c:v>2501.64</c:v>
                </c:pt>
                <c:pt idx="13">
                  <c:v>2814.35</c:v>
                </c:pt>
                <c:pt idx="14">
                  <c:v>2846.86</c:v>
                </c:pt>
                <c:pt idx="15">
                  <c:v>2994.7</c:v>
                </c:pt>
                <c:pt idx="16">
                  <c:v>3425.58</c:v>
                </c:pt>
                <c:pt idx="17">
                  <c:v>3745.26</c:v>
                </c:pt>
                <c:pt idx="18">
                  <c:v>3411.26</c:v>
                </c:pt>
                <c:pt idx="19">
                  <c:v>3399.67</c:v>
                </c:pt>
                <c:pt idx="20">
                  <c:v>3749.31</c:v>
                </c:pt>
                <c:pt idx="21">
                  <c:v>3527.14</c:v>
                </c:pt>
                <c:pt idx="22">
                  <c:v>3733.8</c:v>
                </c:pt>
                <c:pt idx="23">
                  <c:v>3889.09</c:v>
                </c:pt>
                <c:pt idx="24">
                  <c:v>3357.59</c:v>
                </c:pt>
                <c:pt idx="25">
                  <c:v>3469.85</c:v>
                </c:pt>
                <c:pt idx="26">
                  <c:v>3690.85</c:v>
                </c:pt>
                <c:pt idx="27">
                  <c:v>3974.44</c:v>
                </c:pt>
                <c:pt idx="28">
                  <c:v>3889.18</c:v>
                </c:pt>
                <c:pt idx="29">
                  <c:v>3887.73</c:v>
                </c:pt>
                <c:pt idx="30">
                  <c:v>4278.5</c:v>
                </c:pt>
                <c:pt idx="31">
                  <c:v>4082.47</c:v>
                </c:pt>
                <c:pt idx="32">
                  <c:v>4456.08</c:v>
                </c:pt>
              </c:numCache>
            </c:numRef>
          </c:xVal>
          <c:yVal>
            <c:numRef>
              <c:f>Sheet1!$I$30:$I$62</c:f>
              <c:numCache>
                <c:formatCode>General</c:formatCode>
                <c:ptCount val="33"/>
                <c:pt idx="0">
                  <c:v>-4.05199707417999</c:v>
                </c:pt>
                <c:pt idx="1">
                  <c:v>-2.48812709094219</c:v>
                </c:pt>
                <c:pt idx="2">
                  <c:v>-1.25748954045128</c:v>
                </c:pt>
                <c:pt idx="3">
                  <c:v>0.0796843619859118</c:v>
                </c:pt>
                <c:pt idx="4">
                  <c:v>0.327126217207504</c:v>
                </c:pt>
                <c:pt idx="5">
                  <c:v>0.7970009905846</c:v>
                </c:pt>
                <c:pt idx="6">
                  <c:v>1.22454225660173</c:v>
                </c:pt>
                <c:pt idx="7">
                  <c:v>1.21251381073858</c:v>
                </c:pt>
                <c:pt idx="8">
                  <c:v>0.177955764657577</c:v>
                </c:pt>
                <c:pt idx="9">
                  <c:v>-1.28231218812682</c:v>
                </c:pt>
                <c:pt idx="10">
                  <c:v>-1.4370143252957</c:v>
                </c:pt>
                <c:pt idx="11">
                  <c:v>-0.442116343132028</c:v>
                </c:pt>
                <c:pt idx="12">
                  <c:v>1.76644820681431</c:v>
                </c:pt>
                <c:pt idx="13">
                  <c:v>3.38786615844896</c:v>
                </c:pt>
                <c:pt idx="14">
                  <c:v>3.89766820381893</c:v>
                </c:pt>
                <c:pt idx="15">
                  <c:v>3.29509466913717</c:v>
                </c:pt>
                <c:pt idx="16">
                  <c:v>2.63023478937745</c:v>
                </c:pt>
                <c:pt idx="17">
                  <c:v>2.1766179903578</c:v>
                </c:pt>
                <c:pt idx="18">
                  <c:v>1.67948839473894</c:v>
                </c:pt>
                <c:pt idx="19">
                  <c:v>0.884603568352047</c:v>
                </c:pt>
                <c:pt idx="20">
                  <c:v>0.485313723478329</c:v>
                </c:pt>
                <c:pt idx="21">
                  <c:v>-0.431706283284072</c:v>
                </c:pt>
                <c:pt idx="22">
                  <c:v>-0.137987713731397</c:v>
                </c:pt>
                <c:pt idx="23">
                  <c:v>-0.0545653936605799</c:v>
                </c:pt>
                <c:pt idx="24">
                  <c:v>-1.55574617231754</c:v>
                </c:pt>
                <c:pt idx="25">
                  <c:v>-1.81471333278408</c:v>
                </c:pt>
                <c:pt idx="26">
                  <c:v>-1.71020542670095</c:v>
                </c:pt>
                <c:pt idx="27">
                  <c:v>-1.47131086975019</c:v>
                </c:pt>
                <c:pt idx="28">
                  <c:v>-1.89437215514679</c:v>
                </c:pt>
                <c:pt idx="29">
                  <c:v>-1.1774854423134</c:v>
                </c:pt>
                <c:pt idx="30">
                  <c:v>-0.558465286385311</c:v>
                </c:pt>
                <c:pt idx="31">
                  <c:v>-1.47936024036485</c:v>
                </c:pt>
                <c:pt idx="32">
                  <c:v>-0.777184227732625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52255"/>
        <c:axId val="949412703"/>
      </c:scatterChart>
      <c:valAx>
        <c:axId val="94545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412703"/>
        <c:crosses val="autoZero"/>
        <c:crossBetween val="midCat"/>
      </c:valAx>
      <c:valAx>
        <c:axId val="9494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Остатки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45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Линия уравнения регрессии </a:t>
            </a:r>
          </a:p>
        </c:rich>
      </c:tx>
      <c:layout>
        <c:manualLayout>
          <c:xMode val="edge"/>
          <c:yMode val="edge"/>
          <c:x val="0.348584392159549"/>
          <c:y val="0.02463221945771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1749788672866"/>
          <c:y val="0.130049261083744"/>
          <c:w val="0.854649196956889"/>
          <c:h val="0.72995073891625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25400" cap="flat" cmpd="sng" algn="ctr">
                <a:solidFill>
                  <a:schemeClr val="accent2"/>
                </a:solidFill>
                <a:prstDash val="solid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  <c:trendlineType val="linear"/>
            <c:dispRSqr val="1"/>
            <c:dispEq val="1"/>
            <c:trendlineLbl>
              <c:layout>
                <c:manualLayout>
                  <c:x val="0.0422654268808115"/>
                  <c:y val="-0.1459770114942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Sheet1!$C$2:$C$34</c:f>
              <c:numCache>
                <c:formatCode>General</c:formatCode>
                <c:ptCount val="33"/>
                <c:pt idx="0">
                  <c:v>1868.95</c:v>
                </c:pt>
                <c:pt idx="1">
                  <c:v>2131.57</c:v>
                </c:pt>
                <c:pt idx="2">
                  <c:v>2071.32</c:v>
                </c:pt>
                <c:pt idx="3">
                  <c:v>2205.07</c:v>
                </c:pt>
                <c:pt idx="4">
                  <c:v>2585.79</c:v>
                </c:pt>
                <c:pt idx="5">
                  <c:v>2497.24</c:v>
                </c:pt>
                <c:pt idx="6">
                  <c:v>2211.99</c:v>
                </c:pt>
                <c:pt idx="7">
                  <c:v>2238.99</c:v>
                </c:pt>
                <c:pt idx="8">
                  <c:v>2194.95</c:v>
                </c:pt>
                <c:pt idx="9">
                  <c:v>1947.98</c:v>
                </c:pt>
                <c:pt idx="10">
                  <c:v>1945.79</c:v>
                </c:pt>
                <c:pt idx="11">
                  <c:v>2078.48</c:v>
                </c:pt>
                <c:pt idx="12">
                  <c:v>2501.64</c:v>
                </c:pt>
                <c:pt idx="13">
                  <c:v>2814.35</c:v>
                </c:pt>
                <c:pt idx="14">
                  <c:v>2846.86</c:v>
                </c:pt>
                <c:pt idx="15">
                  <c:v>2994.7</c:v>
                </c:pt>
                <c:pt idx="16">
                  <c:v>3425.58</c:v>
                </c:pt>
                <c:pt idx="17">
                  <c:v>3745.26</c:v>
                </c:pt>
                <c:pt idx="18">
                  <c:v>3411.26</c:v>
                </c:pt>
                <c:pt idx="19">
                  <c:v>3399.67</c:v>
                </c:pt>
                <c:pt idx="20">
                  <c:v>3749.31</c:v>
                </c:pt>
                <c:pt idx="21">
                  <c:v>3527.14</c:v>
                </c:pt>
                <c:pt idx="22">
                  <c:v>3733.8</c:v>
                </c:pt>
                <c:pt idx="23">
                  <c:v>3889.09</c:v>
                </c:pt>
                <c:pt idx="24">
                  <c:v>3357.59</c:v>
                </c:pt>
                <c:pt idx="25">
                  <c:v>3469.85</c:v>
                </c:pt>
                <c:pt idx="26">
                  <c:v>3690.85</c:v>
                </c:pt>
                <c:pt idx="27">
                  <c:v>3974.44</c:v>
                </c:pt>
                <c:pt idx="28">
                  <c:v>3889.18</c:v>
                </c:pt>
                <c:pt idx="29">
                  <c:v>3887.73</c:v>
                </c:pt>
                <c:pt idx="30">
                  <c:v>4278.5</c:v>
                </c:pt>
                <c:pt idx="31">
                  <c:v>4082.47</c:v>
                </c:pt>
                <c:pt idx="32">
                  <c:v>4456.08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5.32</c:v>
                </c:pt>
                <c:pt idx="1">
                  <c:v>6.32</c:v>
                </c:pt>
                <c:pt idx="2">
                  <c:v>7.68</c:v>
                </c:pt>
                <c:pt idx="3">
                  <c:v>8.73</c:v>
                </c:pt>
                <c:pt idx="4">
                  <c:v>8.16</c:v>
                </c:pt>
                <c:pt idx="5">
                  <c:v>8.82</c:v>
                </c:pt>
                <c:pt idx="6">
                  <c:v>9.86</c:v>
                </c:pt>
                <c:pt idx="7">
                  <c:v>9.79</c:v>
                </c:pt>
                <c:pt idx="8">
                  <c:v>8.85</c:v>
                </c:pt>
                <c:pt idx="9">
                  <c:v>7.92</c:v>
                </c:pt>
                <c:pt idx="10">
                  <c:v>7.77</c:v>
                </c:pt>
                <c:pt idx="11">
                  <c:v>8.48</c:v>
                </c:pt>
                <c:pt idx="12">
                  <c:v>9.78</c:v>
                </c:pt>
                <c:pt idx="13">
                  <c:v>10.73</c:v>
                </c:pt>
                <c:pt idx="14">
                  <c:v>11.17</c:v>
                </c:pt>
                <c:pt idx="15">
                  <c:v>10.25</c:v>
                </c:pt>
                <c:pt idx="16">
                  <c:v>8.66</c:v>
                </c:pt>
                <c:pt idx="17">
                  <c:v>7.52</c:v>
                </c:pt>
                <c:pt idx="18">
                  <c:v>7.74</c:v>
                </c:pt>
                <c:pt idx="19">
                  <c:v>6.97</c:v>
                </c:pt>
                <c:pt idx="20">
                  <c:v>5.82</c:v>
                </c:pt>
                <c:pt idx="21">
                  <c:v>5.38</c:v>
                </c:pt>
                <c:pt idx="22">
                  <c:v>5.23</c:v>
                </c:pt>
                <c:pt idx="23">
                  <c:v>4.98</c:v>
                </c:pt>
                <c:pt idx="24">
                  <c:v>4.62</c:v>
                </c:pt>
                <c:pt idx="25">
                  <c:v>4.12</c:v>
                </c:pt>
                <c:pt idx="26">
                  <c:v>3.75</c:v>
                </c:pt>
                <c:pt idx="27">
                  <c:v>3.38</c:v>
                </c:pt>
                <c:pt idx="28">
                  <c:v>3.14</c:v>
                </c:pt>
                <c:pt idx="29">
                  <c:v>3.86</c:v>
                </c:pt>
                <c:pt idx="30">
                  <c:v>3.64</c:v>
                </c:pt>
                <c:pt idx="31">
                  <c:v>3.14</c:v>
                </c:pt>
                <c:pt idx="32">
                  <c:v>3.04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05170"/>
        <c:axId val="531360494"/>
      </c:scatterChart>
      <c:valAx>
        <c:axId val="7433051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360494"/>
        <c:crosses val="autoZero"/>
        <c:crossBetween val="midCat"/>
      </c:valAx>
      <c:valAx>
        <c:axId val="531360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30517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>
      <xdr:nvGraphicFramePr>
        <xdr:cNvPr id="2" name="Диаграмма 1"/>
        <xdr:cNvGraphicFramePr/>
      </xdr:nvGraphicFramePr>
      <xdr:xfrm>
        <a:off x="5793105" y="180975"/>
        <a:ext cx="3703320" cy="185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989330</xdr:colOff>
      <xdr:row>48</xdr:row>
      <xdr:rowOff>160020</xdr:rowOff>
    </xdr:from>
    <xdr:to>
      <xdr:col>14</xdr:col>
      <xdr:colOff>627381</xdr:colOff>
      <xdr:row>68</xdr:row>
      <xdr:rowOff>91441</xdr:rowOff>
    </xdr:to>
    <xdr:graphicFrame>
      <xdr:nvGraphicFramePr>
        <xdr:cNvPr id="2" name="Диаграмма 1"/>
        <xdr:cNvGraphicFramePr/>
      </xdr:nvGraphicFramePr>
      <xdr:xfrm>
        <a:off x="9643745" y="8989695"/>
        <a:ext cx="6318885" cy="3598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920115</xdr:colOff>
      <xdr:row>24</xdr:row>
      <xdr:rowOff>31115</xdr:rowOff>
    </xdr:from>
    <xdr:to>
      <xdr:col>14</xdr:col>
      <xdr:colOff>687705</xdr:colOff>
      <xdr:row>47</xdr:row>
      <xdr:rowOff>175895</xdr:rowOff>
    </xdr:to>
    <xdr:graphicFrame>
      <xdr:nvGraphicFramePr>
        <xdr:cNvPr id="4" name="Диаграмма 3"/>
        <xdr:cNvGraphicFramePr/>
      </xdr:nvGraphicFramePr>
      <xdr:xfrm>
        <a:off x="9574530" y="4471670"/>
        <a:ext cx="6448425" cy="4351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workbookViewId="0">
      <selection activeCell="C8" sqref="B8:C8"/>
    </sheetView>
  </sheetViews>
  <sheetFormatPr defaultColWidth="9" defaultRowHeight="14.4"/>
  <sheetData>
    <row r="1" spans="1:1">
      <c r="A1" t="s">
        <v>0</v>
      </c>
    </row>
    <row r="2" ht="15.15"/>
    <row r="3" spans="1:2">
      <c r="A3" s="10" t="s">
        <v>1</v>
      </c>
      <c r="B3" s="10"/>
    </row>
    <row r="4" spans="1:2">
      <c r="A4" s="11" t="s">
        <v>2</v>
      </c>
      <c r="B4" s="11">
        <v>0.68517987323611</v>
      </c>
    </row>
    <row r="5" spans="1:2">
      <c r="A5" s="11" t="s">
        <v>3</v>
      </c>
      <c r="B5" s="11">
        <v>0.469471458687852</v>
      </c>
    </row>
    <row r="6" spans="1:2">
      <c r="A6" s="11" t="s">
        <v>4</v>
      </c>
      <c r="B6" s="11">
        <v>0.452357634774557</v>
      </c>
    </row>
    <row r="7" spans="1:2">
      <c r="A7" s="11" t="s">
        <v>5</v>
      </c>
      <c r="B7" s="11">
        <v>1.85853263336021</v>
      </c>
    </row>
    <row r="8" ht="15.15" spans="1:2">
      <c r="A8" s="12" t="s">
        <v>6</v>
      </c>
      <c r="B8" s="12">
        <v>33</v>
      </c>
    </row>
    <row r="10" ht="15.15" spans="1:1">
      <c r="A10" t="s">
        <v>7</v>
      </c>
    </row>
    <row r="11" spans="1:6">
      <c r="A11" s="13"/>
      <c r="B11" s="13" t="s">
        <v>8</v>
      </c>
      <c r="C11" s="13" t="s">
        <v>9</v>
      </c>
      <c r="D11" s="13" t="s">
        <v>10</v>
      </c>
      <c r="E11" s="13" t="s">
        <v>11</v>
      </c>
      <c r="F11" s="13" t="s">
        <v>12</v>
      </c>
    </row>
    <row r="12" spans="1:6">
      <c r="A12" s="11" t="s">
        <v>13</v>
      </c>
      <c r="B12" s="11">
        <v>1</v>
      </c>
      <c r="C12" s="11">
        <v>94.7550833061233</v>
      </c>
      <c r="D12" s="11">
        <v>94.7550833061233</v>
      </c>
      <c r="E12" s="11">
        <v>27.4322945629432</v>
      </c>
      <c r="F12" s="11">
        <v>1.08668839843125e-5</v>
      </c>
    </row>
    <row r="13" spans="1:6">
      <c r="A13" s="11" t="s">
        <v>14</v>
      </c>
      <c r="B13" s="11">
        <v>31</v>
      </c>
      <c r="C13" s="11">
        <v>107.07845002721</v>
      </c>
      <c r="D13" s="11">
        <v>3.45414354926484</v>
      </c>
      <c r="E13" s="11"/>
      <c r="F13" s="11"/>
    </row>
    <row r="14" ht="15.15" spans="1:6">
      <c r="A14" s="12" t="s">
        <v>15</v>
      </c>
      <c r="B14" s="12">
        <v>32</v>
      </c>
      <c r="C14" s="12">
        <v>201.833533333333</v>
      </c>
      <c r="D14" s="12"/>
      <c r="E14" s="12"/>
      <c r="F14" s="12"/>
    </row>
    <row r="15" ht="15.15"/>
    <row r="16" spans="1:9">
      <c r="A16" s="13"/>
      <c r="B16" s="13" t="s">
        <v>16</v>
      </c>
      <c r="C16" s="13" t="s">
        <v>5</v>
      </c>
      <c r="D16" s="13" t="s">
        <v>17</v>
      </c>
      <c r="E16" s="13" t="s">
        <v>18</v>
      </c>
      <c r="F16" s="13" t="s">
        <v>19</v>
      </c>
      <c r="G16" s="13" t="s">
        <v>20</v>
      </c>
      <c r="H16" s="13" t="s">
        <v>21</v>
      </c>
      <c r="I16" s="13" t="s">
        <v>22</v>
      </c>
    </row>
    <row r="17" spans="1:9">
      <c r="A17" s="11" t="s">
        <v>23</v>
      </c>
      <c r="B17" s="11">
        <v>13.384809522479</v>
      </c>
      <c r="C17" s="11">
        <v>1.29695048748585</v>
      </c>
      <c r="D17" s="11">
        <v>10.3202162701103</v>
      </c>
      <c r="E17" s="11">
        <v>1.50160103558116e-11</v>
      </c>
      <c r="F17" s="11">
        <v>10.7396615639412</v>
      </c>
      <c r="G17" s="11">
        <v>16.0299574810168</v>
      </c>
      <c r="H17" s="11">
        <v>10.7396615639412</v>
      </c>
      <c r="I17" s="11">
        <v>16.0299574810168</v>
      </c>
    </row>
    <row r="18" ht="15.15" spans="1:9">
      <c r="A18" s="12" t="s">
        <v>24</v>
      </c>
      <c r="B18" s="12">
        <v>-0.00214709459766126</v>
      </c>
      <c r="C18" s="12">
        <v>0.000409939825060868</v>
      </c>
      <c r="D18" s="12">
        <v>-5.2375848024584</v>
      </c>
      <c r="E18" s="12">
        <v>1.08668839843125e-5</v>
      </c>
      <c r="F18" s="12">
        <v>-0.00298317238308629</v>
      </c>
      <c r="G18" s="12">
        <v>-0.00131101681223623</v>
      </c>
      <c r="H18" s="12">
        <v>-0.00298317238308629</v>
      </c>
      <c r="I18" s="12">
        <v>-0.00131101681223623</v>
      </c>
    </row>
    <row r="22" spans="1:1">
      <c r="A22" t="s">
        <v>25</v>
      </c>
    </row>
    <row r="23" ht="15.15"/>
    <row r="24" spans="1:3">
      <c r="A24" s="13" t="s">
        <v>26</v>
      </c>
      <c r="B24" s="13" t="s">
        <v>27</v>
      </c>
      <c r="C24" s="13" t="s">
        <v>28</v>
      </c>
    </row>
    <row r="25" spans="1:3">
      <c r="A25" s="11">
        <v>1</v>
      </c>
      <c r="B25" s="11">
        <v>9.37199707417999</v>
      </c>
      <c r="C25" s="11">
        <v>-4.05199707417999</v>
      </c>
    </row>
    <row r="26" spans="1:3">
      <c r="A26" s="11">
        <v>2</v>
      </c>
      <c r="B26" s="11">
        <v>8.80812709094219</v>
      </c>
      <c r="C26" s="11">
        <v>-2.48812709094219</v>
      </c>
    </row>
    <row r="27" spans="1:3">
      <c r="A27" s="11">
        <v>3</v>
      </c>
      <c r="B27" s="11">
        <v>8.93748954045128</v>
      </c>
      <c r="C27" s="11">
        <v>-1.25748954045128</v>
      </c>
    </row>
    <row r="28" spans="1:3">
      <c r="A28" s="11">
        <v>4</v>
      </c>
      <c r="B28" s="11">
        <v>8.65031563801409</v>
      </c>
      <c r="C28" s="11">
        <v>0.0796843619859118</v>
      </c>
    </row>
    <row r="29" spans="1:3">
      <c r="A29" s="11">
        <v>5</v>
      </c>
      <c r="B29" s="11">
        <v>7.8328737827925</v>
      </c>
      <c r="C29" s="11">
        <v>0.327126217207504</v>
      </c>
    </row>
    <row r="30" spans="1:3">
      <c r="A30" s="11">
        <v>6</v>
      </c>
      <c r="B30" s="11">
        <v>8.0229990094154</v>
      </c>
      <c r="C30" s="11">
        <v>0.7970009905846</v>
      </c>
    </row>
    <row r="31" spans="1:3">
      <c r="A31" s="11">
        <v>7</v>
      </c>
      <c r="B31" s="11">
        <v>8.63545774339827</v>
      </c>
      <c r="C31" s="11">
        <v>1.22454225660173</v>
      </c>
    </row>
    <row r="32" spans="1:3">
      <c r="A32" s="11">
        <v>8</v>
      </c>
      <c r="B32" s="11">
        <v>8.57748618926142</v>
      </c>
      <c r="C32" s="11">
        <v>1.21251381073858</v>
      </c>
    </row>
    <row r="33" spans="1:3">
      <c r="A33" s="11">
        <v>9</v>
      </c>
      <c r="B33" s="11">
        <v>8.67204423534242</v>
      </c>
      <c r="C33" s="11">
        <v>0.177955764657577</v>
      </c>
    </row>
    <row r="34" spans="1:3">
      <c r="A34" s="11">
        <v>10</v>
      </c>
      <c r="B34" s="11">
        <v>9.20231218812682</v>
      </c>
      <c r="C34" s="11">
        <v>-1.28231218812682</v>
      </c>
    </row>
    <row r="35" spans="1:3">
      <c r="A35" s="11">
        <v>11</v>
      </c>
      <c r="B35" s="11">
        <v>9.2070143252957</v>
      </c>
      <c r="C35" s="11">
        <v>-1.4370143252957</v>
      </c>
    </row>
    <row r="36" spans="1:3">
      <c r="A36" s="11">
        <v>12</v>
      </c>
      <c r="B36" s="11">
        <v>8.92211634313203</v>
      </c>
      <c r="C36" s="11">
        <v>-0.442116343132028</v>
      </c>
    </row>
    <row r="37" spans="1:3">
      <c r="A37" s="11">
        <v>13</v>
      </c>
      <c r="B37" s="11">
        <v>8.01355179318569</v>
      </c>
      <c r="C37" s="11">
        <v>1.76644820681431</v>
      </c>
    </row>
    <row r="38" spans="1:3">
      <c r="A38" s="11">
        <v>14</v>
      </c>
      <c r="B38" s="11">
        <v>7.34213384155104</v>
      </c>
      <c r="C38" s="11">
        <v>3.38786615844896</v>
      </c>
    </row>
    <row r="39" spans="1:3">
      <c r="A39" s="11">
        <v>15</v>
      </c>
      <c r="B39" s="11">
        <v>7.27233179618107</v>
      </c>
      <c r="C39" s="11">
        <v>3.89766820381893</v>
      </c>
    </row>
    <row r="40" spans="1:3">
      <c r="A40" s="11">
        <v>16</v>
      </c>
      <c r="B40" s="11">
        <v>6.95490533086283</v>
      </c>
      <c r="C40" s="11">
        <v>3.29509466913717</v>
      </c>
    </row>
    <row r="41" spans="1:3">
      <c r="A41" s="11">
        <v>17</v>
      </c>
      <c r="B41" s="11">
        <v>6.02976521062255</v>
      </c>
      <c r="C41" s="11">
        <v>2.63023478937745</v>
      </c>
    </row>
    <row r="42" spans="1:3">
      <c r="A42" s="11">
        <v>18</v>
      </c>
      <c r="B42" s="11">
        <v>5.3433820096422</v>
      </c>
      <c r="C42" s="11">
        <v>2.1766179903578</v>
      </c>
    </row>
    <row r="43" spans="1:3">
      <c r="A43" s="11">
        <v>19</v>
      </c>
      <c r="B43" s="11">
        <v>6.06051160526106</v>
      </c>
      <c r="C43" s="11">
        <v>1.67948839473894</v>
      </c>
    </row>
    <row r="44" spans="1:3">
      <c r="A44" s="11">
        <v>20</v>
      </c>
      <c r="B44" s="11">
        <v>6.08539643164795</v>
      </c>
      <c r="C44" s="11">
        <v>0.884603568352047</v>
      </c>
    </row>
    <row r="45" spans="1:3">
      <c r="A45" s="11">
        <v>21</v>
      </c>
      <c r="B45" s="11">
        <v>5.33468627652167</v>
      </c>
      <c r="C45" s="11">
        <v>0.485313723478329</v>
      </c>
    </row>
    <row r="46" spans="1:3">
      <c r="A46" s="11">
        <v>22</v>
      </c>
      <c r="B46" s="11">
        <v>5.81170628328407</v>
      </c>
      <c r="C46" s="11">
        <v>-0.431706283284072</v>
      </c>
    </row>
    <row r="47" spans="1:3">
      <c r="A47" s="11">
        <v>23</v>
      </c>
      <c r="B47" s="11">
        <v>5.3679877137314</v>
      </c>
      <c r="C47" s="11">
        <v>-0.137987713731397</v>
      </c>
    </row>
    <row r="48" spans="1:3">
      <c r="A48" s="11">
        <v>24</v>
      </c>
      <c r="B48" s="11">
        <v>5.03456539366058</v>
      </c>
      <c r="C48" s="11">
        <v>-0.0545653936605799</v>
      </c>
    </row>
    <row r="49" spans="1:3">
      <c r="A49" s="11">
        <v>25</v>
      </c>
      <c r="B49" s="11">
        <v>6.17574617231754</v>
      </c>
      <c r="C49" s="11">
        <v>-1.55574617231754</v>
      </c>
    </row>
    <row r="50" spans="1:3">
      <c r="A50" s="11">
        <v>26</v>
      </c>
      <c r="B50" s="11">
        <v>5.93471333278409</v>
      </c>
      <c r="C50" s="11">
        <v>-1.81471333278408</v>
      </c>
    </row>
    <row r="51" spans="1:3">
      <c r="A51" s="11">
        <v>27</v>
      </c>
      <c r="B51" s="11">
        <v>5.46020542670095</v>
      </c>
      <c r="C51" s="11">
        <v>-1.71020542670095</v>
      </c>
    </row>
    <row r="52" spans="1:3">
      <c r="A52" s="11">
        <v>28</v>
      </c>
      <c r="B52" s="11">
        <v>4.85131086975019</v>
      </c>
      <c r="C52" s="11">
        <v>-1.47131086975019</v>
      </c>
    </row>
    <row r="53" spans="1:3">
      <c r="A53" s="11">
        <v>29</v>
      </c>
      <c r="B53" s="11">
        <v>5.03437215514679</v>
      </c>
      <c r="C53" s="11">
        <v>-1.89437215514679</v>
      </c>
    </row>
    <row r="54" spans="1:3">
      <c r="A54" s="11">
        <v>30</v>
      </c>
      <c r="B54" s="11">
        <v>5.0374854423134</v>
      </c>
      <c r="C54" s="11">
        <v>-1.1774854423134</v>
      </c>
    </row>
    <row r="55" spans="1:3">
      <c r="A55" s="11">
        <v>31</v>
      </c>
      <c r="B55" s="11">
        <v>4.19846528638531</v>
      </c>
      <c r="C55" s="11">
        <v>-0.558465286385311</v>
      </c>
    </row>
    <row r="56" spans="1:3">
      <c r="A56" s="11">
        <v>32</v>
      </c>
      <c r="B56" s="11">
        <v>4.61936024036485</v>
      </c>
      <c r="C56" s="11">
        <v>-1.47936024036485</v>
      </c>
    </row>
    <row r="57" ht="15.15" spans="1:3">
      <c r="A57" s="12">
        <v>33</v>
      </c>
      <c r="B57" s="12">
        <v>3.81718422773262</v>
      </c>
      <c r="C57" s="12">
        <v>-0.777184227732625</v>
      </c>
    </row>
  </sheetData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2"/>
  <sheetViews>
    <sheetView tabSelected="1" zoomScale="81" zoomScaleNormal="81" workbookViewId="0">
      <selection activeCell="I2" sqref="I2"/>
    </sheetView>
  </sheetViews>
  <sheetFormatPr defaultColWidth="9" defaultRowHeight="14.4"/>
  <cols>
    <col min="3" max="3" width="19.7407407407407" customWidth="1"/>
    <col min="4" max="4" width="23.4537037037037" customWidth="1"/>
    <col min="7" max="7" width="14.287037037037" customWidth="1"/>
    <col min="8" max="8" width="16.287037037037" customWidth="1"/>
    <col min="9" max="9" width="16.4259259259259" customWidth="1"/>
    <col min="10" max="10" width="14.5740740740741" customWidth="1"/>
    <col min="11" max="11" width="19.8518518518519" customWidth="1"/>
    <col min="12" max="12" width="17.1388888888889" customWidth="1"/>
    <col min="13" max="13" width="28.4259259259259" customWidth="1"/>
    <col min="14" max="14" width="17.4259259259259" customWidth="1"/>
    <col min="15" max="15" width="17.8518518518519" customWidth="1"/>
    <col min="16" max="16" width="11.1388888888889" customWidth="1"/>
    <col min="17" max="17" width="13.8518518518519" customWidth="1"/>
    <col min="18" max="18" width="11.5740740740741" customWidth="1"/>
  </cols>
  <sheetData>
    <row r="1" ht="15.15" spans="1:4">
      <c r="A1" s="1"/>
      <c r="B1" s="2" t="s">
        <v>29</v>
      </c>
      <c r="C1" s="2" t="s">
        <v>30</v>
      </c>
      <c r="D1" s="2" t="s">
        <v>31</v>
      </c>
    </row>
    <row r="2" spans="1:23">
      <c r="A2" s="3">
        <v>0</v>
      </c>
      <c r="B2" s="4" t="s">
        <v>32</v>
      </c>
      <c r="C2" s="4">
        <v>1868.95</v>
      </c>
      <c r="D2" s="4">
        <v>5.32</v>
      </c>
      <c r="G2" s="5" t="s">
        <v>33</v>
      </c>
      <c r="K2" s="16" t="s">
        <v>34</v>
      </c>
      <c r="L2" s="17">
        <f>CORREL(C2:C34,D2:D34)</f>
        <v>-0.68517987323611</v>
      </c>
      <c r="M2" s="17"/>
      <c r="N2" s="17"/>
      <c r="O2" s="17"/>
      <c r="P2" s="17"/>
      <c r="Q2" s="17"/>
      <c r="R2" s="17" t="s">
        <v>35</v>
      </c>
      <c r="S2" s="17"/>
      <c r="T2" s="17"/>
      <c r="U2" s="17"/>
      <c r="V2" s="17"/>
      <c r="W2" s="17"/>
    </row>
    <row r="3" spans="1:23">
      <c r="A3" s="6">
        <v>1</v>
      </c>
      <c r="B3" s="7" t="s">
        <v>36</v>
      </c>
      <c r="C3" s="7">
        <v>2131.57</v>
      </c>
      <c r="D3" s="7">
        <v>6.32</v>
      </c>
      <c r="G3" s="5" t="s">
        <v>37</v>
      </c>
      <c r="K3" s="17" t="s">
        <v>38</v>
      </c>
      <c r="L3" s="17"/>
      <c r="M3" s="17"/>
      <c r="N3" s="17"/>
      <c r="O3" s="17"/>
      <c r="P3" s="17"/>
      <c r="Q3" s="17"/>
      <c r="R3" s="17" t="s">
        <v>39</v>
      </c>
      <c r="S3" s="17"/>
      <c r="T3" s="17"/>
      <c r="U3" s="17"/>
      <c r="V3" s="17"/>
      <c r="W3" s="17"/>
    </row>
    <row r="4" spans="1:23">
      <c r="A4" s="8">
        <v>2</v>
      </c>
      <c r="B4" s="9" t="s">
        <v>40</v>
      </c>
      <c r="C4" s="9">
        <v>2071.32</v>
      </c>
      <c r="D4" s="9">
        <v>7.68</v>
      </c>
      <c r="K4" s="17" t="s">
        <v>41</v>
      </c>
      <c r="L4" s="17"/>
      <c r="M4" s="17"/>
      <c r="N4" s="17"/>
      <c r="O4" s="17"/>
      <c r="P4" s="17"/>
      <c r="Q4" s="17"/>
      <c r="R4" s="16" t="s">
        <v>42</v>
      </c>
      <c r="S4" s="25">
        <f>FINV(0.05,1,H18)</f>
        <v>4.15961509803176</v>
      </c>
      <c r="T4" s="17" t="s">
        <v>43</v>
      </c>
      <c r="U4" s="17"/>
      <c r="V4" s="17"/>
      <c r="W4" s="17"/>
    </row>
    <row r="5" spans="1:23">
      <c r="A5" s="6">
        <v>3</v>
      </c>
      <c r="B5" s="7" t="s">
        <v>44</v>
      </c>
      <c r="C5" s="7">
        <v>2205.07</v>
      </c>
      <c r="D5" s="7">
        <v>8.73</v>
      </c>
      <c r="K5" s="16" t="s">
        <v>45</v>
      </c>
      <c r="L5" s="18" t="s">
        <v>46</v>
      </c>
      <c r="M5" s="19">
        <f>H23</f>
        <v>-0.00214709459766126</v>
      </c>
      <c r="N5" s="18" t="s">
        <v>47</v>
      </c>
      <c r="O5" s="20">
        <v>0.000409939825060868</v>
      </c>
      <c r="P5" s="18" t="s">
        <v>48</v>
      </c>
      <c r="Q5" s="16">
        <f>H12</f>
        <v>1.85853263336021</v>
      </c>
      <c r="R5" s="17" t="s">
        <v>49</v>
      </c>
      <c r="S5" s="17"/>
      <c r="T5" s="17" t="s">
        <v>50</v>
      </c>
      <c r="U5" s="17"/>
      <c r="V5" s="17"/>
      <c r="W5" s="17"/>
    </row>
    <row r="6" ht="15" customHeight="1" spans="1:23">
      <c r="A6" s="8">
        <v>4</v>
      </c>
      <c r="B6" s="9" t="s">
        <v>51</v>
      </c>
      <c r="C6" s="9">
        <v>2585.79</v>
      </c>
      <c r="D6" s="9">
        <v>8.16</v>
      </c>
      <c r="G6" t="s">
        <v>0</v>
      </c>
      <c r="K6" s="16"/>
      <c r="L6" s="18" t="s">
        <v>52</v>
      </c>
      <c r="M6" s="20">
        <f>H22</f>
        <v>13.384809522479</v>
      </c>
      <c r="N6" s="18" t="s">
        <v>53</v>
      </c>
      <c r="O6" s="21">
        <f>I22</f>
        <v>1.29695048748585</v>
      </c>
      <c r="P6" s="16"/>
      <c r="Q6" s="16"/>
      <c r="R6" s="22" t="s">
        <v>54</v>
      </c>
      <c r="S6" s="22"/>
      <c r="T6" s="22"/>
      <c r="U6" s="22"/>
      <c r="V6" s="22"/>
      <c r="W6" s="22"/>
    </row>
    <row r="7" ht="15.75" customHeight="1" spans="1:23">
      <c r="A7" s="6">
        <v>5</v>
      </c>
      <c r="B7" s="7" t="s">
        <v>55</v>
      </c>
      <c r="C7" s="7">
        <v>2497.24</v>
      </c>
      <c r="D7" s="7">
        <v>8.82</v>
      </c>
      <c r="K7" s="22" t="s">
        <v>56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>
      <c r="A8" s="8">
        <v>6</v>
      </c>
      <c r="B8" s="9" t="s">
        <v>57</v>
      </c>
      <c r="C8" s="9">
        <v>2211.99</v>
      </c>
      <c r="D8" s="9">
        <v>9.86</v>
      </c>
      <c r="G8" s="10" t="s">
        <v>1</v>
      </c>
      <c r="H8" s="1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" customHeight="1" spans="1:23">
      <c r="A9" s="6">
        <v>7</v>
      </c>
      <c r="B9" s="7" t="s">
        <v>58</v>
      </c>
      <c r="C9" s="7">
        <v>2238.99</v>
      </c>
      <c r="D9" s="7">
        <v>9.79</v>
      </c>
      <c r="G9" s="11" t="s">
        <v>2</v>
      </c>
      <c r="H9" s="11">
        <v>0.68517987323611</v>
      </c>
      <c r="K9" s="22"/>
      <c r="L9" s="22"/>
      <c r="M9" s="22"/>
      <c r="N9" s="22"/>
      <c r="O9" s="22"/>
      <c r="P9" s="22"/>
      <c r="Q9" s="22"/>
      <c r="R9" s="17" t="s">
        <v>59</v>
      </c>
      <c r="S9" s="17"/>
      <c r="T9" s="17"/>
      <c r="U9" s="17"/>
      <c r="V9" s="17"/>
      <c r="W9" s="17"/>
    </row>
    <row r="10" spans="1:23">
      <c r="A10" s="8">
        <v>8</v>
      </c>
      <c r="B10" s="9" t="s">
        <v>60</v>
      </c>
      <c r="C10" s="9">
        <v>2194.95</v>
      </c>
      <c r="D10" s="9">
        <v>8.85</v>
      </c>
      <c r="G10" s="11" t="s">
        <v>3</v>
      </c>
      <c r="H10" s="11">
        <v>0.469471458687852</v>
      </c>
      <c r="K10" s="22"/>
      <c r="L10" s="22"/>
      <c r="M10" s="22"/>
      <c r="N10" s="22"/>
      <c r="O10" s="22"/>
      <c r="P10" s="22"/>
      <c r="Q10" s="22"/>
      <c r="R10" s="16" t="s">
        <v>34</v>
      </c>
      <c r="S10" s="25">
        <f>L2</f>
        <v>-0.68517987323611</v>
      </c>
      <c r="T10" s="17" t="s">
        <v>61</v>
      </c>
      <c r="U10" s="17"/>
      <c r="V10" s="17"/>
      <c r="W10" s="17"/>
    </row>
    <row r="11" spans="1:23">
      <c r="A11" s="6">
        <v>9</v>
      </c>
      <c r="B11" s="7" t="s">
        <v>62</v>
      </c>
      <c r="C11" s="7">
        <v>1947.98</v>
      </c>
      <c r="D11" s="7">
        <v>7.92</v>
      </c>
      <c r="G11" s="11" t="s">
        <v>4</v>
      </c>
      <c r="H11" s="11">
        <v>0.452357634774557</v>
      </c>
      <c r="K11" s="23" t="s">
        <v>63</v>
      </c>
      <c r="L11" s="24"/>
      <c r="M11" s="24"/>
      <c r="N11" s="24"/>
      <c r="O11" s="24"/>
      <c r="P11" s="24"/>
      <c r="Q11" s="26"/>
      <c r="R11" s="17" t="s">
        <v>64</v>
      </c>
      <c r="S11" s="17"/>
      <c r="T11" s="17"/>
      <c r="U11" s="17"/>
      <c r="V11" s="17"/>
      <c r="W11" s="17"/>
    </row>
    <row r="12" spans="1:23">
      <c r="A12" s="8">
        <v>10</v>
      </c>
      <c r="B12" s="9" t="s">
        <v>65</v>
      </c>
      <c r="C12" s="9">
        <v>1945.79</v>
      </c>
      <c r="D12" s="9">
        <v>7.77</v>
      </c>
      <c r="G12" s="11" t="s">
        <v>5</v>
      </c>
      <c r="H12" s="11">
        <v>1.85853263336021</v>
      </c>
      <c r="K12" s="16" t="s">
        <v>66</v>
      </c>
      <c r="L12" s="25">
        <f>TINV(0.05,H18)</f>
        <v>2.03951344639641</v>
      </c>
      <c r="M12" s="16" t="s">
        <v>67</v>
      </c>
      <c r="N12" s="16"/>
      <c r="O12" s="16"/>
      <c r="P12" s="30" t="s">
        <v>68</v>
      </c>
      <c r="Q12" s="26"/>
      <c r="R12" s="16" t="s">
        <v>69</v>
      </c>
      <c r="S12" s="16"/>
      <c r="T12" s="17"/>
      <c r="U12" s="17"/>
      <c r="V12" s="17"/>
      <c r="W12" s="17"/>
    </row>
    <row r="13" ht="15.15" spans="1:23">
      <c r="A13" s="6">
        <v>11</v>
      </c>
      <c r="B13" s="7" t="s">
        <v>70</v>
      </c>
      <c r="C13" s="7">
        <v>2078.48</v>
      </c>
      <c r="D13" s="7">
        <v>8.48</v>
      </c>
      <c r="G13" s="12" t="s">
        <v>6</v>
      </c>
      <c r="H13" s="12">
        <v>33</v>
      </c>
      <c r="K13" s="16" t="s">
        <v>71</v>
      </c>
      <c r="L13" s="16"/>
      <c r="M13" s="16" t="s">
        <v>43</v>
      </c>
      <c r="N13" s="16" t="s">
        <v>72</v>
      </c>
      <c r="O13" s="16" t="s">
        <v>73</v>
      </c>
      <c r="P13" s="16"/>
      <c r="Q13" s="16"/>
      <c r="R13" s="16" t="s">
        <v>74</v>
      </c>
      <c r="S13" s="16"/>
      <c r="T13" s="17"/>
      <c r="U13" s="17"/>
      <c r="V13" s="17"/>
      <c r="W13" s="17"/>
    </row>
    <row r="14" spans="1:23">
      <c r="A14" s="8">
        <v>12</v>
      </c>
      <c r="B14" s="9" t="s">
        <v>75</v>
      </c>
      <c r="C14" s="9">
        <v>2501.64</v>
      </c>
      <c r="D14" s="9">
        <v>9.78</v>
      </c>
      <c r="K14" s="16" t="s">
        <v>76</v>
      </c>
      <c r="L14" s="16"/>
      <c r="M14" s="16" t="s">
        <v>77</v>
      </c>
      <c r="N14" s="16" t="s">
        <v>78</v>
      </c>
      <c r="O14" s="16" t="s">
        <v>79</v>
      </c>
      <c r="P14" s="16"/>
      <c r="Q14" s="16"/>
      <c r="R14" s="16" t="s">
        <v>80</v>
      </c>
      <c r="S14" s="25">
        <f>H9*H18^0.5/((1-H10)^0.5)</f>
        <v>5.2375848024584</v>
      </c>
      <c r="T14" s="17"/>
      <c r="U14" s="17"/>
      <c r="V14" s="17"/>
      <c r="W14" s="17"/>
    </row>
    <row r="15" spans="1:23">
      <c r="A15" s="6">
        <v>13</v>
      </c>
      <c r="B15" s="7" t="s">
        <v>81</v>
      </c>
      <c r="C15" s="7">
        <v>2814.35</v>
      </c>
      <c r="D15" s="7">
        <v>10.73</v>
      </c>
      <c r="G15" t="s">
        <v>7</v>
      </c>
      <c r="R15" s="17" t="s">
        <v>82</v>
      </c>
      <c r="S15" s="17"/>
      <c r="T15" s="17"/>
      <c r="U15" s="17"/>
      <c r="V15" s="17"/>
      <c r="W15" s="17"/>
    </row>
    <row r="16" spans="1:23">
      <c r="A16" s="8">
        <v>14</v>
      </c>
      <c r="B16" s="9" t="s">
        <v>83</v>
      </c>
      <c r="C16" s="9">
        <v>2846.86</v>
      </c>
      <c r="D16" s="9">
        <v>11.17</v>
      </c>
      <c r="G16" s="13"/>
      <c r="H16" s="13" t="s">
        <v>8</v>
      </c>
      <c r="I16" s="13" t="s">
        <v>9</v>
      </c>
      <c r="J16" s="13" t="s">
        <v>10</v>
      </c>
      <c r="K16" s="13" t="s">
        <v>11</v>
      </c>
      <c r="L16" s="13" t="s">
        <v>12</v>
      </c>
      <c r="R16" s="25">
        <f>S14</f>
        <v>5.2375848024584</v>
      </c>
      <c r="S16" s="25" t="s">
        <v>84</v>
      </c>
      <c r="T16" s="16">
        <f>TINV(0.05,H18)</f>
        <v>2.03951344639641</v>
      </c>
      <c r="U16" s="16"/>
      <c r="V16" s="16"/>
      <c r="W16" s="16"/>
    </row>
    <row r="17" spans="1:12">
      <c r="A17" s="6">
        <v>15</v>
      </c>
      <c r="B17" s="7" t="s">
        <v>85</v>
      </c>
      <c r="C17" s="7">
        <v>2994.7</v>
      </c>
      <c r="D17" s="7">
        <v>10.25</v>
      </c>
      <c r="G17" s="11" t="s">
        <v>13</v>
      </c>
      <c r="H17" s="11">
        <v>1</v>
      </c>
      <c r="I17" s="11">
        <v>94.7550833061233</v>
      </c>
      <c r="J17" s="11">
        <v>94.7550833061233</v>
      </c>
      <c r="K17" s="11">
        <v>27.4322945629432</v>
      </c>
      <c r="L17" s="11">
        <v>1.08668839843125e-5</v>
      </c>
    </row>
    <row r="18" spans="1:12">
      <c r="A18" s="8">
        <v>16</v>
      </c>
      <c r="B18" s="9" t="s">
        <v>86</v>
      </c>
      <c r="C18" s="9">
        <v>3425.58</v>
      </c>
      <c r="D18" s="9">
        <v>8.66</v>
      </c>
      <c r="G18" s="11" t="s">
        <v>14</v>
      </c>
      <c r="H18" s="11">
        <v>31</v>
      </c>
      <c r="I18" s="11">
        <v>107.07845002721</v>
      </c>
      <c r="J18" s="11">
        <v>3.45414354926484</v>
      </c>
      <c r="K18" s="11"/>
      <c r="L18" s="11"/>
    </row>
    <row r="19" spans="1:12">
      <c r="A19" s="6">
        <v>17</v>
      </c>
      <c r="B19" s="7" t="s">
        <v>87</v>
      </c>
      <c r="C19" s="7">
        <v>3745.26</v>
      </c>
      <c r="D19" s="7">
        <v>7.52</v>
      </c>
      <c r="G19" s="12" t="s">
        <v>15</v>
      </c>
      <c r="H19" s="12">
        <v>32</v>
      </c>
      <c r="I19" s="12">
        <v>201.833533333333</v>
      </c>
      <c r="J19" s="12"/>
      <c r="K19" s="12"/>
      <c r="L19" s="12"/>
    </row>
    <row r="20" spans="1:4">
      <c r="A20" s="8">
        <v>18</v>
      </c>
      <c r="B20" s="9" t="s">
        <v>88</v>
      </c>
      <c r="C20" s="9">
        <v>3411.26</v>
      </c>
      <c r="D20" s="9">
        <v>7.74</v>
      </c>
    </row>
    <row r="21" spans="1:20">
      <c r="A21" s="6">
        <v>19</v>
      </c>
      <c r="B21" s="7" t="s">
        <v>89</v>
      </c>
      <c r="C21" s="7">
        <v>3399.67</v>
      </c>
      <c r="D21" s="7">
        <v>6.97</v>
      </c>
      <c r="G21" s="13"/>
      <c r="H21" s="13" t="s">
        <v>16</v>
      </c>
      <c r="I21" s="13" t="s">
        <v>5</v>
      </c>
      <c r="J21" s="13" t="s">
        <v>17</v>
      </c>
      <c r="K21" s="13" t="s">
        <v>18</v>
      </c>
      <c r="L21" s="13" t="s">
        <v>19</v>
      </c>
      <c r="M21" s="13" t="s">
        <v>20</v>
      </c>
      <c r="N21" s="13" t="s">
        <v>21</v>
      </c>
      <c r="O21" s="13" t="s">
        <v>22</v>
      </c>
      <c r="R21" s="27" t="s">
        <v>90</v>
      </c>
      <c r="S21" s="27"/>
      <c r="T21" s="27"/>
    </row>
    <row r="22" spans="1:18">
      <c r="A22" s="8">
        <v>20</v>
      </c>
      <c r="B22" s="9" t="s">
        <v>91</v>
      </c>
      <c r="C22" s="9">
        <v>3749.31</v>
      </c>
      <c r="D22" s="9">
        <v>5.82</v>
      </c>
      <c r="G22" s="11" t="s">
        <v>23</v>
      </c>
      <c r="H22" s="11">
        <v>13.384809522479</v>
      </c>
      <c r="I22" s="11">
        <v>1.29695048748585</v>
      </c>
      <c r="J22" s="11">
        <v>10.3202162701103</v>
      </c>
      <c r="K22" s="11">
        <v>1.50160103558116e-11</v>
      </c>
      <c r="L22" s="11">
        <v>10.7396615639412</v>
      </c>
      <c r="M22" s="11">
        <v>16.0299574810168</v>
      </c>
      <c r="N22" s="11">
        <v>10.7396615639412</v>
      </c>
      <c r="O22" s="11">
        <v>16.0299574810168</v>
      </c>
      <c r="R22">
        <f>ABS(I30/D2)</f>
        <v>0.761653585372179</v>
      </c>
    </row>
    <row r="23" spans="1:18">
      <c r="A23" s="6">
        <v>21</v>
      </c>
      <c r="B23" s="7" t="s">
        <v>92</v>
      </c>
      <c r="C23" s="7">
        <v>3527.14</v>
      </c>
      <c r="D23" s="7">
        <v>5.38</v>
      </c>
      <c r="G23" s="12" t="s">
        <v>24</v>
      </c>
      <c r="H23" s="12">
        <v>-0.00214709459766126</v>
      </c>
      <c r="I23" s="12">
        <v>0.000409939825060868</v>
      </c>
      <c r="J23" s="12">
        <v>-5.2375848024584</v>
      </c>
      <c r="K23" s="12">
        <v>1.08668839843125e-5</v>
      </c>
      <c r="L23" s="12">
        <v>-0.00298317238308629</v>
      </c>
      <c r="M23" s="12">
        <v>-0.00131101681223623</v>
      </c>
      <c r="N23" s="12">
        <v>-0.00298317238308629</v>
      </c>
      <c r="O23" s="12">
        <v>-0.00131101681223623</v>
      </c>
      <c r="R23">
        <f t="shared" ref="R23:R54" si="0">ABS(I31/D3)</f>
        <v>0.393690995402245</v>
      </c>
    </row>
    <row r="24" spans="1:18">
      <c r="A24" s="8">
        <v>22</v>
      </c>
      <c r="B24" s="9" t="s">
        <v>93</v>
      </c>
      <c r="C24" s="9">
        <v>3733.8</v>
      </c>
      <c r="D24" s="9">
        <v>5.23</v>
      </c>
      <c r="R24">
        <f t="shared" si="0"/>
        <v>0.163735617246261</v>
      </c>
    </row>
    <row r="25" spans="1:18">
      <c r="A25" s="6">
        <v>23</v>
      </c>
      <c r="B25" s="7" t="s">
        <v>94</v>
      </c>
      <c r="C25" s="7">
        <v>3889.09</v>
      </c>
      <c r="D25" s="7">
        <v>4.98</v>
      </c>
      <c r="R25">
        <f t="shared" si="0"/>
        <v>0.00912764742106664</v>
      </c>
    </row>
    <row r="26" spans="1:18">
      <c r="A26" s="8">
        <v>24</v>
      </c>
      <c r="B26" s="9" t="s">
        <v>95</v>
      </c>
      <c r="C26" s="9">
        <v>3357.59</v>
      </c>
      <c r="D26" s="9">
        <v>4.62</v>
      </c>
      <c r="R26">
        <f t="shared" si="0"/>
        <v>0.040088997206802</v>
      </c>
    </row>
    <row r="27" spans="1:18">
      <c r="A27" s="6">
        <v>25</v>
      </c>
      <c r="B27" s="7" t="s">
        <v>96</v>
      </c>
      <c r="C27" s="7">
        <v>3469.85</v>
      </c>
      <c r="D27" s="7">
        <v>4.12</v>
      </c>
      <c r="G27" t="s">
        <v>25</v>
      </c>
      <c r="R27">
        <f t="shared" si="0"/>
        <v>0.0903629241025623</v>
      </c>
    </row>
    <row r="28" spans="1:18">
      <c r="A28" s="8">
        <v>26</v>
      </c>
      <c r="B28" s="9" t="s">
        <v>97</v>
      </c>
      <c r="C28" s="9">
        <v>3690.85</v>
      </c>
      <c r="D28" s="9">
        <v>3.75</v>
      </c>
      <c r="R28">
        <f t="shared" si="0"/>
        <v>0.124192926633035</v>
      </c>
    </row>
    <row r="29" spans="1:18">
      <c r="A29" s="6">
        <v>27</v>
      </c>
      <c r="B29" s="7" t="s">
        <v>98</v>
      </c>
      <c r="C29" s="7">
        <v>3974.44</v>
      </c>
      <c r="D29" s="7">
        <v>3.38</v>
      </c>
      <c r="G29" s="13" t="s">
        <v>26</v>
      </c>
      <c r="H29" s="13" t="s">
        <v>27</v>
      </c>
      <c r="I29" s="13" t="s">
        <v>28</v>
      </c>
      <c r="R29">
        <f t="shared" si="0"/>
        <v>0.123852278931418</v>
      </c>
    </row>
    <row r="30" spans="1:18">
      <c r="A30" s="8">
        <v>28</v>
      </c>
      <c r="B30" s="9" t="s">
        <v>99</v>
      </c>
      <c r="C30" s="9">
        <v>3889.18</v>
      </c>
      <c r="D30" s="9">
        <v>3.14</v>
      </c>
      <c r="G30" s="11">
        <v>1</v>
      </c>
      <c r="H30" s="11">
        <v>9.37199707417999</v>
      </c>
      <c r="I30" s="11">
        <v>-4.05199707417999</v>
      </c>
      <c r="R30">
        <f t="shared" si="0"/>
        <v>0.0201079960065059</v>
      </c>
    </row>
    <row r="31" spans="1:18">
      <c r="A31" s="6">
        <v>29</v>
      </c>
      <c r="B31" s="7" t="s">
        <v>100</v>
      </c>
      <c r="C31" s="7">
        <v>3887.73</v>
      </c>
      <c r="D31" s="7">
        <v>3.86</v>
      </c>
      <c r="G31" s="11">
        <v>2</v>
      </c>
      <c r="H31" s="11">
        <v>8.80812709094219</v>
      </c>
      <c r="I31" s="11">
        <v>-2.48812709094219</v>
      </c>
      <c r="R31">
        <f t="shared" si="0"/>
        <v>0.161908104561467</v>
      </c>
    </row>
    <row r="32" spans="1:18">
      <c r="A32" s="8">
        <v>30</v>
      </c>
      <c r="B32" s="9" t="s">
        <v>101</v>
      </c>
      <c r="C32" s="9">
        <v>4278.5</v>
      </c>
      <c r="D32" s="9">
        <v>3.64</v>
      </c>
      <c r="G32" s="11">
        <v>3</v>
      </c>
      <c r="H32" s="11">
        <v>8.93748954045128</v>
      </c>
      <c r="I32" s="11">
        <v>-1.25748954045128</v>
      </c>
      <c r="R32">
        <f t="shared" si="0"/>
        <v>0.184943928609485</v>
      </c>
    </row>
    <row r="33" spans="1:18">
      <c r="A33" s="6">
        <v>31</v>
      </c>
      <c r="B33" s="7" t="s">
        <v>102</v>
      </c>
      <c r="C33" s="7">
        <v>4082.47</v>
      </c>
      <c r="D33" s="7">
        <v>3.14</v>
      </c>
      <c r="G33" s="11">
        <v>4</v>
      </c>
      <c r="H33" s="11">
        <v>8.65031563801409</v>
      </c>
      <c r="I33" s="11">
        <v>0.0796843619859118</v>
      </c>
      <c r="R33">
        <f t="shared" si="0"/>
        <v>0.0521363612183995</v>
      </c>
    </row>
    <row r="34" spans="1:18">
      <c r="A34" s="14">
        <v>32</v>
      </c>
      <c r="B34" s="15" t="s">
        <v>103</v>
      </c>
      <c r="C34" s="15">
        <v>4456.08</v>
      </c>
      <c r="D34" s="15">
        <v>3.04</v>
      </c>
      <c r="G34" s="11">
        <v>5</v>
      </c>
      <c r="H34" s="11">
        <v>7.8328737827925</v>
      </c>
      <c r="I34" s="11">
        <v>0.327126217207504</v>
      </c>
      <c r="R34">
        <f t="shared" si="0"/>
        <v>0.180618426054633</v>
      </c>
    </row>
    <row r="35" spans="7:18">
      <c r="G35" s="11">
        <v>6</v>
      </c>
      <c r="H35" s="11">
        <v>8.0229990094154</v>
      </c>
      <c r="I35" s="11">
        <v>0.7970009905846</v>
      </c>
      <c r="R35">
        <f t="shared" si="0"/>
        <v>0.315737759408105</v>
      </c>
    </row>
    <row r="36" spans="7:18">
      <c r="G36" s="11">
        <v>7</v>
      </c>
      <c r="H36" s="11">
        <v>8.63545774339827</v>
      </c>
      <c r="I36" s="11">
        <v>1.22454225660173</v>
      </c>
      <c r="R36">
        <f t="shared" si="0"/>
        <v>0.348940752356216</v>
      </c>
    </row>
    <row r="37" spans="7:18">
      <c r="G37" s="11">
        <v>8</v>
      </c>
      <c r="H37" s="11">
        <v>8.57748618926142</v>
      </c>
      <c r="I37" s="11">
        <v>1.21251381073858</v>
      </c>
      <c r="R37">
        <f t="shared" si="0"/>
        <v>0.321472650647529</v>
      </c>
    </row>
    <row r="38" spans="7:18">
      <c r="G38" s="11">
        <v>9</v>
      </c>
      <c r="H38" s="11">
        <v>8.67204423534242</v>
      </c>
      <c r="I38" s="11">
        <v>0.177955764657577</v>
      </c>
      <c r="R38">
        <f t="shared" si="0"/>
        <v>0.303722262052823</v>
      </c>
    </row>
    <row r="39" spans="7:18">
      <c r="G39" s="11">
        <v>10</v>
      </c>
      <c r="H39" s="11">
        <v>9.20231218812682</v>
      </c>
      <c r="I39" s="11">
        <v>-1.28231218812682</v>
      </c>
      <c r="R39">
        <f t="shared" si="0"/>
        <v>0.289443881696516</v>
      </c>
    </row>
    <row r="40" spans="7:18">
      <c r="G40" s="11">
        <v>11</v>
      </c>
      <c r="H40" s="11">
        <v>9.2070143252957</v>
      </c>
      <c r="I40" s="11">
        <v>-1.4370143252957</v>
      </c>
      <c r="R40">
        <f t="shared" si="0"/>
        <v>0.216988164694954</v>
      </c>
    </row>
    <row r="41" spans="7:18">
      <c r="G41" s="11">
        <v>12</v>
      </c>
      <c r="H41" s="11">
        <v>8.92211634313203</v>
      </c>
      <c r="I41" s="11">
        <v>-0.442116343132028</v>
      </c>
      <c r="R41">
        <f t="shared" si="0"/>
        <v>0.126915863465143</v>
      </c>
    </row>
    <row r="42" spans="7:18">
      <c r="G42" s="11">
        <v>13</v>
      </c>
      <c r="H42" s="11">
        <v>8.01355179318569</v>
      </c>
      <c r="I42" s="11">
        <v>1.76644820681431</v>
      </c>
      <c r="R42">
        <f t="shared" si="0"/>
        <v>0.0833872377110531</v>
      </c>
    </row>
    <row r="43" spans="7:18">
      <c r="G43" s="11">
        <v>14</v>
      </c>
      <c r="H43" s="11">
        <v>7.34213384155104</v>
      </c>
      <c r="I43" s="11">
        <v>3.38786615844896</v>
      </c>
      <c r="R43">
        <f t="shared" si="0"/>
        <v>0.0802428035844</v>
      </c>
    </row>
    <row r="44" spans="7:18">
      <c r="G44" s="11">
        <v>15</v>
      </c>
      <c r="H44" s="11">
        <v>7.27233179618107</v>
      </c>
      <c r="I44" s="11">
        <v>3.89766820381893</v>
      </c>
      <c r="R44">
        <f t="shared" si="0"/>
        <v>0.0263838840786609</v>
      </c>
    </row>
    <row r="45" spans="7:18">
      <c r="G45" s="11">
        <v>16</v>
      </c>
      <c r="H45" s="11">
        <v>6.95490533086283</v>
      </c>
      <c r="I45" s="11">
        <v>3.29509466913717</v>
      </c>
      <c r="R45">
        <f t="shared" si="0"/>
        <v>0.0109569063575462</v>
      </c>
    </row>
    <row r="46" spans="7:18">
      <c r="G46" s="11">
        <v>17</v>
      </c>
      <c r="H46" s="11">
        <v>6.02976521062255</v>
      </c>
      <c r="I46" s="11">
        <v>2.63023478937745</v>
      </c>
      <c r="R46">
        <f t="shared" si="0"/>
        <v>0.336741595739727</v>
      </c>
    </row>
    <row r="47" spans="7:18">
      <c r="G47" s="11">
        <v>18</v>
      </c>
      <c r="H47" s="11">
        <v>5.3433820096422</v>
      </c>
      <c r="I47" s="11">
        <v>2.1766179903578</v>
      </c>
      <c r="R47">
        <f t="shared" si="0"/>
        <v>0.440464401161186</v>
      </c>
    </row>
    <row r="48" spans="7:18">
      <c r="G48" s="11">
        <v>19</v>
      </c>
      <c r="H48" s="11">
        <v>6.06051160526106</v>
      </c>
      <c r="I48" s="11">
        <v>1.67948839473894</v>
      </c>
      <c r="R48">
        <f t="shared" si="0"/>
        <v>0.456054780453586</v>
      </c>
    </row>
    <row r="49" spans="7:18">
      <c r="G49" s="11">
        <v>20</v>
      </c>
      <c r="H49" s="11">
        <v>6.08539643164795</v>
      </c>
      <c r="I49" s="11">
        <v>0.884603568352047</v>
      </c>
      <c r="R49">
        <f t="shared" si="0"/>
        <v>0.435299073890589</v>
      </c>
    </row>
    <row r="50" spans="7:18">
      <c r="G50" s="11">
        <v>21</v>
      </c>
      <c r="H50" s="11">
        <v>5.33468627652167</v>
      </c>
      <c r="I50" s="11">
        <v>0.485313723478329</v>
      </c>
      <c r="R50">
        <f t="shared" si="0"/>
        <v>0.603303234123182</v>
      </c>
    </row>
    <row r="51" spans="7:18">
      <c r="G51" s="11">
        <v>22</v>
      </c>
      <c r="H51" s="11">
        <v>5.81170628328407</v>
      </c>
      <c r="I51" s="11">
        <v>-0.431706283284072</v>
      </c>
      <c r="R51">
        <f t="shared" si="0"/>
        <v>0.305048042050103</v>
      </c>
    </row>
    <row r="52" spans="7:18">
      <c r="G52" s="11">
        <v>23</v>
      </c>
      <c r="H52" s="11">
        <v>5.3679877137314</v>
      </c>
      <c r="I52" s="11">
        <v>-0.137987713731397</v>
      </c>
      <c r="R52">
        <f t="shared" si="0"/>
        <v>0.153424529226734</v>
      </c>
    </row>
    <row r="53" spans="7:18">
      <c r="G53" s="11">
        <v>24</v>
      </c>
      <c r="H53" s="11">
        <v>5.03456539366058</v>
      </c>
      <c r="I53" s="11">
        <v>-0.0545653936605799</v>
      </c>
      <c r="R53">
        <f t="shared" si="0"/>
        <v>0.471133834511098</v>
      </c>
    </row>
    <row r="54" spans="7:18">
      <c r="G54" s="11">
        <v>25</v>
      </c>
      <c r="H54" s="11">
        <v>6.17574617231754</v>
      </c>
      <c r="I54" s="11">
        <v>-1.55574617231754</v>
      </c>
      <c r="R54">
        <f t="shared" si="0"/>
        <v>0.255652706490995</v>
      </c>
    </row>
    <row r="55" spans="7:18">
      <c r="G55" s="11">
        <v>26</v>
      </c>
      <c r="H55" s="11">
        <v>5.93471333278409</v>
      </c>
      <c r="I55" s="11">
        <v>-1.81471333278408</v>
      </c>
      <c r="R55">
        <f>SUM(R22:R54)</f>
        <v>7.8877341524662</v>
      </c>
    </row>
    <row r="56" spans="7:22">
      <c r="G56" s="11">
        <v>27</v>
      </c>
      <c r="H56" s="11">
        <v>5.46020542670095</v>
      </c>
      <c r="I56" s="11">
        <v>-1.71020542670095</v>
      </c>
      <c r="R56" s="28" t="s">
        <v>104</v>
      </c>
      <c r="S56" s="28"/>
      <c r="T56" s="28"/>
      <c r="U56" s="28"/>
      <c r="V56" s="28"/>
    </row>
    <row r="57" spans="7:30">
      <c r="G57" s="11">
        <v>28</v>
      </c>
      <c r="H57" s="11">
        <v>4.85131086975019</v>
      </c>
      <c r="I57" s="11">
        <v>-1.47131086975019</v>
      </c>
      <c r="R57" s="29" t="s">
        <v>105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 spans="7:9">
      <c r="G58" s="11">
        <v>29</v>
      </c>
      <c r="H58" s="11">
        <v>5.03437215514679</v>
      </c>
      <c r="I58" s="11">
        <v>-1.89437215514679</v>
      </c>
    </row>
    <row r="59" spans="7:9">
      <c r="G59" s="11">
        <v>30</v>
      </c>
      <c r="H59" s="11">
        <v>5.0374854423134</v>
      </c>
      <c r="I59" s="11">
        <v>-1.1774854423134</v>
      </c>
    </row>
    <row r="60" spans="7:9">
      <c r="G60" s="11">
        <v>31</v>
      </c>
      <c r="H60" s="11">
        <v>4.19846528638531</v>
      </c>
      <c r="I60" s="11">
        <v>-0.558465286385311</v>
      </c>
    </row>
    <row r="61" spans="7:9">
      <c r="G61" s="11">
        <v>32</v>
      </c>
      <c r="H61" s="11">
        <v>4.61936024036485</v>
      </c>
      <c r="I61" s="11">
        <v>-1.47936024036485</v>
      </c>
    </row>
    <row r="62" ht="15.15" spans="7:9">
      <c r="G62" s="12">
        <v>33</v>
      </c>
      <c r="H62" s="12">
        <v>3.81718422773262</v>
      </c>
      <c r="I62" s="12">
        <v>-0.777184227732625</v>
      </c>
    </row>
  </sheetData>
  <mergeCells count="19">
    <mergeCell ref="L2:Q2"/>
    <mergeCell ref="R2:W2"/>
    <mergeCell ref="K3:Q3"/>
    <mergeCell ref="R3:W3"/>
    <mergeCell ref="K4:Q4"/>
    <mergeCell ref="T4:W4"/>
    <mergeCell ref="R5:S5"/>
    <mergeCell ref="T5:W5"/>
    <mergeCell ref="R9:W9"/>
    <mergeCell ref="T10:W10"/>
    <mergeCell ref="K11:Q11"/>
    <mergeCell ref="R11:W11"/>
    <mergeCell ref="P12:Q12"/>
    <mergeCell ref="R15:W15"/>
    <mergeCell ref="R56:V56"/>
    <mergeCell ref="R57:AD57"/>
    <mergeCell ref="T12:W14"/>
    <mergeCell ref="R6:W8"/>
    <mergeCell ref="K7:Q10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Plygun</cp:lastModifiedBy>
  <dcterms:created xsi:type="dcterms:W3CDTF">2024-09-16T10:57:00Z</dcterms:created>
  <dcterms:modified xsi:type="dcterms:W3CDTF">2024-09-22T08:42:53Z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5C921E3CB5744B438B8E7535BDBDBF67_13</vt:lpwstr>
  </property>
  <property fmtid="{D5CDD505-2E9C-101B-9397-08002B2CF9AE}" pid="3" name="KSOProductBuildVer">
    <vt:lpwstr>1049-12.2.0.18283</vt:lpwstr>
  </property>
</Properties>
</file>