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napeng/Dropbox/Anna/PhD/Codes/1. TS/Analyses/21022017min300max3500YE35boot5000/"/>
    </mc:Choice>
  </mc:AlternateContent>
  <bookViews>
    <workbookView xWindow="0" yWindow="460" windowWidth="28800" windowHeight="16200" tabRatio="500"/>
  </bookViews>
  <sheets>
    <sheet name="Mixing &amp; Switch Cost" sheetId="1" r:id="rId1"/>
    <sheet name="Respons Rep" sheetId="3" r:id="rId2"/>
    <sheet name="Cue Effect" sheetId="2" r:id="rId3"/>
    <sheet name="Sheet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9" i="1" l="1"/>
  <c r="AQ55" i="1"/>
  <c r="AV55" i="1"/>
  <c r="AP81" i="1"/>
  <c r="AQ29" i="1"/>
  <c r="AV29" i="1"/>
  <c r="AP80" i="1"/>
  <c r="AQ2" i="1"/>
  <c r="AV2" i="1"/>
  <c r="AP79" i="1"/>
  <c r="AP55" i="1"/>
  <c r="AU55" i="1"/>
  <c r="AQ81" i="1"/>
  <c r="AP29" i="1"/>
  <c r="AU29" i="1"/>
  <c r="AQ80" i="1"/>
  <c r="AP2" i="1"/>
  <c r="AU2" i="1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N55" i="4"/>
  <c r="O80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N29" i="4"/>
  <c r="O79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N2" i="4"/>
  <c r="O78" i="4"/>
  <c r="N80" i="4"/>
  <c r="N79" i="4"/>
  <c r="N78" i="4"/>
  <c r="D55" i="4"/>
  <c r="E55" i="4"/>
  <c r="G55" i="4"/>
  <c r="D56" i="4"/>
  <c r="G56" i="4"/>
  <c r="D57" i="4"/>
  <c r="G57" i="4"/>
  <c r="D58" i="4"/>
  <c r="G58" i="4"/>
  <c r="D59" i="4"/>
  <c r="G59" i="4"/>
  <c r="D60" i="4"/>
  <c r="G60" i="4"/>
  <c r="D61" i="4"/>
  <c r="G61" i="4"/>
  <c r="D62" i="4"/>
  <c r="G62" i="4"/>
  <c r="D63" i="4"/>
  <c r="G63" i="4"/>
  <c r="D64" i="4"/>
  <c r="G64" i="4"/>
  <c r="D65" i="4"/>
  <c r="G65" i="4"/>
  <c r="D66" i="4"/>
  <c r="G66" i="4"/>
  <c r="D67" i="4"/>
  <c r="G67" i="4"/>
  <c r="D68" i="4"/>
  <c r="G68" i="4"/>
  <c r="D69" i="4"/>
  <c r="G69" i="4"/>
  <c r="D70" i="4"/>
  <c r="G70" i="4"/>
  <c r="D71" i="4"/>
  <c r="G71" i="4"/>
  <c r="D72" i="4"/>
  <c r="G72" i="4"/>
  <c r="D73" i="4"/>
  <c r="G73" i="4"/>
  <c r="D74" i="4"/>
  <c r="G74" i="4"/>
  <c r="D75" i="4"/>
  <c r="G75" i="4"/>
  <c r="D76" i="4"/>
  <c r="G76" i="4"/>
  <c r="I55" i="4"/>
  <c r="G81" i="4"/>
  <c r="F55" i="4"/>
  <c r="K55" i="4"/>
  <c r="F81" i="4"/>
  <c r="J55" i="4"/>
  <c r="E81" i="4"/>
  <c r="D29" i="4"/>
  <c r="E29" i="4"/>
  <c r="G29" i="4"/>
  <c r="D30" i="4"/>
  <c r="G30" i="4"/>
  <c r="D31" i="4"/>
  <c r="G31" i="4"/>
  <c r="D32" i="4"/>
  <c r="G32" i="4"/>
  <c r="D33" i="4"/>
  <c r="G33" i="4"/>
  <c r="D34" i="4"/>
  <c r="G34" i="4"/>
  <c r="D35" i="4"/>
  <c r="G35" i="4"/>
  <c r="D36" i="4"/>
  <c r="G36" i="4"/>
  <c r="D37" i="4"/>
  <c r="G37" i="4"/>
  <c r="D38" i="4"/>
  <c r="G38" i="4"/>
  <c r="D39" i="4"/>
  <c r="G39" i="4"/>
  <c r="D40" i="4"/>
  <c r="G40" i="4"/>
  <c r="D41" i="4"/>
  <c r="G41" i="4"/>
  <c r="D42" i="4"/>
  <c r="G42" i="4"/>
  <c r="D43" i="4"/>
  <c r="G43" i="4"/>
  <c r="D44" i="4"/>
  <c r="G44" i="4"/>
  <c r="D45" i="4"/>
  <c r="G45" i="4"/>
  <c r="D46" i="4"/>
  <c r="G46" i="4"/>
  <c r="D47" i="4"/>
  <c r="G47" i="4"/>
  <c r="D48" i="4"/>
  <c r="G48" i="4"/>
  <c r="D49" i="4"/>
  <c r="G49" i="4"/>
  <c r="D50" i="4"/>
  <c r="G50" i="4"/>
  <c r="D51" i="4"/>
  <c r="G51" i="4"/>
  <c r="D52" i="4"/>
  <c r="G52" i="4"/>
  <c r="D53" i="4"/>
  <c r="G53" i="4"/>
  <c r="D54" i="4"/>
  <c r="G54" i="4"/>
  <c r="I29" i="4"/>
  <c r="G80" i="4"/>
  <c r="F29" i="4"/>
  <c r="K29" i="4"/>
  <c r="F80" i="4"/>
  <c r="J29" i="4"/>
  <c r="E80" i="4"/>
  <c r="D2" i="4"/>
  <c r="E2" i="4"/>
  <c r="G2" i="4"/>
  <c r="D3" i="4"/>
  <c r="G3" i="4"/>
  <c r="D4" i="4"/>
  <c r="G4" i="4"/>
  <c r="D5" i="4"/>
  <c r="G5" i="4"/>
  <c r="D6" i="4"/>
  <c r="G6" i="4"/>
  <c r="D7" i="4"/>
  <c r="G7" i="4"/>
  <c r="D8" i="4"/>
  <c r="G8" i="4"/>
  <c r="D9" i="4"/>
  <c r="G9" i="4"/>
  <c r="D10" i="4"/>
  <c r="G10" i="4"/>
  <c r="D11" i="4"/>
  <c r="G11" i="4"/>
  <c r="D12" i="4"/>
  <c r="G12" i="4"/>
  <c r="D13" i="4"/>
  <c r="G13" i="4"/>
  <c r="D14" i="4"/>
  <c r="G14" i="4"/>
  <c r="D15" i="4"/>
  <c r="G15" i="4"/>
  <c r="D16" i="4"/>
  <c r="G16" i="4"/>
  <c r="D17" i="4"/>
  <c r="G17" i="4"/>
  <c r="D18" i="4"/>
  <c r="G18" i="4"/>
  <c r="D19" i="4"/>
  <c r="G19" i="4"/>
  <c r="D20" i="4"/>
  <c r="G20" i="4"/>
  <c r="D21" i="4"/>
  <c r="G21" i="4"/>
  <c r="D22" i="4"/>
  <c r="G22" i="4"/>
  <c r="D23" i="4"/>
  <c r="G23" i="4"/>
  <c r="D24" i="4"/>
  <c r="G24" i="4"/>
  <c r="D25" i="4"/>
  <c r="G25" i="4"/>
  <c r="D26" i="4"/>
  <c r="G26" i="4"/>
  <c r="D27" i="4"/>
  <c r="G27" i="4"/>
  <c r="D28" i="4"/>
  <c r="G28" i="4"/>
  <c r="I2" i="4"/>
  <c r="G79" i="4"/>
  <c r="F2" i="4"/>
  <c r="K2" i="4"/>
  <c r="F79" i="4"/>
  <c r="J2" i="4"/>
  <c r="E79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R55" i="1"/>
  <c r="W55" i="1"/>
  <c r="R81" i="1"/>
  <c r="R29" i="1"/>
  <c r="W29" i="1"/>
  <c r="R80" i="1"/>
  <c r="R2" i="1"/>
  <c r="W2" i="1"/>
  <c r="R79" i="1"/>
  <c r="Q55" i="1"/>
  <c r="V55" i="1"/>
  <c r="Q81" i="1"/>
  <c r="Q29" i="1"/>
  <c r="V29" i="1"/>
  <c r="Q80" i="1"/>
  <c r="Q2" i="1"/>
  <c r="V2" i="1"/>
  <c r="Q79" i="1"/>
  <c r="P55" i="3"/>
  <c r="Q55" i="3"/>
  <c r="S55" i="3"/>
  <c r="P56" i="3"/>
  <c r="S56" i="3"/>
  <c r="P57" i="3"/>
  <c r="S57" i="3"/>
  <c r="P58" i="3"/>
  <c r="S58" i="3"/>
  <c r="P59" i="3"/>
  <c r="S59" i="3"/>
  <c r="P60" i="3"/>
  <c r="S60" i="3"/>
  <c r="P61" i="3"/>
  <c r="S61" i="3"/>
  <c r="P62" i="3"/>
  <c r="S62" i="3"/>
  <c r="P63" i="3"/>
  <c r="S63" i="3"/>
  <c r="P64" i="3"/>
  <c r="S64" i="3"/>
  <c r="P65" i="3"/>
  <c r="S65" i="3"/>
  <c r="P66" i="3"/>
  <c r="S66" i="3"/>
  <c r="P67" i="3"/>
  <c r="S67" i="3"/>
  <c r="P68" i="3"/>
  <c r="S68" i="3"/>
  <c r="P69" i="3"/>
  <c r="S69" i="3"/>
  <c r="P70" i="3"/>
  <c r="S70" i="3"/>
  <c r="P71" i="3"/>
  <c r="S71" i="3"/>
  <c r="P72" i="3"/>
  <c r="S72" i="3"/>
  <c r="P73" i="3"/>
  <c r="S73" i="3"/>
  <c r="P74" i="3"/>
  <c r="S74" i="3"/>
  <c r="P75" i="3"/>
  <c r="S75" i="3"/>
  <c r="P76" i="3"/>
  <c r="S76" i="3"/>
  <c r="U55" i="3"/>
  <c r="S81" i="3"/>
  <c r="R55" i="3"/>
  <c r="W55" i="3"/>
  <c r="R81" i="3"/>
  <c r="V55" i="3"/>
  <c r="Q81" i="3"/>
  <c r="P29" i="3"/>
  <c r="Q29" i="3"/>
  <c r="S29" i="3"/>
  <c r="P30" i="3"/>
  <c r="S30" i="3"/>
  <c r="P31" i="3"/>
  <c r="S31" i="3"/>
  <c r="P32" i="3"/>
  <c r="S32" i="3"/>
  <c r="P33" i="3"/>
  <c r="S33" i="3"/>
  <c r="P34" i="3"/>
  <c r="S34" i="3"/>
  <c r="P35" i="3"/>
  <c r="S35" i="3"/>
  <c r="P36" i="3"/>
  <c r="S36" i="3"/>
  <c r="P37" i="3"/>
  <c r="S37" i="3"/>
  <c r="P38" i="3"/>
  <c r="S38" i="3"/>
  <c r="P39" i="3"/>
  <c r="S39" i="3"/>
  <c r="P40" i="3"/>
  <c r="S40" i="3"/>
  <c r="P41" i="3"/>
  <c r="S41" i="3"/>
  <c r="P42" i="3"/>
  <c r="S42" i="3"/>
  <c r="P43" i="3"/>
  <c r="S43" i="3"/>
  <c r="P44" i="3"/>
  <c r="S44" i="3"/>
  <c r="P45" i="3"/>
  <c r="S45" i="3"/>
  <c r="P46" i="3"/>
  <c r="S46" i="3"/>
  <c r="P47" i="3"/>
  <c r="S47" i="3"/>
  <c r="P48" i="3"/>
  <c r="S48" i="3"/>
  <c r="P49" i="3"/>
  <c r="S49" i="3"/>
  <c r="P50" i="3"/>
  <c r="S50" i="3"/>
  <c r="P51" i="3"/>
  <c r="S51" i="3"/>
  <c r="P52" i="3"/>
  <c r="S52" i="3"/>
  <c r="P53" i="3"/>
  <c r="S53" i="3"/>
  <c r="P54" i="3"/>
  <c r="S54" i="3"/>
  <c r="U29" i="3"/>
  <c r="S80" i="3"/>
  <c r="R29" i="3"/>
  <c r="W29" i="3"/>
  <c r="R80" i="3"/>
  <c r="V29" i="3"/>
  <c r="Q80" i="3"/>
  <c r="P2" i="3"/>
  <c r="Q2" i="3"/>
  <c r="S2" i="3"/>
  <c r="P3" i="3"/>
  <c r="S3" i="3"/>
  <c r="P4" i="3"/>
  <c r="S4" i="3"/>
  <c r="P5" i="3"/>
  <c r="S5" i="3"/>
  <c r="P6" i="3"/>
  <c r="S6" i="3"/>
  <c r="P7" i="3"/>
  <c r="S7" i="3"/>
  <c r="P8" i="3"/>
  <c r="S8" i="3"/>
  <c r="P9" i="3"/>
  <c r="S9" i="3"/>
  <c r="P10" i="3"/>
  <c r="S10" i="3"/>
  <c r="P11" i="3"/>
  <c r="S11" i="3"/>
  <c r="P12" i="3"/>
  <c r="S12" i="3"/>
  <c r="P13" i="3"/>
  <c r="S13" i="3"/>
  <c r="P14" i="3"/>
  <c r="S14" i="3"/>
  <c r="P15" i="3"/>
  <c r="S15" i="3"/>
  <c r="P16" i="3"/>
  <c r="S16" i="3"/>
  <c r="P17" i="3"/>
  <c r="S17" i="3"/>
  <c r="P18" i="3"/>
  <c r="S18" i="3"/>
  <c r="P19" i="3"/>
  <c r="S19" i="3"/>
  <c r="P20" i="3"/>
  <c r="S20" i="3"/>
  <c r="P21" i="3"/>
  <c r="S21" i="3"/>
  <c r="P22" i="3"/>
  <c r="S22" i="3"/>
  <c r="P23" i="3"/>
  <c r="S23" i="3"/>
  <c r="P24" i="3"/>
  <c r="S24" i="3"/>
  <c r="P25" i="3"/>
  <c r="S25" i="3"/>
  <c r="P26" i="3"/>
  <c r="S26" i="3"/>
  <c r="P27" i="3"/>
  <c r="S27" i="3"/>
  <c r="P28" i="3"/>
  <c r="S28" i="3"/>
  <c r="U2" i="3"/>
  <c r="S79" i="3"/>
  <c r="R2" i="3"/>
  <c r="W2" i="3"/>
  <c r="R79" i="3"/>
  <c r="V2" i="3"/>
  <c r="Q79" i="3"/>
  <c r="D55" i="3"/>
  <c r="E55" i="3"/>
  <c r="G55" i="3"/>
  <c r="D56" i="3"/>
  <c r="G56" i="3"/>
  <c r="D57" i="3"/>
  <c r="G57" i="3"/>
  <c r="D58" i="3"/>
  <c r="G58" i="3"/>
  <c r="D59" i="3"/>
  <c r="G59" i="3"/>
  <c r="D60" i="3"/>
  <c r="G60" i="3"/>
  <c r="D61" i="3"/>
  <c r="G61" i="3"/>
  <c r="D62" i="3"/>
  <c r="G62" i="3"/>
  <c r="D63" i="3"/>
  <c r="G63" i="3"/>
  <c r="D64" i="3"/>
  <c r="G64" i="3"/>
  <c r="D65" i="3"/>
  <c r="G65" i="3"/>
  <c r="D66" i="3"/>
  <c r="G66" i="3"/>
  <c r="D67" i="3"/>
  <c r="G67" i="3"/>
  <c r="D68" i="3"/>
  <c r="G68" i="3"/>
  <c r="D69" i="3"/>
  <c r="G69" i="3"/>
  <c r="D70" i="3"/>
  <c r="G70" i="3"/>
  <c r="D71" i="3"/>
  <c r="G71" i="3"/>
  <c r="D72" i="3"/>
  <c r="G72" i="3"/>
  <c r="D73" i="3"/>
  <c r="G73" i="3"/>
  <c r="D74" i="3"/>
  <c r="G74" i="3"/>
  <c r="D75" i="3"/>
  <c r="G75" i="3"/>
  <c r="D76" i="3"/>
  <c r="G76" i="3"/>
  <c r="I55" i="3"/>
  <c r="G81" i="3"/>
  <c r="D29" i="3"/>
  <c r="E29" i="3"/>
  <c r="G29" i="3"/>
  <c r="D30" i="3"/>
  <c r="G30" i="3"/>
  <c r="D31" i="3"/>
  <c r="G31" i="3"/>
  <c r="D32" i="3"/>
  <c r="G32" i="3"/>
  <c r="D33" i="3"/>
  <c r="G33" i="3"/>
  <c r="D34" i="3"/>
  <c r="G34" i="3"/>
  <c r="D35" i="3"/>
  <c r="G35" i="3"/>
  <c r="D36" i="3"/>
  <c r="G36" i="3"/>
  <c r="D37" i="3"/>
  <c r="G37" i="3"/>
  <c r="D38" i="3"/>
  <c r="G38" i="3"/>
  <c r="D39" i="3"/>
  <c r="G39" i="3"/>
  <c r="D40" i="3"/>
  <c r="G40" i="3"/>
  <c r="D41" i="3"/>
  <c r="G41" i="3"/>
  <c r="D42" i="3"/>
  <c r="G42" i="3"/>
  <c r="D43" i="3"/>
  <c r="G43" i="3"/>
  <c r="D44" i="3"/>
  <c r="G44" i="3"/>
  <c r="D45" i="3"/>
  <c r="G45" i="3"/>
  <c r="D46" i="3"/>
  <c r="G46" i="3"/>
  <c r="D47" i="3"/>
  <c r="G47" i="3"/>
  <c r="D48" i="3"/>
  <c r="G48" i="3"/>
  <c r="D49" i="3"/>
  <c r="G49" i="3"/>
  <c r="D50" i="3"/>
  <c r="G50" i="3"/>
  <c r="D51" i="3"/>
  <c r="G51" i="3"/>
  <c r="D52" i="3"/>
  <c r="G52" i="3"/>
  <c r="D53" i="3"/>
  <c r="G53" i="3"/>
  <c r="D54" i="3"/>
  <c r="G54" i="3"/>
  <c r="I29" i="3"/>
  <c r="G80" i="3"/>
  <c r="D2" i="3"/>
  <c r="E2" i="3"/>
  <c r="G2" i="3"/>
  <c r="D3" i="3"/>
  <c r="G3" i="3"/>
  <c r="D4" i="3"/>
  <c r="G4" i="3"/>
  <c r="D5" i="3"/>
  <c r="G5" i="3"/>
  <c r="D6" i="3"/>
  <c r="G6" i="3"/>
  <c r="D7" i="3"/>
  <c r="G7" i="3"/>
  <c r="D8" i="3"/>
  <c r="G8" i="3"/>
  <c r="D9" i="3"/>
  <c r="G9" i="3"/>
  <c r="D10" i="3"/>
  <c r="G10" i="3"/>
  <c r="D11" i="3"/>
  <c r="G11" i="3"/>
  <c r="D12" i="3"/>
  <c r="G12" i="3"/>
  <c r="D13" i="3"/>
  <c r="G13" i="3"/>
  <c r="D14" i="3"/>
  <c r="G14" i="3"/>
  <c r="D15" i="3"/>
  <c r="G15" i="3"/>
  <c r="D16" i="3"/>
  <c r="G16" i="3"/>
  <c r="D17" i="3"/>
  <c r="G17" i="3"/>
  <c r="D18" i="3"/>
  <c r="G18" i="3"/>
  <c r="D19" i="3"/>
  <c r="G19" i="3"/>
  <c r="D20" i="3"/>
  <c r="G20" i="3"/>
  <c r="D21" i="3"/>
  <c r="G21" i="3"/>
  <c r="D22" i="3"/>
  <c r="G22" i="3"/>
  <c r="D23" i="3"/>
  <c r="G23" i="3"/>
  <c r="D24" i="3"/>
  <c r="G24" i="3"/>
  <c r="D25" i="3"/>
  <c r="G25" i="3"/>
  <c r="D26" i="3"/>
  <c r="G26" i="3"/>
  <c r="D27" i="3"/>
  <c r="G27" i="3"/>
  <c r="D28" i="3"/>
  <c r="G28" i="3"/>
  <c r="I2" i="3"/>
  <c r="G79" i="3"/>
  <c r="F55" i="3"/>
  <c r="K55" i="3"/>
  <c r="F81" i="3"/>
  <c r="F29" i="3"/>
  <c r="K29" i="3"/>
  <c r="F80" i="3"/>
  <c r="F2" i="3"/>
  <c r="K2" i="3"/>
  <c r="F79" i="3"/>
  <c r="J55" i="3"/>
  <c r="E81" i="3"/>
  <c r="J29" i="3"/>
  <c r="E80" i="3"/>
  <c r="J2" i="3"/>
  <c r="E79" i="3"/>
  <c r="AO55" i="1"/>
  <c r="AR55" i="1"/>
  <c r="AO56" i="1"/>
  <c r="AR56" i="1"/>
  <c r="AO57" i="1"/>
  <c r="AR57" i="1"/>
  <c r="AO58" i="1"/>
  <c r="AR58" i="1"/>
  <c r="AO59" i="1"/>
  <c r="AR59" i="1"/>
  <c r="AO60" i="1"/>
  <c r="AR60" i="1"/>
  <c r="AO61" i="1"/>
  <c r="AR61" i="1"/>
  <c r="AO62" i="1"/>
  <c r="AR62" i="1"/>
  <c r="AO63" i="1"/>
  <c r="AR63" i="1"/>
  <c r="AO64" i="1"/>
  <c r="AR64" i="1"/>
  <c r="AO65" i="1"/>
  <c r="AR65" i="1"/>
  <c r="AO66" i="1"/>
  <c r="AR66" i="1"/>
  <c r="AO67" i="1"/>
  <c r="AR67" i="1"/>
  <c r="AO68" i="1"/>
  <c r="AR68" i="1"/>
  <c r="AO69" i="1"/>
  <c r="AR69" i="1"/>
  <c r="AO70" i="1"/>
  <c r="AR70" i="1"/>
  <c r="AO71" i="1"/>
  <c r="AR71" i="1"/>
  <c r="AO72" i="1"/>
  <c r="AR72" i="1"/>
  <c r="AO73" i="1"/>
  <c r="AR73" i="1"/>
  <c r="AO74" i="1"/>
  <c r="AR74" i="1"/>
  <c r="AO75" i="1"/>
  <c r="AR75" i="1"/>
  <c r="AO76" i="1"/>
  <c r="AR76" i="1"/>
  <c r="AT55" i="1"/>
  <c r="AR81" i="1"/>
  <c r="AO29" i="1"/>
  <c r="AR29" i="1"/>
  <c r="AO30" i="1"/>
  <c r="AR30" i="1"/>
  <c r="AO31" i="1"/>
  <c r="AR31" i="1"/>
  <c r="AO32" i="1"/>
  <c r="AR32" i="1"/>
  <c r="AO33" i="1"/>
  <c r="AR33" i="1"/>
  <c r="AO34" i="1"/>
  <c r="AR34" i="1"/>
  <c r="AO35" i="1"/>
  <c r="AR35" i="1"/>
  <c r="AO36" i="1"/>
  <c r="AR36" i="1"/>
  <c r="AO37" i="1"/>
  <c r="AR37" i="1"/>
  <c r="AO38" i="1"/>
  <c r="AR38" i="1"/>
  <c r="AO39" i="1"/>
  <c r="AR39" i="1"/>
  <c r="AO40" i="1"/>
  <c r="AR40" i="1"/>
  <c r="AO41" i="1"/>
  <c r="AR41" i="1"/>
  <c r="AO42" i="1"/>
  <c r="AR42" i="1"/>
  <c r="AO43" i="1"/>
  <c r="AR43" i="1"/>
  <c r="AO44" i="1"/>
  <c r="AR44" i="1"/>
  <c r="AO45" i="1"/>
  <c r="AR45" i="1"/>
  <c r="AO46" i="1"/>
  <c r="AR46" i="1"/>
  <c r="AO47" i="1"/>
  <c r="AR47" i="1"/>
  <c r="AO48" i="1"/>
  <c r="AR48" i="1"/>
  <c r="AO49" i="1"/>
  <c r="AR49" i="1"/>
  <c r="AO50" i="1"/>
  <c r="AR50" i="1"/>
  <c r="AO51" i="1"/>
  <c r="AR51" i="1"/>
  <c r="AO52" i="1"/>
  <c r="AR52" i="1"/>
  <c r="AO53" i="1"/>
  <c r="AR53" i="1"/>
  <c r="AO54" i="1"/>
  <c r="AR54" i="1"/>
  <c r="AT29" i="1"/>
  <c r="AR80" i="1"/>
  <c r="AO2" i="1"/>
  <c r="AR2" i="1"/>
  <c r="AO3" i="1"/>
  <c r="AR3" i="1"/>
  <c r="AO4" i="1"/>
  <c r="AR4" i="1"/>
  <c r="AO5" i="1"/>
  <c r="AR5" i="1"/>
  <c r="AO6" i="1"/>
  <c r="AR6" i="1"/>
  <c r="AO7" i="1"/>
  <c r="AR7" i="1"/>
  <c r="AO8" i="1"/>
  <c r="AR8" i="1"/>
  <c r="AO9" i="1"/>
  <c r="AR9" i="1"/>
  <c r="AO10" i="1"/>
  <c r="AR10" i="1"/>
  <c r="AO11" i="1"/>
  <c r="AR11" i="1"/>
  <c r="AO12" i="1"/>
  <c r="AR12" i="1"/>
  <c r="AO13" i="1"/>
  <c r="AR13" i="1"/>
  <c r="AO14" i="1"/>
  <c r="AR14" i="1"/>
  <c r="AO15" i="1"/>
  <c r="AR15" i="1"/>
  <c r="AO16" i="1"/>
  <c r="AR16" i="1"/>
  <c r="AO17" i="1"/>
  <c r="AR17" i="1"/>
  <c r="AO18" i="1"/>
  <c r="AR18" i="1"/>
  <c r="AO19" i="1"/>
  <c r="AR19" i="1"/>
  <c r="AO20" i="1"/>
  <c r="AR20" i="1"/>
  <c r="AO21" i="1"/>
  <c r="AR21" i="1"/>
  <c r="AO22" i="1"/>
  <c r="AR22" i="1"/>
  <c r="AO23" i="1"/>
  <c r="AR23" i="1"/>
  <c r="AO24" i="1"/>
  <c r="AR24" i="1"/>
  <c r="AO25" i="1"/>
  <c r="AR25" i="1"/>
  <c r="AO26" i="1"/>
  <c r="AR26" i="1"/>
  <c r="AO27" i="1"/>
  <c r="AR27" i="1"/>
  <c r="AO28" i="1"/>
  <c r="AR28" i="1"/>
  <c r="AT2" i="1"/>
  <c r="AR79" i="1"/>
  <c r="AB55" i="1"/>
  <c r="AC55" i="1"/>
  <c r="AE55" i="1"/>
  <c r="AB56" i="1"/>
  <c r="AE56" i="1"/>
  <c r="AB57" i="1"/>
  <c r="AE57" i="1"/>
  <c r="AB58" i="1"/>
  <c r="AE58" i="1"/>
  <c r="AB59" i="1"/>
  <c r="AE59" i="1"/>
  <c r="AB60" i="1"/>
  <c r="AE60" i="1"/>
  <c r="AB61" i="1"/>
  <c r="AE61" i="1"/>
  <c r="AB62" i="1"/>
  <c r="AE62" i="1"/>
  <c r="AB63" i="1"/>
  <c r="AE63" i="1"/>
  <c r="AB64" i="1"/>
  <c r="AE64" i="1"/>
  <c r="AB65" i="1"/>
  <c r="AE65" i="1"/>
  <c r="AB66" i="1"/>
  <c r="AE66" i="1"/>
  <c r="AB67" i="1"/>
  <c r="AE67" i="1"/>
  <c r="AB68" i="1"/>
  <c r="AE68" i="1"/>
  <c r="AB69" i="1"/>
  <c r="AE69" i="1"/>
  <c r="AB70" i="1"/>
  <c r="AE70" i="1"/>
  <c r="AB71" i="1"/>
  <c r="AE71" i="1"/>
  <c r="AB72" i="1"/>
  <c r="AE72" i="1"/>
  <c r="AB73" i="1"/>
  <c r="AE73" i="1"/>
  <c r="AB74" i="1"/>
  <c r="AE74" i="1"/>
  <c r="AB75" i="1"/>
  <c r="AE75" i="1"/>
  <c r="AB76" i="1"/>
  <c r="AE76" i="1"/>
  <c r="AG55" i="1"/>
  <c r="AE81" i="1"/>
  <c r="AD55" i="1"/>
  <c r="AI55" i="1"/>
  <c r="AD81" i="1"/>
  <c r="AH55" i="1"/>
  <c r="AC81" i="1"/>
  <c r="AB29" i="1"/>
  <c r="AC29" i="1"/>
  <c r="AE29" i="1"/>
  <c r="AB30" i="1"/>
  <c r="AE30" i="1"/>
  <c r="AB31" i="1"/>
  <c r="AE31" i="1"/>
  <c r="AB32" i="1"/>
  <c r="AE32" i="1"/>
  <c r="AB33" i="1"/>
  <c r="AE33" i="1"/>
  <c r="AB34" i="1"/>
  <c r="AE34" i="1"/>
  <c r="AB35" i="1"/>
  <c r="AE35" i="1"/>
  <c r="AB36" i="1"/>
  <c r="AE36" i="1"/>
  <c r="AB37" i="1"/>
  <c r="AE37" i="1"/>
  <c r="AB38" i="1"/>
  <c r="AE38" i="1"/>
  <c r="AB39" i="1"/>
  <c r="AE39" i="1"/>
  <c r="AB40" i="1"/>
  <c r="AE40" i="1"/>
  <c r="AB41" i="1"/>
  <c r="AE41" i="1"/>
  <c r="AB42" i="1"/>
  <c r="AE42" i="1"/>
  <c r="AB43" i="1"/>
  <c r="AE43" i="1"/>
  <c r="AB44" i="1"/>
  <c r="AE44" i="1"/>
  <c r="AB45" i="1"/>
  <c r="AE45" i="1"/>
  <c r="AB46" i="1"/>
  <c r="AE46" i="1"/>
  <c r="AB47" i="1"/>
  <c r="AE47" i="1"/>
  <c r="AB48" i="1"/>
  <c r="AE48" i="1"/>
  <c r="AB49" i="1"/>
  <c r="AE49" i="1"/>
  <c r="AB50" i="1"/>
  <c r="AE50" i="1"/>
  <c r="AB51" i="1"/>
  <c r="AE51" i="1"/>
  <c r="AB52" i="1"/>
  <c r="AE52" i="1"/>
  <c r="AB53" i="1"/>
  <c r="AE53" i="1"/>
  <c r="AB54" i="1"/>
  <c r="AE54" i="1"/>
  <c r="AG29" i="1"/>
  <c r="AE80" i="1"/>
  <c r="AD29" i="1"/>
  <c r="AI29" i="1"/>
  <c r="AD80" i="1"/>
  <c r="AH29" i="1"/>
  <c r="AC80" i="1"/>
  <c r="AB2" i="1"/>
  <c r="AC2" i="1"/>
  <c r="AE2" i="1"/>
  <c r="AB3" i="1"/>
  <c r="AE3" i="1"/>
  <c r="AB4" i="1"/>
  <c r="AE4" i="1"/>
  <c r="AB5" i="1"/>
  <c r="AE5" i="1"/>
  <c r="AB6" i="1"/>
  <c r="AE6" i="1"/>
  <c r="AB7" i="1"/>
  <c r="AE7" i="1"/>
  <c r="AB8" i="1"/>
  <c r="AE8" i="1"/>
  <c r="AB9" i="1"/>
  <c r="AE9" i="1"/>
  <c r="AB10" i="1"/>
  <c r="AE10" i="1"/>
  <c r="AB11" i="1"/>
  <c r="AE11" i="1"/>
  <c r="AB12" i="1"/>
  <c r="AE12" i="1"/>
  <c r="AB13" i="1"/>
  <c r="AE13" i="1"/>
  <c r="AB14" i="1"/>
  <c r="AE14" i="1"/>
  <c r="AB15" i="1"/>
  <c r="AE15" i="1"/>
  <c r="AB16" i="1"/>
  <c r="AE16" i="1"/>
  <c r="AB17" i="1"/>
  <c r="AE17" i="1"/>
  <c r="AB18" i="1"/>
  <c r="AE18" i="1"/>
  <c r="AB19" i="1"/>
  <c r="AE19" i="1"/>
  <c r="AB20" i="1"/>
  <c r="AE20" i="1"/>
  <c r="AB21" i="1"/>
  <c r="AE21" i="1"/>
  <c r="AB22" i="1"/>
  <c r="AE22" i="1"/>
  <c r="AB23" i="1"/>
  <c r="AE23" i="1"/>
  <c r="AB24" i="1"/>
  <c r="AE24" i="1"/>
  <c r="AB25" i="1"/>
  <c r="AE25" i="1"/>
  <c r="AB26" i="1"/>
  <c r="AE26" i="1"/>
  <c r="AB27" i="1"/>
  <c r="AE27" i="1"/>
  <c r="AB28" i="1"/>
  <c r="AE28" i="1"/>
  <c r="AG2" i="1"/>
  <c r="AE79" i="1"/>
  <c r="AD2" i="1"/>
  <c r="AI2" i="1"/>
  <c r="AD79" i="1"/>
  <c r="AH2" i="1"/>
  <c r="AC79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U55" i="1"/>
  <c r="S81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U29" i="1"/>
  <c r="S80" i="1"/>
  <c r="P2" i="1"/>
  <c r="S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U2" i="1"/>
  <c r="S79" i="1"/>
  <c r="D55" i="1"/>
  <c r="E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I55" i="1"/>
  <c r="G81" i="1"/>
  <c r="D29" i="1"/>
  <c r="E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I29" i="1"/>
  <c r="G80" i="1"/>
  <c r="D2" i="1"/>
  <c r="E2" i="1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I2" i="1"/>
  <c r="G79" i="1"/>
  <c r="F55" i="1"/>
  <c r="K55" i="1"/>
  <c r="F81" i="1"/>
  <c r="F29" i="1"/>
  <c r="K29" i="1"/>
  <c r="F80" i="1"/>
  <c r="F2" i="1"/>
  <c r="K2" i="1"/>
  <c r="F79" i="1"/>
  <c r="J55" i="1"/>
  <c r="E81" i="1"/>
  <c r="J29" i="1"/>
  <c r="E80" i="1"/>
  <c r="J2" i="1"/>
  <c r="E79" i="1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55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29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2" i="2"/>
  <c r="I55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H55" i="2"/>
  <c r="I29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H29" i="2"/>
  <c r="I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H2" i="2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55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29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55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2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55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55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29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</calcChain>
</file>

<file path=xl/sharedStrings.xml><?xml version="1.0" encoding="utf-8"?>
<sst xmlns="http://schemas.openxmlformats.org/spreadsheetml/2006/main" count="129" uniqueCount="38">
  <si>
    <t>Mixing Cost</t>
  </si>
  <si>
    <t>P234</t>
  </si>
  <si>
    <t>Group1</t>
  </si>
  <si>
    <t>Group2</t>
  </si>
  <si>
    <t>Within</t>
  </si>
  <si>
    <t>New1</t>
  </si>
  <si>
    <t>New2</t>
  </si>
  <si>
    <t>Within95%</t>
  </si>
  <si>
    <t>4-year-old</t>
  </si>
  <si>
    <t>6-year-old</t>
  </si>
  <si>
    <t>M234</t>
  </si>
  <si>
    <t>ACCU</t>
  </si>
  <si>
    <t>Switch Cost</t>
  </si>
  <si>
    <t>M1</t>
  </si>
  <si>
    <t>Mean1</t>
  </si>
  <si>
    <t>Mean2</t>
  </si>
  <si>
    <t>RT</t>
  </si>
  <si>
    <t>Cue Cost</t>
  </si>
  <si>
    <t xml:space="preserve">P1 </t>
  </si>
  <si>
    <t>M1-P1</t>
  </si>
  <si>
    <t>M234-P234</t>
  </si>
  <si>
    <t>RR Pure</t>
  </si>
  <si>
    <t>Single</t>
  </si>
  <si>
    <t>Repeated</t>
  </si>
  <si>
    <t>RR Mix</t>
  </si>
  <si>
    <t>adult</t>
  </si>
  <si>
    <t>Pure</t>
  </si>
  <si>
    <t>Mixed</t>
  </si>
  <si>
    <t>95% CI</t>
  </si>
  <si>
    <t>Switch</t>
  </si>
  <si>
    <t>Repetition</t>
  </si>
  <si>
    <t>Mixed Condition</t>
  </si>
  <si>
    <t>Pure Condition</t>
  </si>
  <si>
    <t>Cost</t>
  </si>
  <si>
    <t>Mix-Single</t>
  </si>
  <si>
    <t>Mix-Repeated</t>
  </si>
  <si>
    <t>Pure-Single</t>
  </si>
  <si>
    <t>Pure-Repeated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</si>
</sst>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0" fillId="2" borderId="1" xfId="1" applyFont="1" applyBorder="1"/>
    <xf numFmtId="0" fontId="2" fillId="0" borderId="0" xfId="0" applyFont="1"/>
    <xf numFmtId="0" fontId="5" fillId="0" borderId="0" xfId="0" applyFont="1"/>
  </cellXfs>
  <cellStyles count="152">
    <cellStyle name="20% - Accent1" xfId="1" builtinId="30"/>
    <cellStyle name="20% - Accent2" xfId="2" builtinId="34"/>
    <cellStyle name="20% - Accent3" xfId="3" builtinId="38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'Mixing &amp; Switch Cost'!$E$78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Cost'!$E$79:$E$81</c:f>
              <c:numCache>
                <c:formatCode>General</c:formatCode>
                <c:ptCount val="3"/>
                <c:pt idx="0">
                  <c:v>1469.051851851852</c:v>
                </c:pt>
                <c:pt idx="1">
                  <c:v>1127.619615384615</c:v>
                </c:pt>
                <c:pt idx="2">
                  <c:v>706.3181818181818</c:v>
                </c:pt>
              </c:numCache>
            </c:numRef>
          </c:val>
        </c:ser>
        <c:ser>
          <c:idx val="1"/>
          <c:order val="1"/>
          <c:tx>
            <c:strRef>
              <c:f>'Mixing &amp; Switch Cost'!$F$78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Cost'!$F$79:$F$81</c:f>
              <c:numCache>
                <c:formatCode>General</c:formatCode>
                <c:ptCount val="3"/>
                <c:pt idx="0">
                  <c:v>1578.863333333333</c:v>
                </c:pt>
                <c:pt idx="1">
                  <c:v>1235.288076923077</c:v>
                </c:pt>
                <c:pt idx="2">
                  <c:v>742.0781818181818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18816"/>
        <c:axId val="-2068755536"/>
      </c:barChart>
      <c:catAx>
        <c:axId val="-2073518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68755536"/>
        <c:crosses val="autoZero"/>
        <c:auto val="1"/>
        <c:lblAlgn val="ctr"/>
        <c:lblOffset val="100"/>
        <c:noMultiLvlLbl val="0"/>
      </c:catAx>
      <c:valAx>
        <c:axId val="-206875553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3518816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65322916666667"/>
          <c:y val="0.0913423076923077"/>
          <c:w val="0.178889756944444"/>
          <c:h val="0.155382051282051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'Mixing &amp; Switch Cost'!$Q$78</c:f>
              <c:strCache>
                <c:ptCount val="1"/>
                <c:pt idx="0">
                  <c:v>Pure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plus>
            <c:min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minus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'Mixing &amp; Switch Cost'!$P$79:$P$81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Cost'!$Q$79:$Q$81</c:f>
              <c:numCache>
                <c:formatCode>General</c:formatCode>
                <c:ptCount val="3"/>
                <c:pt idx="0">
                  <c:v>7.887592592592583</c:v>
                </c:pt>
                <c:pt idx="1">
                  <c:v>4.914615384615374</c:v>
                </c:pt>
                <c:pt idx="2">
                  <c:v>1.767772727272714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'Mixing &amp; Switch Cost'!$R$78</c:f>
              <c:strCache>
                <c:ptCount val="1"/>
                <c:pt idx="0">
                  <c:v>Mixed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plus>
            <c:min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'Mixing &amp; Switch Cost'!$P$79:$P$81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Cost'!$R$79:$R$81</c:f>
              <c:numCache>
                <c:formatCode>General</c:formatCode>
                <c:ptCount val="3"/>
                <c:pt idx="0">
                  <c:v>13.23733333333332</c:v>
                </c:pt>
                <c:pt idx="1">
                  <c:v>8.498653846153843</c:v>
                </c:pt>
                <c:pt idx="2">
                  <c:v>2.272772727272724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969024"/>
        <c:axId val="-2073116752"/>
      </c:lineChart>
      <c:catAx>
        <c:axId val="-2080969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16752"/>
        <c:crosses val="autoZero"/>
        <c:auto val="1"/>
        <c:lblAlgn val="ctr"/>
        <c:lblOffset val="100"/>
        <c:noMultiLvlLbl val="0"/>
      </c:catAx>
      <c:valAx>
        <c:axId val="-2073116752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6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'Mixing &amp; Switch Cost'!$AC$78</c:f>
              <c:strCache>
                <c:ptCount val="1"/>
                <c:pt idx="0">
                  <c:v>Switch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Cost'!$AC$79:$AC$81</c:f>
              <c:numCache>
                <c:formatCode>General</c:formatCode>
                <c:ptCount val="3"/>
                <c:pt idx="0">
                  <c:v>1762.296296296296</c:v>
                </c:pt>
                <c:pt idx="1">
                  <c:v>1379.770384615385</c:v>
                </c:pt>
                <c:pt idx="2">
                  <c:v>779.9063636363637</c:v>
                </c:pt>
              </c:numCache>
            </c:numRef>
          </c:val>
        </c:ser>
        <c:ser>
          <c:idx val="1"/>
          <c:order val="1"/>
          <c:tx>
            <c:strRef>
              <c:f>'Mixing &amp; Switch Cost'!$AD$78</c:f>
              <c:strCache>
                <c:ptCount val="1"/>
                <c:pt idx="0">
                  <c:v>Repetition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Cost'!$AD$79:$AD$81</c:f>
              <c:numCache>
                <c:formatCode>General</c:formatCode>
                <c:ptCount val="3"/>
                <c:pt idx="0">
                  <c:v>1578.863333333333</c:v>
                </c:pt>
                <c:pt idx="1">
                  <c:v>1235.288076923077</c:v>
                </c:pt>
                <c:pt idx="2">
                  <c:v>742.0781818181818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682032"/>
        <c:axId val="-2073956096"/>
      </c:barChart>
      <c:catAx>
        <c:axId val="-2080682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3956096"/>
        <c:crosses val="autoZero"/>
        <c:auto val="1"/>
        <c:lblAlgn val="ctr"/>
        <c:lblOffset val="100"/>
        <c:noMultiLvlLbl val="0"/>
      </c:catAx>
      <c:valAx>
        <c:axId val="-207395609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80682032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65322916666667"/>
          <c:y val="0.0913423076923077"/>
          <c:w val="0.178889756944444"/>
          <c:h val="0.155382051282051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'Mixing &amp; Switch Cost'!$AQ$78</c:f>
              <c:strCache>
                <c:ptCount val="1"/>
                <c:pt idx="0">
                  <c:v>Switch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plus>
            <c:min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minus>
            <c:spPr>
              <a:noFill/>
              <a:ln w="9525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'Mixing &amp; Switch Cost'!$P$79:$P$81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Cost'!$AQ$79:$AQ$81</c:f>
              <c:numCache>
                <c:formatCode>General</c:formatCode>
                <c:ptCount val="3"/>
                <c:pt idx="0">
                  <c:v>13.23733333333332</c:v>
                </c:pt>
                <c:pt idx="1">
                  <c:v>8.498653846153843</c:v>
                </c:pt>
                <c:pt idx="2">
                  <c:v>2.272772727272724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'Mixing &amp; Switch Cost'!$AP$78</c:f>
              <c:strCache>
                <c:ptCount val="1"/>
                <c:pt idx="0">
                  <c:v>Repetition</c:v>
                </c:pt>
              </c:strCache>
            </c:strRef>
          </c:tx>
          <c:spPr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plus>
            <c:minus>
              <c:numRef>
                <c:f>'Mixing &amp; Switch Cost'!$S$79:$S$81</c:f>
                <c:numCache>
                  <c:formatCode>General</c:formatCode>
                  <c:ptCount val="3"/>
                  <c:pt idx="0">
                    <c:v>1.79748843648102</c:v>
                  </c:pt>
                  <c:pt idx="1">
                    <c:v>1.231462728561734</c:v>
                  </c:pt>
                  <c:pt idx="2">
                    <c:v>0.562353837247213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</c:errBars>
          <c:cat>
            <c:strRef>
              <c:f>'Mixing &amp; Switch Cost'!$P$79:$P$81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Cost'!$AP$79:$AP$81</c:f>
              <c:numCache>
                <c:formatCode>General</c:formatCode>
                <c:ptCount val="3"/>
                <c:pt idx="0">
                  <c:v>13.16888888888889</c:v>
                </c:pt>
                <c:pt idx="1">
                  <c:v>9.213192307692295</c:v>
                </c:pt>
                <c:pt idx="2">
                  <c:v>2.272818181818181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738704"/>
        <c:axId val="-2073166016"/>
      </c:lineChart>
      <c:catAx>
        <c:axId val="-2073738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6016"/>
        <c:crosses val="autoZero"/>
        <c:auto val="1"/>
        <c:lblAlgn val="ctr"/>
        <c:lblOffset val="100"/>
        <c:noMultiLvlLbl val="0"/>
      </c:catAx>
      <c:valAx>
        <c:axId val="-2073166016"/>
        <c:scaling>
          <c:orientation val="minMax"/>
          <c:max val="20.0"/>
          <c:min val="0.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4779051195113"/>
          <c:y val="0.0490367775831874"/>
          <c:w val="0.685832095721131"/>
          <c:h val="0.854547761214612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'Respons Rep'!$E$78</c:f>
              <c:strCache>
                <c:ptCount val="1"/>
                <c:pt idx="0">
                  <c:v>Pure-Single</c:v>
                </c:pt>
              </c:strCache>
            </c:strRef>
          </c:tx>
          <c:spPr>
            <a:solidFill>
              <a:srgbClr val="F79646">
                <a:lumMod val="40000"/>
                <a:lumOff val="60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Rep'!$G$79:$G$81</c:f>
                <c:numCache>
                  <c:formatCode>General</c:formatCode>
                  <c:ptCount val="3"/>
                  <c:pt idx="0">
                    <c:v>38.08390521233988</c:v>
                  </c:pt>
                  <c:pt idx="1">
                    <c:v>22.62843784176978</c:v>
                  </c:pt>
                  <c:pt idx="2">
                    <c:v>28.66697624295909</c:v>
                  </c:pt>
                </c:numCache>
              </c:numRef>
            </c:plus>
            <c:minus>
              <c:numRef>
                <c:f>'Respons Rep'!$G$79:$G$81</c:f>
                <c:numCache>
                  <c:formatCode>General</c:formatCode>
                  <c:ptCount val="3"/>
                  <c:pt idx="0">
                    <c:v>38.08390521233988</c:v>
                  </c:pt>
                  <c:pt idx="1">
                    <c:v>22.62843784176978</c:v>
                  </c:pt>
                  <c:pt idx="2">
                    <c:v>28.66697624295909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Rep'!$E$79:$E$81</c:f>
              <c:numCache>
                <c:formatCode>General</c:formatCode>
                <c:ptCount val="3"/>
                <c:pt idx="0">
                  <c:v>1497.907407407407</c:v>
                </c:pt>
                <c:pt idx="1">
                  <c:v>1141.133846153846</c:v>
                </c:pt>
                <c:pt idx="2">
                  <c:v>714.6904545454546</c:v>
                </c:pt>
              </c:numCache>
            </c:numRef>
          </c:val>
        </c:ser>
        <c:ser>
          <c:idx val="3"/>
          <c:order val="3"/>
          <c:tx>
            <c:strRef>
              <c:f>'Respons Rep'!$F$78</c:f>
              <c:strCache>
                <c:ptCount val="1"/>
                <c:pt idx="0">
                  <c:v>Pure-Repeated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Rep'!$G$79:$G$81</c:f>
                <c:numCache>
                  <c:formatCode>General</c:formatCode>
                  <c:ptCount val="3"/>
                  <c:pt idx="0">
                    <c:v>38.08390521233988</c:v>
                  </c:pt>
                  <c:pt idx="1">
                    <c:v>22.62843784176978</c:v>
                  </c:pt>
                  <c:pt idx="2">
                    <c:v>28.66697624295909</c:v>
                  </c:pt>
                </c:numCache>
              </c:numRef>
            </c:plus>
            <c:minus>
              <c:numRef>
                <c:f>'Respons Rep'!$G$79:$G$81</c:f>
                <c:numCache>
                  <c:formatCode>General</c:formatCode>
                  <c:ptCount val="3"/>
                  <c:pt idx="0">
                    <c:v>38.08390521233988</c:v>
                  </c:pt>
                  <c:pt idx="1">
                    <c:v>22.62843784176978</c:v>
                  </c:pt>
                  <c:pt idx="2">
                    <c:v>28.66697624295909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Rep'!$F$79:$F$81</c:f>
              <c:numCache>
                <c:formatCode>General</c:formatCode>
                <c:ptCount val="3"/>
                <c:pt idx="0">
                  <c:v>1433.886296296297</c:v>
                </c:pt>
                <c:pt idx="1">
                  <c:v>1109.099615384615</c:v>
                </c:pt>
                <c:pt idx="2">
                  <c:v>699.1531818181816</c:v>
                </c:pt>
              </c:numCache>
            </c:numRef>
          </c:val>
        </c:ser>
        <c:ser>
          <c:idx val="0"/>
          <c:order val="0"/>
          <c:tx>
            <c:strRef>
              <c:f>'Respons Rep'!$Q$78</c:f>
              <c:strCache>
                <c:ptCount val="1"/>
                <c:pt idx="0">
                  <c:v>Mix-Single</c:v>
                </c:pt>
              </c:strCache>
            </c:strRef>
          </c:tx>
          <c:spPr>
            <a:solidFill>
              <a:srgbClr val="4F81BD">
                <a:lumMod val="40000"/>
                <a:lumOff val="60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plus>
            <c:min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Rep'!$Q$79:$Q$81</c:f>
              <c:numCache>
                <c:formatCode>General</c:formatCode>
                <c:ptCount val="3"/>
                <c:pt idx="0">
                  <c:v>1673.582222222223</c:v>
                </c:pt>
                <c:pt idx="1">
                  <c:v>1298.72076923077</c:v>
                </c:pt>
                <c:pt idx="2">
                  <c:v>772.6531818181817</c:v>
                </c:pt>
              </c:numCache>
            </c:numRef>
          </c:val>
        </c:ser>
        <c:ser>
          <c:idx val="1"/>
          <c:order val="1"/>
          <c:tx>
            <c:strRef>
              <c:f>'Respons Rep'!$R$78</c:f>
              <c:strCache>
                <c:ptCount val="1"/>
                <c:pt idx="0">
                  <c:v>Mix-Repeated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plus>
            <c:min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Rep'!$R$79:$R$81</c:f>
              <c:numCache>
                <c:formatCode>General</c:formatCode>
                <c:ptCount val="3"/>
                <c:pt idx="0">
                  <c:v>1437.364074074074</c:v>
                </c:pt>
                <c:pt idx="1">
                  <c:v>1139.763846153846</c:v>
                </c:pt>
                <c:pt idx="2">
                  <c:v>701.5077272727273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4027312"/>
        <c:axId val="-2074024576"/>
      </c:barChart>
      <c:catAx>
        <c:axId val="-2074027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4024576"/>
        <c:crosses val="autoZero"/>
        <c:auto val="1"/>
        <c:lblAlgn val="ctr"/>
        <c:lblOffset val="100"/>
        <c:noMultiLvlLbl val="0"/>
      </c:catAx>
      <c:valAx>
        <c:axId val="-2074024576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4027312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33294476980413"/>
          <c:y val="0.0598188011087055"/>
          <c:w val="0.26607840390058"/>
          <c:h val="0.214926706841155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'Respons Rep'!$Q$78</c:f>
              <c:strCache>
                <c:ptCount val="1"/>
                <c:pt idx="0">
                  <c:v>Mix-Single</c:v>
                </c:pt>
              </c:strCache>
            </c:strRef>
          </c:tx>
          <c:spPr>
            <a:solidFill>
              <a:srgbClr val="F79646">
                <a:lumMod val="75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plus>
            <c:min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Rep'!$Q$79:$Q$81</c:f>
              <c:numCache>
                <c:formatCode>General</c:formatCode>
                <c:ptCount val="3"/>
                <c:pt idx="0">
                  <c:v>1673.582222222223</c:v>
                </c:pt>
                <c:pt idx="1">
                  <c:v>1298.72076923077</c:v>
                </c:pt>
                <c:pt idx="2">
                  <c:v>772.6531818181817</c:v>
                </c:pt>
              </c:numCache>
            </c:numRef>
          </c:val>
        </c:ser>
        <c:ser>
          <c:idx val="1"/>
          <c:order val="1"/>
          <c:tx>
            <c:strRef>
              <c:f>'Respons Rep'!$R$78</c:f>
              <c:strCache>
                <c:ptCount val="1"/>
                <c:pt idx="0">
                  <c:v>Mix-Repeated</c:v>
                </c:pt>
              </c:strCache>
            </c:strRef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plus>
            <c:minus>
              <c:numRef>
                <c:f>'Respons Rep'!$S$79:$S$81</c:f>
                <c:numCache>
                  <c:formatCode>General</c:formatCode>
                  <c:ptCount val="3"/>
                  <c:pt idx="0">
                    <c:v>42.40049935148481</c:v>
                  </c:pt>
                  <c:pt idx="1">
                    <c:v>29.87822107357579</c:v>
                  </c:pt>
                  <c:pt idx="2">
                    <c:v>21.80821768167816</c:v>
                  </c:pt>
                </c:numCache>
              </c:numRef>
            </c:minus>
          </c:errBars>
          <c:cat>
            <c:strRef>
              <c:f>'Respons Rep'!$D$79:$D$81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'Respons Rep'!$R$79:$R$81</c:f>
              <c:numCache>
                <c:formatCode>General</c:formatCode>
                <c:ptCount val="3"/>
                <c:pt idx="0">
                  <c:v>1437.364074074074</c:v>
                </c:pt>
                <c:pt idx="1">
                  <c:v>1139.763846153846</c:v>
                </c:pt>
                <c:pt idx="2">
                  <c:v>701.5077272727273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98688"/>
        <c:axId val="-2073918144"/>
      </c:barChart>
      <c:catAx>
        <c:axId val="-207399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3918144"/>
        <c:crosses val="autoZero"/>
        <c:auto val="1"/>
        <c:lblAlgn val="ctr"/>
        <c:lblOffset val="100"/>
        <c:noMultiLvlLbl val="0"/>
      </c:catAx>
      <c:valAx>
        <c:axId val="-2073918144"/>
        <c:scaling>
          <c:orientation val="minMax"/>
          <c:max val="2000.0"/>
          <c:min val="5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/>
                  <a:t>Reaction Time (ms)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7399868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65322916666667"/>
          <c:y val="0.0913423076923077"/>
          <c:w val="0.178889756944444"/>
          <c:h val="0.155382051282051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'Mixing &amp; Switch Cost'!$E$78</c:f>
              <c:strCache>
                <c:ptCount val="1"/>
                <c:pt idx="0">
                  <c:v>Pure</c:v>
                </c:pt>
              </c:strCache>
            </c:strRef>
          </c:tx>
          <c:spPr>
            <a:solidFill>
              <a:srgbClr val="F7964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Cost'!$E$79:$E$81</c:f>
              <c:numCache>
                <c:formatCode>General</c:formatCode>
                <c:ptCount val="3"/>
                <c:pt idx="0">
                  <c:v>1469.051851851852</c:v>
                </c:pt>
                <c:pt idx="1">
                  <c:v>1127.619615384615</c:v>
                </c:pt>
                <c:pt idx="2">
                  <c:v>706.3181818181818</c:v>
                </c:pt>
              </c:numCache>
            </c:numRef>
          </c:val>
        </c:ser>
        <c:ser>
          <c:idx val="1"/>
          <c:order val="1"/>
          <c:tx>
            <c:strRef>
              <c:f>'Mixing &amp; Switch Cost'!$F$78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4BACC6">
                <a:lumMod val="40000"/>
                <a:lumOff val="60000"/>
              </a:srgb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plus>
            <c:minus>
              <c:numRef>
                <c:f>'Mixing &amp; Switch Cost'!$G$79:$G$81</c:f>
                <c:numCache>
                  <c:formatCode>General</c:formatCode>
                  <c:ptCount val="3"/>
                  <c:pt idx="0">
                    <c:v>40.2494685418883</c:v>
                  </c:pt>
                  <c:pt idx="1">
                    <c:v>40.97202217436633</c:v>
                  </c:pt>
                  <c:pt idx="2">
                    <c:v>21.61743781389404</c:v>
                  </c:pt>
                </c:numCache>
              </c:numRef>
            </c:minus>
          </c:errBars>
          <c:cat>
            <c:strRef>
              <c:f>'Mixing &amp; Switch Cost'!$D$79:$D$81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'Mixing &amp; Switch Cost'!$F$79:$F$81</c:f>
              <c:numCache>
                <c:formatCode>General</c:formatCode>
                <c:ptCount val="3"/>
                <c:pt idx="0">
                  <c:v>1578.863333333333</c:v>
                </c:pt>
                <c:pt idx="1">
                  <c:v>1235.288076923077</c:v>
                </c:pt>
                <c:pt idx="2">
                  <c:v>742.0781818181818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0979328"/>
        <c:axId val="-2102651008"/>
      </c:barChart>
      <c:catAx>
        <c:axId val="-208097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102651008"/>
        <c:crosses val="autoZero"/>
        <c:auto val="1"/>
        <c:lblAlgn val="ctr"/>
        <c:lblOffset val="100"/>
        <c:noMultiLvlLbl val="0"/>
      </c:catAx>
      <c:valAx>
        <c:axId val="-2102651008"/>
        <c:scaling>
          <c:orientation val="minMax"/>
          <c:max val="20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 i="0"/>
                </a:pPr>
                <a:r>
                  <a:rPr lang="en-US"/>
                  <a:t>Reaction Time (ms)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>
                <a:latin typeface="Times New Roman"/>
                <a:cs typeface="Times New Roman"/>
              </a:defRPr>
            </a:pPr>
            <a:endParaRPr lang="en-US"/>
          </a:p>
        </c:txPr>
        <c:crossAx val="-2080979328"/>
        <c:crosses val="autoZero"/>
        <c:crossBetween val="between"/>
        <c:majorUnit val="200.0"/>
      </c:valAx>
    </c:plotArea>
    <c:legend>
      <c:legendPos val="r"/>
      <c:layout>
        <c:manualLayout>
          <c:xMode val="edge"/>
          <c:yMode val="edge"/>
          <c:x val="0.665322916666667"/>
          <c:y val="0.0913423076923077"/>
          <c:w val="0.178889756944444"/>
          <c:h val="0.155382051282051"/>
        </c:manualLayout>
      </c:layout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Sheet4!$N$77</c:f>
              <c:strCache>
                <c:ptCount val="1"/>
                <c:pt idx="0">
                  <c:v>Cost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Sheet4!$O$78:$O$80</c:f>
                <c:numCache>
                  <c:formatCode>General</c:formatCode>
                  <c:ptCount val="3"/>
                  <c:pt idx="0">
                    <c:v>80.49893708377657</c:v>
                  </c:pt>
                  <c:pt idx="1">
                    <c:v>81.94404434873267</c:v>
                  </c:pt>
                  <c:pt idx="2">
                    <c:v>43.23487562778806</c:v>
                  </c:pt>
                </c:numCache>
              </c:numRef>
            </c:plus>
            <c:minus>
              <c:numRef>
                <c:f>Sheet4!$O$78:$O$80</c:f>
                <c:numCache>
                  <c:formatCode>General</c:formatCode>
                  <c:ptCount val="3"/>
                  <c:pt idx="0">
                    <c:v>80.49893708377657</c:v>
                  </c:pt>
                  <c:pt idx="1">
                    <c:v>81.94404434873267</c:v>
                  </c:pt>
                  <c:pt idx="2">
                    <c:v>43.23487562778806</c:v>
                  </c:pt>
                </c:numCache>
              </c:numRef>
            </c:minus>
          </c:errBars>
          <c:cat>
            <c:strRef>
              <c:f>Sheet4!$M$78:$M$80</c:f>
              <c:strCache>
                <c:ptCount val="3"/>
                <c:pt idx="0">
                  <c:v>4-year-old</c:v>
                </c:pt>
                <c:pt idx="1">
                  <c:v>6-year-old</c:v>
                </c:pt>
                <c:pt idx="2">
                  <c:v>adult</c:v>
                </c:pt>
              </c:strCache>
            </c:strRef>
          </c:cat>
          <c:val>
            <c:numRef>
              <c:f>Sheet4!$N$78:$N$80</c:f>
              <c:numCache>
                <c:formatCode>General</c:formatCode>
                <c:ptCount val="3"/>
                <c:pt idx="0">
                  <c:v>109.8114814814814</c:v>
                </c:pt>
                <c:pt idx="1">
                  <c:v>107.6684615384615</c:v>
                </c:pt>
                <c:pt idx="2">
                  <c:v>35.76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30112"/>
        <c:axId val="-2073175248"/>
      </c:barChart>
      <c:catAx>
        <c:axId val="-207393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73175248"/>
        <c:crosses val="autoZero"/>
        <c:auto val="1"/>
        <c:lblAlgn val="ctr"/>
        <c:lblOffset val="100"/>
        <c:noMultiLvlLbl val="0"/>
      </c:catAx>
      <c:valAx>
        <c:axId val="-207317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930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85</xdr:row>
      <xdr:rowOff>146050</xdr:rowOff>
    </xdr:from>
    <xdr:to>
      <xdr:col>9</xdr:col>
      <xdr:colOff>165100</xdr:colOff>
      <xdr:row>104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596900</xdr:colOff>
      <xdr:row>85</xdr:row>
      <xdr:rowOff>133350</xdr:rowOff>
    </xdr:from>
    <xdr:to>
      <xdr:col>15</xdr:col>
      <xdr:colOff>457200</xdr:colOff>
      <xdr:row>104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86</xdr:row>
      <xdr:rowOff>0</xdr:rowOff>
    </xdr:from>
    <xdr:to>
      <xdr:col>24</xdr:col>
      <xdr:colOff>673100</xdr:colOff>
      <xdr:row>105</xdr:row>
      <xdr:rowOff>6350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774700</xdr:colOff>
      <xdr:row>85</xdr:row>
      <xdr:rowOff>152400</xdr:rowOff>
    </xdr:from>
    <xdr:to>
      <xdr:col>31</xdr:col>
      <xdr:colOff>635000</xdr:colOff>
      <xdr:row>104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85</xdr:row>
      <xdr:rowOff>0</xdr:rowOff>
    </xdr:from>
    <xdr:to>
      <xdr:col>11</xdr:col>
      <xdr:colOff>533400</xdr:colOff>
      <xdr:row>104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</xdr:colOff>
      <xdr:row>84</xdr:row>
      <xdr:rowOff>152400</xdr:rowOff>
    </xdr:from>
    <xdr:to>
      <xdr:col>18</xdr:col>
      <xdr:colOff>685800</xdr:colOff>
      <xdr:row>103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85</xdr:row>
      <xdr:rowOff>146050</xdr:rowOff>
    </xdr:from>
    <xdr:to>
      <xdr:col>9</xdr:col>
      <xdr:colOff>165100</xdr:colOff>
      <xdr:row>104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51</xdr:row>
      <xdr:rowOff>69850</xdr:rowOff>
    </xdr:from>
    <xdr:to>
      <xdr:col>21</xdr:col>
      <xdr:colOff>711200</xdr:colOff>
      <xdr:row>65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1"/>
  <sheetViews>
    <sheetView tabSelected="1" topLeftCell="S71" workbookViewId="0">
      <selection activeCell="AG97" sqref="AG97"/>
    </sheetView>
  </sheetViews>
  <sheetFormatPr baseColWidth="10" defaultRowHeight="16" x14ac:dyDescent="0.2"/>
  <sheetData>
    <row r="1" spans="1:48" x14ac:dyDescent="0.2">
      <c r="A1" s="5" t="s">
        <v>0</v>
      </c>
      <c r="B1" t="s">
        <v>1</v>
      </c>
      <c r="C1" t="s">
        <v>10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M1" s="5" t="s">
        <v>0</v>
      </c>
      <c r="N1" t="s">
        <v>1</v>
      </c>
      <c r="O1" t="s">
        <v>10</v>
      </c>
      <c r="P1" t="s">
        <v>4</v>
      </c>
      <c r="Q1" t="s">
        <v>2</v>
      </c>
      <c r="R1" t="s">
        <v>3</v>
      </c>
      <c r="S1" t="s">
        <v>5</v>
      </c>
      <c r="T1" t="s">
        <v>6</v>
      </c>
      <c r="U1" t="s">
        <v>7</v>
      </c>
      <c r="Y1" s="5" t="s">
        <v>12</v>
      </c>
      <c r="Z1" t="s">
        <v>13</v>
      </c>
      <c r="AA1" t="s">
        <v>10</v>
      </c>
      <c r="AB1" t="s">
        <v>4</v>
      </c>
      <c r="AC1" t="s">
        <v>2</v>
      </c>
      <c r="AD1" t="s">
        <v>3</v>
      </c>
      <c r="AE1" t="s">
        <v>5</v>
      </c>
      <c r="AF1" t="s">
        <v>6</v>
      </c>
      <c r="AG1" t="s">
        <v>7</v>
      </c>
      <c r="AL1" s="5" t="s">
        <v>12</v>
      </c>
      <c r="AM1" t="s">
        <v>13</v>
      </c>
      <c r="AN1" t="s">
        <v>10</v>
      </c>
      <c r="AO1" t="s">
        <v>4</v>
      </c>
      <c r="AP1" t="s">
        <v>2</v>
      </c>
      <c r="AQ1" t="s">
        <v>3</v>
      </c>
      <c r="AR1" t="s">
        <v>5</v>
      </c>
      <c r="AS1" t="s">
        <v>6</v>
      </c>
      <c r="AT1" t="s">
        <v>7</v>
      </c>
    </row>
    <row r="2" spans="1:48" s="1" customFormat="1" x14ac:dyDescent="0.2">
      <c r="A2" s="1">
        <v>4</v>
      </c>
      <c r="B2" s="1">
        <v>1.9696</v>
      </c>
      <c r="C2" s="1">
        <v>1.7487999999999999</v>
      </c>
      <c r="D2" s="1">
        <f>AVERAGE(B2:C2)</f>
        <v>1.8592</v>
      </c>
      <c r="E2" s="1">
        <f>AVERAGE(B2:B28)</f>
        <v>1.4690518518518518</v>
      </c>
      <c r="F2" s="1">
        <f>AVERAGE(C2:C28)</f>
        <v>1.5788633333333335</v>
      </c>
      <c r="G2" s="1">
        <f>((B2-$D2)+E$2)*1000</f>
        <v>1579.4518518518519</v>
      </c>
      <c r="H2" s="1">
        <f>((C2-$D2)+F$2)*1000</f>
        <v>1468.4633333333334</v>
      </c>
      <c r="I2" s="1">
        <f>1.96*STDEV(G2:G28)/SQRT(COUNT(G2:G28))</f>
        <v>40.249468541888298</v>
      </c>
      <c r="J2" s="1">
        <f>E2*1000</f>
        <v>1469.0518518518518</v>
      </c>
      <c r="K2" s="1">
        <f>F2*1000</f>
        <v>1578.8633333333335</v>
      </c>
      <c r="M2" s="4" t="s">
        <v>11</v>
      </c>
      <c r="N2" s="1">
        <v>0.90741000000000005</v>
      </c>
      <c r="O2" s="1">
        <v>0.85185</v>
      </c>
      <c r="P2" s="1">
        <f>AVERAGE(N2:O2)</f>
        <v>0.87963000000000002</v>
      </c>
      <c r="Q2" s="1">
        <f>AVERAGE(N2:N28)</f>
        <v>0.92112407407407415</v>
      </c>
      <c r="R2" s="1">
        <f>AVERAGE(O2:O28)</f>
        <v>0.86762666666666677</v>
      </c>
      <c r="S2" s="1">
        <f>((N2-$P2)+Q$2)*100</f>
        <v>94.890407407407423</v>
      </c>
      <c r="T2" s="1">
        <f>((O2-$P2)+R$2)*100</f>
        <v>83.984666666666669</v>
      </c>
      <c r="U2" s="1">
        <f>1.96*STDEV(S2:S28)/SQRT(COUNT(S2:S28))</f>
        <v>1.7974884364810195</v>
      </c>
      <c r="V2" s="1">
        <f>Q2*100</f>
        <v>92.112407407407417</v>
      </c>
      <c r="W2" s="1">
        <f>R2*100</f>
        <v>86.762666666666675</v>
      </c>
      <c r="Y2" s="4" t="s">
        <v>16</v>
      </c>
      <c r="Z2" s="1">
        <v>2.2262</v>
      </c>
      <c r="AA2" s="1">
        <v>1.7487999999999999</v>
      </c>
      <c r="AB2" s="1">
        <f>AVERAGE(Z2:AA2)</f>
        <v>1.9874999999999998</v>
      </c>
      <c r="AC2" s="1">
        <f>AVERAGE(Z2:Z28)</f>
        <v>1.7622962962962962</v>
      </c>
      <c r="AD2" s="1">
        <f>AVERAGE(AA2:AA28)</f>
        <v>1.5788633333333335</v>
      </c>
      <c r="AE2" s="1">
        <f>((Z2-$AB2)+AC$2)*1000</f>
        <v>2000.9962962962966</v>
      </c>
      <c r="AF2" s="1">
        <f>((AA2-$AB2)+AD$2)*1000</f>
        <v>1340.1633333333336</v>
      </c>
      <c r="AG2" s="1">
        <f>1.96*STDEV(AE2:AE28)/SQRT(COUNT(AE2:AE28))</f>
        <v>53.807489766934211</v>
      </c>
      <c r="AH2" s="1">
        <f>AC2*1000</f>
        <v>1762.2962962962963</v>
      </c>
      <c r="AI2" s="1">
        <f>AD2*1000</f>
        <v>1578.8633333333335</v>
      </c>
      <c r="AL2" s="4" t="s">
        <v>11</v>
      </c>
      <c r="AM2" s="1">
        <v>0.85185</v>
      </c>
      <c r="AN2" s="1">
        <v>1</v>
      </c>
      <c r="AO2" s="1">
        <f>AVERAGE(AM2:AN2)</f>
        <v>0.925925</v>
      </c>
      <c r="AP2" s="1">
        <f>AVERAGE(AM2:AM28)</f>
        <v>0.86762666666666677</v>
      </c>
      <c r="AQ2" s="1">
        <f>AVERAGE(AN2:AN28)</f>
        <v>0.86831111111111114</v>
      </c>
      <c r="AR2" s="1">
        <f>((AM2-$AO2)+AP$2)*100</f>
        <v>79.355166666666676</v>
      </c>
      <c r="AS2" s="1">
        <f>((AN2-$AO2)+AQ$2)*100</f>
        <v>94.238611111111112</v>
      </c>
      <c r="AT2" s="1">
        <f>1.96*STDEV(AR2:AR28)/SQRT(COUNT(AR2:AR28))</f>
        <v>1.6985965747099385</v>
      </c>
      <c r="AU2" s="1">
        <f>AP2*100</f>
        <v>86.762666666666675</v>
      </c>
      <c r="AV2" s="1">
        <f>AQ2*100</f>
        <v>86.831111111111113</v>
      </c>
    </row>
    <row r="3" spans="1:48" s="1" customFormat="1" x14ac:dyDescent="0.2">
      <c r="A3" s="1">
        <v>4</v>
      </c>
      <c r="B3" s="1">
        <v>1.0922000000000001</v>
      </c>
      <c r="C3" s="1">
        <v>1.2962</v>
      </c>
      <c r="D3" s="1">
        <f t="shared" ref="D3:D66" si="0">AVERAGE(B3:C3)</f>
        <v>1.1941999999999999</v>
      </c>
      <c r="G3" s="1">
        <f t="shared" ref="G3:H28" si="1">((B3-$D3)+E$2)*1000</f>
        <v>1367.051851851852</v>
      </c>
      <c r="H3" s="1">
        <f t="shared" si="1"/>
        <v>1680.8633333333337</v>
      </c>
      <c r="N3" s="1">
        <v>0.96296000000000004</v>
      </c>
      <c r="O3" s="1">
        <v>0.98148000000000002</v>
      </c>
      <c r="P3" s="1">
        <f t="shared" ref="P3:P66" si="2">AVERAGE(N3:O3)</f>
        <v>0.97222000000000008</v>
      </c>
      <c r="S3" s="1">
        <f t="shared" ref="S3:S28" si="3">((N3-$P3)+Q$2)*100</f>
        <v>91.186407407407415</v>
      </c>
      <c r="T3" s="1">
        <f t="shared" ref="T3:T28" si="4">((O3-$P3)+R$2)*100</f>
        <v>87.688666666666677</v>
      </c>
      <c r="Z3" s="1">
        <v>1.2352000000000001</v>
      </c>
      <c r="AA3" s="1">
        <v>1.2962</v>
      </c>
      <c r="AB3" s="1">
        <f t="shared" ref="AB3:AB66" si="5">AVERAGE(Z3:AA3)</f>
        <v>1.2657</v>
      </c>
      <c r="AE3" s="1">
        <f t="shared" ref="AE3:AE28" si="6">((Z3-$AB3)+AC$2)*1000</f>
        <v>1731.7962962962963</v>
      </c>
      <c r="AF3" s="1">
        <f t="shared" ref="AF3:AF28" si="7">((AA3-$AB3)+AD$2)*1000</f>
        <v>1609.3633333333335</v>
      </c>
      <c r="AM3" s="1">
        <v>0.98148000000000002</v>
      </c>
      <c r="AN3" s="1">
        <v>0.94443999999999995</v>
      </c>
      <c r="AO3" s="1">
        <f t="shared" ref="AO3:AO66" si="8">AVERAGE(AM3:AN3)</f>
        <v>0.96296000000000004</v>
      </c>
      <c r="AR3" s="1">
        <f t="shared" ref="AR3:AR28" si="9">((AM3-$AO3)+AP$2)*100</f>
        <v>88.614666666666679</v>
      </c>
      <c r="AS3" s="1">
        <f t="shared" ref="AS3:AS28" si="10">((AN3-$AO3)+AQ$2)*100</f>
        <v>84.979111111111109</v>
      </c>
    </row>
    <row r="4" spans="1:48" s="1" customFormat="1" x14ac:dyDescent="0.2">
      <c r="A4" s="1">
        <v>4</v>
      </c>
      <c r="B4" s="1">
        <v>1.3988</v>
      </c>
      <c r="C4" s="1">
        <v>1.3269</v>
      </c>
      <c r="D4" s="1">
        <f t="shared" si="0"/>
        <v>1.3628499999999999</v>
      </c>
      <c r="G4" s="1">
        <f t="shared" si="1"/>
        <v>1505.0018518518521</v>
      </c>
      <c r="H4" s="1">
        <f t="shared" si="1"/>
        <v>1542.9133333333336</v>
      </c>
      <c r="N4" s="1">
        <v>0.98148000000000002</v>
      </c>
      <c r="O4" s="1">
        <v>1</v>
      </c>
      <c r="P4" s="1">
        <f t="shared" si="2"/>
        <v>0.99073999999999995</v>
      </c>
      <c r="S4" s="1">
        <f t="shared" si="3"/>
        <v>91.186407407407415</v>
      </c>
      <c r="T4" s="1">
        <f t="shared" si="4"/>
        <v>87.688666666666677</v>
      </c>
      <c r="Z4" s="1">
        <v>1.6600999999999999</v>
      </c>
      <c r="AA4" s="1">
        <v>1.3269</v>
      </c>
      <c r="AB4" s="1">
        <f t="shared" si="5"/>
        <v>1.4935</v>
      </c>
      <c r="AE4" s="1">
        <f t="shared" si="6"/>
        <v>1928.8962962962962</v>
      </c>
      <c r="AF4" s="1">
        <f t="shared" si="7"/>
        <v>1412.2633333333333</v>
      </c>
      <c r="AM4" s="1">
        <v>1</v>
      </c>
      <c r="AN4" s="1">
        <v>0.94443999999999995</v>
      </c>
      <c r="AO4" s="1">
        <f t="shared" si="8"/>
        <v>0.97221999999999997</v>
      </c>
      <c r="AR4" s="1">
        <f t="shared" si="9"/>
        <v>89.540666666666681</v>
      </c>
      <c r="AS4" s="1">
        <f t="shared" si="10"/>
        <v>84.053111111111107</v>
      </c>
    </row>
    <row r="5" spans="1:48" s="1" customFormat="1" x14ac:dyDescent="0.2">
      <c r="A5" s="1">
        <v>4</v>
      </c>
      <c r="B5" s="1">
        <v>1.3786</v>
      </c>
      <c r="C5" s="1">
        <v>1.4140999999999999</v>
      </c>
      <c r="D5" s="1">
        <f t="shared" si="0"/>
        <v>1.39635</v>
      </c>
      <c r="G5" s="1">
        <f t="shared" si="1"/>
        <v>1451.301851851852</v>
      </c>
      <c r="H5" s="1">
        <f t="shared" si="1"/>
        <v>1596.6133333333335</v>
      </c>
      <c r="N5" s="1">
        <v>1</v>
      </c>
      <c r="O5" s="1">
        <v>0.75926000000000005</v>
      </c>
      <c r="P5" s="1">
        <f t="shared" si="2"/>
        <v>0.87963000000000002</v>
      </c>
      <c r="S5" s="1">
        <f t="shared" si="3"/>
        <v>104.14940740740741</v>
      </c>
      <c r="T5" s="1">
        <f t="shared" si="4"/>
        <v>74.725666666666683</v>
      </c>
      <c r="Z5" s="1">
        <v>1.6915</v>
      </c>
      <c r="AA5" s="1">
        <v>1.4140999999999999</v>
      </c>
      <c r="AB5" s="1">
        <f t="shared" si="5"/>
        <v>1.5528</v>
      </c>
      <c r="AE5" s="1">
        <f t="shared" si="6"/>
        <v>1900.9962962962964</v>
      </c>
      <c r="AF5" s="1">
        <f t="shared" si="7"/>
        <v>1440.1633333333334</v>
      </c>
      <c r="AM5" s="1">
        <v>0.75926000000000005</v>
      </c>
      <c r="AN5" s="1">
        <v>0.83333000000000002</v>
      </c>
      <c r="AO5" s="1">
        <f t="shared" si="8"/>
        <v>0.79629499999999998</v>
      </c>
      <c r="AR5" s="1">
        <f t="shared" si="9"/>
        <v>83.059166666666684</v>
      </c>
      <c r="AS5" s="1">
        <f t="shared" si="10"/>
        <v>90.534611111111118</v>
      </c>
    </row>
    <row r="6" spans="1:48" s="1" customFormat="1" x14ac:dyDescent="0.2">
      <c r="A6" s="1">
        <v>4</v>
      </c>
      <c r="B6" s="1">
        <v>1.2524999999999999</v>
      </c>
      <c r="C6" s="1">
        <v>1.704</v>
      </c>
      <c r="D6" s="1">
        <f t="shared" si="0"/>
        <v>1.4782500000000001</v>
      </c>
      <c r="G6" s="1">
        <f t="shared" si="1"/>
        <v>1243.3018518518518</v>
      </c>
      <c r="H6" s="1">
        <f t="shared" si="1"/>
        <v>1804.6133333333335</v>
      </c>
      <c r="N6" s="1">
        <v>0.98148000000000002</v>
      </c>
      <c r="O6" s="1">
        <v>0.90741000000000005</v>
      </c>
      <c r="P6" s="1">
        <f t="shared" si="2"/>
        <v>0.94444499999999998</v>
      </c>
      <c r="S6" s="1">
        <f t="shared" si="3"/>
        <v>95.815907407407423</v>
      </c>
      <c r="T6" s="1">
        <f t="shared" si="4"/>
        <v>83.059166666666684</v>
      </c>
      <c r="Z6" s="1">
        <v>1.6657</v>
      </c>
      <c r="AA6" s="1">
        <v>1.704</v>
      </c>
      <c r="AB6" s="1">
        <f t="shared" si="5"/>
        <v>1.68485</v>
      </c>
      <c r="AE6" s="1">
        <f t="shared" si="6"/>
        <v>1743.1462962962962</v>
      </c>
      <c r="AF6" s="1">
        <f t="shared" si="7"/>
        <v>1598.0133333333335</v>
      </c>
      <c r="AM6" s="1">
        <v>0.90741000000000005</v>
      </c>
      <c r="AN6" s="1">
        <v>0.94443999999999995</v>
      </c>
      <c r="AO6" s="1">
        <f t="shared" si="8"/>
        <v>0.925925</v>
      </c>
      <c r="AR6" s="1">
        <f t="shared" si="9"/>
        <v>84.911166666666688</v>
      </c>
      <c r="AS6" s="1">
        <f t="shared" si="10"/>
        <v>88.682611111111115</v>
      </c>
    </row>
    <row r="7" spans="1:48" s="1" customFormat="1" x14ac:dyDescent="0.2">
      <c r="A7" s="1">
        <v>4</v>
      </c>
      <c r="B7" s="1">
        <v>1.4217</v>
      </c>
      <c r="C7" s="1">
        <v>1.6297999999999999</v>
      </c>
      <c r="D7" s="1">
        <f t="shared" si="0"/>
        <v>1.5257499999999999</v>
      </c>
      <c r="G7" s="1">
        <f t="shared" si="1"/>
        <v>1365.0018518518518</v>
      </c>
      <c r="H7" s="1">
        <f t="shared" si="1"/>
        <v>1682.9133333333334</v>
      </c>
      <c r="N7" s="1">
        <v>0.94443999999999995</v>
      </c>
      <c r="O7" s="1">
        <v>1</v>
      </c>
      <c r="P7" s="1">
        <f t="shared" si="2"/>
        <v>0.97221999999999997</v>
      </c>
      <c r="S7" s="1">
        <f t="shared" si="3"/>
        <v>89.334407407407411</v>
      </c>
      <c r="T7" s="1">
        <f t="shared" si="4"/>
        <v>89.540666666666681</v>
      </c>
      <c r="Z7" s="1">
        <v>2.0657999999999999</v>
      </c>
      <c r="AA7" s="1">
        <v>1.6297999999999999</v>
      </c>
      <c r="AB7" s="1">
        <f t="shared" si="5"/>
        <v>1.8477999999999999</v>
      </c>
      <c r="AE7" s="1">
        <f t="shared" si="6"/>
        <v>1980.2962962962963</v>
      </c>
      <c r="AF7" s="1">
        <f t="shared" si="7"/>
        <v>1360.8633333333335</v>
      </c>
      <c r="AM7" s="1">
        <v>1</v>
      </c>
      <c r="AN7" s="1">
        <v>0.94443999999999995</v>
      </c>
      <c r="AO7" s="1">
        <f t="shared" si="8"/>
        <v>0.97221999999999997</v>
      </c>
      <c r="AR7" s="1">
        <f t="shared" si="9"/>
        <v>89.540666666666681</v>
      </c>
      <c r="AS7" s="1">
        <f t="shared" si="10"/>
        <v>84.053111111111107</v>
      </c>
    </row>
    <row r="8" spans="1:48" s="1" customFormat="1" x14ac:dyDescent="0.2">
      <c r="A8" s="1">
        <v>4</v>
      </c>
      <c r="B8" s="1">
        <v>1.7117</v>
      </c>
      <c r="C8" s="1">
        <v>1.6047</v>
      </c>
      <c r="D8" s="1">
        <f t="shared" si="0"/>
        <v>1.6581999999999999</v>
      </c>
      <c r="G8" s="1">
        <f t="shared" si="1"/>
        <v>1522.551851851852</v>
      </c>
      <c r="H8" s="1">
        <f t="shared" si="1"/>
        <v>1525.3633333333337</v>
      </c>
      <c r="N8" s="1">
        <v>0.94443999999999995</v>
      </c>
      <c r="O8" s="1">
        <v>0.83333000000000002</v>
      </c>
      <c r="P8" s="1">
        <f t="shared" si="2"/>
        <v>0.88888499999999993</v>
      </c>
      <c r="S8" s="1">
        <f t="shared" si="3"/>
        <v>97.667907407407412</v>
      </c>
      <c r="T8" s="1">
        <f t="shared" si="4"/>
        <v>81.20716666666668</v>
      </c>
      <c r="Z8" s="1">
        <v>2.1257999999999999</v>
      </c>
      <c r="AA8" s="1">
        <v>1.6047</v>
      </c>
      <c r="AB8" s="1">
        <f t="shared" si="5"/>
        <v>1.8652500000000001</v>
      </c>
      <c r="AE8" s="1">
        <f t="shared" si="6"/>
        <v>2022.8462962962963</v>
      </c>
      <c r="AF8" s="1">
        <f t="shared" si="7"/>
        <v>1318.3133333333335</v>
      </c>
      <c r="AM8" s="1">
        <v>0.83333000000000002</v>
      </c>
      <c r="AN8" s="1">
        <v>0.88888999999999996</v>
      </c>
      <c r="AO8" s="1">
        <f t="shared" si="8"/>
        <v>0.86111000000000004</v>
      </c>
      <c r="AR8" s="1">
        <f t="shared" si="9"/>
        <v>83.984666666666669</v>
      </c>
      <c r="AS8" s="1">
        <f t="shared" si="10"/>
        <v>89.609111111111105</v>
      </c>
    </row>
    <row r="9" spans="1:48" s="1" customFormat="1" x14ac:dyDescent="0.2">
      <c r="A9" s="1">
        <v>4</v>
      </c>
      <c r="B9" s="1">
        <v>1.4241999999999999</v>
      </c>
      <c r="C9" s="1">
        <v>1.3778999999999999</v>
      </c>
      <c r="D9" s="1">
        <f t="shared" si="0"/>
        <v>1.4010499999999999</v>
      </c>
      <c r="G9" s="1">
        <f t="shared" si="1"/>
        <v>1492.2018518518519</v>
      </c>
      <c r="H9" s="1">
        <f t="shared" si="1"/>
        <v>1555.7133333333336</v>
      </c>
      <c r="N9" s="1">
        <v>0.90741000000000005</v>
      </c>
      <c r="O9" s="1">
        <v>0.83333000000000002</v>
      </c>
      <c r="P9" s="1">
        <f t="shared" si="2"/>
        <v>0.87037000000000009</v>
      </c>
      <c r="S9" s="1">
        <f t="shared" si="3"/>
        <v>95.816407407407411</v>
      </c>
      <c r="T9" s="1">
        <f t="shared" si="4"/>
        <v>83.058666666666667</v>
      </c>
      <c r="Z9" s="1">
        <v>1.7118</v>
      </c>
      <c r="AA9" s="1">
        <v>1.3778999999999999</v>
      </c>
      <c r="AB9" s="1">
        <f t="shared" si="5"/>
        <v>1.5448499999999998</v>
      </c>
      <c r="AE9" s="1">
        <f t="shared" si="6"/>
        <v>1929.2462962962964</v>
      </c>
      <c r="AF9" s="1">
        <f t="shared" si="7"/>
        <v>1411.9133333333336</v>
      </c>
      <c r="AM9" s="1">
        <v>0.83333000000000002</v>
      </c>
      <c r="AN9" s="1">
        <v>0.94443999999999995</v>
      </c>
      <c r="AO9" s="1">
        <f t="shared" si="8"/>
        <v>0.88888499999999993</v>
      </c>
      <c r="AR9" s="1">
        <f t="shared" si="9"/>
        <v>81.20716666666668</v>
      </c>
      <c r="AS9" s="1">
        <f t="shared" si="10"/>
        <v>92.386611111111122</v>
      </c>
    </row>
    <row r="10" spans="1:48" s="1" customFormat="1" x14ac:dyDescent="0.2">
      <c r="A10" s="1">
        <v>4</v>
      </c>
      <c r="B10" s="1">
        <v>1.3798999999999999</v>
      </c>
      <c r="C10" s="1">
        <v>1.2857000000000001</v>
      </c>
      <c r="D10" s="1">
        <f t="shared" si="0"/>
        <v>1.3328</v>
      </c>
      <c r="G10" s="1">
        <f t="shared" si="1"/>
        <v>1516.1518518518517</v>
      </c>
      <c r="H10" s="1">
        <f t="shared" si="1"/>
        <v>1531.7633333333335</v>
      </c>
      <c r="N10" s="1">
        <v>0.94443999999999995</v>
      </c>
      <c r="O10" s="1">
        <v>0.92593000000000003</v>
      </c>
      <c r="P10" s="1">
        <f t="shared" si="2"/>
        <v>0.93518499999999993</v>
      </c>
      <c r="S10" s="1">
        <f t="shared" si="3"/>
        <v>93.037907407407417</v>
      </c>
      <c r="T10" s="1">
        <f t="shared" si="4"/>
        <v>85.83716666666669</v>
      </c>
      <c r="Z10" s="1">
        <v>1.3087</v>
      </c>
      <c r="AA10" s="1">
        <v>1.2857000000000001</v>
      </c>
      <c r="AB10" s="1">
        <f t="shared" si="5"/>
        <v>1.2972000000000001</v>
      </c>
      <c r="AE10" s="1">
        <f t="shared" si="6"/>
        <v>1773.7962962962961</v>
      </c>
      <c r="AF10" s="1">
        <f t="shared" si="7"/>
        <v>1567.3633333333335</v>
      </c>
      <c r="AM10" s="1">
        <v>0.92593000000000003</v>
      </c>
      <c r="AN10" s="1">
        <v>0.88888999999999996</v>
      </c>
      <c r="AO10" s="1">
        <f t="shared" si="8"/>
        <v>0.90741000000000005</v>
      </c>
      <c r="AR10" s="1">
        <f t="shared" si="9"/>
        <v>88.614666666666679</v>
      </c>
      <c r="AS10" s="1">
        <f t="shared" si="10"/>
        <v>84.979111111111109</v>
      </c>
    </row>
    <row r="11" spans="1:48" s="1" customFormat="1" x14ac:dyDescent="0.2">
      <c r="A11" s="1">
        <v>4</v>
      </c>
      <c r="B11" s="1">
        <v>1.5515000000000001</v>
      </c>
      <c r="C11" s="1">
        <v>1.6757</v>
      </c>
      <c r="D11" s="1">
        <f t="shared" si="0"/>
        <v>1.6135999999999999</v>
      </c>
      <c r="G11" s="1">
        <f t="shared" si="1"/>
        <v>1406.9518518518521</v>
      </c>
      <c r="H11" s="1">
        <f t="shared" si="1"/>
        <v>1640.9633333333336</v>
      </c>
      <c r="N11" s="1">
        <v>0.90741000000000005</v>
      </c>
      <c r="O11" s="1">
        <v>0.74073999999999995</v>
      </c>
      <c r="P11" s="1">
        <f t="shared" si="2"/>
        <v>0.824075</v>
      </c>
      <c r="S11" s="1">
        <f t="shared" si="3"/>
        <v>100.44590740740742</v>
      </c>
      <c r="T11" s="1">
        <f t="shared" si="4"/>
        <v>78.429166666666674</v>
      </c>
      <c r="Z11" s="1">
        <v>1.7103999999999999</v>
      </c>
      <c r="AA11" s="1">
        <v>1.6757</v>
      </c>
      <c r="AB11" s="1">
        <f t="shared" si="5"/>
        <v>1.6930499999999999</v>
      </c>
      <c r="AE11" s="1">
        <f t="shared" si="6"/>
        <v>1779.6462962962962</v>
      </c>
      <c r="AF11" s="1">
        <f t="shared" si="7"/>
        <v>1561.5133333333335</v>
      </c>
      <c r="AM11" s="1">
        <v>0.74073999999999995</v>
      </c>
      <c r="AN11" s="1">
        <v>0.88888999999999996</v>
      </c>
      <c r="AO11" s="1">
        <f t="shared" si="8"/>
        <v>0.81481499999999996</v>
      </c>
      <c r="AR11" s="1">
        <f t="shared" si="9"/>
        <v>79.355166666666676</v>
      </c>
      <c r="AS11" s="1">
        <f t="shared" si="10"/>
        <v>94.238611111111112</v>
      </c>
    </row>
    <row r="12" spans="1:48" s="1" customFormat="1" x14ac:dyDescent="0.2">
      <c r="A12" s="1">
        <v>4</v>
      </c>
      <c r="B12" s="1">
        <v>1.3431999999999999</v>
      </c>
      <c r="C12" s="1">
        <v>1.4107000000000001</v>
      </c>
      <c r="D12" s="1">
        <f t="shared" si="0"/>
        <v>1.3769499999999999</v>
      </c>
      <c r="G12" s="1">
        <f t="shared" si="1"/>
        <v>1435.3018518518518</v>
      </c>
      <c r="H12" s="1">
        <f t="shared" si="1"/>
        <v>1612.6133333333337</v>
      </c>
      <c r="N12" s="1">
        <v>0.92593000000000003</v>
      </c>
      <c r="O12" s="1">
        <v>0.87036999999999998</v>
      </c>
      <c r="P12" s="1">
        <f t="shared" si="2"/>
        <v>0.89815</v>
      </c>
      <c r="S12" s="1">
        <f t="shared" si="3"/>
        <v>94.890407407407423</v>
      </c>
      <c r="T12" s="1">
        <f t="shared" si="4"/>
        <v>83.984666666666669</v>
      </c>
      <c r="Z12" s="1">
        <v>1.4748000000000001</v>
      </c>
      <c r="AA12" s="1">
        <v>1.4107000000000001</v>
      </c>
      <c r="AB12" s="1">
        <f t="shared" si="5"/>
        <v>1.4427500000000002</v>
      </c>
      <c r="AE12" s="1">
        <f t="shared" si="6"/>
        <v>1794.3462962962963</v>
      </c>
      <c r="AF12" s="1">
        <f t="shared" si="7"/>
        <v>1546.8133333333333</v>
      </c>
      <c r="AM12" s="1">
        <v>0.87036999999999998</v>
      </c>
      <c r="AN12" s="1">
        <v>0.72221999999999997</v>
      </c>
      <c r="AO12" s="1">
        <f t="shared" si="8"/>
        <v>0.79629499999999998</v>
      </c>
      <c r="AR12" s="1">
        <f t="shared" si="9"/>
        <v>94.170166666666674</v>
      </c>
      <c r="AS12" s="1">
        <f t="shared" si="10"/>
        <v>79.423611111111114</v>
      </c>
    </row>
    <row r="13" spans="1:48" s="1" customFormat="1" x14ac:dyDescent="0.2">
      <c r="A13" s="1">
        <v>4</v>
      </c>
      <c r="B13" s="1">
        <v>1.8453999999999999</v>
      </c>
      <c r="C13" s="1">
        <v>1.6016999999999999</v>
      </c>
      <c r="D13" s="1">
        <f t="shared" si="0"/>
        <v>1.7235499999999999</v>
      </c>
      <c r="G13" s="1">
        <f t="shared" si="1"/>
        <v>1590.9018518518519</v>
      </c>
      <c r="H13" s="1">
        <f t="shared" si="1"/>
        <v>1457.0133333333335</v>
      </c>
      <c r="N13" s="1">
        <v>0.87036999999999998</v>
      </c>
      <c r="O13" s="1">
        <v>0.68518999999999997</v>
      </c>
      <c r="P13" s="1">
        <f t="shared" si="2"/>
        <v>0.77777999999999992</v>
      </c>
      <c r="S13" s="1">
        <f t="shared" si="3"/>
        <v>101.37140740740742</v>
      </c>
      <c r="T13" s="1">
        <f t="shared" si="4"/>
        <v>77.503666666666675</v>
      </c>
      <c r="Z13" s="1">
        <v>1.7353000000000001</v>
      </c>
      <c r="AA13" s="1">
        <v>1.6016999999999999</v>
      </c>
      <c r="AB13" s="1">
        <f t="shared" si="5"/>
        <v>1.6684999999999999</v>
      </c>
      <c r="AE13" s="1">
        <f t="shared" si="6"/>
        <v>1829.0962962962965</v>
      </c>
      <c r="AF13" s="1">
        <f t="shared" si="7"/>
        <v>1512.0633333333335</v>
      </c>
      <c r="AM13" s="1">
        <v>0.68518999999999997</v>
      </c>
      <c r="AN13" s="1">
        <v>0.83333000000000002</v>
      </c>
      <c r="AO13" s="1">
        <f t="shared" si="8"/>
        <v>0.75926000000000005</v>
      </c>
      <c r="AR13" s="1">
        <f t="shared" si="9"/>
        <v>79.355666666666664</v>
      </c>
      <c r="AS13" s="1">
        <f t="shared" si="10"/>
        <v>94.23811111111111</v>
      </c>
    </row>
    <row r="14" spans="1:48" s="1" customFormat="1" x14ac:dyDescent="0.2">
      <c r="A14" s="1">
        <v>4</v>
      </c>
      <c r="B14" s="1">
        <v>1.2765</v>
      </c>
      <c r="C14" s="1">
        <v>1.4362999999999999</v>
      </c>
      <c r="D14" s="1">
        <f t="shared" si="0"/>
        <v>1.3563999999999998</v>
      </c>
      <c r="G14" s="1">
        <f t="shared" si="1"/>
        <v>1389.1518518518519</v>
      </c>
      <c r="H14" s="1">
        <f t="shared" si="1"/>
        <v>1658.7633333333335</v>
      </c>
      <c r="N14" s="1">
        <v>0.92593000000000003</v>
      </c>
      <c r="O14" s="1">
        <v>0.75926000000000005</v>
      </c>
      <c r="P14" s="1">
        <f t="shared" si="2"/>
        <v>0.84259499999999998</v>
      </c>
      <c r="S14" s="1">
        <f t="shared" si="3"/>
        <v>100.44590740740742</v>
      </c>
      <c r="T14" s="1">
        <f t="shared" si="4"/>
        <v>78.429166666666688</v>
      </c>
      <c r="Z14" s="1">
        <v>1.0613999999999999</v>
      </c>
      <c r="AA14" s="1">
        <v>1.4362999999999999</v>
      </c>
      <c r="AB14" s="1">
        <f t="shared" si="5"/>
        <v>1.24885</v>
      </c>
      <c r="AE14" s="1">
        <f t="shared" si="6"/>
        <v>1574.846296296296</v>
      </c>
      <c r="AF14" s="1">
        <f t="shared" si="7"/>
        <v>1766.3133333333335</v>
      </c>
      <c r="AM14" s="1">
        <v>0.75926000000000005</v>
      </c>
      <c r="AN14" s="1">
        <v>0.66666999999999998</v>
      </c>
      <c r="AO14" s="1">
        <f t="shared" si="8"/>
        <v>0.71296500000000007</v>
      </c>
      <c r="AR14" s="1">
        <f t="shared" si="9"/>
        <v>91.392166666666668</v>
      </c>
      <c r="AS14" s="1">
        <f t="shared" si="10"/>
        <v>82.201611111111106</v>
      </c>
    </row>
    <row r="15" spans="1:48" s="1" customFormat="1" x14ac:dyDescent="0.2">
      <c r="A15" s="1">
        <v>4</v>
      </c>
      <c r="B15" s="1">
        <v>1.3617999999999999</v>
      </c>
      <c r="C15" s="1">
        <v>1.7589999999999999</v>
      </c>
      <c r="D15" s="1">
        <f t="shared" si="0"/>
        <v>1.5604</v>
      </c>
      <c r="G15" s="1">
        <f t="shared" si="1"/>
        <v>1270.4518518518516</v>
      </c>
      <c r="H15" s="1">
        <f t="shared" si="1"/>
        <v>1777.4633333333334</v>
      </c>
      <c r="N15" s="1">
        <v>0.98148000000000002</v>
      </c>
      <c r="O15" s="1">
        <v>0.96296000000000004</v>
      </c>
      <c r="P15" s="1">
        <f t="shared" si="2"/>
        <v>0.97222000000000008</v>
      </c>
      <c r="S15" s="1">
        <f t="shared" si="3"/>
        <v>93.038407407407405</v>
      </c>
      <c r="T15" s="1">
        <f t="shared" si="4"/>
        <v>85.836666666666673</v>
      </c>
      <c r="Z15" s="1">
        <v>1.7937000000000001</v>
      </c>
      <c r="AA15" s="1">
        <v>1.7589999999999999</v>
      </c>
      <c r="AB15" s="1">
        <f t="shared" si="5"/>
        <v>1.7763499999999999</v>
      </c>
      <c r="AE15" s="1">
        <f t="shared" si="6"/>
        <v>1779.6462962962964</v>
      </c>
      <c r="AF15" s="1">
        <f t="shared" si="7"/>
        <v>1561.5133333333335</v>
      </c>
      <c r="AM15" s="1">
        <v>0.96296000000000004</v>
      </c>
      <c r="AN15" s="1">
        <v>1</v>
      </c>
      <c r="AO15" s="1">
        <f t="shared" si="8"/>
        <v>0.98148000000000002</v>
      </c>
      <c r="AR15" s="1">
        <f t="shared" si="9"/>
        <v>84.910666666666685</v>
      </c>
      <c r="AS15" s="1">
        <f t="shared" si="10"/>
        <v>88.683111111111117</v>
      </c>
    </row>
    <row r="16" spans="1:48" s="1" customFormat="1" x14ac:dyDescent="0.2">
      <c r="A16" s="1">
        <v>4</v>
      </c>
      <c r="B16" s="1">
        <v>1.2327999999999999</v>
      </c>
      <c r="C16" s="1">
        <v>1.6012999999999999</v>
      </c>
      <c r="D16" s="1">
        <f t="shared" si="0"/>
        <v>1.4170499999999999</v>
      </c>
      <c r="G16" s="1">
        <f t="shared" si="1"/>
        <v>1284.8018518518518</v>
      </c>
      <c r="H16" s="1">
        <f t="shared" si="1"/>
        <v>1763.1133333333335</v>
      </c>
      <c r="N16" s="1">
        <v>0.83333000000000002</v>
      </c>
      <c r="O16" s="1">
        <v>0.96296000000000004</v>
      </c>
      <c r="P16" s="1">
        <f t="shared" si="2"/>
        <v>0.89814499999999997</v>
      </c>
      <c r="S16" s="1">
        <f t="shared" si="3"/>
        <v>85.63090740740742</v>
      </c>
      <c r="T16" s="1">
        <f t="shared" si="4"/>
        <v>93.244166666666686</v>
      </c>
      <c r="Z16" s="1">
        <v>1.9666999999999999</v>
      </c>
      <c r="AA16" s="1">
        <v>1.6012999999999999</v>
      </c>
      <c r="AB16" s="1">
        <f t="shared" si="5"/>
        <v>1.7839999999999998</v>
      </c>
      <c r="AE16" s="1">
        <f t="shared" si="6"/>
        <v>1944.9962962962964</v>
      </c>
      <c r="AF16" s="1">
        <f t="shared" si="7"/>
        <v>1396.1633333333336</v>
      </c>
      <c r="AM16" s="1">
        <v>0.96296000000000004</v>
      </c>
      <c r="AN16" s="1">
        <v>0.88888999999999996</v>
      </c>
      <c r="AO16" s="1">
        <f t="shared" si="8"/>
        <v>0.925925</v>
      </c>
      <c r="AR16" s="1">
        <f t="shared" si="9"/>
        <v>90.46616666666668</v>
      </c>
      <c r="AS16" s="1">
        <f t="shared" si="10"/>
        <v>83.127611111111108</v>
      </c>
    </row>
    <row r="17" spans="1:48" s="1" customFormat="1" x14ac:dyDescent="0.2">
      <c r="A17" s="1">
        <v>4</v>
      </c>
      <c r="B17" s="1">
        <v>1.1045</v>
      </c>
      <c r="C17" s="1">
        <v>0.93120999999999998</v>
      </c>
      <c r="D17" s="1">
        <f t="shared" si="0"/>
        <v>1.017855</v>
      </c>
      <c r="G17" s="1">
        <f t="shared" si="1"/>
        <v>1555.696851851852</v>
      </c>
      <c r="H17" s="1">
        <f t="shared" si="1"/>
        <v>1492.2183333333337</v>
      </c>
      <c r="N17" s="1">
        <v>0.77778000000000003</v>
      </c>
      <c r="O17" s="1">
        <v>0.68518999999999997</v>
      </c>
      <c r="P17" s="1">
        <f t="shared" si="2"/>
        <v>0.73148499999999994</v>
      </c>
      <c r="S17" s="1">
        <f t="shared" si="3"/>
        <v>96.741907407407425</v>
      </c>
      <c r="T17" s="1">
        <f t="shared" si="4"/>
        <v>82.133166666666682</v>
      </c>
      <c r="Z17" s="1">
        <v>1.3403</v>
      </c>
      <c r="AA17" s="1">
        <v>0.93120999999999998</v>
      </c>
      <c r="AB17" s="1">
        <f t="shared" si="5"/>
        <v>1.1357550000000001</v>
      </c>
      <c r="AE17" s="1">
        <f t="shared" si="6"/>
        <v>1966.8412962962962</v>
      </c>
      <c r="AF17" s="1">
        <f t="shared" si="7"/>
        <v>1374.3183333333336</v>
      </c>
      <c r="AM17" s="1">
        <v>0.68518999999999997</v>
      </c>
      <c r="AN17" s="1">
        <v>0.77778000000000003</v>
      </c>
      <c r="AO17" s="1">
        <f t="shared" si="8"/>
        <v>0.73148499999999994</v>
      </c>
      <c r="AR17" s="1">
        <f t="shared" si="9"/>
        <v>82.133166666666682</v>
      </c>
      <c r="AS17" s="1">
        <f t="shared" si="10"/>
        <v>91.46061111111112</v>
      </c>
    </row>
    <row r="18" spans="1:48" s="1" customFormat="1" x14ac:dyDescent="0.2">
      <c r="A18" s="1">
        <v>4</v>
      </c>
      <c r="B18" s="1">
        <v>1.3137000000000001</v>
      </c>
      <c r="C18" s="1">
        <v>1.4079999999999999</v>
      </c>
      <c r="D18" s="1">
        <f t="shared" si="0"/>
        <v>1.3608500000000001</v>
      </c>
      <c r="G18" s="1">
        <f t="shared" si="1"/>
        <v>1421.9018518518519</v>
      </c>
      <c r="H18" s="1">
        <f t="shared" si="1"/>
        <v>1626.0133333333333</v>
      </c>
      <c r="N18" s="1">
        <v>0.75926000000000005</v>
      </c>
      <c r="O18" s="1">
        <v>0.85185</v>
      </c>
      <c r="P18" s="1">
        <f t="shared" si="2"/>
        <v>0.80555500000000002</v>
      </c>
      <c r="S18" s="1">
        <f t="shared" si="3"/>
        <v>87.482907407407424</v>
      </c>
      <c r="T18" s="1">
        <f t="shared" si="4"/>
        <v>91.392166666666668</v>
      </c>
      <c r="Z18" s="1">
        <v>1.0871999999999999</v>
      </c>
      <c r="AA18" s="1">
        <v>1.4079999999999999</v>
      </c>
      <c r="AB18" s="1">
        <f t="shared" si="5"/>
        <v>1.2475999999999998</v>
      </c>
      <c r="AE18" s="1">
        <f t="shared" si="6"/>
        <v>1601.8962962962964</v>
      </c>
      <c r="AF18" s="1">
        <f t="shared" si="7"/>
        <v>1739.2633333333335</v>
      </c>
      <c r="AM18" s="1">
        <v>0.85185</v>
      </c>
      <c r="AN18" s="1">
        <v>0.72221999999999997</v>
      </c>
      <c r="AO18" s="1">
        <f t="shared" si="8"/>
        <v>0.78703499999999993</v>
      </c>
      <c r="AR18" s="1">
        <f t="shared" si="9"/>
        <v>93.244166666666686</v>
      </c>
      <c r="AS18" s="1">
        <f t="shared" si="10"/>
        <v>80.349611111111116</v>
      </c>
    </row>
    <row r="19" spans="1:48" s="1" customFormat="1" x14ac:dyDescent="0.2">
      <c r="A19" s="1">
        <v>4</v>
      </c>
      <c r="B19" s="1">
        <v>1.3124</v>
      </c>
      <c r="C19" s="1">
        <v>1.6994</v>
      </c>
      <c r="D19" s="1">
        <f t="shared" si="0"/>
        <v>1.5059</v>
      </c>
      <c r="G19" s="1">
        <f t="shared" si="1"/>
        <v>1275.5518518518518</v>
      </c>
      <c r="H19" s="1">
        <f t="shared" si="1"/>
        <v>1772.3633333333335</v>
      </c>
      <c r="N19" s="1">
        <v>1</v>
      </c>
      <c r="O19" s="1">
        <v>0.87036999999999998</v>
      </c>
      <c r="P19" s="1">
        <f t="shared" si="2"/>
        <v>0.93518499999999993</v>
      </c>
      <c r="S19" s="1">
        <f t="shared" si="3"/>
        <v>98.593907407407428</v>
      </c>
      <c r="T19" s="1">
        <f t="shared" si="4"/>
        <v>80.281166666666678</v>
      </c>
      <c r="Z19" s="1">
        <v>2.1568000000000001</v>
      </c>
      <c r="AA19" s="1">
        <v>1.6994</v>
      </c>
      <c r="AB19" s="1">
        <f t="shared" si="5"/>
        <v>1.9281000000000001</v>
      </c>
      <c r="AE19" s="1">
        <f t="shared" si="6"/>
        <v>1990.9962962962961</v>
      </c>
      <c r="AF19" s="1">
        <f t="shared" si="7"/>
        <v>1350.1633333333334</v>
      </c>
      <c r="AM19" s="1">
        <v>0.87036999999999998</v>
      </c>
      <c r="AN19" s="1">
        <v>0.94443999999999995</v>
      </c>
      <c r="AO19" s="1">
        <f t="shared" si="8"/>
        <v>0.90740500000000002</v>
      </c>
      <c r="AR19" s="1">
        <f t="shared" si="9"/>
        <v>83.05916666666667</v>
      </c>
      <c r="AS19" s="1">
        <f t="shared" si="10"/>
        <v>90.534611111111104</v>
      </c>
    </row>
    <row r="20" spans="1:48" s="1" customFormat="1" x14ac:dyDescent="0.2">
      <c r="A20" s="1">
        <v>4</v>
      </c>
      <c r="B20" s="1">
        <v>1.2235</v>
      </c>
      <c r="C20" s="1">
        <v>1.5163</v>
      </c>
      <c r="D20" s="1">
        <f t="shared" si="0"/>
        <v>1.3698999999999999</v>
      </c>
      <c r="G20" s="1">
        <f t="shared" si="1"/>
        <v>1322.6518518518519</v>
      </c>
      <c r="H20" s="1">
        <f t="shared" si="1"/>
        <v>1725.2633333333335</v>
      </c>
      <c r="N20" s="1">
        <v>0.75926000000000005</v>
      </c>
      <c r="O20" s="1">
        <v>0.87036999999999998</v>
      </c>
      <c r="P20" s="1">
        <f t="shared" si="2"/>
        <v>0.81481500000000007</v>
      </c>
      <c r="S20" s="1">
        <f t="shared" si="3"/>
        <v>86.556907407407408</v>
      </c>
      <c r="T20" s="1">
        <f t="shared" si="4"/>
        <v>92.31816666666667</v>
      </c>
      <c r="Z20" s="1">
        <v>1.3346</v>
      </c>
      <c r="AA20" s="1">
        <v>1.5163</v>
      </c>
      <c r="AB20" s="1">
        <f t="shared" si="5"/>
        <v>1.4254500000000001</v>
      </c>
      <c r="AE20" s="1">
        <f t="shared" si="6"/>
        <v>1671.4462962962962</v>
      </c>
      <c r="AF20" s="1">
        <f t="shared" si="7"/>
        <v>1669.7133333333334</v>
      </c>
      <c r="AM20" s="1">
        <v>0.87036999999999998</v>
      </c>
      <c r="AN20" s="1">
        <v>0.83333000000000002</v>
      </c>
      <c r="AO20" s="1">
        <f t="shared" si="8"/>
        <v>0.85185</v>
      </c>
      <c r="AR20" s="1">
        <f t="shared" si="9"/>
        <v>88.614666666666679</v>
      </c>
      <c r="AS20" s="1">
        <f t="shared" si="10"/>
        <v>84.979111111111109</v>
      </c>
    </row>
    <row r="21" spans="1:48" s="1" customFormat="1" x14ac:dyDescent="0.2">
      <c r="A21" s="1">
        <v>4</v>
      </c>
      <c r="B21" s="1">
        <v>1.5617000000000001</v>
      </c>
      <c r="C21" s="1">
        <v>1.5182</v>
      </c>
      <c r="D21" s="1">
        <f t="shared" si="0"/>
        <v>1.5399500000000002</v>
      </c>
      <c r="G21" s="1">
        <f t="shared" si="1"/>
        <v>1490.8018518518518</v>
      </c>
      <c r="H21" s="1">
        <f t="shared" si="1"/>
        <v>1557.1133333333335</v>
      </c>
      <c r="N21" s="1">
        <v>0.94443999999999995</v>
      </c>
      <c r="O21" s="1">
        <v>0.88888999999999996</v>
      </c>
      <c r="P21" s="1">
        <f t="shared" si="2"/>
        <v>0.91666499999999995</v>
      </c>
      <c r="S21" s="1">
        <f t="shared" si="3"/>
        <v>94.889907407407421</v>
      </c>
      <c r="T21" s="1">
        <f t="shared" si="4"/>
        <v>83.985166666666672</v>
      </c>
      <c r="Z21" s="1">
        <v>2.2202999999999999</v>
      </c>
      <c r="AA21" s="1">
        <v>1.5182</v>
      </c>
      <c r="AB21" s="1">
        <f t="shared" si="5"/>
        <v>1.8692500000000001</v>
      </c>
      <c r="AE21" s="1">
        <f t="shared" si="6"/>
        <v>2113.3462962962958</v>
      </c>
      <c r="AF21" s="1">
        <f t="shared" si="7"/>
        <v>1227.8133333333335</v>
      </c>
      <c r="AM21" s="1">
        <v>0.88888999999999996</v>
      </c>
      <c r="AN21" s="1">
        <v>0.83333000000000002</v>
      </c>
      <c r="AO21" s="1">
        <f t="shared" si="8"/>
        <v>0.86111000000000004</v>
      </c>
      <c r="AR21" s="1">
        <f t="shared" si="9"/>
        <v>89.540666666666667</v>
      </c>
      <c r="AS21" s="1">
        <f t="shared" si="10"/>
        <v>84.053111111111107</v>
      </c>
    </row>
    <row r="22" spans="1:48" s="1" customFormat="1" x14ac:dyDescent="0.2">
      <c r="A22" s="1">
        <v>4</v>
      </c>
      <c r="B22" s="1">
        <v>1.4549000000000001</v>
      </c>
      <c r="C22" s="1">
        <v>1.4887999999999999</v>
      </c>
      <c r="D22" s="1">
        <f t="shared" si="0"/>
        <v>1.4718499999999999</v>
      </c>
      <c r="G22" s="1">
        <f t="shared" si="1"/>
        <v>1452.101851851852</v>
      </c>
      <c r="H22" s="1">
        <f t="shared" si="1"/>
        <v>1595.8133333333335</v>
      </c>
      <c r="N22" s="1">
        <v>0.94443999999999995</v>
      </c>
      <c r="O22" s="1">
        <v>0.94443999999999995</v>
      </c>
      <c r="P22" s="1">
        <f t="shared" si="2"/>
        <v>0.94443999999999995</v>
      </c>
      <c r="S22" s="1">
        <f t="shared" si="3"/>
        <v>92.112407407407417</v>
      </c>
      <c r="T22" s="1">
        <f t="shared" si="4"/>
        <v>86.762666666666675</v>
      </c>
      <c r="Z22" s="1">
        <v>1.6999</v>
      </c>
      <c r="AA22" s="1">
        <v>1.4887999999999999</v>
      </c>
      <c r="AB22" s="1">
        <f t="shared" si="5"/>
        <v>1.5943499999999999</v>
      </c>
      <c r="AE22" s="1">
        <f t="shared" si="6"/>
        <v>1867.8462962962963</v>
      </c>
      <c r="AF22" s="1">
        <f t="shared" si="7"/>
        <v>1473.3133333333335</v>
      </c>
      <c r="AM22" s="1">
        <v>0.94443999999999995</v>
      </c>
      <c r="AN22" s="1">
        <v>1</v>
      </c>
      <c r="AO22" s="1">
        <f t="shared" si="8"/>
        <v>0.97221999999999997</v>
      </c>
      <c r="AR22" s="1">
        <f t="shared" si="9"/>
        <v>83.984666666666669</v>
      </c>
      <c r="AS22" s="1">
        <f t="shared" si="10"/>
        <v>89.609111111111119</v>
      </c>
    </row>
    <row r="23" spans="1:48" s="1" customFormat="1" x14ac:dyDescent="0.2">
      <c r="A23" s="1">
        <v>4</v>
      </c>
      <c r="B23" s="1">
        <v>1.5356000000000001</v>
      </c>
      <c r="C23" s="1">
        <v>1.8310999999999999</v>
      </c>
      <c r="D23" s="1">
        <f t="shared" si="0"/>
        <v>1.6833499999999999</v>
      </c>
      <c r="G23" s="1">
        <f t="shared" si="1"/>
        <v>1321.301851851852</v>
      </c>
      <c r="H23" s="1">
        <f t="shared" si="1"/>
        <v>1726.6133333333335</v>
      </c>
      <c r="N23" s="1">
        <v>1</v>
      </c>
      <c r="O23" s="1">
        <v>0.94443999999999995</v>
      </c>
      <c r="P23" s="1">
        <f t="shared" si="2"/>
        <v>0.97221999999999997</v>
      </c>
      <c r="S23" s="1">
        <f t="shared" si="3"/>
        <v>94.890407407407423</v>
      </c>
      <c r="T23" s="1">
        <f t="shared" si="4"/>
        <v>83.984666666666669</v>
      </c>
      <c r="Z23" s="1">
        <v>1.7551000000000001</v>
      </c>
      <c r="AA23" s="1">
        <v>1.8310999999999999</v>
      </c>
      <c r="AB23" s="1">
        <f t="shared" si="5"/>
        <v>1.7930999999999999</v>
      </c>
      <c r="AE23" s="1">
        <f t="shared" si="6"/>
        <v>1724.2962962962965</v>
      </c>
      <c r="AF23" s="1">
        <f t="shared" si="7"/>
        <v>1616.8633333333335</v>
      </c>
      <c r="AM23" s="1">
        <v>0.94443999999999995</v>
      </c>
      <c r="AN23" s="1">
        <v>1</v>
      </c>
      <c r="AO23" s="1">
        <f t="shared" si="8"/>
        <v>0.97221999999999997</v>
      </c>
      <c r="AR23" s="1">
        <f t="shared" si="9"/>
        <v>83.984666666666669</v>
      </c>
      <c r="AS23" s="1">
        <f t="shared" si="10"/>
        <v>89.609111111111119</v>
      </c>
    </row>
    <row r="24" spans="1:48" s="1" customFormat="1" x14ac:dyDescent="0.2">
      <c r="A24" s="1">
        <v>4</v>
      </c>
      <c r="B24" s="1">
        <v>1.4730000000000001</v>
      </c>
      <c r="C24" s="1">
        <v>1.4731000000000001</v>
      </c>
      <c r="D24" s="1">
        <f t="shared" si="0"/>
        <v>1.4730500000000002</v>
      </c>
      <c r="G24" s="1">
        <f t="shared" si="1"/>
        <v>1469.0018518518518</v>
      </c>
      <c r="H24" s="1">
        <f t="shared" si="1"/>
        <v>1578.9133333333334</v>
      </c>
      <c r="N24" s="1">
        <v>0.83333000000000002</v>
      </c>
      <c r="O24" s="1">
        <v>0.66666999999999998</v>
      </c>
      <c r="P24" s="1">
        <f t="shared" si="2"/>
        <v>0.75</v>
      </c>
      <c r="S24" s="1">
        <f t="shared" si="3"/>
        <v>100.44540740740742</v>
      </c>
      <c r="T24" s="1">
        <f t="shared" si="4"/>
        <v>78.429666666666677</v>
      </c>
      <c r="Z24" s="1">
        <v>2.1698</v>
      </c>
      <c r="AA24" s="1">
        <v>1.4731000000000001</v>
      </c>
      <c r="AB24" s="1">
        <f t="shared" si="5"/>
        <v>1.82145</v>
      </c>
      <c r="AE24" s="1">
        <f t="shared" si="6"/>
        <v>2110.646296296296</v>
      </c>
      <c r="AF24" s="1">
        <f t="shared" si="7"/>
        <v>1230.5133333333335</v>
      </c>
      <c r="AM24" s="1">
        <v>0.66666999999999998</v>
      </c>
      <c r="AN24" s="1">
        <v>0.5</v>
      </c>
      <c r="AO24" s="1">
        <f t="shared" si="8"/>
        <v>0.58333499999999994</v>
      </c>
      <c r="AR24" s="1">
        <f t="shared" si="9"/>
        <v>95.096166666666676</v>
      </c>
      <c r="AS24" s="1">
        <f t="shared" si="10"/>
        <v>78.497611111111127</v>
      </c>
    </row>
    <row r="25" spans="1:48" s="1" customFormat="1" x14ac:dyDescent="0.2">
      <c r="A25" s="1">
        <v>4</v>
      </c>
      <c r="B25" s="1">
        <v>2.0817000000000001</v>
      </c>
      <c r="C25" s="1">
        <v>1.9288000000000001</v>
      </c>
      <c r="D25" s="1">
        <f t="shared" si="0"/>
        <v>2.0052500000000002</v>
      </c>
      <c r="G25" s="1">
        <f t="shared" si="1"/>
        <v>1545.5018518518518</v>
      </c>
      <c r="H25" s="1">
        <f t="shared" si="1"/>
        <v>1502.4133333333334</v>
      </c>
      <c r="N25" s="1">
        <v>0.87036999999999998</v>
      </c>
      <c r="O25" s="1">
        <v>0.68518999999999997</v>
      </c>
      <c r="P25" s="1">
        <f t="shared" si="2"/>
        <v>0.77777999999999992</v>
      </c>
      <c r="S25" s="1">
        <f t="shared" si="3"/>
        <v>101.37140740740742</v>
      </c>
      <c r="T25" s="1">
        <f t="shared" si="4"/>
        <v>77.503666666666675</v>
      </c>
      <c r="Z25" s="1">
        <v>2.2706</v>
      </c>
      <c r="AA25" s="1">
        <v>1.9288000000000001</v>
      </c>
      <c r="AB25" s="1">
        <f t="shared" si="5"/>
        <v>2.0996999999999999</v>
      </c>
      <c r="AE25" s="1">
        <f t="shared" si="6"/>
        <v>1933.1962962962964</v>
      </c>
      <c r="AF25" s="1">
        <f t="shared" si="7"/>
        <v>1407.9633333333336</v>
      </c>
      <c r="AM25" s="1">
        <v>0.68518999999999997</v>
      </c>
      <c r="AN25" s="1">
        <v>0.61111000000000004</v>
      </c>
      <c r="AO25" s="1">
        <f t="shared" si="8"/>
        <v>0.64815</v>
      </c>
      <c r="AR25" s="1">
        <f t="shared" si="9"/>
        <v>90.466666666666669</v>
      </c>
      <c r="AS25" s="1">
        <f t="shared" si="10"/>
        <v>83.12711111111112</v>
      </c>
    </row>
    <row r="26" spans="1:48" s="1" customFormat="1" x14ac:dyDescent="0.2">
      <c r="A26" s="1">
        <v>4</v>
      </c>
      <c r="B26" s="1">
        <v>1.7464999999999999</v>
      </c>
      <c r="C26" s="1">
        <v>2.1004</v>
      </c>
      <c r="D26" s="1">
        <f t="shared" si="0"/>
        <v>1.9234499999999999</v>
      </c>
      <c r="G26" s="1">
        <f t="shared" si="1"/>
        <v>1292.101851851852</v>
      </c>
      <c r="H26" s="1">
        <f t="shared" si="1"/>
        <v>1755.8133333333337</v>
      </c>
      <c r="N26" s="1">
        <v>0.98148000000000002</v>
      </c>
      <c r="O26" s="1">
        <v>0.98148000000000002</v>
      </c>
      <c r="P26" s="1">
        <f t="shared" si="2"/>
        <v>0.98148000000000002</v>
      </c>
      <c r="S26" s="1">
        <f t="shared" si="3"/>
        <v>92.112407407407417</v>
      </c>
      <c r="T26" s="1">
        <f t="shared" si="4"/>
        <v>86.762666666666675</v>
      </c>
      <c r="Z26" s="1">
        <v>2.2787000000000002</v>
      </c>
      <c r="AA26" s="1">
        <v>2.1004</v>
      </c>
      <c r="AB26" s="1">
        <f t="shared" si="5"/>
        <v>2.1895500000000001</v>
      </c>
      <c r="AE26" s="1">
        <f t="shared" si="6"/>
        <v>1851.4462962962964</v>
      </c>
      <c r="AF26" s="1">
        <f t="shared" si="7"/>
        <v>1489.7133333333334</v>
      </c>
      <c r="AM26" s="1">
        <v>0.98148000000000002</v>
      </c>
      <c r="AN26" s="1">
        <v>0.94443999999999995</v>
      </c>
      <c r="AO26" s="1">
        <f t="shared" si="8"/>
        <v>0.96296000000000004</v>
      </c>
      <c r="AR26" s="1">
        <f t="shared" si="9"/>
        <v>88.614666666666679</v>
      </c>
      <c r="AS26" s="1">
        <f t="shared" si="10"/>
        <v>84.979111111111109</v>
      </c>
    </row>
    <row r="27" spans="1:48" s="1" customFormat="1" x14ac:dyDescent="0.2">
      <c r="A27" s="1">
        <v>4</v>
      </c>
      <c r="B27" s="1">
        <v>1.4594</v>
      </c>
      <c r="C27" s="1">
        <v>1.8904000000000001</v>
      </c>
      <c r="D27" s="1">
        <f t="shared" si="0"/>
        <v>1.6749000000000001</v>
      </c>
      <c r="G27" s="1">
        <f t="shared" si="1"/>
        <v>1253.5518518518518</v>
      </c>
      <c r="H27" s="1">
        <f t="shared" si="1"/>
        <v>1794.3633333333335</v>
      </c>
      <c r="N27" s="1">
        <v>1</v>
      </c>
      <c r="O27" s="1">
        <v>1</v>
      </c>
      <c r="P27" s="1">
        <f t="shared" si="2"/>
        <v>1</v>
      </c>
      <c r="S27" s="1">
        <f t="shared" si="3"/>
        <v>92.112407407407417</v>
      </c>
      <c r="T27" s="1">
        <f t="shared" si="4"/>
        <v>86.762666666666675</v>
      </c>
      <c r="Z27" s="1">
        <v>1.7336</v>
      </c>
      <c r="AA27" s="1">
        <v>1.8904000000000001</v>
      </c>
      <c r="AB27" s="1">
        <f t="shared" si="5"/>
        <v>1.8120000000000001</v>
      </c>
      <c r="AE27" s="1">
        <f t="shared" si="6"/>
        <v>1683.8962962962962</v>
      </c>
      <c r="AF27" s="1">
        <f t="shared" si="7"/>
        <v>1657.2633333333335</v>
      </c>
      <c r="AM27" s="1">
        <v>1</v>
      </c>
      <c r="AN27" s="1">
        <v>1</v>
      </c>
      <c r="AO27" s="1">
        <f t="shared" si="8"/>
        <v>1</v>
      </c>
      <c r="AR27" s="1">
        <f t="shared" si="9"/>
        <v>86.762666666666675</v>
      </c>
      <c r="AS27" s="1">
        <f t="shared" si="10"/>
        <v>86.831111111111113</v>
      </c>
    </row>
    <row r="28" spans="1:48" s="1" customFormat="1" x14ac:dyDescent="0.2">
      <c r="A28" s="1">
        <v>4</v>
      </c>
      <c r="B28" s="1">
        <v>1.7571000000000001</v>
      </c>
      <c r="C28" s="1">
        <v>1.9708000000000001</v>
      </c>
      <c r="D28" s="1">
        <f t="shared" si="0"/>
        <v>1.86395</v>
      </c>
      <c r="G28" s="1">
        <f t="shared" si="1"/>
        <v>1362.2018518518519</v>
      </c>
      <c r="H28" s="1">
        <f t="shared" si="1"/>
        <v>1685.7133333333336</v>
      </c>
      <c r="N28" s="1">
        <v>0.98148000000000002</v>
      </c>
      <c r="O28" s="1">
        <v>0.96296000000000004</v>
      </c>
      <c r="P28" s="1">
        <f t="shared" si="2"/>
        <v>0.97222000000000008</v>
      </c>
      <c r="S28" s="1">
        <f t="shared" si="3"/>
        <v>93.038407407407405</v>
      </c>
      <c r="T28" s="1">
        <f t="shared" si="4"/>
        <v>85.836666666666673</v>
      </c>
      <c r="Z28" s="1">
        <v>2.1019999999999999</v>
      </c>
      <c r="AA28" s="1">
        <v>1.9708000000000001</v>
      </c>
      <c r="AB28" s="1">
        <f t="shared" si="5"/>
        <v>2.0364</v>
      </c>
      <c r="AE28" s="1">
        <f t="shared" si="6"/>
        <v>1827.8962962962962</v>
      </c>
      <c r="AF28" s="1">
        <f t="shared" si="7"/>
        <v>1513.2633333333335</v>
      </c>
      <c r="AM28" s="1">
        <v>0.96296000000000004</v>
      </c>
      <c r="AN28" s="1">
        <v>0.94443999999999995</v>
      </c>
      <c r="AO28" s="1">
        <f t="shared" si="8"/>
        <v>0.95369999999999999</v>
      </c>
      <c r="AR28" s="1">
        <f t="shared" si="9"/>
        <v>87.688666666666677</v>
      </c>
      <c r="AS28" s="1">
        <f t="shared" si="10"/>
        <v>85.905111111111111</v>
      </c>
    </row>
    <row r="29" spans="1:48" s="2" customFormat="1" x14ac:dyDescent="0.2">
      <c r="A29" s="2">
        <v>6</v>
      </c>
      <c r="B29" s="2">
        <v>1.0648</v>
      </c>
      <c r="C29" s="2">
        <v>1.2766999999999999</v>
      </c>
      <c r="D29" s="2">
        <f t="shared" si="0"/>
        <v>1.17075</v>
      </c>
      <c r="E29" s="2">
        <f>AVERAGE(B29:B54)</f>
        <v>1.1276196153846152</v>
      </c>
      <c r="F29" s="2">
        <f>AVERAGE(C29:C54)</f>
        <v>1.2352880769230767</v>
      </c>
      <c r="G29" s="2">
        <f>((B29-$D29)+E$29)*1000</f>
        <v>1021.6696153846152</v>
      </c>
      <c r="H29" s="2">
        <f>((C29-$D29)+F$29)*1000</f>
        <v>1341.2380769230767</v>
      </c>
      <c r="I29" s="2">
        <f>1.96*STDEV(G29:G54)/SQRT(COUNT(G29:G54))</f>
        <v>40.97202217436633</v>
      </c>
      <c r="J29" s="2">
        <f>E29*1000</f>
        <v>1127.6196153846151</v>
      </c>
      <c r="K29" s="2">
        <f>F29*1000</f>
        <v>1235.2880769230767</v>
      </c>
      <c r="N29" s="2">
        <v>0.96296000000000004</v>
      </c>
      <c r="O29" s="2">
        <v>0.98148000000000002</v>
      </c>
      <c r="P29" s="2">
        <f t="shared" si="2"/>
        <v>0.97222000000000008</v>
      </c>
      <c r="Q29" s="2">
        <f>AVERAGE(N29:N54)</f>
        <v>0.95085384615384627</v>
      </c>
      <c r="R29" s="2">
        <f>AVERAGE(O29:O54)</f>
        <v>0.91501346153846164</v>
      </c>
      <c r="S29" s="2">
        <f>((N29-$P29)+Q$29)*100</f>
        <v>94.159384615384624</v>
      </c>
      <c r="T29" s="2">
        <f>((O29-$P29)+R$29)*100</f>
        <v>92.427346153846159</v>
      </c>
      <c r="U29" s="2">
        <f>1.96*STDEV(S29:S54)/SQRT(COUNT(S29:S54))</f>
        <v>1.2314627285617339</v>
      </c>
      <c r="V29" s="2">
        <f>Q29*100</f>
        <v>95.085384615384626</v>
      </c>
      <c r="W29" s="2">
        <f>R29*100</f>
        <v>91.501346153846157</v>
      </c>
      <c r="Z29" s="2">
        <v>1.4965999999999999</v>
      </c>
      <c r="AA29" s="2">
        <v>1.2766999999999999</v>
      </c>
      <c r="AB29" s="2">
        <f t="shared" si="5"/>
        <v>1.3866499999999999</v>
      </c>
      <c r="AC29" s="2">
        <f>AVERAGE(Z29:Z54)</f>
        <v>1.3797703846153846</v>
      </c>
      <c r="AD29" s="2">
        <f>AVERAGE(AA29:AA54)</f>
        <v>1.2352880769230767</v>
      </c>
      <c r="AE29" s="2">
        <f>((Z29-$AB29)+AC$29)*1000</f>
        <v>1489.7203846153845</v>
      </c>
      <c r="AF29" s="2">
        <f>((AA29-$D29)+AD$29)*1000</f>
        <v>1341.2380769230767</v>
      </c>
      <c r="AG29" s="2">
        <f>1.96*STDEV(AE29:AE54)/SQRT(COUNT(AE29:AE54))</f>
        <v>47.536180301382117</v>
      </c>
      <c r="AH29" s="2">
        <f>AC29*1000</f>
        <v>1379.7703846153845</v>
      </c>
      <c r="AI29" s="2">
        <f>AD29*1000</f>
        <v>1235.2880769230767</v>
      </c>
      <c r="AM29" s="2">
        <v>0.98148000000000002</v>
      </c>
      <c r="AN29" s="2">
        <v>0.94443999999999995</v>
      </c>
      <c r="AO29" s="2">
        <f t="shared" si="8"/>
        <v>0.96296000000000004</v>
      </c>
      <c r="AP29" s="2">
        <f>AVERAGE(AM29:AM54)</f>
        <v>0.91501346153846164</v>
      </c>
      <c r="AQ29" s="2">
        <f>AVERAGE(AN29:AN54)</f>
        <v>0.90786807692307703</v>
      </c>
      <c r="AR29" s="2">
        <f>((AM29-$AO29)+AP$29)*100</f>
        <v>93.353346153846161</v>
      </c>
      <c r="AS29" s="2">
        <f>((AN29-$AO29)+AQ$29)*100</f>
        <v>88.9348076923077</v>
      </c>
      <c r="AT29" s="2">
        <f>1.96*STDEV(AR29:AR54)/SQRT(COUNT(AR29:AR54))</f>
        <v>1.6545513799233467</v>
      </c>
      <c r="AU29" s="2">
        <f>AP29*100</f>
        <v>91.501346153846157</v>
      </c>
      <c r="AV29" s="2">
        <f>AQ29*100</f>
        <v>90.786807692307704</v>
      </c>
    </row>
    <row r="30" spans="1:48" s="2" customFormat="1" x14ac:dyDescent="0.2">
      <c r="A30" s="2">
        <v>6</v>
      </c>
      <c r="B30" s="2">
        <v>1.2383999999999999</v>
      </c>
      <c r="C30" s="2">
        <v>1.3985000000000001</v>
      </c>
      <c r="D30" s="2">
        <f t="shared" si="0"/>
        <v>1.3184499999999999</v>
      </c>
      <c r="G30" s="2">
        <f t="shared" ref="G30:G54" si="11">((B30-$D30)+E$29)*1000</f>
        <v>1047.5696153846152</v>
      </c>
      <c r="H30" s="2">
        <f t="shared" ref="H30:H54" si="12">((C30-$D30)+F$29)*1000</f>
        <v>1315.3380769230769</v>
      </c>
      <c r="N30" s="2">
        <v>1</v>
      </c>
      <c r="O30" s="2">
        <v>0.96296000000000004</v>
      </c>
      <c r="P30" s="2">
        <f t="shared" si="2"/>
        <v>0.98148000000000002</v>
      </c>
      <c r="S30" s="2">
        <f t="shared" ref="S30:S54" si="13">((N30-$P30)+Q$29)*100</f>
        <v>96.93738461538463</v>
      </c>
      <c r="T30" s="2">
        <f t="shared" ref="T30:T54" si="14">((O30-$P30)+R$29)*100</f>
        <v>89.649346153846167</v>
      </c>
      <c r="Z30" s="2">
        <v>1.6482000000000001</v>
      </c>
      <c r="AA30" s="2">
        <v>1.3985000000000001</v>
      </c>
      <c r="AB30" s="2">
        <f t="shared" si="5"/>
        <v>1.5233500000000002</v>
      </c>
      <c r="AE30" s="2">
        <f t="shared" ref="AE30:AE54" si="15">((Z30-$AB30)+AC$29)*1000</f>
        <v>1504.6203846153844</v>
      </c>
      <c r="AF30" s="2">
        <f t="shared" ref="AF30:AF54" si="16">((AA30-$D30)+AD$29)*1000</f>
        <v>1315.3380769230769</v>
      </c>
      <c r="AM30" s="2">
        <v>0.96296000000000004</v>
      </c>
      <c r="AN30" s="2">
        <v>0.94443999999999995</v>
      </c>
      <c r="AO30" s="2">
        <f t="shared" si="8"/>
        <v>0.95369999999999999</v>
      </c>
      <c r="AR30" s="2">
        <f t="shared" ref="AR30:AR54" si="17">((AM30-$AO30)+AP$29)*100</f>
        <v>92.427346153846173</v>
      </c>
      <c r="AS30" s="2">
        <f t="shared" ref="AS30:AS54" si="18">((AN30-$AO30)+AQ$29)*100</f>
        <v>89.860807692307702</v>
      </c>
    </row>
    <row r="31" spans="1:48" s="2" customFormat="1" x14ac:dyDescent="0.2">
      <c r="A31" s="2">
        <v>6</v>
      </c>
      <c r="B31" s="2">
        <v>1.1095999999999999</v>
      </c>
      <c r="C31" s="2">
        <v>0.94820000000000004</v>
      </c>
      <c r="D31" s="2">
        <f t="shared" si="0"/>
        <v>1.0288999999999999</v>
      </c>
      <c r="G31" s="2">
        <f t="shared" si="11"/>
        <v>1208.3196153846152</v>
      </c>
      <c r="H31" s="2">
        <f t="shared" si="12"/>
        <v>1154.5880769230766</v>
      </c>
      <c r="N31" s="2">
        <v>0.98148000000000002</v>
      </c>
      <c r="O31" s="2">
        <v>0.92593000000000003</v>
      </c>
      <c r="P31" s="2">
        <f t="shared" si="2"/>
        <v>0.95370500000000002</v>
      </c>
      <c r="S31" s="2">
        <f t="shared" si="13"/>
        <v>97.86288461538463</v>
      </c>
      <c r="T31" s="2">
        <f t="shared" si="14"/>
        <v>88.723846153846168</v>
      </c>
      <c r="Z31" s="2">
        <v>1.2556</v>
      </c>
      <c r="AA31" s="2">
        <v>0.94820000000000004</v>
      </c>
      <c r="AB31" s="2">
        <f t="shared" si="5"/>
        <v>1.1019000000000001</v>
      </c>
      <c r="AE31" s="2">
        <f t="shared" si="15"/>
        <v>1533.4703846153845</v>
      </c>
      <c r="AF31" s="2">
        <f t="shared" si="16"/>
        <v>1154.5880769230766</v>
      </c>
      <c r="AM31" s="2">
        <v>0.92593000000000003</v>
      </c>
      <c r="AN31" s="2">
        <v>0.72221999999999997</v>
      </c>
      <c r="AO31" s="2">
        <f t="shared" si="8"/>
        <v>0.824075</v>
      </c>
      <c r="AR31" s="2">
        <f t="shared" si="17"/>
        <v>101.68684615384618</v>
      </c>
      <c r="AS31" s="2">
        <f t="shared" si="18"/>
        <v>80.601307692307699</v>
      </c>
    </row>
    <row r="32" spans="1:48" s="2" customFormat="1" x14ac:dyDescent="0.2">
      <c r="A32" s="2">
        <v>6</v>
      </c>
      <c r="B32" s="2">
        <v>1.1022000000000001</v>
      </c>
      <c r="C32" s="2">
        <v>1.3642000000000001</v>
      </c>
      <c r="D32" s="2">
        <f t="shared" si="0"/>
        <v>1.2332000000000001</v>
      </c>
      <c r="G32" s="2">
        <f t="shared" si="11"/>
        <v>996.61961538461514</v>
      </c>
      <c r="H32" s="2">
        <f t="shared" si="12"/>
        <v>1366.2880769230767</v>
      </c>
      <c r="N32" s="2">
        <v>0.94443999999999995</v>
      </c>
      <c r="O32" s="2">
        <v>0.98148000000000002</v>
      </c>
      <c r="P32" s="2">
        <f t="shared" si="2"/>
        <v>0.96296000000000004</v>
      </c>
      <c r="S32" s="2">
        <f t="shared" si="13"/>
        <v>93.233384615384622</v>
      </c>
      <c r="T32" s="2">
        <f t="shared" si="14"/>
        <v>93.353346153846161</v>
      </c>
      <c r="Z32" s="2">
        <v>1.9962</v>
      </c>
      <c r="AA32" s="2">
        <v>1.3642000000000001</v>
      </c>
      <c r="AB32" s="2">
        <f t="shared" si="5"/>
        <v>1.6802000000000001</v>
      </c>
      <c r="AE32" s="2">
        <f t="shared" si="15"/>
        <v>1695.7703846153845</v>
      </c>
      <c r="AF32" s="2">
        <f t="shared" si="16"/>
        <v>1366.2880769230767</v>
      </c>
      <c r="AM32" s="2">
        <v>0.98148000000000002</v>
      </c>
      <c r="AN32" s="2">
        <v>1</v>
      </c>
      <c r="AO32" s="2">
        <f t="shared" si="8"/>
        <v>0.99073999999999995</v>
      </c>
      <c r="AR32" s="2">
        <f t="shared" si="17"/>
        <v>90.575346153846169</v>
      </c>
      <c r="AS32" s="2">
        <f t="shared" si="18"/>
        <v>91.712807692307706</v>
      </c>
    </row>
    <row r="33" spans="1:45" s="2" customFormat="1" x14ac:dyDescent="0.2">
      <c r="A33" s="2">
        <v>6</v>
      </c>
      <c r="B33" s="2">
        <v>1.0680000000000001</v>
      </c>
      <c r="C33" s="2">
        <v>1.1254999999999999</v>
      </c>
      <c r="D33" s="2">
        <f t="shared" si="0"/>
        <v>1.0967500000000001</v>
      </c>
      <c r="G33" s="2">
        <f t="shared" si="11"/>
        <v>1098.8696153846151</v>
      </c>
      <c r="H33" s="2">
        <f t="shared" si="12"/>
        <v>1264.0380769230765</v>
      </c>
      <c r="N33" s="2">
        <v>0.98148000000000002</v>
      </c>
      <c r="O33" s="2">
        <v>0.98148000000000002</v>
      </c>
      <c r="P33" s="2">
        <f t="shared" si="2"/>
        <v>0.98148000000000002</v>
      </c>
      <c r="S33" s="2">
        <f t="shared" si="13"/>
        <v>95.085384615384626</v>
      </c>
      <c r="T33" s="2">
        <f t="shared" si="14"/>
        <v>91.501346153846157</v>
      </c>
      <c r="Z33" s="2">
        <v>1.1651</v>
      </c>
      <c r="AA33" s="2">
        <v>1.1254999999999999</v>
      </c>
      <c r="AB33" s="2">
        <f t="shared" si="5"/>
        <v>1.1453</v>
      </c>
      <c r="AE33" s="2">
        <f t="shared" si="15"/>
        <v>1399.5703846153847</v>
      </c>
      <c r="AF33" s="2">
        <f t="shared" si="16"/>
        <v>1264.0380769230765</v>
      </c>
      <c r="AM33" s="2">
        <v>0.98148000000000002</v>
      </c>
      <c r="AN33" s="2">
        <v>1</v>
      </c>
      <c r="AO33" s="2">
        <f t="shared" si="8"/>
        <v>0.99073999999999995</v>
      </c>
      <c r="AR33" s="2">
        <f t="shared" si="17"/>
        <v>90.575346153846169</v>
      </c>
      <c r="AS33" s="2">
        <f t="shared" si="18"/>
        <v>91.712807692307706</v>
      </c>
    </row>
    <row r="34" spans="1:45" s="2" customFormat="1" x14ac:dyDescent="0.2">
      <c r="A34" s="2">
        <v>6</v>
      </c>
      <c r="B34" s="2">
        <v>1.5672999999999999</v>
      </c>
      <c r="C34" s="2">
        <v>1.7165999999999999</v>
      </c>
      <c r="D34" s="2">
        <f t="shared" si="0"/>
        <v>1.64195</v>
      </c>
      <c r="G34" s="2">
        <f t="shared" si="11"/>
        <v>1052.9696153846151</v>
      </c>
      <c r="H34" s="2">
        <f t="shared" si="12"/>
        <v>1309.9380769230766</v>
      </c>
      <c r="N34" s="2">
        <v>1</v>
      </c>
      <c r="O34" s="2">
        <v>0.90741000000000005</v>
      </c>
      <c r="P34" s="2">
        <f t="shared" si="2"/>
        <v>0.95370500000000002</v>
      </c>
      <c r="S34" s="2">
        <f t="shared" si="13"/>
        <v>99.714884615384619</v>
      </c>
      <c r="T34" s="2">
        <f t="shared" si="14"/>
        <v>86.871846153846164</v>
      </c>
      <c r="Z34" s="2">
        <v>1.7289000000000001</v>
      </c>
      <c r="AA34" s="2">
        <v>1.7165999999999999</v>
      </c>
      <c r="AB34" s="2">
        <f t="shared" si="5"/>
        <v>1.72275</v>
      </c>
      <c r="AE34" s="2">
        <f t="shared" si="15"/>
        <v>1385.9203846153846</v>
      </c>
      <c r="AF34" s="2">
        <f t="shared" si="16"/>
        <v>1309.9380769230766</v>
      </c>
      <c r="AM34" s="2">
        <v>0.90741000000000005</v>
      </c>
      <c r="AN34" s="2">
        <v>0.88888999999999996</v>
      </c>
      <c r="AO34" s="2">
        <f t="shared" si="8"/>
        <v>0.89815</v>
      </c>
      <c r="AR34" s="2">
        <f t="shared" si="17"/>
        <v>92.427346153846173</v>
      </c>
      <c r="AS34" s="2">
        <f t="shared" si="18"/>
        <v>89.860807692307702</v>
      </c>
    </row>
    <row r="35" spans="1:45" s="2" customFormat="1" x14ac:dyDescent="0.2">
      <c r="A35" s="2">
        <v>6</v>
      </c>
      <c r="B35" s="2">
        <v>1.1275999999999999</v>
      </c>
      <c r="C35" s="2">
        <v>1.0621</v>
      </c>
      <c r="D35" s="2">
        <f t="shared" si="0"/>
        <v>1.0948500000000001</v>
      </c>
      <c r="G35" s="2">
        <f t="shared" si="11"/>
        <v>1160.3696153846149</v>
      </c>
      <c r="H35" s="2">
        <f t="shared" si="12"/>
        <v>1202.5380769230767</v>
      </c>
      <c r="N35" s="2">
        <v>0.98148000000000002</v>
      </c>
      <c r="O35" s="2">
        <v>1</v>
      </c>
      <c r="P35" s="2">
        <f t="shared" si="2"/>
        <v>0.99073999999999995</v>
      </c>
      <c r="S35" s="2">
        <f t="shared" si="13"/>
        <v>94.159384615384639</v>
      </c>
      <c r="T35" s="2">
        <f t="shared" si="14"/>
        <v>92.427346153846173</v>
      </c>
      <c r="Z35" s="2">
        <v>1.4119999999999999</v>
      </c>
      <c r="AA35" s="2">
        <v>1.0621</v>
      </c>
      <c r="AB35" s="2">
        <f t="shared" si="5"/>
        <v>1.23705</v>
      </c>
      <c r="AE35" s="2">
        <f t="shared" si="15"/>
        <v>1554.7203846153845</v>
      </c>
      <c r="AF35" s="2">
        <f t="shared" si="16"/>
        <v>1202.5380769230767</v>
      </c>
      <c r="AM35" s="2">
        <v>1</v>
      </c>
      <c r="AN35" s="2">
        <v>1</v>
      </c>
      <c r="AO35" s="2">
        <f t="shared" si="8"/>
        <v>1</v>
      </c>
      <c r="AR35" s="2">
        <f t="shared" si="17"/>
        <v>91.501346153846157</v>
      </c>
      <c r="AS35" s="2">
        <f t="shared" si="18"/>
        <v>90.786807692307704</v>
      </c>
    </row>
    <row r="36" spans="1:45" s="2" customFormat="1" x14ac:dyDescent="0.2">
      <c r="A36" s="2">
        <v>6</v>
      </c>
      <c r="B36" s="2">
        <v>1.1346000000000001</v>
      </c>
      <c r="C36" s="2">
        <v>1.2141</v>
      </c>
      <c r="D36" s="2">
        <f t="shared" si="0"/>
        <v>1.17435</v>
      </c>
      <c r="G36" s="2">
        <f t="shared" si="11"/>
        <v>1087.8696153846151</v>
      </c>
      <c r="H36" s="2">
        <f t="shared" si="12"/>
        <v>1275.0380769230767</v>
      </c>
      <c r="N36" s="2">
        <v>0.90741000000000005</v>
      </c>
      <c r="O36" s="2">
        <v>0.87036999999999998</v>
      </c>
      <c r="P36" s="2">
        <f t="shared" si="2"/>
        <v>0.88888999999999996</v>
      </c>
      <c r="S36" s="2">
        <f t="shared" si="13"/>
        <v>96.93738461538463</v>
      </c>
      <c r="T36" s="2">
        <f t="shared" si="14"/>
        <v>89.649346153846167</v>
      </c>
      <c r="Z36" s="2">
        <v>1.2212000000000001</v>
      </c>
      <c r="AA36" s="2">
        <v>1.2141</v>
      </c>
      <c r="AB36" s="2">
        <f t="shared" si="5"/>
        <v>1.2176499999999999</v>
      </c>
      <c r="AE36" s="2">
        <f t="shared" si="15"/>
        <v>1383.3203846153847</v>
      </c>
      <c r="AF36" s="2">
        <f t="shared" si="16"/>
        <v>1275.0380769230767</v>
      </c>
      <c r="AM36" s="2">
        <v>0.87036999999999998</v>
      </c>
      <c r="AN36" s="2">
        <v>0.77778000000000003</v>
      </c>
      <c r="AO36" s="2">
        <f t="shared" si="8"/>
        <v>0.824075</v>
      </c>
      <c r="AR36" s="2">
        <f t="shared" si="17"/>
        <v>96.130846153846164</v>
      </c>
      <c r="AS36" s="2">
        <f t="shared" si="18"/>
        <v>86.157307692307711</v>
      </c>
    </row>
    <row r="37" spans="1:45" s="2" customFormat="1" x14ac:dyDescent="0.2">
      <c r="A37" s="2">
        <v>6</v>
      </c>
      <c r="B37" s="2">
        <v>1.2174</v>
      </c>
      <c r="C37" s="2">
        <v>1.6051</v>
      </c>
      <c r="D37" s="2">
        <f t="shared" si="0"/>
        <v>1.4112499999999999</v>
      </c>
      <c r="G37" s="2">
        <f t="shared" si="11"/>
        <v>933.76961538461535</v>
      </c>
      <c r="H37" s="2">
        <f t="shared" si="12"/>
        <v>1429.1380769230768</v>
      </c>
      <c r="N37" s="2">
        <v>0.92593000000000003</v>
      </c>
      <c r="O37" s="2">
        <v>0.70369999999999999</v>
      </c>
      <c r="P37" s="2">
        <f t="shared" si="2"/>
        <v>0.81481500000000007</v>
      </c>
      <c r="S37" s="2">
        <f t="shared" si="13"/>
        <v>106.19688461538463</v>
      </c>
      <c r="T37" s="2">
        <f t="shared" si="14"/>
        <v>80.38984615384615</v>
      </c>
      <c r="Z37" s="2">
        <v>1.3312999999999999</v>
      </c>
      <c r="AA37" s="2">
        <v>1.6051</v>
      </c>
      <c r="AB37" s="2">
        <f t="shared" si="5"/>
        <v>1.4681999999999999</v>
      </c>
      <c r="AE37" s="2">
        <f t="shared" si="15"/>
        <v>1242.8703846153846</v>
      </c>
      <c r="AF37" s="2">
        <f t="shared" si="16"/>
        <v>1429.1380769230768</v>
      </c>
      <c r="AM37" s="2">
        <v>0.70369999999999999</v>
      </c>
      <c r="AN37" s="2">
        <v>0.77778000000000003</v>
      </c>
      <c r="AO37" s="2">
        <f t="shared" si="8"/>
        <v>0.74073999999999995</v>
      </c>
      <c r="AR37" s="2">
        <f t="shared" si="17"/>
        <v>87.797346153846163</v>
      </c>
      <c r="AS37" s="2">
        <f t="shared" si="18"/>
        <v>94.490807692307712</v>
      </c>
    </row>
    <row r="38" spans="1:45" s="2" customFormat="1" x14ac:dyDescent="0.2">
      <c r="A38" s="2">
        <v>6</v>
      </c>
      <c r="B38" s="2">
        <v>0.68818999999999997</v>
      </c>
      <c r="C38" s="2">
        <v>0.77678000000000003</v>
      </c>
      <c r="D38" s="2">
        <f t="shared" si="0"/>
        <v>0.73248500000000005</v>
      </c>
      <c r="G38" s="2">
        <f t="shared" si="11"/>
        <v>1083.3246153846151</v>
      </c>
      <c r="H38" s="2">
        <f t="shared" si="12"/>
        <v>1279.5830769230768</v>
      </c>
      <c r="N38" s="2">
        <v>0.94443999999999995</v>
      </c>
      <c r="O38" s="2">
        <v>0.92593000000000003</v>
      </c>
      <c r="P38" s="2">
        <f t="shared" si="2"/>
        <v>0.93518499999999993</v>
      </c>
      <c r="S38" s="2">
        <f t="shared" si="13"/>
        <v>96.010884615384626</v>
      </c>
      <c r="T38" s="2">
        <f t="shared" si="14"/>
        <v>90.575846153846172</v>
      </c>
      <c r="Z38" s="2">
        <v>0.80689999999999995</v>
      </c>
      <c r="AA38" s="2">
        <v>0.77678000000000003</v>
      </c>
      <c r="AB38" s="2">
        <f t="shared" si="5"/>
        <v>0.79183999999999999</v>
      </c>
      <c r="AE38" s="2">
        <f t="shared" si="15"/>
        <v>1394.8303846153847</v>
      </c>
      <c r="AF38" s="2">
        <f t="shared" si="16"/>
        <v>1279.5830769230768</v>
      </c>
      <c r="AM38" s="2">
        <v>0.92593000000000003</v>
      </c>
      <c r="AN38" s="2">
        <v>0.88888999999999996</v>
      </c>
      <c r="AO38" s="2">
        <f t="shared" si="8"/>
        <v>0.90741000000000005</v>
      </c>
      <c r="AR38" s="2">
        <f t="shared" si="17"/>
        <v>93.353346153846161</v>
      </c>
      <c r="AS38" s="2">
        <f t="shared" si="18"/>
        <v>88.9348076923077</v>
      </c>
    </row>
    <row r="39" spans="1:45" s="2" customFormat="1" x14ac:dyDescent="0.2">
      <c r="A39" s="2">
        <v>6</v>
      </c>
      <c r="B39" s="2">
        <v>1.6276999999999999</v>
      </c>
      <c r="C39" s="2">
        <v>1.492</v>
      </c>
      <c r="D39" s="2">
        <f t="shared" si="0"/>
        <v>1.55985</v>
      </c>
      <c r="G39" s="2">
        <f t="shared" si="11"/>
        <v>1195.4696153846151</v>
      </c>
      <c r="H39" s="2">
        <f t="shared" si="12"/>
        <v>1167.4380769230768</v>
      </c>
      <c r="N39" s="2">
        <v>0.92593000000000003</v>
      </c>
      <c r="O39" s="2">
        <v>0.75926000000000005</v>
      </c>
      <c r="P39" s="2">
        <f t="shared" si="2"/>
        <v>0.84259499999999998</v>
      </c>
      <c r="S39" s="2">
        <f t="shared" si="13"/>
        <v>103.41888461538464</v>
      </c>
      <c r="T39" s="2">
        <f t="shared" si="14"/>
        <v>83.16784615384617</v>
      </c>
      <c r="Z39" s="2">
        <v>1.7336</v>
      </c>
      <c r="AA39" s="2">
        <v>1.492</v>
      </c>
      <c r="AB39" s="2">
        <f t="shared" si="5"/>
        <v>1.6128</v>
      </c>
      <c r="AE39" s="2">
        <f t="shared" si="15"/>
        <v>1500.5703846153847</v>
      </c>
      <c r="AF39" s="2">
        <f t="shared" si="16"/>
        <v>1167.4380769230768</v>
      </c>
      <c r="AM39" s="2">
        <v>0.75926000000000005</v>
      </c>
      <c r="AN39" s="2">
        <v>1</v>
      </c>
      <c r="AO39" s="2">
        <f t="shared" si="8"/>
        <v>0.87963000000000002</v>
      </c>
      <c r="AR39" s="2">
        <f t="shared" si="17"/>
        <v>79.464346153846165</v>
      </c>
      <c r="AS39" s="2">
        <f t="shared" si="18"/>
        <v>102.8238076923077</v>
      </c>
    </row>
    <row r="40" spans="1:45" s="2" customFormat="1" x14ac:dyDescent="0.2">
      <c r="A40" s="2">
        <v>6</v>
      </c>
      <c r="B40" s="2">
        <v>0.91381000000000001</v>
      </c>
      <c r="C40" s="2">
        <v>0.71033999999999997</v>
      </c>
      <c r="D40" s="2">
        <f t="shared" si="0"/>
        <v>0.81207499999999999</v>
      </c>
      <c r="G40" s="2">
        <f t="shared" si="11"/>
        <v>1229.354615384615</v>
      </c>
      <c r="H40" s="2">
        <f t="shared" si="12"/>
        <v>1133.5530769230768</v>
      </c>
      <c r="N40" s="2">
        <v>0.88888999999999996</v>
      </c>
      <c r="O40" s="2">
        <v>0.74073999999999995</v>
      </c>
      <c r="P40" s="2">
        <f t="shared" si="2"/>
        <v>0.81481499999999996</v>
      </c>
      <c r="S40" s="2">
        <f t="shared" si="13"/>
        <v>102.49288461538461</v>
      </c>
      <c r="T40" s="2">
        <f t="shared" si="14"/>
        <v>84.093846153846158</v>
      </c>
      <c r="Z40" s="2">
        <v>0.72772999999999999</v>
      </c>
      <c r="AA40" s="2">
        <v>0.71033999999999997</v>
      </c>
      <c r="AB40" s="2">
        <f t="shared" si="5"/>
        <v>0.71903499999999998</v>
      </c>
      <c r="AE40" s="2">
        <f t="shared" si="15"/>
        <v>1388.4653846153844</v>
      </c>
      <c r="AF40" s="2">
        <f t="shared" si="16"/>
        <v>1133.5530769230768</v>
      </c>
      <c r="AM40" s="2">
        <v>0.74073999999999995</v>
      </c>
      <c r="AN40" s="2">
        <v>0.77778000000000003</v>
      </c>
      <c r="AO40" s="2">
        <f t="shared" si="8"/>
        <v>0.75926000000000005</v>
      </c>
      <c r="AR40" s="2">
        <f t="shared" si="17"/>
        <v>89.649346153846153</v>
      </c>
      <c r="AS40" s="2">
        <f t="shared" si="18"/>
        <v>92.638807692307694</v>
      </c>
    </row>
    <row r="41" spans="1:45" s="2" customFormat="1" x14ac:dyDescent="0.2">
      <c r="A41" s="2">
        <v>6</v>
      </c>
      <c r="B41" s="2">
        <v>1.1634</v>
      </c>
      <c r="C41" s="2">
        <v>1.2501</v>
      </c>
      <c r="D41" s="2">
        <f t="shared" si="0"/>
        <v>1.20675</v>
      </c>
      <c r="G41" s="2">
        <f t="shared" si="11"/>
        <v>1084.2696153846152</v>
      </c>
      <c r="H41" s="2">
        <f t="shared" si="12"/>
        <v>1278.6380769230768</v>
      </c>
      <c r="N41" s="2">
        <v>1</v>
      </c>
      <c r="O41" s="2">
        <v>0.96296000000000004</v>
      </c>
      <c r="P41" s="2">
        <f t="shared" si="2"/>
        <v>0.98148000000000002</v>
      </c>
      <c r="S41" s="2">
        <f t="shared" si="13"/>
        <v>96.93738461538463</v>
      </c>
      <c r="T41" s="2">
        <f t="shared" si="14"/>
        <v>89.649346153846167</v>
      </c>
      <c r="Z41" s="2">
        <v>1.9849000000000001</v>
      </c>
      <c r="AA41" s="2">
        <v>1.2501</v>
      </c>
      <c r="AB41" s="2">
        <f t="shared" si="5"/>
        <v>1.6175000000000002</v>
      </c>
      <c r="AE41" s="2">
        <f t="shared" si="15"/>
        <v>1747.1703846153846</v>
      </c>
      <c r="AF41" s="2">
        <f t="shared" si="16"/>
        <v>1278.6380769230768</v>
      </c>
      <c r="AM41" s="2">
        <v>0.96296000000000004</v>
      </c>
      <c r="AN41" s="2">
        <v>1</v>
      </c>
      <c r="AO41" s="2">
        <f t="shared" si="8"/>
        <v>0.98148000000000002</v>
      </c>
      <c r="AR41" s="2">
        <f t="shared" si="17"/>
        <v>89.649346153846167</v>
      </c>
      <c r="AS41" s="2">
        <f t="shared" si="18"/>
        <v>92.638807692307694</v>
      </c>
    </row>
    <row r="42" spans="1:45" s="2" customFormat="1" x14ac:dyDescent="0.2">
      <c r="A42" s="2">
        <v>6</v>
      </c>
      <c r="B42" s="2">
        <v>1.1192</v>
      </c>
      <c r="C42" s="2">
        <v>1.4241999999999999</v>
      </c>
      <c r="D42" s="2">
        <f t="shared" si="0"/>
        <v>1.2717000000000001</v>
      </c>
      <c r="G42" s="2">
        <f t="shared" si="11"/>
        <v>975.11961538461514</v>
      </c>
      <c r="H42" s="2">
        <f t="shared" si="12"/>
        <v>1387.7880769230767</v>
      </c>
      <c r="N42" s="2">
        <v>1</v>
      </c>
      <c r="O42" s="2">
        <v>0.92</v>
      </c>
      <c r="P42" s="2">
        <f t="shared" si="2"/>
        <v>0.96</v>
      </c>
      <c r="S42" s="2">
        <f t="shared" si="13"/>
        <v>99.085384615384626</v>
      </c>
      <c r="T42" s="2">
        <f t="shared" si="14"/>
        <v>87.501346153846171</v>
      </c>
      <c r="Z42" s="2">
        <v>1.4342999999999999</v>
      </c>
      <c r="AA42" s="2">
        <v>1.4241999999999999</v>
      </c>
      <c r="AB42" s="2">
        <f t="shared" si="5"/>
        <v>1.4292499999999999</v>
      </c>
      <c r="AE42" s="2">
        <f t="shared" si="15"/>
        <v>1384.8203846153847</v>
      </c>
      <c r="AF42" s="2">
        <f t="shared" si="16"/>
        <v>1387.7880769230767</v>
      </c>
      <c r="AM42" s="2">
        <v>0.92</v>
      </c>
      <c r="AN42" s="2">
        <v>0.88234999999999997</v>
      </c>
      <c r="AO42" s="2">
        <f t="shared" si="8"/>
        <v>0.90117500000000006</v>
      </c>
      <c r="AR42" s="2">
        <f t="shared" si="17"/>
        <v>93.383846153846164</v>
      </c>
      <c r="AS42" s="2">
        <f t="shared" si="18"/>
        <v>88.904307692307697</v>
      </c>
    </row>
    <row r="43" spans="1:45" s="2" customFormat="1" x14ac:dyDescent="0.2">
      <c r="A43" s="2">
        <v>6</v>
      </c>
      <c r="B43" s="2">
        <v>1.3825000000000001</v>
      </c>
      <c r="C43" s="2">
        <v>1.3514999999999999</v>
      </c>
      <c r="D43" s="2">
        <f t="shared" si="0"/>
        <v>1.367</v>
      </c>
      <c r="G43" s="2">
        <f t="shared" si="11"/>
        <v>1143.1196153846154</v>
      </c>
      <c r="H43" s="2">
        <f t="shared" si="12"/>
        <v>1219.7880769230767</v>
      </c>
      <c r="N43" s="2">
        <v>0.94443999999999995</v>
      </c>
      <c r="O43" s="2">
        <v>0.98148000000000002</v>
      </c>
      <c r="P43" s="2">
        <f t="shared" si="2"/>
        <v>0.96296000000000004</v>
      </c>
      <c r="S43" s="2">
        <f t="shared" si="13"/>
        <v>93.233384615384622</v>
      </c>
      <c r="T43" s="2">
        <f t="shared" si="14"/>
        <v>93.353346153846161</v>
      </c>
      <c r="Z43" s="2">
        <v>1.4214</v>
      </c>
      <c r="AA43" s="2">
        <v>1.3514999999999999</v>
      </c>
      <c r="AB43" s="2">
        <f t="shared" si="5"/>
        <v>1.38645</v>
      </c>
      <c r="AE43" s="2">
        <f t="shared" si="15"/>
        <v>1414.7203846153845</v>
      </c>
      <c r="AF43" s="2">
        <f t="shared" si="16"/>
        <v>1219.7880769230767</v>
      </c>
      <c r="AM43" s="2">
        <v>0.98148000000000002</v>
      </c>
      <c r="AN43" s="2">
        <v>1</v>
      </c>
      <c r="AO43" s="2">
        <f t="shared" si="8"/>
        <v>0.99073999999999995</v>
      </c>
      <c r="AR43" s="2">
        <f t="shared" si="17"/>
        <v>90.575346153846169</v>
      </c>
      <c r="AS43" s="2">
        <f t="shared" si="18"/>
        <v>91.712807692307706</v>
      </c>
    </row>
    <row r="44" spans="1:45" s="2" customFormat="1" x14ac:dyDescent="0.2">
      <c r="A44" s="2">
        <v>6</v>
      </c>
      <c r="B44" s="2">
        <v>1.2214</v>
      </c>
      <c r="C44" s="2">
        <v>1.4154</v>
      </c>
      <c r="D44" s="2">
        <f t="shared" si="0"/>
        <v>1.3184</v>
      </c>
      <c r="G44" s="2">
        <f t="shared" si="11"/>
        <v>1030.6196153846151</v>
      </c>
      <c r="H44" s="2">
        <f t="shared" si="12"/>
        <v>1332.2880769230767</v>
      </c>
      <c r="N44" s="2">
        <v>0.94443999999999995</v>
      </c>
      <c r="O44" s="2">
        <v>0.96296000000000004</v>
      </c>
      <c r="P44" s="2">
        <f t="shared" si="2"/>
        <v>0.95369999999999999</v>
      </c>
      <c r="S44" s="2">
        <f t="shared" si="13"/>
        <v>94.159384615384624</v>
      </c>
      <c r="T44" s="2">
        <f t="shared" si="14"/>
        <v>92.427346153846173</v>
      </c>
      <c r="Z44" s="2">
        <v>2.0123000000000002</v>
      </c>
      <c r="AA44" s="2">
        <v>1.4154</v>
      </c>
      <c r="AB44" s="2">
        <f t="shared" si="5"/>
        <v>1.7138500000000001</v>
      </c>
      <c r="AE44" s="2">
        <f t="shared" si="15"/>
        <v>1678.2203846153848</v>
      </c>
      <c r="AF44" s="2">
        <f t="shared" si="16"/>
        <v>1332.2880769230767</v>
      </c>
      <c r="AM44" s="2">
        <v>0.96296000000000004</v>
      </c>
      <c r="AN44" s="2">
        <v>1</v>
      </c>
      <c r="AO44" s="2">
        <f t="shared" si="8"/>
        <v>0.98148000000000002</v>
      </c>
      <c r="AR44" s="2">
        <f t="shared" si="17"/>
        <v>89.649346153846167</v>
      </c>
      <c r="AS44" s="2">
        <f t="shared" si="18"/>
        <v>92.638807692307694</v>
      </c>
    </row>
    <row r="45" spans="1:45" s="2" customFormat="1" x14ac:dyDescent="0.2">
      <c r="A45" s="2">
        <v>6</v>
      </c>
      <c r="B45" s="2">
        <v>1.8520000000000001</v>
      </c>
      <c r="C45" s="2">
        <v>1.5743</v>
      </c>
      <c r="D45" s="2">
        <f t="shared" si="0"/>
        <v>1.7131500000000002</v>
      </c>
      <c r="G45" s="2">
        <f t="shared" si="11"/>
        <v>1266.4696153846151</v>
      </c>
      <c r="H45" s="2">
        <f t="shared" si="12"/>
        <v>1096.4380769230766</v>
      </c>
      <c r="N45" s="2">
        <v>0.79630000000000001</v>
      </c>
      <c r="O45" s="2">
        <v>0.75926000000000005</v>
      </c>
      <c r="P45" s="2">
        <f t="shared" si="2"/>
        <v>0.77778000000000003</v>
      </c>
      <c r="S45" s="2">
        <f t="shared" si="13"/>
        <v>96.93738461538463</v>
      </c>
      <c r="T45" s="2">
        <f t="shared" si="14"/>
        <v>89.649346153846167</v>
      </c>
      <c r="Z45" s="2">
        <v>1.6247</v>
      </c>
      <c r="AA45" s="2">
        <v>1.5743</v>
      </c>
      <c r="AB45" s="2">
        <f t="shared" si="5"/>
        <v>1.5994999999999999</v>
      </c>
      <c r="AE45" s="2">
        <f t="shared" si="15"/>
        <v>1404.9703846153848</v>
      </c>
      <c r="AF45" s="2">
        <f t="shared" si="16"/>
        <v>1096.4380769230766</v>
      </c>
      <c r="AM45" s="2">
        <v>0.75926000000000005</v>
      </c>
      <c r="AN45" s="2">
        <v>0.72221999999999997</v>
      </c>
      <c r="AO45" s="2">
        <f t="shared" si="8"/>
        <v>0.74073999999999995</v>
      </c>
      <c r="AR45" s="2">
        <f t="shared" si="17"/>
        <v>93.353346153846175</v>
      </c>
      <c r="AS45" s="2">
        <f t="shared" si="18"/>
        <v>88.9348076923077</v>
      </c>
    </row>
    <row r="46" spans="1:45" s="2" customFormat="1" x14ac:dyDescent="0.2">
      <c r="A46" s="2">
        <v>6</v>
      </c>
      <c r="B46" s="2">
        <v>0.91266999999999998</v>
      </c>
      <c r="C46" s="2">
        <v>1.3722000000000001</v>
      </c>
      <c r="D46" s="2">
        <f t="shared" si="0"/>
        <v>1.1424350000000001</v>
      </c>
      <c r="G46" s="2">
        <f t="shared" si="11"/>
        <v>897.85461538461504</v>
      </c>
      <c r="H46" s="2">
        <f t="shared" si="12"/>
        <v>1465.0530769230768</v>
      </c>
      <c r="N46" s="2">
        <v>0.94443999999999995</v>
      </c>
      <c r="O46" s="2">
        <v>0.96296000000000004</v>
      </c>
      <c r="P46" s="2">
        <f t="shared" si="2"/>
        <v>0.95369999999999999</v>
      </c>
      <c r="S46" s="2">
        <f t="shared" si="13"/>
        <v>94.159384615384624</v>
      </c>
      <c r="T46" s="2">
        <f t="shared" si="14"/>
        <v>92.427346153846173</v>
      </c>
      <c r="Z46" s="2">
        <v>1.2090000000000001</v>
      </c>
      <c r="AA46" s="2">
        <v>1.3722000000000001</v>
      </c>
      <c r="AB46" s="2">
        <f t="shared" si="5"/>
        <v>1.2906</v>
      </c>
      <c r="AE46" s="2">
        <f t="shared" si="15"/>
        <v>1298.1703846153846</v>
      </c>
      <c r="AF46" s="2">
        <f t="shared" si="16"/>
        <v>1465.0530769230768</v>
      </c>
      <c r="AM46" s="2">
        <v>0.96296000000000004</v>
      </c>
      <c r="AN46" s="2">
        <v>1</v>
      </c>
      <c r="AO46" s="2">
        <f t="shared" si="8"/>
        <v>0.98148000000000002</v>
      </c>
      <c r="AR46" s="2">
        <f t="shared" si="17"/>
        <v>89.649346153846167</v>
      </c>
      <c r="AS46" s="2">
        <f t="shared" si="18"/>
        <v>92.638807692307694</v>
      </c>
    </row>
    <row r="47" spans="1:45" s="2" customFormat="1" x14ac:dyDescent="0.2">
      <c r="A47" s="2">
        <v>6</v>
      </c>
      <c r="B47" s="2">
        <v>0.90661999999999998</v>
      </c>
      <c r="C47" s="2">
        <v>1.3313999999999999</v>
      </c>
      <c r="D47" s="2">
        <f t="shared" si="0"/>
        <v>1.1190099999999998</v>
      </c>
      <c r="G47" s="2">
        <f t="shared" si="11"/>
        <v>915.22961538461539</v>
      </c>
      <c r="H47" s="2">
        <f t="shared" si="12"/>
        <v>1447.6780769230768</v>
      </c>
      <c r="N47" s="2">
        <v>0.94443999999999995</v>
      </c>
      <c r="O47" s="2">
        <v>0.94443999999999995</v>
      </c>
      <c r="P47" s="2">
        <f t="shared" si="2"/>
        <v>0.94443999999999995</v>
      </c>
      <c r="S47" s="2">
        <f t="shared" si="13"/>
        <v>95.085384615384626</v>
      </c>
      <c r="T47" s="2">
        <f t="shared" si="14"/>
        <v>91.501346153846157</v>
      </c>
      <c r="Z47" s="2">
        <v>1.2593000000000001</v>
      </c>
      <c r="AA47" s="2">
        <v>1.3313999999999999</v>
      </c>
      <c r="AB47" s="2">
        <f t="shared" si="5"/>
        <v>1.29535</v>
      </c>
      <c r="AE47" s="2">
        <f t="shared" si="15"/>
        <v>1343.7203846153848</v>
      </c>
      <c r="AF47" s="2">
        <f t="shared" si="16"/>
        <v>1447.6780769230768</v>
      </c>
      <c r="AM47" s="2">
        <v>0.94443999999999995</v>
      </c>
      <c r="AN47" s="2">
        <v>1</v>
      </c>
      <c r="AO47" s="2">
        <f t="shared" si="8"/>
        <v>0.97221999999999997</v>
      </c>
      <c r="AR47" s="2">
        <f t="shared" si="17"/>
        <v>88.723346153846165</v>
      </c>
      <c r="AS47" s="2">
        <f t="shared" si="18"/>
        <v>93.56480769230771</v>
      </c>
    </row>
    <row r="48" spans="1:45" s="2" customFormat="1" x14ac:dyDescent="0.2">
      <c r="A48" s="2">
        <v>6</v>
      </c>
      <c r="B48" s="2">
        <v>0.84567000000000003</v>
      </c>
      <c r="C48" s="2">
        <v>0.84562999999999999</v>
      </c>
      <c r="D48" s="2">
        <f t="shared" si="0"/>
        <v>0.84565000000000001</v>
      </c>
      <c r="G48" s="2">
        <f t="shared" si="11"/>
        <v>1127.6396153846151</v>
      </c>
      <c r="H48" s="2">
        <f t="shared" si="12"/>
        <v>1235.2680769230769</v>
      </c>
      <c r="N48" s="2">
        <v>0.98148000000000002</v>
      </c>
      <c r="O48" s="2">
        <v>0.96296000000000004</v>
      </c>
      <c r="P48" s="2">
        <f t="shared" si="2"/>
        <v>0.97222000000000008</v>
      </c>
      <c r="S48" s="2">
        <f t="shared" si="13"/>
        <v>96.011384615384614</v>
      </c>
      <c r="T48" s="2">
        <f t="shared" si="14"/>
        <v>90.575346153846155</v>
      </c>
      <c r="Z48" s="2">
        <v>1.0254000000000001</v>
      </c>
      <c r="AA48" s="2">
        <v>0.84562999999999999</v>
      </c>
      <c r="AB48" s="2">
        <f t="shared" si="5"/>
        <v>0.9355150000000001</v>
      </c>
      <c r="AE48" s="2">
        <f t="shared" si="15"/>
        <v>1469.6553846153845</v>
      </c>
      <c r="AF48" s="2">
        <f t="shared" si="16"/>
        <v>1235.2680769230769</v>
      </c>
      <c r="AM48" s="2">
        <v>0.96296000000000004</v>
      </c>
      <c r="AN48" s="2">
        <v>1</v>
      </c>
      <c r="AO48" s="2">
        <f t="shared" si="8"/>
        <v>0.98148000000000002</v>
      </c>
      <c r="AR48" s="2">
        <f t="shared" si="17"/>
        <v>89.649346153846167</v>
      </c>
      <c r="AS48" s="2">
        <f t="shared" si="18"/>
        <v>92.638807692307694</v>
      </c>
    </row>
    <row r="49" spans="1:48" s="2" customFormat="1" x14ac:dyDescent="0.2">
      <c r="A49" s="2">
        <v>6</v>
      </c>
      <c r="B49" s="2">
        <v>1.1508</v>
      </c>
      <c r="C49" s="2">
        <v>1.1456</v>
      </c>
      <c r="D49" s="2">
        <f t="shared" si="0"/>
        <v>1.1482000000000001</v>
      </c>
      <c r="G49" s="2">
        <f t="shared" si="11"/>
        <v>1130.2196153846151</v>
      </c>
      <c r="H49" s="2">
        <f t="shared" si="12"/>
        <v>1232.6880769230766</v>
      </c>
      <c r="N49" s="2">
        <v>0.98148000000000002</v>
      </c>
      <c r="O49" s="2">
        <v>0.98148000000000002</v>
      </c>
      <c r="P49" s="2">
        <f t="shared" si="2"/>
        <v>0.98148000000000002</v>
      </c>
      <c r="S49" s="2">
        <f t="shared" si="13"/>
        <v>95.085384615384626</v>
      </c>
      <c r="T49" s="2">
        <f t="shared" si="14"/>
        <v>91.501346153846157</v>
      </c>
      <c r="Z49" s="2">
        <v>1.0392999999999999</v>
      </c>
      <c r="AA49" s="2">
        <v>1.1456</v>
      </c>
      <c r="AB49" s="2">
        <f t="shared" si="5"/>
        <v>1.0924499999999999</v>
      </c>
      <c r="AE49" s="2">
        <f t="shared" si="15"/>
        <v>1326.6203846153846</v>
      </c>
      <c r="AF49" s="2">
        <f t="shared" si="16"/>
        <v>1232.6880769230766</v>
      </c>
      <c r="AM49" s="2">
        <v>0.98148000000000002</v>
      </c>
      <c r="AN49" s="2">
        <v>0.94443999999999995</v>
      </c>
      <c r="AO49" s="2">
        <f t="shared" si="8"/>
        <v>0.96296000000000004</v>
      </c>
      <c r="AR49" s="2">
        <f t="shared" si="17"/>
        <v>93.353346153846161</v>
      </c>
      <c r="AS49" s="2">
        <f t="shared" si="18"/>
        <v>88.9348076923077</v>
      </c>
    </row>
    <row r="50" spans="1:48" s="2" customFormat="1" x14ac:dyDescent="0.2">
      <c r="A50" s="2">
        <v>6</v>
      </c>
      <c r="B50" s="2">
        <v>1.0228999999999999</v>
      </c>
      <c r="C50" s="2">
        <v>1.3505</v>
      </c>
      <c r="D50" s="2">
        <f t="shared" si="0"/>
        <v>1.1867000000000001</v>
      </c>
      <c r="G50" s="2">
        <f t="shared" si="11"/>
        <v>963.81961538461508</v>
      </c>
      <c r="H50" s="2">
        <f t="shared" si="12"/>
        <v>1399.0880769230766</v>
      </c>
      <c r="N50" s="2">
        <v>0.98148000000000002</v>
      </c>
      <c r="O50" s="2">
        <v>0.98148000000000002</v>
      </c>
      <c r="P50" s="2">
        <f t="shared" si="2"/>
        <v>0.98148000000000002</v>
      </c>
      <c r="S50" s="2">
        <f t="shared" si="13"/>
        <v>95.085384615384626</v>
      </c>
      <c r="T50" s="2">
        <f t="shared" si="14"/>
        <v>91.501346153846157</v>
      </c>
      <c r="Z50" s="2">
        <v>1.4036</v>
      </c>
      <c r="AA50" s="2">
        <v>1.3505</v>
      </c>
      <c r="AB50" s="2">
        <f t="shared" si="5"/>
        <v>1.3770500000000001</v>
      </c>
      <c r="AE50" s="2">
        <f t="shared" si="15"/>
        <v>1406.3203846153845</v>
      </c>
      <c r="AF50" s="2">
        <f t="shared" si="16"/>
        <v>1399.0880769230766</v>
      </c>
      <c r="AM50" s="2">
        <v>0.98148000000000002</v>
      </c>
      <c r="AN50" s="2">
        <v>0.88888999999999996</v>
      </c>
      <c r="AO50" s="2">
        <f t="shared" si="8"/>
        <v>0.93518499999999993</v>
      </c>
      <c r="AR50" s="2">
        <f t="shared" si="17"/>
        <v>96.130846153846178</v>
      </c>
      <c r="AS50" s="2">
        <f t="shared" si="18"/>
        <v>86.157307692307711</v>
      </c>
    </row>
    <row r="51" spans="1:48" s="2" customFormat="1" x14ac:dyDescent="0.2">
      <c r="A51" s="2">
        <v>6</v>
      </c>
      <c r="B51" s="2">
        <v>1.0772999999999999</v>
      </c>
      <c r="C51" s="2">
        <v>1.3960999999999999</v>
      </c>
      <c r="D51" s="2">
        <f t="shared" si="0"/>
        <v>1.2366999999999999</v>
      </c>
      <c r="G51" s="2">
        <f t="shared" si="11"/>
        <v>968.21961538461517</v>
      </c>
      <c r="H51" s="2">
        <f t="shared" si="12"/>
        <v>1394.6880769230768</v>
      </c>
      <c r="N51" s="2">
        <v>1</v>
      </c>
      <c r="O51" s="2">
        <v>0.92593000000000003</v>
      </c>
      <c r="P51" s="2">
        <f t="shared" si="2"/>
        <v>0.96296500000000007</v>
      </c>
      <c r="S51" s="2">
        <f t="shared" si="13"/>
        <v>98.788884615384617</v>
      </c>
      <c r="T51" s="2">
        <f t="shared" si="14"/>
        <v>87.797846153846166</v>
      </c>
      <c r="Z51" s="2">
        <v>1.2924</v>
      </c>
      <c r="AA51" s="2">
        <v>1.3960999999999999</v>
      </c>
      <c r="AB51" s="2">
        <f t="shared" si="5"/>
        <v>1.3442499999999999</v>
      </c>
      <c r="AE51" s="2">
        <f t="shared" si="15"/>
        <v>1327.9203846153846</v>
      </c>
      <c r="AF51" s="2">
        <f t="shared" si="16"/>
        <v>1394.6880769230768</v>
      </c>
      <c r="AM51" s="2">
        <v>0.92593000000000003</v>
      </c>
      <c r="AN51" s="2">
        <v>1</v>
      </c>
      <c r="AO51" s="2">
        <f t="shared" si="8"/>
        <v>0.96296500000000007</v>
      </c>
      <c r="AR51" s="2">
        <f t="shared" si="17"/>
        <v>87.797846153846166</v>
      </c>
      <c r="AS51" s="2">
        <f t="shared" si="18"/>
        <v>94.490307692307695</v>
      </c>
    </row>
    <row r="52" spans="1:48" s="2" customFormat="1" x14ac:dyDescent="0.2">
      <c r="A52" s="2">
        <v>6</v>
      </c>
      <c r="B52" s="2">
        <v>0.78576999999999997</v>
      </c>
      <c r="C52" s="2">
        <v>0.94360999999999995</v>
      </c>
      <c r="D52" s="2">
        <f t="shared" si="0"/>
        <v>0.86468999999999996</v>
      </c>
      <c r="G52" s="2">
        <f t="shared" si="11"/>
        <v>1048.6996153846153</v>
      </c>
      <c r="H52" s="2">
        <f t="shared" si="12"/>
        <v>1314.2080769230765</v>
      </c>
      <c r="N52" s="2">
        <v>1</v>
      </c>
      <c r="O52" s="2">
        <v>1</v>
      </c>
      <c r="P52" s="2">
        <f t="shared" si="2"/>
        <v>1</v>
      </c>
      <c r="S52" s="2">
        <f t="shared" si="13"/>
        <v>95.085384615384626</v>
      </c>
      <c r="T52" s="2">
        <f t="shared" si="14"/>
        <v>91.501346153846157</v>
      </c>
      <c r="Z52" s="2">
        <v>1.0411999999999999</v>
      </c>
      <c r="AA52" s="2">
        <v>0.94360999999999995</v>
      </c>
      <c r="AB52" s="2">
        <f t="shared" si="5"/>
        <v>0.99240499999999998</v>
      </c>
      <c r="AE52" s="2">
        <f t="shared" si="15"/>
        <v>1428.5653846153846</v>
      </c>
      <c r="AF52" s="2">
        <f t="shared" si="16"/>
        <v>1314.2080769230765</v>
      </c>
      <c r="AM52" s="2">
        <v>1</v>
      </c>
      <c r="AN52" s="2">
        <v>0.88888999999999996</v>
      </c>
      <c r="AO52" s="2">
        <f t="shared" si="8"/>
        <v>0.94444499999999998</v>
      </c>
      <c r="AR52" s="2">
        <f t="shared" si="17"/>
        <v>97.056846153846166</v>
      </c>
      <c r="AS52" s="2">
        <f t="shared" si="18"/>
        <v>85.231307692307695</v>
      </c>
    </row>
    <row r="53" spans="1:48" s="2" customFormat="1" x14ac:dyDescent="0.2">
      <c r="A53" s="2">
        <v>6</v>
      </c>
      <c r="B53" s="2">
        <v>0.85148000000000001</v>
      </c>
      <c r="C53" s="2">
        <v>1.1527000000000001</v>
      </c>
      <c r="D53" s="2">
        <f t="shared" si="0"/>
        <v>1.0020899999999999</v>
      </c>
      <c r="G53" s="2">
        <f t="shared" si="11"/>
        <v>977.00961538461524</v>
      </c>
      <c r="H53" s="2">
        <f t="shared" si="12"/>
        <v>1385.8980769230768</v>
      </c>
      <c r="N53" s="2">
        <v>0.98148000000000002</v>
      </c>
      <c r="O53" s="2">
        <v>0.98148000000000002</v>
      </c>
      <c r="P53" s="2">
        <f t="shared" si="2"/>
        <v>0.98148000000000002</v>
      </c>
      <c r="S53" s="2">
        <f t="shared" si="13"/>
        <v>95.085384615384626</v>
      </c>
      <c r="T53" s="2">
        <f t="shared" si="14"/>
        <v>91.501346153846157</v>
      </c>
      <c r="Z53" s="2">
        <v>1.2984</v>
      </c>
      <c r="AA53" s="2">
        <v>1.1527000000000001</v>
      </c>
      <c r="AB53" s="2">
        <f t="shared" si="5"/>
        <v>1.2255500000000001</v>
      </c>
      <c r="AE53" s="2">
        <f t="shared" si="15"/>
        <v>1452.6203846153844</v>
      </c>
      <c r="AF53" s="2">
        <f t="shared" si="16"/>
        <v>1385.8980769230768</v>
      </c>
      <c r="AM53" s="2">
        <v>0.98148000000000002</v>
      </c>
      <c r="AN53" s="2">
        <v>1</v>
      </c>
      <c r="AO53" s="2">
        <f t="shared" si="8"/>
        <v>0.99073999999999995</v>
      </c>
      <c r="AR53" s="2">
        <f t="shared" si="17"/>
        <v>90.575346153846169</v>
      </c>
      <c r="AS53" s="2">
        <f t="shared" si="18"/>
        <v>91.712807692307706</v>
      </c>
    </row>
    <row r="54" spans="1:48" s="2" customFormat="1" x14ac:dyDescent="0.2">
      <c r="A54" s="2">
        <v>6</v>
      </c>
      <c r="B54" s="2">
        <v>1.1668000000000001</v>
      </c>
      <c r="C54" s="2">
        <v>0.87412999999999996</v>
      </c>
      <c r="D54" s="2">
        <f t="shared" si="0"/>
        <v>1.020465</v>
      </c>
      <c r="G54" s="2">
        <f t="shared" si="11"/>
        <v>1273.9546153846154</v>
      </c>
      <c r="H54" s="2">
        <f t="shared" si="12"/>
        <v>1088.9530769230769</v>
      </c>
      <c r="N54" s="2">
        <v>0.77778000000000003</v>
      </c>
      <c r="O54" s="2">
        <v>0.72221999999999997</v>
      </c>
      <c r="P54" s="2">
        <f t="shared" si="2"/>
        <v>0.75</v>
      </c>
      <c r="S54" s="2">
        <f t="shared" si="13"/>
        <v>97.863384615384632</v>
      </c>
      <c r="T54" s="2">
        <f t="shared" si="14"/>
        <v>88.723346153846165</v>
      </c>
      <c r="Z54" s="2">
        <v>1.3045</v>
      </c>
      <c r="AA54" s="2">
        <v>0.87412999999999996</v>
      </c>
      <c r="AB54" s="2">
        <f t="shared" si="5"/>
        <v>1.089315</v>
      </c>
      <c r="AE54" s="2">
        <f t="shared" si="15"/>
        <v>1594.9553846153844</v>
      </c>
      <c r="AF54" s="2">
        <f t="shared" si="16"/>
        <v>1088.9530769230769</v>
      </c>
      <c r="AM54" s="2">
        <v>0.72221999999999997</v>
      </c>
      <c r="AN54" s="2">
        <v>0.55556000000000005</v>
      </c>
      <c r="AO54" s="2">
        <f t="shared" si="8"/>
        <v>0.63888999999999996</v>
      </c>
      <c r="AR54" s="2">
        <f t="shared" si="17"/>
        <v>99.83434615384617</v>
      </c>
      <c r="AS54" s="2">
        <f t="shared" si="18"/>
        <v>82.453807692307706</v>
      </c>
    </row>
    <row r="55" spans="1:48" s="3" customFormat="1" x14ac:dyDescent="0.2">
      <c r="A55" s="3">
        <v>8</v>
      </c>
      <c r="B55" s="3">
        <v>0.62695999999999996</v>
      </c>
      <c r="C55" s="3">
        <v>0.67301</v>
      </c>
      <c r="D55" s="3">
        <f t="shared" si="0"/>
        <v>0.64998500000000003</v>
      </c>
      <c r="E55" s="3">
        <f>AVERAGE(B55:B76)</f>
        <v>0.70631818181818184</v>
      </c>
      <c r="F55" s="3">
        <f>AVERAGE(C55:C76)</f>
        <v>0.74207818181818186</v>
      </c>
      <c r="G55" s="3">
        <f>((B55-$D55)+E$55)*1000</f>
        <v>683.29318181818178</v>
      </c>
      <c r="H55" s="3">
        <f>((C55-$D55)+F$55)*1000</f>
        <v>765.10318181818184</v>
      </c>
      <c r="I55" s="3">
        <f>1.96*STDEV(G55:G76)/SQRT(COUNT(G55:G76))</f>
        <v>21.617437813894036</v>
      </c>
      <c r="J55" s="3">
        <f>E55*1000</f>
        <v>706.31818181818187</v>
      </c>
      <c r="K55" s="3">
        <f>F55*1000</f>
        <v>742.07818181818186</v>
      </c>
      <c r="N55" s="3">
        <v>1</v>
      </c>
      <c r="O55" s="3">
        <v>1</v>
      </c>
      <c r="P55" s="3">
        <f t="shared" si="2"/>
        <v>1</v>
      </c>
      <c r="Q55" s="3">
        <f>AVERAGE(N55:N76)</f>
        <v>0.98232227272727279</v>
      </c>
      <c r="R55" s="3">
        <f>AVERAGE(O55:O76)</f>
        <v>0.97727227272727279</v>
      </c>
      <c r="S55" s="3">
        <f>((N55-$P55)+Q$55)*100</f>
        <v>98.232227272727286</v>
      </c>
      <c r="T55" s="3">
        <f>((O55-$P55)+R$55)*100</f>
        <v>97.727227272727276</v>
      </c>
      <c r="U55" s="3">
        <f>1.96*STDEV(S55:S76)/SQRT(COUNT(S55:S76))</f>
        <v>0.56235383724721288</v>
      </c>
      <c r="V55" s="3">
        <f>Q55*100</f>
        <v>98.232227272727286</v>
      </c>
      <c r="W55" s="3">
        <f>R55*100</f>
        <v>97.727227272727276</v>
      </c>
      <c r="Z55" s="3">
        <v>0.70643999999999996</v>
      </c>
      <c r="AA55" s="3">
        <v>0.67301</v>
      </c>
      <c r="AB55" s="3">
        <f t="shared" si="5"/>
        <v>0.68972499999999992</v>
      </c>
      <c r="AC55" s="3">
        <f>AVERAGE(Z55:Z76)</f>
        <v>0.77990636363636368</v>
      </c>
      <c r="AD55" s="3">
        <f>AVERAGE(AA55:AA76)</f>
        <v>0.74207818181818186</v>
      </c>
      <c r="AE55" s="3">
        <f>((Z55-$AB55)+AC$55)*1000</f>
        <v>796.62136363636375</v>
      </c>
      <c r="AF55" s="3">
        <f>((AA55-$AB55)+AD$55)*1000</f>
        <v>725.36318181818194</v>
      </c>
      <c r="AG55" s="3">
        <f>1.96*STDEV(AE55:AE76)/SQRT(COUNT(AE55:AE76))</f>
        <v>21.435135068451398</v>
      </c>
      <c r="AH55" s="3">
        <f>AC55*1000</f>
        <v>779.90636363636372</v>
      </c>
      <c r="AI55" s="3">
        <f>AD55*1000</f>
        <v>742.07818181818186</v>
      </c>
      <c r="AM55" s="3">
        <v>1</v>
      </c>
      <c r="AN55" s="3">
        <v>1</v>
      </c>
      <c r="AO55" s="3">
        <f t="shared" si="8"/>
        <v>1</v>
      </c>
      <c r="AP55" s="3">
        <f>AVERAGE(AM55:AM76)</f>
        <v>0.97727227272727279</v>
      </c>
      <c r="AQ55" s="3">
        <f>AVERAGE(AN55:AN76)</f>
        <v>0.97727181818181819</v>
      </c>
      <c r="AR55" s="3">
        <f>((AM55-$AO55)+AP$55)*100</f>
        <v>97.727227272727276</v>
      </c>
      <c r="AS55" s="3">
        <f>((AN55-$AO55)+AQ$55)*100</f>
        <v>97.727181818181819</v>
      </c>
      <c r="AT55" s="3">
        <f>1.96*STDEV(AR55:AR76)/SQRT(COUNT(AR55:AR76))</f>
        <v>1.0613056516283317</v>
      </c>
      <c r="AU55" s="3">
        <f>AP55*100</f>
        <v>97.727227272727276</v>
      </c>
      <c r="AV55" s="3">
        <f>AQ55*100</f>
        <v>97.727181818181819</v>
      </c>
    </row>
    <row r="56" spans="1:48" s="3" customFormat="1" x14ac:dyDescent="0.2">
      <c r="A56" s="3">
        <v>8</v>
      </c>
      <c r="B56" s="3">
        <v>0.66998999999999997</v>
      </c>
      <c r="C56" s="3">
        <v>0.72680999999999996</v>
      </c>
      <c r="D56" s="3">
        <f t="shared" si="0"/>
        <v>0.69839999999999991</v>
      </c>
      <c r="G56" s="3">
        <f t="shared" ref="G56:G76" si="19">((B56-$D56)+E$55)*1000</f>
        <v>677.9081818181819</v>
      </c>
      <c r="H56" s="3">
        <f t="shared" ref="H56:H76" si="20">((C56-$D56)+F$55)*1000</f>
        <v>770.48818181818194</v>
      </c>
      <c r="N56" s="3">
        <v>1</v>
      </c>
      <c r="O56" s="3">
        <v>1</v>
      </c>
      <c r="P56" s="3">
        <f t="shared" si="2"/>
        <v>1</v>
      </c>
      <c r="S56" s="3">
        <f t="shared" ref="S56:S76" si="21">((N56-$P56)+Q$55)*100</f>
        <v>98.232227272727286</v>
      </c>
      <c r="T56" s="3">
        <f t="shared" ref="T56:T76" si="22">((O56-$P56)+R$55)*100</f>
        <v>97.727227272727276</v>
      </c>
      <c r="Z56" s="3">
        <v>0.84055999999999997</v>
      </c>
      <c r="AA56" s="3">
        <v>0.72680999999999996</v>
      </c>
      <c r="AB56" s="3">
        <f t="shared" si="5"/>
        <v>0.78368499999999996</v>
      </c>
      <c r="AE56" s="3">
        <f t="shared" ref="AE56:AE76" si="23">((Z56-$AB56)+AC$55)*1000</f>
        <v>836.78136363636372</v>
      </c>
      <c r="AF56" s="3">
        <f t="shared" ref="AF56:AF76" si="24">((AA56-$AB56)+AD$55)*1000</f>
        <v>685.20318181818186</v>
      </c>
      <c r="AM56" s="3">
        <v>1</v>
      </c>
      <c r="AN56" s="3">
        <v>1</v>
      </c>
      <c r="AO56" s="3">
        <f t="shared" si="8"/>
        <v>1</v>
      </c>
      <c r="AR56" s="3">
        <f t="shared" ref="AR56:AR76" si="25">((AM56-$AO56)+AP$55)*100</f>
        <v>97.727227272727276</v>
      </c>
      <c r="AS56" s="3">
        <f t="shared" ref="AS56:AS76" si="26">((AN56-$AO56)+AQ$55)*100</f>
        <v>97.727181818181819</v>
      </c>
    </row>
    <row r="57" spans="1:48" s="3" customFormat="1" x14ac:dyDescent="0.2">
      <c r="A57" s="3">
        <v>8</v>
      </c>
      <c r="B57" s="3">
        <v>0.73541999999999996</v>
      </c>
      <c r="C57" s="3">
        <v>0.72653999999999996</v>
      </c>
      <c r="D57" s="3">
        <f t="shared" si="0"/>
        <v>0.73097999999999996</v>
      </c>
      <c r="G57" s="3">
        <f t="shared" si="19"/>
        <v>710.75818181818181</v>
      </c>
      <c r="H57" s="3">
        <f t="shared" si="20"/>
        <v>737.63818181818181</v>
      </c>
      <c r="N57" s="3">
        <v>0.98148000000000002</v>
      </c>
      <c r="O57" s="3">
        <v>0.98148000000000002</v>
      </c>
      <c r="P57" s="3">
        <f t="shared" si="2"/>
        <v>0.98148000000000002</v>
      </c>
      <c r="S57" s="3">
        <f t="shared" si="21"/>
        <v>98.232227272727286</v>
      </c>
      <c r="T57" s="3">
        <f t="shared" si="22"/>
        <v>97.727227272727276</v>
      </c>
      <c r="Z57" s="3">
        <v>0.65146000000000004</v>
      </c>
      <c r="AA57" s="3">
        <v>0.72653999999999996</v>
      </c>
      <c r="AB57" s="3">
        <f t="shared" si="5"/>
        <v>0.68900000000000006</v>
      </c>
      <c r="AE57" s="3">
        <f t="shared" si="23"/>
        <v>742.36636363636364</v>
      </c>
      <c r="AF57" s="3">
        <f t="shared" si="24"/>
        <v>779.61818181818171</v>
      </c>
      <c r="AM57" s="3">
        <v>0.98148000000000002</v>
      </c>
      <c r="AN57" s="3">
        <v>1</v>
      </c>
      <c r="AO57" s="3">
        <f t="shared" si="8"/>
        <v>0.99073999999999995</v>
      </c>
      <c r="AR57" s="3">
        <f t="shared" si="25"/>
        <v>96.801227272727289</v>
      </c>
      <c r="AS57" s="3">
        <f t="shared" si="26"/>
        <v>98.653181818181821</v>
      </c>
    </row>
    <row r="58" spans="1:48" s="3" customFormat="1" x14ac:dyDescent="0.2">
      <c r="A58" s="3">
        <v>8</v>
      </c>
      <c r="B58" s="3">
        <v>0.80503000000000002</v>
      </c>
      <c r="C58" s="3">
        <v>1.0145999999999999</v>
      </c>
      <c r="D58" s="3">
        <f t="shared" si="0"/>
        <v>0.90981500000000004</v>
      </c>
      <c r="G58" s="3">
        <f t="shared" si="19"/>
        <v>601.53318181818179</v>
      </c>
      <c r="H58" s="3">
        <f t="shared" si="20"/>
        <v>846.86318181818172</v>
      </c>
      <c r="N58" s="3">
        <v>1</v>
      </c>
      <c r="O58" s="3">
        <v>1</v>
      </c>
      <c r="P58" s="3">
        <f t="shared" si="2"/>
        <v>1</v>
      </c>
      <c r="S58" s="3">
        <f t="shared" si="21"/>
        <v>98.232227272727286</v>
      </c>
      <c r="T58" s="3">
        <f t="shared" si="22"/>
        <v>97.727227272727276</v>
      </c>
      <c r="Z58" s="3">
        <v>1.0345</v>
      </c>
      <c r="AA58" s="3">
        <v>1.0145999999999999</v>
      </c>
      <c r="AB58" s="3">
        <f t="shared" si="5"/>
        <v>1.0245500000000001</v>
      </c>
      <c r="AE58" s="3">
        <f t="shared" si="23"/>
        <v>789.85636363636354</v>
      </c>
      <c r="AF58" s="3">
        <f t="shared" si="24"/>
        <v>732.1281818181817</v>
      </c>
      <c r="AM58" s="3">
        <v>1</v>
      </c>
      <c r="AN58" s="3">
        <v>1</v>
      </c>
      <c r="AO58" s="3">
        <f t="shared" si="8"/>
        <v>1</v>
      </c>
      <c r="AR58" s="3">
        <f t="shared" si="25"/>
        <v>97.727227272727276</v>
      </c>
      <c r="AS58" s="3">
        <f t="shared" si="26"/>
        <v>97.727181818181819</v>
      </c>
    </row>
    <row r="59" spans="1:48" s="3" customFormat="1" x14ac:dyDescent="0.2">
      <c r="A59" s="3">
        <v>8</v>
      </c>
      <c r="B59" s="3">
        <v>1.1269</v>
      </c>
      <c r="C59" s="3">
        <v>1.1169</v>
      </c>
      <c r="D59" s="3">
        <f t="shared" si="0"/>
        <v>1.1219000000000001</v>
      </c>
      <c r="G59" s="3">
        <f t="shared" si="19"/>
        <v>711.31818181818176</v>
      </c>
      <c r="H59" s="3">
        <f t="shared" si="20"/>
        <v>737.07818181818175</v>
      </c>
      <c r="N59" s="3">
        <v>1</v>
      </c>
      <c r="O59" s="3">
        <v>1</v>
      </c>
      <c r="P59" s="3">
        <f t="shared" si="2"/>
        <v>1</v>
      </c>
      <c r="S59" s="3">
        <f t="shared" si="21"/>
        <v>98.232227272727286</v>
      </c>
      <c r="T59" s="3">
        <f t="shared" si="22"/>
        <v>97.727227272727276</v>
      </c>
      <c r="Z59" s="3">
        <v>1.194</v>
      </c>
      <c r="AA59" s="3">
        <v>1.1169</v>
      </c>
      <c r="AB59" s="3">
        <f t="shared" si="5"/>
        <v>1.1554500000000001</v>
      </c>
      <c r="AE59" s="3">
        <f t="shared" si="23"/>
        <v>818.45636363636356</v>
      </c>
      <c r="AF59" s="3">
        <f t="shared" si="24"/>
        <v>703.52818181818179</v>
      </c>
      <c r="AM59" s="3">
        <v>1</v>
      </c>
      <c r="AN59" s="3">
        <v>1</v>
      </c>
      <c r="AO59" s="3">
        <f t="shared" si="8"/>
        <v>1</v>
      </c>
      <c r="AR59" s="3">
        <f t="shared" si="25"/>
        <v>97.727227272727276</v>
      </c>
      <c r="AS59" s="3">
        <f t="shared" si="26"/>
        <v>97.727181818181819</v>
      </c>
    </row>
    <row r="60" spans="1:48" s="3" customFormat="1" x14ac:dyDescent="0.2">
      <c r="A60" s="3">
        <v>8</v>
      </c>
      <c r="B60" s="3">
        <v>0.46431</v>
      </c>
      <c r="C60" s="3">
        <v>0.64802999999999999</v>
      </c>
      <c r="D60" s="3">
        <f t="shared" si="0"/>
        <v>0.55617000000000005</v>
      </c>
      <c r="G60" s="3">
        <f t="shared" si="19"/>
        <v>614.45818181818174</v>
      </c>
      <c r="H60" s="3">
        <f t="shared" si="20"/>
        <v>833.93818181818176</v>
      </c>
      <c r="N60" s="3">
        <v>0.98148000000000002</v>
      </c>
      <c r="O60" s="3">
        <v>0.94443999999999995</v>
      </c>
      <c r="P60" s="3">
        <f t="shared" si="2"/>
        <v>0.96296000000000004</v>
      </c>
      <c r="S60" s="3">
        <f t="shared" si="21"/>
        <v>100.08422727272728</v>
      </c>
      <c r="T60" s="3">
        <f t="shared" si="22"/>
        <v>95.875227272727273</v>
      </c>
      <c r="Z60" s="3">
        <v>0.67520000000000002</v>
      </c>
      <c r="AA60" s="3">
        <v>0.64802999999999999</v>
      </c>
      <c r="AB60" s="3">
        <f t="shared" si="5"/>
        <v>0.66161500000000006</v>
      </c>
      <c r="AE60" s="3">
        <f t="shared" si="23"/>
        <v>793.49136363636364</v>
      </c>
      <c r="AF60" s="3">
        <f t="shared" si="24"/>
        <v>728.49318181818182</v>
      </c>
      <c r="AM60" s="3">
        <v>0.94443999999999995</v>
      </c>
      <c r="AN60" s="3">
        <v>0.94443999999999995</v>
      </c>
      <c r="AO60" s="3">
        <f t="shared" si="8"/>
        <v>0.94443999999999995</v>
      </c>
      <c r="AR60" s="3">
        <f t="shared" si="25"/>
        <v>97.727227272727276</v>
      </c>
      <c r="AS60" s="3">
        <f t="shared" si="26"/>
        <v>97.727181818181819</v>
      </c>
    </row>
    <row r="61" spans="1:48" s="3" customFormat="1" x14ac:dyDescent="0.2">
      <c r="A61" s="3">
        <v>8</v>
      </c>
      <c r="B61" s="3">
        <v>0.57535999999999998</v>
      </c>
      <c r="C61" s="3">
        <v>0.61275999999999997</v>
      </c>
      <c r="D61" s="3">
        <f t="shared" si="0"/>
        <v>0.59406000000000003</v>
      </c>
      <c r="G61" s="3">
        <f t="shared" si="19"/>
        <v>687.61818181818182</v>
      </c>
      <c r="H61" s="3">
        <f t="shared" si="20"/>
        <v>760.77818181818179</v>
      </c>
      <c r="N61" s="3">
        <v>0.98148000000000002</v>
      </c>
      <c r="O61" s="3">
        <v>0.98148000000000002</v>
      </c>
      <c r="P61" s="3">
        <f t="shared" si="2"/>
        <v>0.98148000000000002</v>
      </c>
      <c r="S61" s="3">
        <f t="shared" si="21"/>
        <v>98.232227272727286</v>
      </c>
      <c r="T61" s="3">
        <f t="shared" si="22"/>
        <v>97.727227272727276</v>
      </c>
      <c r="Z61" s="3">
        <v>0.74948999999999999</v>
      </c>
      <c r="AA61" s="3">
        <v>0.61275999999999997</v>
      </c>
      <c r="AB61" s="3">
        <f t="shared" si="5"/>
        <v>0.68112499999999998</v>
      </c>
      <c r="AE61" s="3">
        <f t="shared" si="23"/>
        <v>848.27136363636373</v>
      </c>
      <c r="AF61" s="3">
        <f t="shared" si="24"/>
        <v>673.71318181818185</v>
      </c>
      <c r="AM61" s="3">
        <v>0.98148000000000002</v>
      </c>
      <c r="AN61" s="3">
        <v>1</v>
      </c>
      <c r="AO61" s="3">
        <f t="shared" si="8"/>
        <v>0.99073999999999995</v>
      </c>
      <c r="AR61" s="3">
        <f t="shared" si="25"/>
        <v>96.801227272727289</v>
      </c>
      <c r="AS61" s="3">
        <f t="shared" si="26"/>
        <v>98.653181818181821</v>
      </c>
    </row>
    <row r="62" spans="1:48" s="3" customFormat="1" x14ac:dyDescent="0.2">
      <c r="A62" s="3">
        <v>8</v>
      </c>
      <c r="B62" s="3">
        <v>0.61446000000000001</v>
      </c>
      <c r="C62" s="3">
        <v>0.67218</v>
      </c>
      <c r="D62" s="3">
        <f t="shared" si="0"/>
        <v>0.64332</v>
      </c>
      <c r="G62" s="3">
        <f t="shared" si="19"/>
        <v>677.45818181818186</v>
      </c>
      <c r="H62" s="3">
        <f t="shared" si="20"/>
        <v>770.93818181818187</v>
      </c>
      <c r="N62" s="3">
        <v>1</v>
      </c>
      <c r="O62" s="3">
        <v>0.96296000000000004</v>
      </c>
      <c r="P62" s="3">
        <f t="shared" si="2"/>
        <v>0.98148000000000002</v>
      </c>
      <c r="S62" s="3">
        <f t="shared" si="21"/>
        <v>100.08422727272728</v>
      </c>
      <c r="T62" s="3">
        <f t="shared" si="22"/>
        <v>95.875227272727287</v>
      </c>
      <c r="Z62" s="3">
        <v>0.62648999999999999</v>
      </c>
      <c r="AA62" s="3">
        <v>0.67218</v>
      </c>
      <c r="AB62" s="3">
        <f t="shared" si="5"/>
        <v>0.649335</v>
      </c>
      <c r="AE62" s="3">
        <f t="shared" si="23"/>
        <v>757.06136363636369</v>
      </c>
      <c r="AF62" s="3">
        <f t="shared" si="24"/>
        <v>764.92318181818189</v>
      </c>
      <c r="AM62" s="3">
        <v>0.96296000000000004</v>
      </c>
      <c r="AN62" s="3">
        <v>1</v>
      </c>
      <c r="AO62" s="3">
        <f t="shared" si="8"/>
        <v>0.98148000000000002</v>
      </c>
      <c r="AR62" s="3">
        <f t="shared" si="25"/>
        <v>95.875227272727287</v>
      </c>
      <c r="AS62" s="3">
        <f t="shared" si="26"/>
        <v>99.579181818181823</v>
      </c>
    </row>
    <row r="63" spans="1:48" s="3" customFormat="1" x14ac:dyDescent="0.2">
      <c r="A63" s="3">
        <v>8</v>
      </c>
      <c r="B63" s="3">
        <v>0.58359000000000005</v>
      </c>
      <c r="C63" s="3">
        <v>0.59360999999999997</v>
      </c>
      <c r="D63" s="3">
        <f t="shared" si="0"/>
        <v>0.58860000000000001</v>
      </c>
      <c r="G63" s="3">
        <f t="shared" si="19"/>
        <v>701.30818181818188</v>
      </c>
      <c r="H63" s="3">
        <f t="shared" si="20"/>
        <v>747.08818181818185</v>
      </c>
      <c r="N63" s="3">
        <v>0.98148000000000002</v>
      </c>
      <c r="O63" s="3">
        <v>0.98148000000000002</v>
      </c>
      <c r="P63" s="3">
        <f t="shared" si="2"/>
        <v>0.98148000000000002</v>
      </c>
      <c r="S63" s="3">
        <f t="shared" si="21"/>
        <v>98.232227272727286</v>
      </c>
      <c r="T63" s="3">
        <f t="shared" si="22"/>
        <v>97.727227272727276</v>
      </c>
      <c r="Z63" s="3">
        <v>0.63878999999999997</v>
      </c>
      <c r="AA63" s="3">
        <v>0.59360999999999997</v>
      </c>
      <c r="AB63" s="3">
        <f t="shared" si="5"/>
        <v>0.61619999999999997</v>
      </c>
      <c r="AE63" s="3">
        <f t="shared" si="23"/>
        <v>802.49636363636364</v>
      </c>
      <c r="AF63" s="3">
        <f t="shared" si="24"/>
        <v>719.48818181818183</v>
      </c>
      <c r="AM63" s="3">
        <v>0.98148000000000002</v>
      </c>
      <c r="AN63" s="3">
        <v>1</v>
      </c>
      <c r="AO63" s="3">
        <f t="shared" si="8"/>
        <v>0.99073999999999995</v>
      </c>
      <c r="AR63" s="3">
        <f t="shared" si="25"/>
        <v>96.801227272727289</v>
      </c>
      <c r="AS63" s="3">
        <f t="shared" si="26"/>
        <v>98.653181818181821</v>
      </c>
    </row>
    <row r="64" spans="1:48" s="3" customFormat="1" x14ac:dyDescent="0.2">
      <c r="A64" s="3">
        <v>8</v>
      </c>
      <c r="B64" s="3">
        <v>0.64007999999999998</v>
      </c>
      <c r="C64" s="3">
        <v>0.55193999999999999</v>
      </c>
      <c r="D64" s="3">
        <f t="shared" si="0"/>
        <v>0.59600999999999993</v>
      </c>
      <c r="G64" s="3">
        <f t="shared" si="19"/>
        <v>750.38818181818192</v>
      </c>
      <c r="H64" s="3">
        <f t="shared" si="20"/>
        <v>698.00818181818192</v>
      </c>
      <c r="N64" s="3">
        <v>1</v>
      </c>
      <c r="O64" s="3">
        <v>1</v>
      </c>
      <c r="P64" s="3">
        <f t="shared" si="2"/>
        <v>1</v>
      </c>
      <c r="S64" s="3">
        <f t="shared" si="21"/>
        <v>98.232227272727286</v>
      </c>
      <c r="T64" s="3">
        <f t="shared" si="22"/>
        <v>97.727227272727276</v>
      </c>
      <c r="Z64" s="3">
        <v>0.58033000000000001</v>
      </c>
      <c r="AA64" s="3">
        <v>0.55193999999999999</v>
      </c>
      <c r="AB64" s="3">
        <f t="shared" si="5"/>
        <v>0.56613500000000005</v>
      </c>
      <c r="AE64" s="3">
        <f t="shared" si="23"/>
        <v>794.10136363636366</v>
      </c>
      <c r="AF64" s="3">
        <f t="shared" si="24"/>
        <v>727.88318181818181</v>
      </c>
      <c r="AM64" s="3">
        <v>1</v>
      </c>
      <c r="AN64" s="3">
        <v>1</v>
      </c>
      <c r="AO64" s="3">
        <f t="shared" si="8"/>
        <v>1</v>
      </c>
      <c r="AR64" s="3">
        <f t="shared" si="25"/>
        <v>97.727227272727276</v>
      </c>
      <c r="AS64" s="3">
        <f t="shared" si="26"/>
        <v>97.727181818181819</v>
      </c>
    </row>
    <row r="65" spans="1:45" s="3" customFormat="1" x14ac:dyDescent="0.2">
      <c r="A65" s="3">
        <v>8</v>
      </c>
      <c r="B65" s="3">
        <v>0.50100999999999996</v>
      </c>
      <c r="C65" s="3">
        <v>0.44363000000000002</v>
      </c>
      <c r="D65" s="3">
        <f>AVERAGE(B65:C65)</f>
        <v>0.47231999999999996</v>
      </c>
      <c r="G65" s="3">
        <f t="shared" si="19"/>
        <v>735.00818181818181</v>
      </c>
      <c r="H65" s="3">
        <f t="shared" si="20"/>
        <v>713.38818181818192</v>
      </c>
      <c r="N65" s="3">
        <v>0.96296000000000004</v>
      </c>
      <c r="O65" s="3">
        <v>0.96296000000000004</v>
      </c>
      <c r="P65" s="3">
        <f>AVERAGE(N65:O65)</f>
        <v>0.96296000000000004</v>
      </c>
      <c r="S65" s="3">
        <f t="shared" si="21"/>
        <v>98.232227272727286</v>
      </c>
      <c r="T65" s="3">
        <f t="shared" si="22"/>
        <v>97.727227272727276</v>
      </c>
      <c r="Z65" s="3">
        <v>0.41493999999999998</v>
      </c>
      <c r="AA65" s="3">
        <v>0.44363000000000002</v>
      </c>
      <c r="AB65" s="3">
        <f t="shared" si="5"/>
        <v>0.42928500000000003</v>
      </c>
      <c r="AE65" s="3">
        <f t="shared" si="23"/>
        <v>765.56136363636358</v>
      </c>
      <c r="AF65" s="3">
        <f t="shared" si="24"/>
        <v>756.42318181818189</v>
      </c>
      <c r="AM65" s="3">
        <v>0.96296000000000004</v>
      </c>
      <c r="AN65" s="3">
        <v>0.88888999999999996</v>
      </c>
      <c r="AO65" s="3">
        <f t="shared" si="8"/>
        <v>0.925925</v>
      </c>
      <c r="AR65" s="3">
        <f t="shared" si="25"/>
        <v>101.43072727272728</v>
      </c>
      <c r="AS65" s="3">
        <f t="shared" si="26"/>
        <v>94.023681818181814</v>
      </c>
    </row>
    <row r="66" spans="1:45" s="3" customFormat="1" x14ac:dyDescent="0.2">
      <c r="A66" s="3">
        <v>8</v>
      </c>
      <c r="B66" s="3">
        <v>0.77971999999999997</v>
      </c>
      <c r="C66" s="3">
        <v>0.73372000000000004</v>
      </c>
      <c r="D66" s="3">
        <f t="shared" si="0"/>
        <v>0.75672000000000006</v>
      </c>
      <c r="G66" s="3">
        <f t="shared" si="19"/>
        <v>729.31818181818176</v>
      </c>
      <c r="H66" s="3">
        <f t="shared" si="20"/>
        <v>719.07818181818186</v>
      </c>
      <c r="N66" s="3">
        <v>1</v>
      </c>
      <c r="O66" s="3">
        <v>1</v>
      </c>
      <c r="P66" s="3">
        <f t="shared" si="2"/>
        <v>1</v>
      </c>
      <c r="S66" s="3">
        <f t="shared" si="21"/>
        <v>98.232227272727286</v>
      </c>
      <c r="T66" s="3">
        <f t="shared" si="22"/>
        <v>97.727227272727276</v>
      </c>
      <c r="Z66" s="3">
        <v>0.69167999999999996</v>
      </c>
      <c r="AA66" s="3">
        <v>0.73372000000000004</v>
      </c>
      <c r="AB66" s="3">
        <f t="shared" si="5"/>
        <v>0.7127</v>
      </c>
      <c r="AE66" s="3">
        <f t="shared" si="23"/>
        <v>758.88636363636363</v>
      </c>
      <c r="AF66" s="3">
        <f t="shared" si="24"/>
        <v>763.09818181818184</v>
      </c>
      <c r="AM66" s="3">
        <v>1</v>
      </c>
      <c r="AN66" s="3">
        <v>1</v>
      </c>
      <c r="AO66" s="3">
        <f t="shared" si="8"/>
        <v>1</v>
      </c>
      <c r="AR66" s="3">
        <f t="shared" si="25"/>
        <v>97.727227272727276</v>
      </c>
      <c r="AS66" s="3">
        <f t="shared" si="26"/>
        <v>97.727181818181819</v>
      </c>
    </row>
    <row r="67" spans="1:45" s="3" customFormat="1" x14ac:dyDescent="0.2">
      <c r="A67" s="3">
        <v>8</v>
      </c>
      <c r="B67" s="3">
        <v>0.87522</v>
      </c>
      <c r="C67" s="3">
        <v>0.78795999999999999</v>
      </c>
      <c r="D67" s="3">
        <f t="shared" ref="D67:D76" si="27">AVERAGE(B67:C67)</f>
        <v>0.83159000000000005</v>
      </c>
      <c r="G67" s="3">
        <f t="shared" si="19"/>
        <v>749.94818181818175</v>
      </c>
      <c r="H67" s="3">
        <f t="shared" si="20"/>
        <v>698.44818181818175</v>
      </c>
      <c r="N67" s="3">
        <v>0.96296000000000004</v>
      </c>
      <c r="O67" s="3">
        <v>0.98148000000000002</v>
      </c>
      <c r="P67" s="3">
        <f t="shared" ref="P67:P76" si="28">AVERAGE(N67:O67)</f>
        <v>0.97222000000000008</v>
      </c>
      <c r="S67" s="3">
        <f t="shared" si="21"/>
        <v>97.30622727272727</v>
      </c>
      <c r="T67" s="3">
        <f t="shared" si="22"/>
        <v>98.653227272727278</v>
      </c>
      <c r="Z67" s="3">
        <v>0.77710999999999997</v>
      </c>
      <c r="AA67" s="3">
        <v>0.78795999999999999</v>
      </c>
      <c r="AB67" s="3">
        <f t="shared" ref="AB67:AB76" si="29">AVERAGE(Z67:AA67)</f>
        <v>0.78253499999999998</v>
      </c>
      <c r="AE67" s="3">
        <f t="shared" si="23"/>
        <v>774.48136363636365</v>
      </c>
      <c r="AF67" s="3">
        <f t="shared" si="24"/>
        <v>747.50318181818193</v>
      </c>
      <c r="AM67" s="3">
        <v>0.98148000000000002</v>
      </c>
      <c r="AN67" s="3">
        <v>1</v>
      </c>
      <c r="AO67" s="3">
        <f t="shared" ref="AO67:AO76" si="30">AVERAGE(AM67:AN67)</f>
        <v>0.99073999999999995</v>
      </c>
      <c r="AR67" s="3">
        <f t="shared" si="25"/>
        <v>96.801227272727289</v>
      </c>
      <c r="AS67" s="3">
        <f t="shared" si="26"/>
        <v>98.653181818181821</v>
      </c>
    </row>
    <row r="68" spans="1:45" s="3" customFormat="1" x14ac:dyDescent="0.2">
      <c r="A68" s="3">
        <v>8</v>
      </c>
      <c r="B68" s="3">
        <v>0.79293999999999998</v>
      </c>
      <c r="C68" s="3">
        <v>0.97048999999999996</v>
      </c>
      <c r="D68" s="3">
        <f t="shared" si="27"/>
        <v>0.88171500000000003</v>
      </c>
      <c r="G68" s="3">
        <f t="shared" si="19"/>
        <v>617.54318181818178</v>
      </c>
      <c r="H68" s="3">
        <f t="shared" si="20"/>
        <v>830.85318181818184</v>
      </c>
      <c r="N68" s="3">
        <v>1</v>
      </c>
      <c r="O68" s="3">
        <v>0.92593000000000003</v>
      </c>
      <c r="P68" s="3">
        <f t="shared" si="28"/>
        <v>0.96296500000000007</v>
      </c>
      <c r="S68" s="3">
        <f t="shared" si="21"/>
        <v>101.93572727272726</v>
      </c>
      <c r="T68" s="3">
        <f t="shared" si="22"/>
        <v>94.023727272727271</v>
      </c>
      <c r="Z68" s="3">
        <v>0.81196999999999997</v>
      </c>
      <c r="AA68" s="3">
        <v>0.97048999999999996</v>
      </c>
      <c r="AB68" s="3">
        <f t="shared" si="29"/>
        <v>0.89122999999999997</v>
      </c>
      <c r="AE68" s="3">
        <f t="shared" si="23"/>
        <v>700.64636363636373</v>
      </c>
      <c r="AF68" s="3">
        <f t="shared" si="24"/>
        <v>821.33818181818185</v>
      </c>
      <c r="AM68" s="3">
        <v>0.92593000000000003</v>
      </c>
      <c r="AN68" s="3">
        <v>1</v>
      </c>
      <c r="AO68" s="3">
        <f t="shared" si="30"/>
        <v>0.96296500000000007</v>
      </c>
      <c r="AR68" s="3">
        <f t="shared" si="25"/>
        <v>94.023727272727271</v>
      </c>
      <c r="AS68" s="3">
        <f t="shared" si="26"/>
        <v>101.43068181818182</v>
      </c>
    </row>
    <row r="69" spans="1:45" s="3" customFormat="1" x14ac:dyDescent="0.2">
      <c r="A69" s="3">
        <v>8</v>
      </c>
      <c r="B69" s="3">
        <v>0.85580999999999996</v>
      </c>
      <c r="C69" s="3">
        <v>0.94779000000000002</v>
      </c>
      <c r="D69" s="3">
        <f t="shared" si="27"/>
        <v>0.90179999999999993</v>
      </c>
      <c r="G69" s="3">
        <f t="shared" si="19"/>
        <v>660.32818181818186</v>
      </c>
      <c r="H69" s="3">
        <f t="shared" si="20"/>
        <v>788.06818181818198</v>
      </c>
      <c r="N69" s="3">
        <v>0.98148000000000002</v>
      </c>
      <c r="O69" s="3">
        <v>1</v>
      </c>
      <c r="P69" s="3">
        <f t="shared" si="28"/>
        <v>0.99073999999999995</v>
      </c>
      <c r="S69" s="3">
        <f t="shared" si="21"/>
        <v>97.306227272727284</v>
      </c>
      <c r="T69" s="3">
        <f t="shared" si="22"/>
        <v>98.653227272727278</v>
      </c>
      <c r="Z69" s="3">
        <v>1.0618000000000001</v>
      </c>
      <c r="AA69" s="3">
        <v>0.94779000000000002</v>
      </c>
      <c r="AB69" s="3">
        <f t="shared" si="29"/>
        <v>1.0047950000000001</v>
      </c>
      <c r="AE69" s="3">
        <f t="shared" si="23"/>
        <v>836.9113636363636</v>
      </c>
      <c r="AF69" s="3">
        <f t="shared" si="24"/>
        <v>685.07318181818175</v>
      </c>
      <c r="AM69" s="3">
        <v>1</v>
      </c>
      <c r="AN69" s="3">
        <v>1</v>
      </c>
      <c r="AO69" s="3">
        <f t="shared" si="30"/>
        <v>1</v>
      </c>
      <c r="AR69" s="3">
        <f t="shared" si="25"/>
        <v>97.727227272727276</v>
      </c>
      <c r="AS69" s="3">
        <f t="shared" si="26"/>
        <v>97.727181818181819</v>
      </c>
    </row>
    <row r="70" spans="1:45" s="3" customFormat="1" x14ac:dyDescent="0.2">
      <c r="A70" s="3">
        <v>8</v>
      </c>
      <c r="B70" s="3">
        <v>0.96757000000000004</v>
      </c>
      <c r="C70" s="3">
        <v>0.75168000000000001</v>
      </c>
      <c r="D70" s="3">
        <f t="shared" si="27"/>
        <v>0.85962500000000008</v>
      </c>
      <c r="G70" s="3">
        <f t="shared" si="19"/>
        <v>814.26318181818181</v>
      </c>
      <c r="H70" s="3">
        <f t="shared" si="20"/>
        <v>634.13318181818181</v>
      </c>
      <c r="N70" s="3">
        <v>0.96296000000000004</v>
      </c>
      <c r="O70" s="3">
        <v>0.90741000000000005</v>
      </c>
      <c r="P70" s="3">
        <f t="shared" si="28"/>
        <v>0.93518500000000004</v>
      </c>
      <c r="S70" s="3">
        <f t="shared" si="21"/>
        <v>101.00972727272728</v>
      </c>
      <c r="T70" s="3">
        <f t="shared" si="22"/>
        <v>94.949727272727273</v>
      </c>
      <c r="Z70" s="3">
        <v>0.98038000000000003</v>
      </c>
      <c r="AA70" s="3">
        <v>0.75168000000000001</v>
      </c>
      <c r="AB70" s="3">
        <f t="shared" si="29"/>
        <v>0.86603000000000008</v>
      </c>
      <c r="AE70" s="3">
        <f t="shared" si="23"/>
        <v>894.25636363636363</v>
      </c>
      <c r="AF70" s="3">
        <f t="shared" si="24"/>
        <v>627.72818181818184</v>
      </c>
      <c r="AM70" s="3">
        <v>0.90741000000000005</v>
      </c>
      <c r="AN70" s="3">
        <v>1</v>
      </c>
      <c r="AO70" s="3">
        <f t="shared" si="30"/>
        <v>0.95370500000000002</v>
      </c>
      <c r="AR70" s="3">
        <f t="shared" si="25"/>
        <v>93.097727272727283</v>
      </c>
      <c r="AS70" s="3">
        <f t="shared" si="26"/>
        <v>102.35668181818181</v>
      </c>
    </row>
    <row r="71" spans="1:45" s="3" customFormat="1" x14ac:dyDescent="0.2">
      <c r="A71" s="3">
        <v>8</v>
      </c>
      <c r="B71" s="3">
        <v>0.63787000000000005</v>
      </c>
      <c r="C71" s="3">
        <v>0.64563000000000004</v>
      </c>
      <c r="D71" s="3">
        <f t="shared" si="27"/>
        <v>0.64175000000000004</v>
      </c>
      <c r="G71" s="3">
        <f t="shared" si="19"/>
        <v>702.43818181818187</v>
      </c>
      <c r="H71" s="3">
        <f t="shared" si="20"/>
        <v>745.95818181818186</v>
      </c>
      <c r="N71" s="3">
        <v>0.94443999999999995</v>
      </c>
      <c r="O71" s="3">
        <v>0.92593000000000003</v>
      </c>
      <c r="P71" s="3">
        <f t="shared" si="28"/>
        <v>0.93518499999999993</v>
      </c>
      <c r="S71" s="3">
        <f t="shared" si="21"/>
        <v>99.157727272727286</v>
      </c>
      <c r="T71" s="3">
        <f t="shared" si="22"/>
        <v>96.801727272727291</v>
      </c>
      <c r="Z71" s="3">
        <v>0.91949000000000003</v>
      </c>
      <c r="AA71" s="3">
        <v>0.64563000000000004</v>
      </c>
      <c r="AB71" s="3">
        <f t="shared" si="29"/>
        <v>0.78256000000000003</v>
      </c>
      <c r="AE71" s="3">
        <f t="shared" si="23"/>
        <v>916.83636363636367</v>
      </c>
      <c r="AF71" s="3">
        <f t="shared" si="24"/>
        <v>605.14818181818191</v>
      </c>
      <c r="AM71" s="3">
        <v>0.92593000000000003</v>
      </c>
      <c r="AN71" s="3">
        <v>0.94443999999999995</v>
      </c>
      <c r="AO71" s="3">
        <f t="shared" si="30"/>
        <v>0.93518499999999993</v>
      </c>
      <c r="AR71" s="3">
        <f t="shared" si="25"/>
        <v>96.801727272727291</v>
      </c>
      <c r="AS71" s="3">
        <f t="shared" si="26"/>
        <v>98.652681818181819</v>
      </c>
    </row>
    <row r="72" spans="1:45" s="3" customFormat="1" x14ac:dyDescent="0.2">
      <c r="A72" s="3">
        <v>8</v>
      </c>
      <c r="B72" s="3">
        <v>0.83513999999999999</v>
      </c>
      <c r="C72" s="3">
        <v>0.84804000000000002</v>
      </c>
      <c r="D72" s="3">
        <f t="shared" si="27"/>
        <v>0.84159000000000006</v>
      </c>
      <c r="G72" s="3">
        <f t="shared" si="19"/>
        <v>699.86818181818182</v>
      </c>
      <c r="H72" s="3">
        <f t="shared" si="20"/>
        <v>748.52818181818179</v>
      </c>
      <c r="N72" s="3">
        <v>1</v>
      </c>
      <c r="O72" s="3">
        <v>1</v>
      </c>
      <c r="P72" s="3">
        <f t="shared" si="28"/>
        <v>1</v>
      </c>
      <c r="S72" s="3">
        <f t="shared" si="21"/>
        <v>98.232227272727286</v>
      </c>
      <c r="T72" s="3">
        <f t="shared" si="22"/>
        <v>97.727227272727276</v>
      </c>
      <c r="Z72" s="3">
        <v>0.77847</v>
      </c>
      <c r="AA72" s="3">
        <v>0.84804000000000002</v>
      </c>
      <c r="AB72" s="3">
        <f t="shared" si="29"/>
        <v>0.81325500000000006</v>
      </c>
      <c r="AE72" s="3">
        <f t="shared" si="23"/>
        <v>745.12136363636364</v>
      </c>
      <c r="AF72" s="3">
        <f t="shared" si="24"/>
        <v>776.86318181818183</v>
      </c>
      <c r="AM72" s="3">
        <v>1</v>
      </c>
      <c r="AN72" s="3">
        <v>0.94443999999999995</v>
      </c>
      <c r="AO72" s="3">
        <f t="shared" si="30"/>
        <v>0.97221999999999997</v>
      </c>
      <c r="AR72" s="3">
        <f t="shared" si="25"/>
        <v>100.50522727272728</v>
      </c>
      <c r="AS72" s="3">
        <f t="shared" si="26"/>
        <v>94.949181818181813</v>
      </c>
    </row>
    <row r="73" spans="1:45" s="3" customFormat="1" x14ac:dyDescent="0.2">
      <c r="A73" s="3">
        <v>8</v>
      </c>
      <c r="B73" s="3">
        <v>0.70659000000000005</v>
      </c>
      <c r="C73" s="3">
        <v>0.76383000000000001</v>
      </c>
      <c r="D73" s="3">
        <f t="shared" si="27"/>
        <v>0.73521000000000003</v>
      </c>
      <c r="G73" s="3">
        <f t="shared" si="19"/>
        <v>677.69818181818187</v>
      </c>
      <c r="H73" s="3">
        <f t="shared" si="20"/>
        <v>770.69818181818187</v>
      </c>
      <c r="N73" s="3">
        <v>0.98148000000000002</v>
      </c>
      <c r="O73" s="3">
        <v>1</v>
      </c>
      <c r="P73" s="3">
        <f t="shared" si="28"/>
        <v>0.99073999999999995</v>
      </c>
      <c r="S73" s="3">
        <f t="shared" si="21"/>
        <v>97.306227272727284</v>
      </c>
      <c r="T73" s="3">
        <f t="shared" si="22"/>
        <v>98.653227272727278</v>
      </c>
      <c r="Z73" s="3">
        <v>0.82269000000000003</v>
      </c>
      <c r="AA73" s="3">
        <v>0.76383000000000001</v>
      </c>
      <c r="AB73" s="3">
        <f t="shared" si="29"/>
        <v>0.79326000000000008</v>
      </c>
      <c r="AE73" s="3">
        <f t="shared" si="23"/>
        <v>809.33636363636367</v>
      </c>
      <c r="AF73" s="3">
        <f t="shared" si="24"/>
        <v>712.6481818181818</v>
      </c>
      <c r="AM73" s="3">
        <v>1</v>
      </c>
      <c r="AN73" s="3">
        <v>1</v>
      </c>
      <c r="AO73" s="3">
        <f t="shared" si="30"/>
        <v>1</v>
      </c>
      <c r="AR73" s="3">
        <f t="shared" si="25"/>
        <v>97.727227272727276</v>
      </c>
      <c r="AS73" s="3">
        <f t="shared" si="26"/>
        <v>97.727181818181819</v>
      </c>
    </row>
    <row r="74" spans="1:45" s="3" customFormat="1" x14ac:dyDescent="0.2">
      <c r="A74" s="3">
        <v>8</v>
      </c>
      <c r="B74" s="3">
        <v>0.5252</v>
      </c>
      <c r="C74" s="3">
        <v>0.68317000000000005</v>
      </c>
      <c r="D74" s="3">
        <f t="shared" si="27"/>
        <v>0.60418499999999997</v>
      </c>
      <c r="G74" s="3">
        <f t="shared" si="19"/>
        <v>627.33318181818186</v>
      </c>
      <c r="H74" s="3">
        <f t="shared" si="20"/>
        <v>821.06318181818199</v>
      </c>
      <c r="N74" s="3">
        <v>0.96296000000000004</v>
      </c>
      <c r="O74" s="3">
        <v>1</v>
      </c>
      <c r="P74" s="3">
        <f t="shared" si="28"/>
        <v>0.98148000000000002</v>
      </c>
      <c r="S74" s="3">
        <f t="shared" si="21"/>
        <v>96.380227272727282</v>
      </c>
      <c r="T74" s="3">
        <f t="shared" si="22"/>
        <v>99.57922727272728</v>
      </c>
      <c r="Z74" s="3">
        <v>0.83914999999999995</v>
      </c>
      <c r="AA74" s="3">
        <v>0.68317000000000005</v>
      </c>
      <c r="AB74" s="3">
        <f t="shared" si="29"/>
        <v>0.76116000000000006</v>
      </c>
      <c r="AE74" s="3">
        <f t="shared" si="23"/>
        <v>857.89636363636362</v>
      </c>
      <c r="AF74" s="3">
        <f t="shared" si="24"/>
        <v>664.08818181818185</v>
      </c>
      <c r="AM74" s="3">
        <v>1</v>
      </c>
      <c r="AN74" s="3">
        <v>0.83333000000000002</v>
      </c>
      <c r="AO74" s="3">
        <f t="shared" si="30"/>
        <v>0.91666500000000006</v>
      </c>
      <c r="AR74" s="3">
        <f t="shared" si="25"/>
        <v>106.06072727272729</v>
      </c>
      <c r="AS74" s="3">
        <f t="shared" si="26"/>
        <v>89.393681818181818</v>
      </c>
    </row>
    <row r="75" spans="1:45" s="3" customFormat="1" x14ac:dyDescent="0.2">
      <c r="A75" s="3">
        <v>8</v>
      </c>
      <c r="B75" s="3">
        <v>0.54620000000000002</v>
      </c>
      <c r="C75" s="3">
        <v>0.71484000000000003</v>
      </c>
      <c r="D75" s="3">
        <f t="shared" si="27"/>
        <v>0.63051999999999997</v>
      </c>
      <c r="G75" s="3">
        <f t="shared" si="19"/>
        <v>621.99818181818193</v>
      </c>
      <c r="H75" s="3">
        <f t="shared" si="20"/>
        <v>826.39818181818191</v>
      </c>
      <c r="N75" s="3">
        <v>0.92593000000000003</v>
      </c>
      <c r="O75" s="3">
        <v>0.96296000000000004</v>
      </c>
      <c r="P75" s="3">
        <f t="shared" si="28"/>
        <v>0.94444499999999998</v>
      </c>
      <c r="S75" s="3">
        <f t="shared" si="21"/>
        <v>96.380727272727285</v>
      </c>
      <c r="T75" s="3">
        <f t="shared" si="22"/>
        <v>99.578727272727292</v>
      </c>
      <c r="Z75" s="3">
        <v>0.69521999999999995</v>
      </c>
      <c r="AA75" s="3">
        <v>0.71484000000000003</v>
      </c>
      <c r="AB75" s="3">
        <f t="shared" si="29"/>
        <v>0.70503000000000005</v>
      </c>
      <c r="AE75" s="3">
        <f t="shared" si="23"/>
        <v>770.09636363636355</v>
      </c>
      <c r="AF75" s="3">
        <f t="shared" si="24"/>
        <v>751.88818181818181</v>
      </c>
      <c r="AM75" s="3">
        <v>0.96296000000000004</v>
      </c>
      <c r="AN75" s="3">
        <v>0.94443999999999995</v>
      </c>
      <c r="AO75" s="3">
        <f t="shared" si="30"/>
        <v>0.95369999999999999</v>
      </c>
      <c r="AR75" s="3">
        <f t="shared" si="25"/>
        <v>98.653227272727278</v>
      </c>
      <c r="AS75" s="3">
        <f t="shared" si="26"/>
        <v>96.801181818181817</v>
      </c>
    </row>
    <row r="76" spans="1:45" s="3" customFormat="1" x14ac:dyDescent="0.2">
      <c r="A76" s="3">
        <v>8</v>
      </c>
      <c r="B76" s="3">
        <v>0.67362999999999995</v>
      </c>
      <c r="C76" s="3">
        <v>0.69855999999999996</v>
      </c>
      <c r="D76" s="3">
        <f t="shared" si="27"/>
        <v>0.6860949999999999</v>
      </c>
      <c r="G76" s="3">
        <f t="shared" si="19"/>
        <v>693.85318181818195</v>
      </c>
      <c r="H76" s="3">
        <f t="shared" si="20"/>
        <v>754.54318181818189</v>
      </c>
      <c r="N76" s="3">
        <v>1</v>
      </c>
      <c r="O76" s="3">
        <v>0.98148000000000002</v>
      </c>
      <c r="P76" s="3">
        <f t="shared" si="28"/>
        <v>0.99073999999999995</v>
      </c>
      <c r="S76" s="3">
        <f t="shared" si="21"/>
        <v>99.158227272727288</v>
      </c>
      <c r="T76" s="3">
        <f t="shared" si="22"/>
        <v>96.801227272727289</v>
      </c>
      <c r="Z76" s="3">
        <v>0.66778000000000004</v>
      </c>
      <c r="AA76" s="3">
        <v>0.69855999999999996</v>
      </c>
      <c r="AB76" s="3">
        <f t="shared" si="29"/>
        <v>0.68317000000000005</v>
      </c>
      <c r="AE76" s="3">
        <f t="shared" si="23"/>
        <v>764.51636363636362</v>
      </c>
      <c r="AF76" s="3">
        <f t="shared" si="24"/>
        <v>757.46818181818173</v>
      </c>
      <c r="AM76" s="3">
        <v>0.98148000000000002</v>
      </c>
      <c r="AN76" s="3">
        <v>1</v>
      </c>
      <c r="AO76" s="3">
        <f t="shared" si="30"/>
        <v>0.99073999999999995</v>
      </c>
      <c r="AR76" s="3">
        <f t="shared" si="25"/>
        <v>96.801227272727289</v>
      </c>
      <c r="AS76" s="3">
        <f t="shared" si="26"/>
        <v>98.653181818181821</v>
      </c>
    </row>
    <row r="78" spans="1:45" x14ac:dyDescent="0.2">
      <c r="E78" t="s">
        <v>26</v>
      </c>
      <c r="F78" t="s">
        <v>27</v>
      </c>
      <c r="G78" t="s">
        <v>28</v>
      </c>
      <c r="Q78" t="s">
        <v>26</v>
      </c>
      <c r="R78" t="s">
        <v>27</v>
      </c>
      <c r="S78" t="s">
        <v>28</v>
      </c>
      <c r="AC78" t="s">
        <v>29</v>
      </c>
      <c r="AD78" t="s">
        <v>30</v>
      </c>
      <c r="AE78" t="s">
        <v>28</v>
      </c>
      <c r="AP78" t="s">
        <v>30</v>
      </c>
      <c r="AQ78" t="s">
        <v>29</v>
      </c>
      <c r="AR78" t="s">
        <v>28</v>
      </c>
    </row>
    <row r="79" spans="1:45" x14ac:dyDescent="0.2">
      <c r="D79" t="s">
        <v>8</v>
      </c>
      <c r="E79">
        <f>J2</f>
        <v>1469.0518518518518</v>
      </c>
      <c r="F79">
        <f>K2</f>
        <v>1578.8633333333335</v>
      </c>
      <c r="G79">
        <f>I2</f>
        <v>40.249468541888298</v>
      </c>
      <c r="P79" t="s">
        <v>8</v>
      </c>
      <c r="Q79">
        <f>100-V2</f>
        <v>7.8875925925925827</v>
      </c>
      <c r="R79">
        <f>100-W2</f>
        <v>13.237333333333325</v>
      </c>
      <c r="S79">
        <f>U2</f>
        <v>1.7974884364810195</v>
      </c>
      <c r="AB79" t="s">
        <v>8</v>
      </c>
      <c r="AC79">
        <f>AH2</f>
        <v>1762.2962962962963</v>
      </c>
      <c r="AD79">
        <f>AI2</f>
        <v>1578.8633333333335</v>
      </c>
      <c r="AE79">
        <f>AG2</f>
        <v>53.807489766934211</v>
      </c>
      <c r="AO79" t="s">
        <v>8</v>
      </c>
      <c r="AP79">
        <f>100-AV2</f>
        <v>13.168888888888887</v>
      </c>
      <c r="AQ79">
        <f>100-AU2</f>
        <v>13.237333333333325</v>
      </c>
      <c r="AR79">
        <f>AT2</f>
        <v>1.6985965747099385</v>
      </c>
    </row>
    <row r="80" spans="1:45" x14ac:dyDescent="0.2">
      <c r="D80" t="s">
        <v>9</v>
      </c>
      <c r="E80">
        <f>J29</f>
        <v>1127.6196153846151</v>
      </c>
      <c r="F80">
        <f>K29</f>
        <v>1235.2880769230767</v>
      </c>
      <c r="G80">
        <f>I29</f>
        <v>40.97202217436633</v>
      </c>
      <c r="P80" t="s">
        <v>9</v>
      </c>
      <c r="Q80">
        <f>100-V29</f>
        <v>4.9146153846153737</v>
      </c>
      <c r="R80">
        <f>100-W29</f>
        <v>8.498653846153843</v>
      </c>
      <c r="S80">
        <f>U29</f>
        <v>1.2314627285617339</v>
      </c>
      <c r="AB80" t="s">
        <v>9</v>
      </c>
      <c r="AC80">
        <f>AH29</f>
        <v>1379.7703846153845</v>
      </c>
      <c r="AD80">
        <f>AI29</f>
        <v>1235.2880769230767</v>
      </c>
      <c r="AE80">
        <f>AG29</f>
        <v>47.536180301382117</v>
      </c>
      <c r="AO80" t="s">
        <v>9</v>
      </c>
      <c r="AP80">
        <f>100-AV29</f>
        <v>9.2131923076922959</v>
      </c>
      <c r="AQ80">
        <f>100-AU29</f>
        <v>8.498653846153843</v>
      </c>
      <c r="AR80">
        <f>AT29</f>
        <v>1.6545513799233467</v>
      </c>
    </row>
    <row r="81" spans="4:44" x14ac:dyDescent="0.2">
      <c r="D81" t="s">
        <v>25</v>
      </c>
      <c r="E81">
        <f>J55</f>
        <v>706.31818181818187</v>
      </c>
      <c r="F81">
        <f>K55</f>
        <v>742.07818181818186</v>
      </c>
      <c r="G81">
        <f>I55</f>
        <v>21.617437813894036</v>
      </c>
      <c r="P81" t="s">
        <v>25</v>
      </c>
      <c r="Q81">
        <f>100-V55</f>
        <v>1.767772727272714</v>
      </c>
      <c r="R81">
        <f>100-W55</f>
        <v>2.2727727272727236</v>
      </c>
      <c r="S81">
        <f>U55</f>
        <v>0.56235383724721288</v>
      </c>
      <c r="AB81" t="s">
        <v>25</v>
      </c>
      <c r="AC81">
        <f>AH55</f>
        <v>779.90636363636372</v>
      </c>
      <c r="AD81">
        <f>AI55</f>
        <v>742.07818181818186</v>
      </c>
      <c r="AE81">
        <f>AG55</f>
        <v>21.435135068451398</v>
      </c>
      <c r="AO81" t="s">
        <v>25</v>
      </c>
      <c r="AP81">
        <f>100-AV55</f>
        <v>2.272818181818181</v>
      </c>
      <c r="AQ81">
        <f>100-AU55</f>
        <v>2.2727727272727236</v>
      </c>
      <c r="AR81">
        <f>AT55</f>
        <v>1.0613056516283317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opLeftCell="A70" workbookViewId="0">
      <selection activeCell="AG87" sqref="AG87"/>
    </sheetView>
  </sheetViews>
  <sheetFormatPr baseColWidth="10" defaultRowHeight="16" x14ac:dyDescent="0.2"/>
  <sheetData>
    <row r="1" spans="1:38" x14ac:dyDescent="0.2">
      <c r="A1" s="5" t="s">
        <v>21</v>
      </c>
      <c r="B1" t="s">
        <v>22</v>
      </c>
      <c r="C1" t="s">
        <v>23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14</v>
      </c>
      <c r="K1" t="s">
        <v>15</v>
      </c>
      <c r="M1" s="5" t="s">
        <v>24</v>
      </c>
      <c r="N1" t="s">
        <v>22</v>
      </c>
      <c r="O1" t="s">
        <v>23</v>
      </c>
      <c r="P1" t="s">
        <v>4</v>
      </c>
      <c r="Q1" t="s">
        <v>2</v>
      </c>
      <c r="R1" t="s">
        <v>3</v>
      </c>
      <c r="S1" t="s">
        <v>5</v>
      </c>
      <c r="T1" t="s">
        <v>6</v>
      </c>
      <c r="U1" t="s">
        <v>7</v>
      </c>
      <c r="V1" t="s">
        <v>14</v>
      </c>
      <c r="W1" t="s">
        <v>15</v>
      </c>
      <c r="Y1" s="5"/>
      <c r="AL1" s="5"/>
    </row>
    <row r="2" spans="1:38" s="1" customFormat="1" x14ac:dyDescent="0.2">
      <c r="A2" s="1">
        <v>4</v>
      </c>
      <c r="B2" s="1">
        <v>1.9097999999999999</v>
      </c>
      <c r="C2" s="1">
        <v>2.0625</v>
      </c>
      <c r="D2" s="1">
        <f>AVERAGE(B2:C2)</f>
        <v>1.9861499999999999</v>
      </c>
      <c r="E2" s="1">
        <f>AVERAGE(B2:B28)</f>
        <v>1.4979074074074075</v>
      </c>
      <c r="F2" s="1">
        <f>AVERAGE(C2:C28)</f>
        <v>1.4338862962962966</v>
      </c>
      <c r="G2" s="1">
        <f>(B2-D2+E$2)*1000</f>
        <v>1421.5574074074075</v>
      </c>
      <c r="H2" s="1">
        <f>(C2-D2+F$2)*1000</f>
        <v>1510.2362962962968</v>
      </c>
      <c r="I2" s="1">
        <f>1.96*STDEV(G2:G28)/SQRT(COUNT(G2:G28))</f>
        <v>38.083905212339886</v>
      </c>
      <c r="J2" s="1">
        <f>E2*1000</f>
        <v>1497.9074074074074</v>
      </c>
      <c r="K2" s="1">
        <f>F2*1000</f>
        <v>1433.8862962962967</v>
      </c>
      <c r="M2" s="4"/>
      <c r="N2" s="1">
        <v>1.9361999999999999</v>
      </c>
      <c r="O2" s="1">
        <v>1.5899000000000001</v>
      </c>
      <c r="P2" s="1">
        <f>AVERAGE(N2:O2)</f>
        <v>1.76305</v>
      </c>
      <c r="Q2" s="1">
        <f>AVERAGE(N2:N28)</f>
        <v>1.6735822222222225</v>
      </c>
      <c r="R2" s="1">
        <f>AVERAGE(O2:O28)</f>
        <v>1.4373640740740741</v>
      </c>
      <c r="S2" s="1">
        <f>(N2-P2+Q$2)*1000</f>
        <v>1846.7322222222224</v>
      </c>
      <c r="T2" s="1">
        <f>(O2-P2+R$2)*1000</f>
        <v>1264.2140740740742</v>
      </c>
      <c r="U2" s="1">
        <f>1.96*STDEV(S2:S28)/SQRT(COUNT(S2:S28))</f>
        <v>42.400499351484811</v>
      </c>
      <c r="V2" s="1">
        <f>Q2*1000</f>
        <v>1673.5822222222225</v>
      </c>
      <c r="W2" s="1">
        <f>R2*1000</f>
        <v>1437.3640740740741</v>
      </c>
      <c r="Y2" s="4"/>
      <c r="AL2" s="4"/>
    </row>
    <row r="3" spans="1:38" s="1" customFormat="1" x14ac:dyDescent="0.2">
      <c r="A3" s="1">
        <v>4</v>
      </c>
      <c r="B3" s="1">
        <v>1.1632</v>
      </c>
      <c r="C3" s="1">
        <v>1.0044999999999999</v>
      </c>
      <c r="D3" s="1">
        <f t="shared" ref="D3:D66" si="0">AVERAGE(B3:C3)</f>
        <v>1.08385</v>
      </c>
      <c r="G3" s="1">
        <f t="shared" ref="G3:G28" si="1">(B3-D3+E$2)*1000</f>
        <v>1577.2574074074075</v>
      </c>
      <c r="H3" s="1">
        <f t="shared" ref="H3:H28" si="2">(C3-D3+F$2)*1000</f>
        <v>1354.5362962962965</v>
      </c>
      <c r="N3" s="1">
        <v>1.3687</v>
      </c>
      <c r="O3" s="1">
        <v>1.1688000000000001</v>
      </c>
      <c r="P3" s="1">
        <f t="shared" ref="P3:P66" si="3">AVERAGE(N3:O3)</f>
        <v>1.26875</v>
      </c>
      <c r="S3" s="1">
        <f t="shared" ref="S3:S28" si="4">(N3-P3+Q$2)*1000</f>
        <v>1773.5322222222226</v>
      </c>
      <c r="T3" s="1">
        <f t="shared" ref="T3:T28" si="5">(O3-P3+R$2)*1000</f>
        <v>1337.4140740740741</v>
      </c>
    </row>
    <row r="4" spans="1:38" s="1" customFormat="1" x14ac:dyDescent="0.2">
      <c r="A4" s="1">
        <v>4</v>
      </c>
      <c r="B4" s="1">
        <v>1.5057</v>
      </c>
      <c r="C4" s="1">
        <v>1.2625999999999999</v>
      </c>
      <c r="D4" s="1">
        <f t="shared" si="0"/>
        <v>1.38415</v>
      </c>
      <c r="G4" s="1">
        <f t="shared" si="1"/>
        <v>1619.4574074074076</v>
      </c>
      <c r="H4" s="1">
        <f t="shared" si="2"/>
        <v>1312.3362962962965</v>
      </c>
      <c r="N4" s="1">
        <v>1.4713000000000001</v>
      </c>
      <c r="O4" s="1">
        <v>1.0832999999999999</v>
      </c>
      <c r="P4" s="1">
        <f t="shared" si="3"/>
        <v>1.2772999999999999</v>
      </c>
      <c r="S4" s="1">
        <f t="shared" si="4"/>
        <v>1867.5822222222228</v>
      </c>
      <c r="T4" s="1">
        <f t="shared" si="5"/>
        <v>1243.3640740740741</v>
      </c>
    </row>
    <row r="5" spans="1:38" s="1" customFormat="1" x14ac:dyDescent="0.2">
      <c r="A5" s="1">
        <v>4</v>
      </c>
      <c r="B5" s="1">
        <v>1.4014</v>
      </c>
      <c r="C5" s="1">
        <v>1.3535999999999999</v>
      </c>
      <c r="D5" s="1">
        <f t="shared" si="0"/>
        <v>1.3774999999999999</v>
      </c>
      <c r="G5" s="1">
        <f t="shared" si="1"/>
        <v>1521.8074074074075</v>
      </c>
      <c r="H5" s="1">
        <f t="shared" si="2"/>
        <v>1409.9862962962966</v>
      </c>
      <c r="N5" s="1">
        <v>1.6171</v>
      </c>
      <c r="O5" s="1">
        <v>1.1801999999999999</v>
      </c>
      <c r="P5" s="1">
        <f t="shared" si="3"/>
        <v>1.3986499999999999</v>
      </c>
      <c r="S5" s="1">
        <f t="shared" si="4"/>
        <v>1892.0322222222226</v>
      </c>
      <c r="T5" s="1">
        <f t="shared" si="5"/>
        <v>1218.9140740740741</v>
      </c>
    </row>
    <row r="6" spans="1:38" s="1" customFormat="1" x14ac:dyDescent="0.2">
      <c r="A6" s="1">
        <v>4</v>
      </c>
      <c r="B6" s="1">
        <v>1.357</v>
      </c>
      <c r="C6" s="1">
        <v>1.0553999999999999</v>
      </c>
      <c r="D6" s="1">
        <f t="shared" si="0"/>
        <v>1.2061999999999999</v>
      </c>
      <c r="G6" s="1">
        <f t="shared" si="1"/>
        <v>1648.7074074074076</v>
      </c>
      <c r="H6" s="1">
        <f t="shared" si="2"/>
        <v>1283.0862962962965</v>
      </c>
      <c r="N6" s="1">
        <v>1.7816000000000001</v>
      </c>
      <c r="O6" s="1">
        <v>1.5523</v>
      </c>
      <c r="P6" s="1">
        <f t="shared" si="3"/>
        <v>1.6669499999999999</v>
      </c>
      <c r="S6" s="1">
        <f t="shared" si="4"/>
        <v>1788.2322222222226</v>
      </c>
      <c r="T6" s="1">
        <f t="shared" si="5"/>
        <v>1322.7140740740742</v>
      </c>
    </row>
    <row r="7" spans="1:38" s="1" customFormat="1" x14ac:dyDescent="0.2">
      <c r="A7" s="1">
        <v>4</v>
      </c>
      <c r="B7" s="1">
        <v>1.4596</v>
      </c>
      <c r="C7" s="1">
        <v>1.3619000000000001</v>
      </c>
      <c r="D7" s="1">
        <f t="shared" si="0"/>
        <v>1.4107500000000002</v>
      </c>
      <c r="G7" s="1">
        <f t="shared" si="1"/>
        <v>1546.7574074074073</v>
      </c>
      <c r="H7" s="1">
        <f t="shared" si="2"/>
        <v>1385.0362962962965</v>
      </c>
      <c r="N7" s="1">
        <v>1.7615000000000001</v>
      </c>
      <c r="O7" s="1">
        <v>1.3917999999999999</v>
      </c>
      <c r="P7" s="1">
        <f t="shared" si="3"/>
        <v>1.5766499999999999</v>
      </c>
      <c r="S7" s="1">
        <f t="shared" si="4"/>
        <v>1858.4322222222227</v>
      </c>
      <c r="T7" s="1">
        <f t="shared" si="5"/>
        <v>1252.5140740740742</v>
      </c>
    </row>
    <row r="8" spans="1:38" s="1" customFormat="1" x14ac:dyDescent="0.2">
      <c r="A8" s="1">
        <v>4</v>
      </c>
      <c r="B8" s="1">
        <v>1.7925</v>
      </c>
      <c r="C8" s="1">
        <v>1.5960000000000001</v>
      </c>
      <c r="D8" s="1">
        <f t="shared" si="0"/>
        <v>1.69425</v>
      </c>
      <c r="G8" s="1">
        <f t="shared" si="1"/>
        <v>1596.1574074074074</v>
      </c>
      <c r="H8" s="1">
        <f t="shared" si="2"/>
        <v>1335.6362962962967</v>
      </c>
      <c r="N8" s="1">
        <v>1.7987</v>
      </c>
      <c r="O8" s="1">
        <v>1.3691</v>
      </c>
      <c r="P8" s="1">
        <f t="shared" si="3"/>
        <v>1.5838999999999999</v>
      </c>
      <c r="S8" s="1">
        <f t="shared" si="4"/>
        <v>1888.3822222222227</v>
      </c>
      <c r="T8" s="1">
        <f t="shared" si="5"/>
        <v>1222.5640740740741</v>
      </c>
    </row>
    <row r="9" spans="1:38" s="1" customFormat="1" x14ac:dyDescent="0.2">
      <c r="A9" s="1">
        <v>4</v>
      </c>
      <c r="B9" s="1">
        <v>1.4213</v>
      </c>
      <c r="C9" s="1">
        <v>1.4335</v>
      </c>
      <c r="D9" s="1">
        <f t="shared" si="0"/>
        <v>1.4274</v>
      </c>
      <c r="G9" s="1">
        <f t="shared" si="1"/>
        <v>1491.8074074074075</v>
      </c>
      <c r="H9" s="1">
        <f t="shared" si="2"/>
        <v>1439.9862962962966</v>
      </c>
      <c r="N9" s="1">
        <v>1.6163000000000001</v>
      </c>
      <c r="O9" s="1">
        <v>1.0069999999999999</v>
      </c>
      <c r="P9" s="1">
        <f t="shared" si="3"/>
        <v>1.31165</v>
      </c>
      <c r="S9" s="1">
        <f t="shared" si="4"/>
        <v>1978.2322222222226</v>
      </c>
      <c r="T9" s="1">
        <f t="shared" si="5"/>
        <v>1132.714074074074</v>
      </c>
    </row>
    <row r="10" spans="1:38" s="1" customFormat="1" x14ac:dyDescent="0.2">
      <c r="A10" s="1">
        <v>4</v>
      </c>
      <c r="B10" s="1">
        <v>1.4227000000000001</v>
      </c>
      <c r="C10" s="1">
        <v>1.3113999999999999</v>
      </c>
      <c r="D10" s="1">
        <f t="shared" si="0"/>
        <v>1.3670499999999999</v>
      </c>
      <c r="G10" s="1">
        <f t="shared" si="1"/>
        <v>1553.5574074074077</v>
      </c>
      <c r="H10" s="1">
        <f t="shared" si="2"/>
        <v>1378.2362962962966</v>
      </c>
      <c r="N10" s="1">
        <v>1.4009</v>
      </c>
      <c r="O10" s="1">
        <v>1.0980000000000001</v>
      </c>
      <c r="P10" s="1">
        <f t="shared" si="3"/>
        <v>1.2494499999999999</v>
      </c>
      <c r="S10" s="1">
        <f t="shared" si="4"/>
        <v>1825.0322222222226</v>
      </c>
      <c r="T10" s="1">
        <f t="shared" si="5"/>
        <v>1285.9140740740743</v>
      </c>
    </row>
    <row r="11" spans="1:38" s="1" customFormat="1" x14ac:dyDescent="0.2">
      <c r="A11" s="1">
        <v>4</v>
      </c>
      <c r="B11" s="1">
        <v>1.6075999999999999</v>
      </c>
      <c r="C11" s="1">
        <v>1.4902</v>
      </c>
      <c r="D11" s="1">
        <f t="shared" si="0"/>
        <v>1.5488999999999999</v>
      </c>
      <c r="G11" s="1">
        <f t="shared" si="1"/>
        <v>1556.6074074074074</v>
      </c>
      <c r="H11" s="1">
        <f t="shared" si="2"/>
        <v>1375.1862962962966</v>
      </c>
      <c r="N11" s="1">
        <v>1.744</v>
      </c>
      <c r="O11" s="1">
        <v>1.5813999999999999</v>
      </c>
      <c r="P11" s="1">
        <f t="shared" si="3"/>
        <v>1.6627000000000001</v>
      </c>
      <c r="S11" s="1">
        <f t="shared" si="4"/>
        <v>1754.8822222222225</v>
      </c>
      <c r="T11" s="1">
        <f t="shared" si="5"/>
        <v>1356.0640740740739</v>
      </c>
    </row>
    <row r="12" spans="1:38" s="1" customFormat="1" x14ac:dyDescent="0.2">
      <c r="A12" s="1">
        <v>4</v>
      </c>
      <c r="B12" s="1">
        <v>1.353</v>
      </c>
      <c r="C12" s="1">
        <v>1.3320000000000001</v>
      </c>
      <c r="D12" s="1">
        <f t="shared" si="0"/>
        <v>1.3425</v>
      </c>
      <c r="G12" s="1">
        <f t="shared" si="1"/>
        <v>1508.4074074074074</v>
      </c>
      <c r="H12" s="1">
        <f t="shared" si="2"/>
        <v>1423.3862962962967</v>
      </c>
      <c r="N12" s="1">
        <v>1.3240000000000001</v>
      </c>
      <c r="O12" s="1">
        <v>1.5506</v>
      </c>
      <c r="P12" s="1">
        <f t="shared" si="3"/>
        <v>1.4373</v>
      </c>
      <c r="S12" s="1">
        <f t="shared" si="4"/>
        <v>1560.2822222222226</v>
      </c>
      <c r="T12" s="1">
        <f t="shared" si="5"/>
        <v>1550.6640740740741</v>
      </c>
    </row>
    <row r="13" spans="1:38" s="1" customFormat="1" x14ac:dyDescent="0.2">
      <c r="A13" s="1">
        <v>4</v>
      </c>
      <c r="B13" s="1">
        <v>1.7063999999999999</v>
      </c>
      <c r="C13" s="1">
        <v>2.1343000000000001</v>
      </c>
      <c r="D13" s="1">
        <f t="shared" si="0"/>
        <v>1.92035</v>
      </c>
      <c r="G13" s="1">
        <f t="shared" si="1"/>
        <v>1283.9574074074073</v>
      </c>
      <c r="H13" s="1">
        <f t="shared" si="2"/>
        <v>1647.8362962962967</v>
      </c>
      <c r="N13" s="1">
        <v>1.6589</v>
      </c>
      <c r="O13" s="1">
        <v>1.5373000000000001</v>
      </c>
      <c r="P13" s="1">
        <f t="shared" si="3"/>
        <v>1.5981000000000001</v>
      </c>
      <c r="S13" s="1">
        <f t="shared" si="4"/>
        <v>1734.3822222222225</v>
      </c>
      <c r="T13" s="1">
        <f t="shared" si="5"/>
        <v>1376.5640740740741</v>
      </c>
    </row>
    <row r="14" spans="1:38" s="1" customFormat="1" x14ac:dyDescent="0.2">
      <c r="A14" s="1">
        <v>4</v>
      </c>
      <c r="B14" s="1">
        <v>1.3090999999999999</v>
      </c>
      <c r="C14" s="1">
        <v>1.2253000000000001</v>
      </c>
      <c r="D14" s="1">
        <f t="shared" si="0"/>
        <v>1.2671999999999999</v>
      </c>
      <c r="G14" s="1">
        <f t="shared" si="1"/>
        <v>1539.8074074074075</v>
      </c>
      <c r="H14" s="1">
        <f t="shared" si="2"/>
        <v>1391.9862962962968</v>
      </c>
      <c r="N14" s="1">
        <v>1.4991000000000001</v>
      </c>
      <c r="O14" s="1">
        <v>1.347</v>
      </c>
      <c r="P14" s="1">
        <f t="shared" si="3"/>
        <v>1.4230499999999999</v>
      </c>
      <c r="S14" s="1">
        <f t="shared" si="4"/>
        <v>1749.6322222222227</v>
      </c>
      <c r="T14" s="1">
        <f t="shared" si="5"/>
        <v>1361.3140740740741</v>
      </c>
    </row>
    <row r="15" spans="1:38" s="1" customFormat="1" x14ac:dyDescent="0.2">
      <c r="A15" s="1">
        <v>4</v>
      </c>
      <c r="B15" s="1">
        <v>1.3652</v>
      </c>
      <c r="C15" s="1">
        <v>1.3549</v>
      </c>
      <c r="D15" s="1">
        <f t="shared" si="0"/>
        <v>1.36005</v>
      </c>
      <c r="G15" s="1">
        <f t="shared" si="1"/>
        <v>1503.0574074074075</v>
      </c>
      <c r="H15" s="1">
        <f t="shared" si="2"/>
        <v>1428.7362962962966</v>
      </c>
      <c r="N15" s="1">
        <v>1.8638999999999999</v>
      </c>
      <c r="O15" s="1">
        <v>1.5827</v>
      </c>
      <c r="P15" s="1">
        <f t="shared" si="3"/>
        <v>1.7233000000000001</v>
      </c>
      <c r="S15" s="1">
        <f t="shared" si="4"/>
        <v>1814.1822222222224</v>
      </c>
      <c r="T15" s="1">
        <f t="shared" si="5"/>
        <v>1296.764074074074</v>
      </c>
    </row>
    <row r="16" spans="1:38" s="1" customFormat="1" x14ac:dyDescent="0.2">
      <c r="A16" s="1">
        <v>4</v>
      </c>
      <c r="B16" s="1">
        <v>1.2292000000000001</v>
      </c>
      <c r="C16" s="1">
        <v>1.2391000000000001</v>
      </c>
      <c r="D16" s="1">
        <f t="shared" si="0"/>
        <v>1.2341500000000001</v>
      </c>
      <c r="G16" s="1">
        <f t="shared" si="1"/>
        <v>1492.9574074074073</v>
      </c>
      <c r="H16" s="1">
        <f t="shared" si="2"/>
        <v>1438.8362962962967</v>
      </c>
      <c r="N16" s="1">
        <v>1.6934</v>
      </c>
      <c r="O16" s="1">
        <v>1.4633</v>
      </c>
      <c r="P16" s="1">
        <f t="shared" si="3"/>
        <v>1.5783499999999999</v>
      </c>
      <c r="S16" s="1">
        <f t="shared" si="4"/>
        <v>1788.6322222222227</v>
      </c>
      <c r="T16" s="1">
        <f t="shared" si="5"/>
        <v>1322.3140740740741</v>
      </c>
    </row>
    <row r="17" spans="1:23" s="1" customFormat="1" x14ac:dyDescent="0.2">
      <c r="A17" s="1">
        <v>4</v>
      </c>
      <c r="B17" s="1">
        <v>1.32</v>
      </c>
      <c r="C17" s="1">
        <v>0.80786999999999998</v>
      </c>
      <c r="D17" s="1">
        <f t="shared" si="0"/>
        <v>1.0639350000000001</v>
      </c>
      <c r="G17" s="1">
        <f t="shared" si="1"/>
        <v>1753.9724074074074</v>
      </c>
      <c r="H17" s="1">
        <f t="shared" si="2"/>
        <v>1177.8212962962966</v>
      </c>
      <c r="N17" s="1">
        <v>0.91491999999999996</v>
      </c>
      <c r="O17" s="1">
        <v>0.95792999999999995</v>
      </c>
      <c r="P17" s="1">
        <f t="shared" si="3"/>
        <v>0.93642499999999995</v>
      </c>
      <c r="S17" s="1">
        <f t="shared" si="4"/>
        <v>1652.0772222222226</v>
      </c>
      <c r="T17" s="1">
        <f t="shared" si="5"/>
        <v>1458.869074074074</v>
      </c>
    </row>
    <row r="18" spans="1:23" s="1" customFormat="1" x14ac:dyDescent="0.2">
      <c r="A18" s="1">
        <v>4</v>
      </c>
      <c r="B18" s="1">
        <v>1.1969000000000001</v>
      </c>
      <c r="C18" s="1">
        <v>1.4725999999999999</v>
      </c>
      <c r="D18" s="1">
        <f t="shared" si="0"/>
        <v>1.3347500000000001</v>
      </c>
      <c r="G18" s="1">
        <f t="shared" si="1"/>
        <v>1360.0574074074075</v>
      </c>
      <c r="H18" s="1">
        <f t="shared" si="2"/>
        <v>1571.7362962962964</v>
      </c>
      <c r="N18" s="1">
        <v>1.3163</v>
      </c>
      <c r="O18" s="1">
        <v>1.5371999999999999</v>
      </c>
      <c r="P18" s="1">
        <f t="shared" si="3"/>
        <v>1.42675</v>
      </c>
      <c r="S18" s="1">
        <f t="shared" si="4"/>
        <v>1563.1322222222225</v>
      </c>
      <c r="T18" s="1">
        <f t="shared" si="5"/>
        <v>1547.8140740740739</v>
      </c>
    </row>
    <row r="19" spans="1:23" s="1" customFormat="1" x14ac:dyDescent="0.2">
      <c r="A19" s="1">
        <v>4</v>
      </c>
      <c r="B19" s="1">
        <v>1.2474000000000001</v>
      </c>
      <c r="C19" s="1">
        <v>1.4368000000000001</v>
      </c>
      <c r="D19" s="1">
        <f t="shared" si="0"/>
        <v>1.3421000000000001</v>
      </c>
      <c r="G19" s="1">
        <f t="shared" si="1"/>
        <v>1403.2074074074076</v>
      </c>
      <c r="H19" s="1">
        <f t="shared" si="2"/>
        <v>1528.5862962962965</v>
      </c>
      <c r="N19" s="1">
        <v>1.8136000000000001</v>
      </c>
      <c r="O19" s="1">
        <v>1.4279999999999999</v>
      </c>
      <c r="P19" s="1">
        <f t="shared" si="3"/>
        <v>1.6208</v>
      </c>
      <c r="S19" s="1">
        <f t="shared" si="4"/>
        <v>1866.3822222222227</v>
      </c>
      <c r="T19" s="1">
        <f t="shared" si="5"/>
        <v>1244.5640740740739</v>
      </c>
    </row>
    <row r="20" spans="1:23" s="1" customFormat="1" x14ac:dyDescent="0.2">
      <c r="A20" s="1">
        <v>4</v>
      </c>
      <c r="B20" s="1">
        <v>1.4177999999999999</v>
      </c>
      <c r="C20" s="1">
        <v>0.98895999999999995</v>
      </c>
      <c r="D20" s="1">
        <f t="shared" si="0"/>
        <v>1.2033799999999999</v>
      </c>
      <c r="G20" s="1">
        <f t="shared" si="1"/>
        <v>1712.3274074074075</v>
      </c>
      <c r="H20" s="1">
        <f t="shared" si="2"/>
        <v>1219.4662962962966</v>
      </c>
      <c r="N20" s="1">
        <v>1.7528999999999999</v>
      </c>
      <c r="O20" s="1">
        <v>1.1131</v>
      </c>
      <c r="P20" s="1">
        <f t="shared" si="3"/>
        <v>1.4329999999999998</v>
      </c>
      <c r="S20" s="1">
        <f t="shared" si="4"/>
        <v>1993.4822222222226</v>
      </c>
      <c r="T20" s="1">
        <f t="shared" si="5"/>
        <v>1117.4640740740742</v>
      </c>
    </row>
    <row r="21" spans="1:23" s="1" customFormat="1" x14ac:dyDescent="0.2">
      <c r="A21" s="1">
        <v>4</v>
      </c>
      <c r="B21" s="1">
        <v>1.6476999999999999</v>
      </c>
      <c r="C21" s="1">
        <v>1.4278999999999999</v>
      </c>
      <c r="D21" s="1">
        <f t="shared" si="0"/>
        <v>1.5377999999999998</v>
      </c>
      <c r="G21" s="1">
        <f t="shared" si="1"/>
        <v>1607.8074074074075</v>
      </c>
      <c r="H21" s="1">
        <f t="shared" si="2"/>
        <v>1323.9862962962968</v>
      </c>
      <c r="N21" s="1">
        <v>1.5206999999999999</v>
      </c>
      <c r="O21" s="1">
        <v>1.5152000000000001</v>
      </c>
      <c r="P21" s="1">
        <f t="shared" si="3"/>
        <v>1.5179499999999999</v>
      </c>
      <c r="S21" s="1">
        <f t="shared" si="4"/>
        <v>1676.3322222222225</v>
      </c>
      <c r="T21" s="1">
        <f t="shared" si="5"/>
        <v>1434.6140740740743</v>
      </c>
    </row>
    <row r="22" spans="1:23" s="1" customFormat="1" x14ac:dyDescent="0.2">
      <c r="A22" s="1">
        <v>4</v>
      </c>
      <c r="B22" s="1">
        <v>1.4806999999999999</v>
      </c>
      <c r="C22" s="1">
        <v>1.4144000000000001</v>
      </c>
      <c r="D22" s="1">
        <f t="shared" si="0"/>
        <v>1.4475500000000001</v>
      </c>
      <c r="G22" s="1">
        <f t="shared" si="1"/>
        <v>1531.0574074074073</v>
      </c>
      <c r="H22" s="1">
        <f t="shared" si="2"/>
        <v>1400.7362962962966</v>
      </c>
      <c r="N22" s="1">
        <v>1.5729</v>
      </c>
      <c r="O22" s="1">
        <v>1.3487</v>
      </c>
      <c r="P22" s="1">
        <f t="shared" si="3"/>
        <v>1.4607999999999999</v>
      </c>
      <c r="S22" s="1">
        <f t="shared" si="4"/>
        <v>1785.6822222222227</v>
      </c>
      <c r="T22" s="1">
        <f t="shared" si="5"/>
        <v>1325.2640740740742</v>
      </c>
    </row>
    <row r="23" spans="1:23" s="1" customFormat="1" x14ac:dyDescent="0.2">
      <c r="A23" s="1">
        <v>4</v>
      </c>
      <c r="B23" s="1">
        <v>1.5814999999999999</v>
      </c>
      <c r="C23" s="1">
        <v>1.4776</v>
      </c>
      <c r="D23" s="1">
        <f t="shared" si="0"/>
        <v>1.52955</v>
      </c>
      <c r="G23" s="1">
        <f t="shared" si="1"/>
        <v>1549.8574074074074</v>
      </c>
      <c r="H23" s="1">
        <f t="shared" si="2"/>
        <v>1381.9362962962966</v>
      </c>
      <c r="N23" s="1">
        <v>1.9117</v>
      </c>
      <c r="O23" s="1">
        <v>1.7070000000000001</v>
      </c>
      <c r="P23" s="1">
        <f t="shared" si="3"/>
        <v>1.80935</v>
      </c>
      <c r="S23" s="1">
        <f t="shared" si="4"/>
        <v>1775.9322222222224</v>
      </c>
      <c r="T23" s="1">
        <f t="shared" si="5"/>
        <v>1335.0140740740742</v>
      </c>
    </row>
    <row r="24" spans="1:23" s="1" customFormat="1" x14ac:dyDescent="0.2">
      <c r="A24" s="1">
        <v>4</v>
      </c>
      <c r="B24" s="1">
        <v>1.3815</v>
      </c>
      <c r="C24" s="1">
        <v>1.6032</v>
      </c>
      <c r="D24" s="1">
        <f t="shared" si="0"/>
        <v>1.4923500000000001</v>
      </c>
      <c r="G24" s="1">
        <f t="shared" si="1"/>
        <v>1387.0574074074073</v>
      </c>
      <c r="H24" s="1">
        <f t="shared" si="2"/>
        <v>1544.7362962962966</v>
      </c>
      <c r="N24" s="1">
        <v>1.5138</v>
      </c>
      <c r="O24" s="1">
        <v>1.419</v>
      </c>
      <c r="P24" s="1">
        <f t="shared" si="3"/>
        <v>1.4664000000000001</v>
      </c>
      <c r="S24" s="1">
        <f t="shared" si="4"/>
        <v>1720.9822222222224</v>
      </c>
      <c r="T24" s="1">
        <f t="shared" si="5"/>
        <v>1389.964074074074</v>
      </c>
    </row>
    <row r="25" spans="1:23" s="1" customFormat="1" x14ac:dyDescent="0.2">
      <c r="A25" s="1">
        <v>4</v>
      </c>
      <c r="B25" s="1">
        <v>2.1230000000000002</v>
      </c>
      <c r="C25" s="1">
        <v>1.9990000000000001</v>
      </c>
      <c r="D25" s="1">
        <f t="shared" si="0"/>
        <v>2.0609999999999999</v>
      </c>
      <c r="G25" s="1">
        <f t="shared" si="1"/>
        <v>1559.9074074074078</v>
      </c>
      <c r="H25" s="1">
        <f t="shared" si="2"/>
        <v>1371.8862962962967</v>
      </c>
      <c r="N25" s="1">
        <v>2.1318999999999999</v>
      </c>
      <c r="O25" s="1">
        <v>1.6822999999999999</v>
      </c>
      <c r="P25" s="1">
        <f t="shared" si="3"/>
        <v>1.9070999999999998</v>
      </c>
      <c r="S25" s="1">
        <f t="shared" si="4"/>
        <v>1898.3822222222227</v>
      </c>
      <c r="T25" s="1">
        <f t="shared" si="5"/>
        <v>1212.5640740740741</v>
      </c>
    </row>
    <row r="26" spans="1:23" s="1" customFormat="1" x14ac:dyDescent="0.2">
      <c r="A26" s="1">
        <v>4</v>
      </c>
      <c r="B26" s="1">
        <v>1.7566999999999999</v>
      </c>
      <c r="C26" s="1">
        <v>1.7307999999999999</v>
      </c>
      <c r="D26" s="1">
        <f t="shared" si="0"/>
        <v>1.7437499999999999</v>
      </c>
      <c r="G26" s="1">
        <f t="shared" si="1"/>
        <v>1510.8574074074074</v>
      </c>
      <c r="H26" s="1">
        <f t="shared" si="2"/>
        <v>1420.9362962962966</v>
      </c>
      <c r="N26" s="1">
        <v>2.2747000000000002</v>
      </c>
      <c r="O26" s="1">
        <v>1.8192999999999999</v>
      </c>
      <c r="P26" s="1">
        <f t="shared" si="3"/>
        <v>2.0470000000000002</v>
      </c>
      <c r="S26" s="1">
        <f t="shared" si="4"/>
        <v>1901.2822222222226</v>
      </c>
      <c r="T26" s="1">
        <f t="shared" si="5"/>
        <v>1209.6640740740738</v>
      </c>
    </row>
    <row r="27" spans="1:23" s="1" customFormat="1" x14ac:dyDescent="0.2">
      <c r="A27" s="1">
        <v>4</v>
      </c>
      <c r="B27" s="1">
        <v>1.4672000000000001</v>
      </c>
      <c r="C27" s="1">
        <v>1.4523999999999999</v>
      </c>
      <c r="D27" s="1">
        <f t="shared" si="0"/>
        <v>1.4598</v>
      </c>
      <c r="G27" s="1">
        <f t="shared" si="1"/>
        <v>1505.3074074074075</v>
      </c>
      <c r="H27" s="1">
        <f t="shared" si="2"/>
        <v>1426.4862962962966</v>
      </c>
      <c r="N27" s="1">
        <v>1.8347</v>
      </c>
      <c r="O27" s="1">
        <v>1.9883999999999999</v>
      </c>
      <c r="P27" s="1">
        <f t="shared" si="3"/>
        <v>1.9115500000000001</v>
      </c>
      <c r="S27" s="1">
        <f t="shared" si="4"/>
        <v>1596.7322222222224</v>
      </c>
      <c r="T27" s="1">
        <f t="shared" si="5"/>
        <v>1514.214074074074</v>
      </c>
    </row>
    <row r="28" spans="1:23" s="1" customFormat="1" x14ac:dyDescent="0.2">
      <c r="A28" s="1">
        <v>4</v>
      </c>
      <c r="B28" s="1">
        <v>1.8193999999999999</v>
      </c>
      <c r="C28" s="1">
        <v>1.6861999999999999</v>
      </c>
      <c r="D28" s="1">
        <f t="shared" si="0"/>
        <v>1.7527999999999999</v>
      </c>
      <c r="G28" s="1">
        <f t="shared" si="1"/>
        <v>1564.5074074074075</v>
      </c>
      <c r="H28" s="1">
        <f t="shared" si="2"/>
        <v>1367.2862962962965</v>
      </c>
      <c r="N28" s="1">
        <v>2.093</v>
      </c>
      <c r="O28" s="1">
        <v>1.79</v>
      </c>
      <c r="P28" s="1">
        <f t="shared" si="3"/>
        <v>1.9415</v>
      </c>
      <c r="S28" s="1">
        <f t="shared" si="4"/>
        <v>1825.0822222222225</v>
      </c>
      <c r="T28" s="1">
        <f t="shared" si="5"/>
        <v>1285.8640740740741</v>
      </c>
    </row>
    <row r="29" spans="1:23" s="2" customFormat="1" x14ac:dyDescent="0.2">
      <c r="A29" s="2">
        <v>6</v>
      </c>
      <c r="B29" s="2">
        <v>1.0607</v>
      </c>
      <c r="C29" s="2">
        <v>1.0688</v>
      </c>
      <c r="D29" s="2">
        <f t="shared" si="0"/>
        <v>1.0647500000000001</v>
      </c>
      <c r="E29" s="2">
        <f>AVERAGE(B29:B54)</f>
        <v>1.1411338461538463</v>
      </c>
      <c r="F29" s="2">
        <f>AVERAGE(C29:C54)</f>
        <v>1.1090996153846153</v>
      </c>
      <c r="G29" s="2">
        <f>(B29-D29+E$29)*1000</f>
        <v>1137.0838461538463</v>
      </c>
      <c r="H29" s="2">
        <f>(C29-D29+F$29)*1000</f>
        <v>1113.1496153846151</v>
      </c>
      <c r="I29" s="2">
        <f>1.96*STDEV(G29:G54)/SQRT(COUNT(G29:G54))</f>
        <v>22.628437841769777</v>
      </c>
      <c r="J29" s="2">
        <f>E29*1000</f>
        <v>1141.1338461538462</v>
      </c>
      <c r="K29" s="2">
        <f>F29*1000</f>
        <v>1109.0996153846154</v>
      </c>
      <c r="N29" s="2">
        <v>1.218</v>
      </c>
      <c r="O29" s="2">
        <v>1.4759</v>
      </c>
      <c r="P29" s="2">
        <f t="shared" si="3"/>
        <v>1.3469500000000001</v>
      </c>
      <c r="Q29" s="2">
        <f>AVERAGE(N29:N54)</f>
        <v>1.2987207692307692</v>
      </c>
      <c r="R29" s="2">
        <f>AVERAGE(O29:O54)</f>
        <v>1.1397638461538462</v>
      </c>
      <c r="S29" s="2">
        <f>(N29-P29+Q$29)*1000</f>
        <v>1169.770769230769</v>
      </c>
      <c r="T29" s="2">
        <f>(O29-P29+R$29)*1000</f>
        <v>1268.7138461538461</v>
      </c>
      <c r="U29" s="2">
        <f>1.96*STDEV(S29:S54)/SQRT(COUNT(S29:S54))</f>
        <v>29.878221073575787</v>
      </c>
      <c r="V29" s="2">
        <f>Q29*1000</f>
        <v>1298.7207692307693</v>
      </c>
      <c r="W29" s="2">
        <f>R29*1000</f>
        <v>1139.7638461538461</v>
      </c>
    </row>
    <row r="30" spans="1:23" s="2" customFormat="1" x14ac:dyDescent="0.2">
      <c r="A30" s="2">
        <v>6</v>
      </c>
      <c r="B30" s="2">
        <v>1.2962</v>
      </c>
      <c r="C30" s="2">
        <v>1.1529</v>
      </c>
      <c r="D30" s="2">
        <f t="shared" si="0"/>
        <v>1.22455</v>
      </c>
      <c r="G30" s="2">
        <f t="shared" ref="G30:G54" si="6">(B30-D30+E$29)*1000</f>
        <v>1212.7838461538463</v>
      </c>
      <c r="H30" s="2">
        <f t="shared" ref="H30:H54" si="7">(C30-D30+F$29)*1000</f>
        <v>1037.4496153846153</v>
      </c>
      <c r="N30" s="2">
        <v>1.4699</v>
      </c>
      <c r="O30" s="2">
        <v>1.3083</v>
      </c>
      <c r="P30" s="2">
        <f t="shared" si="3"/>
        <v>1.3891</v>
      </c>
      <c r="S30" s="2">
        <f t="shared" ref="S30:S54" si="8">(N30-P30+Q$29)*1000</f>
        <v>1379.5207692307692</v>
      </c>
      <c r="T30" s="2">
        <f t="shared" ref="T30:T54" si="9">(O30-P30+R$29)*1000</f>
        <v>1058.9638461538461</v>
      </c>
    </row>
    <row r="31" spans="1:23" s="2" customFormat="1" x14ac:dyDescent="0.2">
      <c r="A31" s="2">
        <v>6</v>
      </c>
      <c r="B31" s="2">
        <v>1.1772</v>
      </c>
      <c r="C31" s="2">
        <v>1.024</v>
      </c>
      <c r="D31" s="2">
        <f t="shared" si="0"/>
        <v>1.1006</v>
      </c>
      <c r="G31" s="2">
        <f t="shared" si="6"/>
        <v>1217.7338461538463</v>
      </c>
      <c r="H31" s="2">
        <f t="shared" si="7"/>
        <v>1032.4996153846153</v>
      </c>
      <c r="N31" s="2">
        <v>0.91874999999999996</v>
      </c>
      <c r="O31" s="2">
        <v>0.99112</v>
      </c>
      <c r="P31" s="2">
        <f t="shared" si="3"/>
        <v>0.95493499999999998</v>
      </c>
      <c r="S31" s="2">
        <f t="shared" si="8"/>
        <v>1262.5357692307691</v>
      </c>
      <c r="T31" s="2">
        <f t="shared" si="9"/>
        <v>1175.948846153846</v>
      </c>
    </row>
    <row r="32" spans="1:23" s="2" customFormat="1" x14ac:dyDescent="0.2">
      <c r="A32" s="2">
        <v>6</v>
      </c>
      <c r="B32" s="2">
        <v>1.1374</v>
      </c>
      <c r="C32" s="2">
        <v>1.0632999999999999</v>
      </c>
      <c r="D32" s="2">
        <f t="shared" si="0"/>
        <v>1.1003499999999999</v>
      </c>
      <c r="G32" s="2">
        <f t="shared" si="6"/>
        <v>1178.1838461538464</v>
      </c>
      <c r="H32" s="2">
        <f t="shared" si="7"/>
        <v>1072.0496153846152</v>
      </c>
      <c r="N32" s="2">
        <v>1.4468000000000001</v>
      </c>
      <c r="O32" s="2">
        <v>1.256</v>
      </c>
      <c r="P32" s="2">
        <f t="shared" si="3"/>
        <v>1.3513999999999999</v>
      </c>
      <c r="S32" s="2">
        <f t="shared" si="8"/>
        <v>1394.1207692307694</v>
      </c>
      <c r="T32" s="2">
        <f t="shared" si="9"/>
        <v>1044.3638461538462</v>
      </c>
    </row>
    <row r="33" spans="1:20" s="2" customFormat="1" x14ac:dyDescent="0.2">
      <c r="A33" s="2">
        <v>6</v>
      </c>
      <c r="B33" s="2">
        <v>1.0258</v>
      </c>
      <c r="C33" s="2">
        <v>1.103</v>
      </c>
      <c r="D33" s="2">
        <f t="shared" si="0"/>
        <v>1.0644</v>
      </c>
      <c r="G33" s="2">
        <f t="shared" si="6"/>
        <v>1102.5338461538463</v>
      </c>
      <c r="H33" s="2">
        <f t="shared" si="7"/>
        <v>1147.6996153846153</v>
      </c>
      <c r="N33" s="2">
        <v>1.2155</v>
      </c>
      <c r="O33" s="2">
        <v>0.97562000000000004</v>
      </c>
      <c r="P33" s="2">
        <f t="shared" si="3"/>
        <v>1.0955600000000001</v>
      </c>
      <c r="S33" s="2">
        <f t="shared" si="8"/>
        <v>1418.6607692307691</v>
      </c>
      <c r="T33" s="2">
        <f t="shared" si="9"/>
        <v>1019.8238461538463</v>
      </c>
    </row>
    <row r="34" spans="1:20" s="2" customFormat="1" x14ac:dyDescent="0.2">
      <c r="A34" s="2">
        <v>6</v>
      </c>
      <c r="B34" s="2">
        <v>1.5026999999999999</v>
      </c>
      <c r="C34" s="2">
        <v>1.6808000000000001</v>
      </c>
      <c r="D34" s="2">
        <f t="shared" si="0"/>
        <v>1.59175</v>
      </c>
      <c r="G34" s="2">
        <f t="shared" si="6"/>
        <v>1052.0838461538463</v>
      </c>
      <c r="H34" s="2">
        <f t="shared" si="7"/>
        <v>1198.1496153846153</v>
      </c>
      <c r="N34" s="2">
        <v>1.7985</v>
      </c>
      <c r="O34" s="2">
        <v>1.6052</v>
      </c>
      <c r="P34" s="2">
        <f t="shared" si="3"/>
        <v>1.7018499999999999</v>
      </c>
      <c r="S34" s="2">
        <f t="shared" si="8"/>
        <v>1395.3707692307694</v>
      </c>
      <c r="T34" s="2">
        <f t="shared" si="9"/>
        <v>1043.1138461538462</v>
      </c>
    </row>
    <row r="35" spans="1:20" s="2" customFormat="1" x14ac:dyDescent="0.2">
      <c r="A35" s="2">
        <v>6</v>
      </c>
      <c r="B35" s="2">
        <v>1.0617000000000001</v>
      </c>
      <c r="C35" s="2">
        <v>1.2275</v>
      </c>
      <c r="D35" s="2">
        <f t="shared" si="0"/>
        <v>1.1446000000000001</v>
      </c>
      <c r="G35" s="2">
        <f t="shared" si="6"/>
        <v>1058.2338461538463</v>
      </c>
      <c r="H35" s="2">
        <f t="shared" si="7"/>
        <v>1191.9996153846153</v>
      </c>
      <c r="N35" s="2">
        <v>1.1269</v>
      </c>
      <c r="O35" s="2">
        <v>0.96208000000000005</v>
      </c>
      <c r="P35" s="2">
        <f t="shared" si="3"/>
        <v>1.0444900000000001</v>
      </c>
      <c r="S35" s="2">
        <f t="shared" si="8"/>
        <v>1381.1307692307691</v>
      </c>
      <c r="T35" s="2">
        <f t="shared" si="9"/>
        <v>1057.353846153846</v>
      </c>
    </row>
    <row r="36" spans="1:20" s="2" customFormat="1" x14ac:dyDescent="0.2">
      <c r="A36" s="2">
        <v>6</v>
      </c>
      <c r="B36" s="2">
        <v>1.25</v>
      </c>
      <c r="C36" s="2">
        <v>0.98587000000000002</v>
      </c>
      <c r="D36" s="2">
        <f t="shared" si="0"/>
        <v>1.1179350000000001</v>
      </c>
      <c r="G36" s="2">
        <f t="shared" si="6"/>
        <v>1273.1988461538463</v>
      </c>
      <c r="H36" s="2">
        <f t="shared" si="7"/>
        <v>977.03461538461522</v>
      </c>
      <c r="N36" s="2">
        <v>1.4315</v>
      </c>
      <c r="O36" s="2">
        <v>0.87478</v>
      </c>
      <c r="P36" s="2">
        <f t="shared" si="3"/>
        <v>1.1531400000000001</v>
      </c>
      <c r="S36" s="2">
        <f t="shared" si="8"/>
        <v>1577.0807692307692</v>
      </c>
      <c r="T36" s="2">
        <f t="shared" si="9"/>
        <v>861.40384615384608</v>
      </c>
    </row>
    <row r="37" spans="1:20" s="2" customFormat="1" x14ac:dyDescent="0.2">
      <c r="A37" s="2">
        <v>6</v>
      </c>
      <c r="B37" s="2">
        <v>1.2291000000000001</v>
      </c>
      <c r="C37" s="2">
        <v>1.1980999999999999</v>
      </c>
      <c r="D37" s="2">
        <f t="shared" si="0"/>
        <v>1.2136</v>
      </c>
      <c r="G37" s="2">
        <f t="shared" si="6"/>
        <v>1156.6338461538464</v>
      </c>
      <c r="H37" s="2">
        <f t="shared" si="7"/>
        <v>1093.5996153846152</v>
      </c>
      <c r="N37" s="2">
        <v>1.6318999999999999</v>
      </c>
      <c r="O37" s="2">
        <v>1.5519000000000001</v>
      </c>
      <c r="P37" s="2">
        <f t="shared" si="3"/>
        <v>1.5918999999999999</v>
      </c>
      <c r="S37" s="2">
        <f t="shared" si="8"/>
        <v>1338.7207692307693</v>
      </c>
      <c r="T37" s="2">
        <f t="shared" si="9"/>
        <v>1099.7638461538463</v>
      </c>
    </row>
    <row r="38" spans="1:20" s="2" customFormat="1" x14ac:dyDescent="0.2">
      <c r="A38" s="2">
        <v>6</v>
      </c>
      <c r="B38" s="2">
        <v>0.71894999999999998</v>
      </c>
      <c r="C38" s="2">
        <v>0.62855000000000005</v>
      </c>
      <c r="D38" s="2">
        <f t="shared" si="0"/>
        <v>0.67375000000000007</v>
      </c>
      <c r="G38" s="2">
        <f t="shared" si="6"/>
        <v>1186.3338461538463</v>
      </c>
      <c r="H38" s="2">
        <f t="shared" si="7"/>
        <v>1063.8996153846153</v>
      </c>
      <c r="N38" s="2">
        <v>0.78432000000000002</v>
      </c>
      <c r="O38" s="2">
        <v>0.76539000000000001</v>
      </c>
      <c r="P38" s="2">
        <f t="shared" si="3"/>
        <v>0.77485500000000007</v>
      </c>
      <c r="S38" s="2">
        <f t="shared" si="8"/>
        <v>1308.1857692307692</v>
      </c>
      <c r="T38" s="2">
        <f t="shared" si="9"/>
        <v>1130.2988461538462</v>
      </c>
    </row>
    <row r="39" spans="1:20" s="2" customFormat="1" x14ac:dyDescent="0.2">
      <c r="A39" s="2">
        <v>6</v>
      </c>
      <c r="B39" s="2">
        <v>1.5247999999999999</v>
      </c>
      <c r="C39" s="2">
        <v>1.7551000000000001</v>
      </c>
      <c r="D39" s="2">
        <f t="shared" si="0"/>
        <v>1.63995</v>
      </c>
      <c r="G39" s="2">
        <f t="shared" si="6"/>
        <v>1025.9838461538461</v>
      </c>
      <c r="H39" s="2">
        <f t="shared" si="7"/>
        <v>1224.2496153846155</v>
      </c>
      <c r="N39" s="2">
        <v>1.6302000000000001</v>
      </c>
      <c r="O39" s="2">
        <v>1.3110999999999999</v>
      </c>
      <c r="P39" s="2">
        <f t="shared" si="3"/>
        <v>1.47065</v>
      </c>
      <c r="S39" s="2">
        <f t="shared" si="8"/>
        <v>1458.2707692307692</v>
      </c>
      <c r="T39" s="2">
        <f t="shared" si="9"/>
        <v>980.21384615384613</v>
      </c>
    </row>
    <row r="40" spans="1:20" s="2" customFormat="1" x14ac:dyDescent="0.2">
      <c r="A40" s="2">
        <v>6</v>
      </c>
      <c r="B40" s="2">
        <v>0.92522000000000004</v>
      </c>
      <c r="C40" s="2">
        <v>0.89681</v>
      </c>
      <c r="D40" s="2">
        <f t="shared" si="0"/>
        <v>0.91101500000000002</v>
      </c>
      <c r="G40" s="2">
        <f t="shared" si="6"/>
        <v>1155.3388461538464</v>
      </c>
      <c r="H40" s="2">
        <f t="shared" si="7"/>
        <v>1094.8946153846152</v>
      </c>
      <c r="N40" s="2">
        <v>0.79532000000000003</v>
      </c>
      <c r="O40" s="2">
        <v>0.53510000000000002</v>
      </c>
      <c r="P40" s="2">
        <f t="shared" si="3"/>
        <v>0.66521000000000008</v>
      </c>
      <c r="S40" s="2">
        <f t="shared" si="8"/>
        <v>1428.8307692307692</v>
      </c>
      <c r="T40" s="2">
        <f t="shared" si="9"/>
        <v>1009.6538461538462</v>
      </c>
    </row>
    <row r="41" spans="1:20" s="2" customFormat="1" x14ac:dyDescent="0.2">
      <c r="A41" s="2">
        <v>6</v>
      </c>
      <c r="B41" s="2">
        <v>1.1807000000000001</v>
      </c>
      <c r="C41" s="2">
        <v>1.1419999999999999</v>
      </c>
      <c r="D41" s="2">
        <f t="shared" si="0"/>
        <v>1.1613500000000001</v>
      </c>
      <c r="G41" s="2">
        <f t="shared" si="6"/>
        <v>1160.4838461538463</v>
      </c>
      <c r="H41" s="2">
        <f t="shared" si="7"/>
        <v>1089.749615384615</v>
      </c>
      <c r="N41" s="2">
        <v>1.3143</v>
      </c>
      <c r="O41" s="2">
        <v>1.1403000000000001</v>
      </c>
      <c r="P41" s="2">
        <f t="shared" si="3"/>
        <v>1.2273000000000001</v>
      </c>
      <c r="S41" s="2">
        <f t="shared" si="8"/>
        <v>1385.7207692307691</v>
      </c>
      <c r="T41" s="2">
        <f t="shared" si="9"/>
        <v>1052.7638461538463</v>
      </c>
    </row>
    <row r="42" spans="1:20" s="2" customFormat="1" x14ac:dyDescent="0.2">
      <c r="A42" s="2">
        <v>6</v>
      </c>
      <c r="B42" s="2">
        <v>1.1363000000000001</v>
      </c>
      <c r="C42" s="2">
        <v>1.1011</v>
      </c>
      <c r="D42" s="2">
        <f t="shared" si="0"/>
        <v>1.1187</v>
      </c>
      <c r="G42" s="2">
        <f t="shared" si="6"/>
        <v>1158.7338461538463</v>
      </c>
      <c r="H42" s="2">
        <f t="shared" si="7"/>
        <v>1091.4996153846153</v>
      </c>
      <c r="N42" s="2">
        <v>1.4397</v>
      </c>
      <c r="O42" s="2">
        <v>1.3867</v>
      </c>
      <c r="P42" s="2">
        <f t="shared" si="3"/>
        <v>1.4132</v>
      </c>
      <c r="S42" s="2">
        <f t="shared" si="8"/>
        <v>1325.2207692307691</v>
      </c>
      <c r="T42" s="2">
        <f t="shared" si="9"/>
        <v>1113.2638461538463</v>
      </c>
    </row>
    <row r="43" spans="1:20" s="2" customFormat="1" x14ac:dyDescent="0.2">
      <c r="A43" s="2">
        <v>6</v>
      </c>
      <c r="B43" s="2">
        <v>1.4769000000000001</v>
      </c>
      <c r="C43" s="2">
        <v>1.2542</v>
      </c>
      <c r="D43" s="2">
        <f t="shared" si="0"/>
        <v>1.36555</v>
      </c>
      <c r="G43" s="2">
        <f t="shared" si="6"/>
        <v>1252.4838461538463</v>
      </c>
      <c r="H43" s="2">
        <f t="shared" si="7"/>
        <v>997.74961538461525</v>
      </c>
      <c r="N43" s="2">
        <v>1.4106000000000001</v>
      </c>
      <c r="O43" s="2">
        <v>1.2524</v>
      </c>
      <c r="P43" s="2">
        <f t="shared" si="3"/>
        <v>1.3315000000000001</v>
      </c>
      <c r="S43" s="2">
        <f t="shared" si="8"/>
        <v>1377.8207692307692</v>
      </c>
      <c r="T43" s="2">
        <f t="shared" si="9"/>
        <v>1060.663846153846</v>
      </c>
    </row>
    <row r="44" spans="1:20" s="2" customFormat="1" x14ac:dyDescent="0.2">
      <c r="A44" s="2">
        <v>6</v>
      </c>
      <c r="B44" s="2">
        <v>1.2058</v>
      </c>
      <c r="C44" s="2">
        <v>1.2567999999999999</v>
      </c>
      <c r="D44" s="2">
        <f t="shared" si="0"/>
        <v>1.2313000000000001</v>
      </c>
      <c r="G44" s="2">
        <f t="shared" si="6"/>
        <v>1115.6338461538462</v>
      </c>
      <c r="H44" s="2">
        <f t="shared" si="7"/>
        <v>1134.5996153846152</v>
      </c>
      <c r="N44" s="2">
        <v>1.5072000000000001</v>
      </c>
      <c r="O44" s="2">
        <v>1.2569999999999999</v>
      </c>
      <c r="P44" s="2">
        <f t="shared" si="3"/>
        <v>1.3820999999999999</v>
      </c>
      <c r="S44" s="2">
        <f t="shared" si="8"/>
        <v>1423.8207692307694</v>
      </c>
      <c r="T44" s="2">
        <f t="shared" si="9"/>
        <v>1014.6638461538462</v>
      </c>
    </row>
    <row r="45" spans="1:20" s="2" customFormat="1" x14ac:dyDescent="0.2">
      <c r="A45" s="2">
        <v>6</v>
      </c>
      <c r="B45" s="2">
        <v>1.9441999999999999</v>
      </c>
      <c r="C45" s="2">
        <v>1.7537</v>
      </c>
      <c r="D45" s="2">
        <f t="shared" si="0"/>
        <v>1.8489499999999999</v>
      </c>
      <c r="G45" s="2">
        <f t="shared" si="6"/>
        <v>1236.3838461538464</v>
      </c>
      <c r="H45" s="2">
        <f t="shared" si="7"/>
        <v>1013.8496153846155</v>
      </c>
      <c r="N45" s="2">
        <v>1.6493</v>
      </c>
      <c r="O45" s="2">
        <v>1.4374</v>
      </c>
      <c r="P45" s="2">
        <f t="shared" si="3"/>
        <v>1.54335</v>
      </c>
      <c r="S45" s="2">
        <f t="shared" si="8"/>
        <v>1404.6707692307691</v>
      </c>
      <c r="T45" s="2">
        <f t="shared" si="9"/>
        <v>1033.8138461538463</v>
      </c>
    </row>
    <row r="46" spans="1:20" s="2" customFormat="1" x14ac:dyDescent="0.2">
      <c r="A46" s="2">
        <v>6</v>
      </c>
      <c r="B46" s="2">
        <v>0.90880000000000005</v>
      </c>
      <c r="C46" s="2">
        <v>0.92269000000000001</v>
      </c>
      <c r="D46" s="2">
        <f t="shared" si="0"/>
        <v>0.91574500000000003</v>
      </c>
      <c r="G46" s="2">
        <f t="shared" si="6"/>
        <v>1134.1888461538463</v>
      </c>
      <c r="H46" s="2">
        <f t="shared" si="7"/>
        <v>1116.0446153846153</v>
      </c>
      <c r="N46" s="2">
        <v>1.4761</v>
      </c>
      <c r="O46" s="2">
        <v>1.1888000000000001</v>
      </c>
      <c r="P46" s="2">
        <f t="shared" si="3"/>
        <v>1.3324500000000001</v>
      </c>
      <c r="S46" s="2">
        <f t="shared" si="8"/>
        <v>1442.3707692307689</v>
      </c>
      <c r="T46" s="2">
        <f t="shared" si="9"/>
        <v>996.11384615384611</v>
      </c>
    </row>
    <row r="47" spans="1:20" s="2" customFormat="1" x14ac:dyDescent="0.2">
      <c r="A47" s="2">
        <v>6</v>
      </c>
      <c r="B47" s="2">
        <v>0.89054999999999995</v>
      </c>
      <c r="C47" s="2">
        <v>0.9284</v>
      </c>
      <c r="D47" s="2">
        <f t="shared" si="0"/>
        <v>0.90947500000000003</v>
      </c>
      <c r="G47" s="2">
        <f t="shared" si="6"/>
        <v>1122.2088461538463</v>
      </c>
      <c r="H47" s="2">
        <f t="shared" si="7"/>
        <v>1128.0246153846151</v>
      </c>
      <c r="N47" s="2">
        <v>1.3976</v>
      </c>
      <c r="O47" s="2">
        <v>1.2172000000000001</v>
      </c>
      <c r="P47" s="2">
        <f t="shared" si="3"/>
        <v>1.3073999999999999</v>
      </c>
      <c r="S47" s="2">
        <f t="shared" si="8"/>
        <v>1388.9207692307693</v>
      </c>
      <c r="T47" s="2">
        <f t="shared" si="9"/>
        <v>1049.5638461538463</v>
      </c>
    </row>
    <row r="48" spans="1:20" s="2" customFormat="1" x14ac:dyDescent="0.2">
      <c r="A48" s="2">
        <v>6</v>
      </c>
      <c r="B48" s="2">
        <v>0.85870999999999997</v>
      </c>
      <c r="C48" s="2">
        <v>0.83116999999999996</v>
      </c>
      <c r="D48" s="2">
        <f t="shared" si="0"/>
        <v>0.84494000000000002</v>
      </c>
      <c r="G48" s="2">
        <f t="shared" si="6"/>
        <v>1154.9038461538462</v>
      </c>
      <c r="H48" s="2">
        <f t="shared" si="7"/>
        <v>1095.3296153846152</v>
      </c>
      <c r="N48" s="2">
        <v>0.90698000000000001</v>
      </c>
      <c r="O48" s="2">
        <v>0.76046000000000002</v>
      </c>
      <c r="P48" s="2">
        <f t="shared" si="3"/>
        <v>0.83372000000000002</v>
      </c>
      <c r="S48" s="2">
        <f t="shared" si="8"/>
        <v>1371.9807692307691</v>
      </c>
      <c r="T48" s="2">
        <f t="shared" si="9"/>
        <v>1066.5038461538461</v>
      </c>
    </row>
    <row r="49" spans="1:23" s="2" customFormat="1" x14ac:dyDescent="0.2">
      <c r="A49" s="2">
        <v>6</v>
      </c>
      <c r="B49" s="2">
        <v>1.1738999999999999</v>
      </c>
      <c r="C49" s="2">
        <v>1.1113999999999999</v>
      </c>
      <c r="D49" s="2">
        <f t="shared" si="0"/>
        <v>1.1426499999999999</v>
      </c>
      <c r="G49" s="2">
        <f t="shared" si="6"/>
        <v>1172.3838461538462</v>
      </c>
      <c r="H49" s="2">
        <f t="shared" si="7"/>
        <v>1077.8496153846154</v>
      </c>
      <c r="N49" s="2">
        <v>1.2101</v>
      </c>
      <c r="O49" s="2">
        <v>1.0381</v>
      </c>
      <c r="P49" s="2">
        <f t="shared" si="3"/>
        <v>1.1240999999999999</v>
      </c>
      <c r="S49" s="2">
        <f t="shared" si="8"/>
        <v>1384.7207692307693</v>
      </c>
      <c r="T49" s="2">
        <f t="shared" si="9"/>
        <v>1053.7638461538463</v>
      </c>
    </row>
    <row r="50" spans="1:23" s="2" customFormat="1" x14ac:dyDescent="0.2">
      <c r="A50" s="2">
        <v>6</v>
      </c>
      <c r="B50" s="2">
        <v>1.0425</v>
      </c>
      <c r="C50" s="2">
        <v>0.98138000000000003</v>
      </c>
      <c r="D50" s="2">
        <f t="shared" si="0"/>
        <v>1.0119400000000001</v>
      </c>
      <c r="G50" s="2">
        <f t="shared" si="6"/>
        <v>1171.6938461538462</v>
      </c>
      <c r="H50" s="2">
        <f t="shared" si="7"/>
        <v>1078.5396153846154</v>
      </c>
      <c r="N50" s="2">
        <v>1.3344</v>
      </c>
      <c r="O50" s="2">
        <v>1.3761000000000001</v>
      </c>
      <c r="P50" s="2">
        <f t="shared" si="3"/>
        <v>1.3552500000000001</v>
      </c>
      <c r="S50" s="2">
        <f t="shared" si="8"/>
        <v>1277.8707692307692</v>
      </c>
      <c r="T50" s="2">
        <f t="shared" si="9"/>
        <v>1160.6138461538462</v>
      </c>
    </row>
    <row r="51" spans="1:23" s="2" customFormat="1" x14ac:dyDescent="0.2">
      <c r="A51" s="2">
        <v>6</v>
      </c>
      <c r="B51" s="2">
        <v>1.0849</v>
      </c>
      <c r="C51" s="2">
        <v>1.0622</v>
      </c>
      <c r="D51" s="2">
        <f t="shared" si="0"/>
        <v>1.07355</v>
      </c>
      <c r="G51" s="2">
        <f t="shared" si="6"/>
        <v>1152.4838461538463</v>
      </c>
      <c r="H51" s="2">
        <f t="shared" si="7"/>
        <v>1097.7496153846153</v>
      </c>
      <c r="N51" s="2">
        <v>1.41</v>
      </c>
      <c r="O51" s="2">
        <v>1.3725000000000001</v>
      </c>
      <c r="P51" s="2">
        <f t="shared" si="3"/>
        <v>1.3912499999999999</v>
      </c>
      <c r="S51" s="2">
        <f t="shared" si="8"/>
        <v>1317.4707692307693</v>
      </c>
      <c r="T51" s="2">
        <f t="shared" si="9"/>
        <v>1121.0138461538463</v>
      </c>
    </row>
    <row r="52" spans="1:23" s="2" customFormat="1" x14ac:dyDescent="0.2">
      <c r="A52" s="2">
        <v>6</v>
      </c>
      <c r="B52" s="2">
        <v>0.83567000000000002</v>
      </c>
      <c r="C52" s="2">
        <v>0.71201999999999999</v>
      </c>
      <c r="D52" s="2">
        <f t="shared" si="0"/>
        <v>0.77384500000000001</v>
      </c>
      <c r="G52" s="2">
        <f t="shared" si="6"/>
        <v>1202.9588461538463</v>
      </c>
      <c r="H52" s="2">
        <f t="shared" si="7"/>
        <v>1047.2746153846153</v>
      </c>
      <c r="N52" s="2">
        <v>0.98307</v>
      </c>
      <c r="O52" s="2">
        <v>0.88512000000000002</v>
      </c>
      <c r="P52" s="2">
        <f t="shared" si="3"/>
        <v>0.93409500000000001</v>
      </c>
      <c r="S52" s="2">
        <f t="shared" si="8"/>
        <v>1347.6957692307692</v>
      </c>
      <c r="T52" s="2">
        <f t="shared" si="9"/>
        <v>1090.7888461538462</v>
      </c>
    </row>
    <row r="53" spans="1:23" s="2" customFormat="1" x14ac:dyDescent="0.2">
      <c r="A53" s="2">
        <v>6</v>
      </c>
      <c r="B53" s="2">
        <v>0.87617999999999996</v>
      </c>
      <c r="C53" s="2">
        <v>0.79849999999999999</v>
      </c>
      <c r="D53" s="2">
        <f t="shared" si="0"/>
        <v>0.83733999999999997</v>
      </c>
      <c r="G53" s="2">
        <f t="shared" si="6"/>
        <v>1179.9738461538464</v>
      </c>
      <c r="H53" s="2">
        <f t="shared" si="7"/>
        <v>1070.2596153846152</v>
      </c>
      <c r="N53" s="2">
        <v>1.2143999999999999</v>
      </c>
      <c r="O53" s="2">
        <v>1.0452999999999999</v>
      </c>
      <c r="P53" s="2">
        <f t="shared" si="3"/>
        <v>1.1298499999999998</v>
      </c>
      <c r="S53" s="2">
        <f t="shared" si="8"/>
        <v>1383.2707692307692</v>
      </c>
      <c r="T53" s="2">
        <f t="shared" si="9"/>
        <v>1055.2138461538464</v>
      </c>
    </row>
    <row r="54" spans="1:23" s="2" customFormat="1" x14ac:dyDescent="0.2">
      <c r="A54" s="2">
        <v>6</v>
      </c>
      <c r="B54" s="2">
        <v>1.1446000000000001</v>
      </c>
      <c r="C54" s="2">
        <v>1.1962999999999999</v>
      </c>
      <c r="D54" s="2">
        <f t="shared" si="0"/>
        <v>1.17045</v>
      </c>
      <c r="G54" s="2">
        <f t="shared" si="6"/>
        <v>1115.2838461538463</v>
      </c>
      <c r="H54" s="2">
        <f t="shared" si="7"/>
        <v>1134.9496153846153</v>
      </c>
      <c r="N54" s="2">
        <v>1.0454000000000001</v>
      </c>
      <c r="O54" s="2">
        <v>0.66398999999999997</v>
      </c>
      <c r="P54" s="2">
        <f t="shared" si="3"/>
        <v>0.85469499999999998</v>
      </c>
      <c r="S54" s="2">
        <f t="shared" si="8"/>
        <v>1489.4257692307692</v>
      </c>
      <c r="T54" s="2">
        <f t="shared" si="9"/>
        <v>949.05884615384616</v>
      </c>
    </row>
    <row r="55" spans="1:23" s="3" customFormat="1" x14ac:dyDescent="0.2">
      <c r="A55" s="3">
        <v>8</v>
      </c>
      <c r="B55" s="3">
        <v>0.63943000000000005</v>
      </c>
      <c r="C55" s="3">
        <v>0.61168999999999996</v>
      </c>
      <c r="D55" s="3">
        <f t="shared" si="0"/>
        <v>0.62556</v>
      </c>
      <c r="E55" s="3">
        <f>AVERAGE(B55:B76)</f>
        <v>0.71469045454545455</v>
      </c>
      <c r="F55" s="3">
        <f>AVERAGE(C55:C76)</f>
        <v>0.69915318181818165</v>
      </c>
      <c r="G55" s="3">
        <f>(B55-D55+E$55)*1000</f>
        <v>728.5604545454546</v>
      </c>
      <c r="H55" s="3">
        <f>(C55-D55+F$55)*1000</f>
        <v>685.28318181818156</v>
      </c>
      <c r="I55" s="3">
        <f>1.96*STDEV(G55:G76)/SQRT(COUNT(G55:G76))</f>
        <v>28.666976242959088</v>
      </c>
      <c r="J55" s="3">
        <f>E55*1000</f>
        <v>714.6904545454546</v>
      </c>
      <c r="K55" s="3">
        <f>F55*1000</f>
        <v>699.15318181818168</v>
      </c>
      <c r="N55" s="3">
        <v>0.71811999999999998</v>
      </c>
      <c r="O55" s="3">
        <v>0.59204000000000001</v>
      </c>
      <c r="P55" s="3">
        <f t="shared" si="3"/>
        <v>0.65508</v>
      </c>
      <c r="Q55" s="3">
        <f>AVERAGE(N55:N76)</f>
        <v>0.77265318181818177</v>
      </c>
      <c r="R55" s="3">
        <f>AVERAGE(O55:O76)</f>
        <v>0.70150772727272737</v>
      </c>
      <c r="S55" s="3">
        <f>(N55-P55+Q$55)*1000</f>
        <v>835.69318181818176</v>
      </c>
      <c r="T55" s="3">
        <f>(O55-P55+R$55)*1000</f>
        <v>638.46772727272742</v>
      </c>
      <c r="U55" s="3">
        <f>1.96*STDEV(S55:S76)/SQRT(COUNT(S55:S76))</f>
        <v>21.808217681678162</v>
      </c>
      <c r="V55" s="3">
        <f>Q55*1000</f>
        <v>772.65318181818179</v>
      </c>
      <c r="W55" s="3">
        <f>R55*1000</f>
        <v>701.50772727272738</v>
      </c>
    </row>
    <row r="56" spans="1:23" s="3" customFormat="1" x14ac:dyDescent="0.2">
      <c r="A56" s="3">
        <v>8</v>
      </c>
      <c r="B56" s="3">
        <v>0.73760999999999999</v>
      </c>
      <c r="C56" s="3">
        <v>0.57335000000000003</v>
      </c>
      <c r="D56" s="3">
        <f t="shared" si="0"/>
        <v>0.65548000000000006</v>
      </c>
      <c r="G56" s="3">
        <f t="shared" ref="G56:G76" si="10">(B56-D56+E$55)*1000</f>
        <v>796.82045454545448</v>
      </c>
      <c r="H56" s="3">
        <f t="shared" ref="H56:H76" si="11">(C56-D56+F$55)*1000</f>
        <v>617.02318181818157</v>
      </c>
      <c r="N56" s="3">
        <v>0.77642</v>
      </c>
      <c r="O56" s="3">
        <v>0.64703999999999995</v>
      </c>
      <c r="P56" s="3">
        <f t="shared" si="3"/>
        <v>0.71172999999999997</v>
      </c>
      <c r="S56" s="3">
        <f t="shared" ref="S56:S76" si="12">(N56-P56+Q$55)*1000</f>
        <v>837.34318181818185</v>
      </c>
      <c r="T56" s="3">
        <f t="shared" ref="T56:T76" si="13">(O56-P56+R$55)*1000</f>
        <v>636.81772727272732</v>
      </c>
    </row>
    <row r="57" spans="1:23" s="3" customFormat="1" x14ac:dyDescent="0.2">
      <c r="A57" s="3">
        <v>8</v>
      </c>
      <c r="B57" s="3">
        <v>0.76871</v>
      </c>
      <c r="C57" s="3">
        <v>0.67647000000000002</v>
      </c>
      <c r="D57" s="3">
        <f t="shared" si="0"/>
        <v>0.72259000000000007</v>
      </c>
      <c r="G57" s="3">
        <f t="shared" si="10"/>
        <v>760.81045454545449</v>
      </c>
      <c r="H57" s="3">
        <f t="shared" si="11"/>
        <v>653.03318181818156</v>
      </c>
      <c r="N57" s="3">
        <v>0.76639000000000002</v>
      </c>
      <c r="O57" s="3">
        <v>0.65815000000000001</v>
      </c>
      <c r="P57" s="3">
        <f t="shared" si="3"/>
        <v>0.71226999999999996</v>
      </c>
      <c r="S57" s="3">
        <f t="shared" si="12"/>
        <v>826.7731818181818</v>
      </c>
      <c r="T57" s="3">
        <f t="shared" si="13"/>
        <v>647.38772727272737</v>
      </c>
    </row>
    <row r="58" spans="1:23" s="3" customFormat="1" x14ac:dyDescent="0.2">
      <c r="A58" s="3">
        <v>8</v>
      </c>
      <c r="B58" s="3">
        <v>0.84170999999999996</v>
      </c>
      <c r="C58" s="3">
        <v>0.76092000000000004</v>
      </c>
      <c r="D58" s="3">
        <f t="shared" si="0"/>
        <v>0.801315</v>
      </c>
      <c r="G58" s="3">
        <f t="shared" si="10"/>
        <v>755.08545454545447</v>
      </c>
      <c r="H58" s="3">
        <f t="shared" si="11"/>
        <v>658.7581818181817</v>
      </c>
      <c r="N58" s="3">
        <v>1.0290999999999999</v>
      </c>
      <c r="O58" s="3">
        <v>0.99085999999999996</v>
      </c>
      <c r="P58" s="3">
        <f t="shared" si="3"/>
        <v>1.0099799999999999</v>
      </c>
      <c r="S58" s="3">
        <f t="shared" si="12"/>
        <v>791.7731818181818</v>
      </c>
      <c r="T58" s="3">
        <f t="shared" si="13"/>
        <v>682.38772727272749</v>
      </c>
    </row>
    <row r="59" spans="1:23" s="3" customFormat="1" x14ac:dyDescent="0.2">
      <c r="A59" s="3">
        <v>8</v>
      </c>
      <c r="B59" s="3">
        <v>0.96550000000000002</v>
      </c>
      <c r="C59" s="3">
        <v>1.4376</v>
      </c>
      <c r="D59" s="3">
        <f t="shared" si="0"/>
        <v>1.2015500000000001</v>
      </c>
      <c r="G59" s="3">
        <f t="shared" si="10"/>
        <v>478.64045454545447</v>
      </c>
      <c r="H59" s="3">
        <f t="shared" si="11"/>
        <v>935.20318181818152</v>
      </c>
      <c r="N59" s="3">
        <v>1.0591999999999999</v>
      </c>
      <c r="O59" s="3">
        <v>1.2313000000000001</v>
      </c>
      <c r="P59" s="3">
        <f t="shared" si="3"/>
        <v>1.1452499999999999</v>
      </c>
      <c r="S59" s="3">
        <f t="shared" si="12"/>
        <v>686.60318181818184</v>
      </c>
      <c r="T59" s="3">
        <f t="shared" si="13"/>
        <v>787.55772727272756</v>
      </c>
    </row>
    <row r="60" spans="1:23" s="3" customFormat="1" x14ac:dyDescent="0.2">
      <c r="A60" s="3">
        <v>8</v>
      </c>
      <c r="B60" s="3">
        <v>0.46438000000000001</v>
      </c>
      <c r="C60" s="3">
        <v>0.46426000000000001</v>
      </c>
      <c r="D60" s="3">
        <f t="shared" si="0"/>
        <v>0.46432000000000001</v>
      </c>
      <c r="G60" s="3">
        <f t="shared" si="10"/>
        <v>714.75045454545466</v>
      </c>
      <c r="H60" s="3">
        <f t="shared" si="11"/>
        <v>699.09318181818162</v>
      </c>
      <c r="N60" s="3">
        <v>0.6583</v>
      </c>
      <c r="O60" s="3">
        <v>0.63619999999999999</v>
      </c>
      <c r="P60" s="3">
        <f t="shared" si="3"/>
        <v>0.64724999999999999</v>
      </c>
      <c r="S60" s="3">
        <f t="shared" si="12"/>
        <v>783.70318181818175</v>
      </c>
      <c r="T60" s="3">
        <f t="shared" si="13"/>
        <v>690.45772727272731</v>
      </c>
    </row>
    <row r="61" spans="1:23" s="3" customFormat="1" x14ac:dyDescent="0.2">
      <c r="A61" s="3">
        <v>8</v>
      </c>
      <c r="B61" s="3">
        <v>0.55493999999999999</v>
      </c>
      <c r="C61" s="3">
        <v>0.63514000000000004</v>
      </c>
      <c r="D61" s="3">
        <f t="shared" si="0"/>
        <v>0.59504000000000001</v>
      </c>
      <c r="G61" s="3">
        <f t="shared" si="10"/>
        <v>674.59045454545458</v>
      </c>
      <c r="H61" s="3">
        <f t="shared" si="11"/>
        <v>739.2531818181817</v>
      </c>
      <c r="N61" s="3">
        <v>0.65242999999999995</v>
      </c>
      <c r="O61" s="3">
        <v>0.55916999999999994</v>
      </c>
      <c r="P61" s="3">
        <f t="shared" si="3"/>
        <v>0.60579999999999989</v>
      </c>
      <c r="S61" s="3">
        <f t="shared" si="12"/>
        <v>819.28318181818179</v>
      </c>
      <c r="T61" s="3">
        <f t="shared" si="13"/>
        <v>654.87772727272738</v>
      </c>
    </row>
    <row r="62" spans="1:23" s="3" customFormat="1" x14ac:dyDescent="0.2">
      <c r="A62" s="3">
        <v>8</v>
      </c>
      <c r="B62" s="3">
        <v>0.59919999999999995</v>
      </c>
      <c r="C62" s="3">
        <v>0.63515999999999995</v>
      </c>
      <c r="D62" s="3">
        <f t="shared" si="0"/>
        <v>0.61717999999999995</v>
      </c>
      <c r="G62" s="3">
        <f t="shared" si="10"/>
        <v>696.71045454545458</v>
      </c>
      <c r="H62" s="3">
        <f t="shared" si="11"/>
        <v>717.1331818181817</v>
      </c>
      <c r="N62" s="3">
        <v>0.69574000000000003</v>
      </c>
      <c r="O62" s="3">
        <v>0.6321</v>
      </c>
      <c r="P62" s="3">
        <f t="shared" si="3"/>
        <v>0.66392000000000007</v>
      </c>
      <c r="S62" s="3">
        <f t="shared" si="12"/>
        <v>804.47318181818173</v>
      </c>
      <c r="T62" s="3">
        <f t="shared" si="13"/>
        <v>669.68772727272733</v>
      </c>
    </row>
    <row r="63" spans="1:23" s="3" customFormat="1" x14ac:dyDescent="0.2">
      <c r="A63" s="3">
        <v>8</v>
      </c>
      <c r="B63" s="3">
        <v>0.59267000000000003</v>
      </c>
      <c r="C63" s="3">
        <v>0.56994</v>
      </c>
      <c r="D63" s="3">
        <f t="shared" si="0"/>
        <v>0.58130499999999996</v>
      </c>
      <c r="G63" s="3">
        <f t="shared" si="10"/>
        <v>726.05545454545461</v>
      </c>
      <c r="H63" s="3">
        <f t="shared" si="11"/>
        <v>687.78818181818167</v>
      </c>
      <c r="N63" s="3">
        <v>0.57521</v>
      </c>
      <c r="O63" s="3">
        <v>0.62478</v>
      </c>
      <c r="P63" s="3">
        <f t="shared" si="3"/>
        <v>0.59999500000000006</v>
      </c>
      <c r="S63" s="3">
        <f t="shared" si="12"/>
        <v>747.86818181818171</v>
      </c>
      <c r="T63" s="3">
        <f t="shared" si="13"/>
        <v>726.29272727272735</v>
      </c>
    </row>
    <row r="64" spans="1:23" s="3" customFormat="1" x14ac:dyDescent="0.2">
      <c r="A64" s="3">
        <v>8</v>
      </c>
      <c r="B64" s="3">
        <v>0.65925</v>
      </c>
      <c r="C64" s="3">
        <v>0.60502</v>
      </c>
      <c r="D64" s="3">
        <f t="shared" si="0"/>
        <v>0.632135</v>
      </c>
      <c r="G64" s="3">
        <f t="shared" si="10"/>
        <v>741.8054545454545</v>
      </c>
      <c r="H64" s="3">
        <f t="shared" si="11"/>
        <v>672.03818181818167</v>
      </c>
      <c r="N64" s="3">
        <v>0.53925000000000001</v>
      </c>
      <c r="O64" s="3">
        <v>0.57345000000000002</v>
      </c>
      <c r="P64" s="3">
        <f t="shared" si="3"/>
        <v>0.55635000000000001</v>
      </c>
      <c r="S64" s="3">
        <f t="shared" si="12"/>
        <v>755.55318181818177</v>
      </c>
      <c r="T64" s="3">
        <f t="shared" si="13"/>
        <v>718.6077272727274</v>
      </c>
    </row>
    <row r="65" spans="1:20" s="3" customFormat="1" x14ac:dyDescent="0.2">
      <c r="A65" s="3">
        <v>8</v>
      </c>
      <c r="B65" s="3">
        <v>0.49382999999999999</v>
      </c>
      <c r="C65" s="3">
        <v>0.50897000000000003</v>
      </c>
      <c r="D65" s="3">
        <f t="shared" si="0"/>
        <v>0.50140000000000007</v>
      </c>
      <c r="G65" s="3">
        <f t="shared" si="10"/>
        <v>707.12045454545444</v>
      </c>
      <c r="H65" s="3">
        <f t="shared" si="11"/>
        <v>706.72318181818162</v>
      </c>
      <c r="N65" s="3">
        <v>0.45617999999999997</v>
      </c>
      <c r="O65" s="3">
        <v>0.42498999999999998</v>
      </c>
      <c r="P65" s="3">
        <f t="shared" si="3"/>
        <v>0.440585</v>
      </c>
      <c r="S65" s="3">
        <f t="shared" si="12"/>
        <v>788.24818181818171</v>
      </c>
      <c r="T65" s="3">
        <f t="shared" si="13"/>
        <v>685.91272727272735</v>
      </c>
    </row>
    <row r="66" spans="1:20" s="3" customFormat="1" x14ac:dyDescent="0.2">
      <c r="A66" s="3">
        <v>8</v>
      </c>
      <c r="B66" s="3">
        <v>0.8095</v>
      </c>
      <c r="C66" s="3">
        <v>0.72280999999999995</v>
      </c>
      <c r="D66" s="3">
        <f t="shared" si="0"/>
        <v>0.76615499999999992</v>
      </c>
      <c r="G66" s="3">
        <f t="shared" si="10"/>
        <v>758.03545454545463</v>
      </c>
      <c r="H66" s="3">
        <f t="shared" si="11"/>
        <v>655.80818181818165</v>
      </c>
      <c r="N66" s="3">
        <v>0.72289000000000003</v>
      </c>
      <c r="O66" s="3">
        <v>0.75234000000000001</v>
      </c>
      <c r="P66" s="3">
        <f t="shared" si="3"/>
        <v>0.73761500000000002</v>
      </c>
      <c r="S66" s="3">
        <f t="shared" si="12"/>
        <v>757.92818181818177</v>
      </c>
      <c r="T66" s="3">
        <f t="shared" si="13"/>
        <v>716.2327272727274</v>
      </c>
    </row>
    <row r="67" spans="1:20" s="3" customFormat="1" x14ac:dyDescent="0.2">
      <c r="A67" s="3">
        <v>8</v>
      </c>
      <c r="B67" s="3">
        <v>0.86229999999999996</v>
      </c>
      <c r="C67" s="3">
        <v>0.89763000000000004</v>
      </c>
      <c r="D67" s="3">
        <f t="shared" ref="D67:D76" si="14">AVERAGE(B67:C67)</f>
        <v>0.879965</v>
      </c>
      <c r="G67" s="3">
        <f t="shared" si="10"/>
        <v>697.02545454545452</v>
      </c>
      <c r="H67" s="3">
        <f t="shared" si="11"/>
        <v>716.81818181818164</v>
      </c>
      <c r="N67" s="3">
        <v>0.81847000000000003</v>
      </c>
      <c r="O67" s="3">
        <v>0.73224999999999996</v>
      </c>
      <c r="P67" s="3">
        <f t="shared" ref="P67:P76" si="15">AVERAGE(N67:O67)</f>
        <v>0.77536000000000005</v>
      </c>
      <c r="S67" s="3">
        <f t="shared" si="12"/>
        <v>815.76318181818169</v>
      </c>
      <c r="T67" s="3">
        <f t="shared" si="13"/>
        <v>658.39772727272725</v>
      </c>
    </row>
    <row r="68" spans="1:20" s="3" customFormat="1" x14ac:dyDescent="0.2">
      <c r="A68" s="3">
        <v>8</v>
      </c>
      <c r="B68" s="3">
        <v>0.77627000000000002</v>
      </c>
      <c r="C68" s="3">
        <v>0.83809</v>
      </c>
      <c r="D68" s="3">
        <f t="shared" si="14"/>
        <v>0.80718000000000001</v>
      </c>
      <c r="G68" s="3">
        <f t="shared" si="10"/>
        <v>683.78045454545452</v>
      </c>
      <c r="H68" s="3">
        <f t="shared" si="11"/>
        <v>730.06318181818165</v>
      </c>
      <c r="N68" s="3">
        <v>1.0968</v>
      </c>
      <c r="O68" s="3">
        <v>0.86334</v>
      </c>
      <c r="P68" s="3">
        <f t="shared" si="15"/>
        <v>0.98007</v>
      </c>
      <c r="S68" s="3">
        <f t="shared" si="12"/>
        <v>889.38318181818181</v>
      </c>
      <c r="T68" s="3">
        <f t="shared" si="13"/>
        <v>584.77772727272736</v>
      </c>
    </row>
    <row r="69" spans="1:20" s="3" customFormat="1" x14ac:dyDescent="0.2">
      <c r="A69" s="3">
        <v>8</v>
      </c>
      <c r="B69" s="3">
        <v>0.87614000000000003</v>
      </c>
      <c r="C69" s="3">
        <v>0.79369999999999996</v>
      </c>
      <c r="D69" s="3">
        <f t="shared" si="14"/>
        <v>0.83492</v>
      </c>
      <c r="G69" s="3">
        <f t="shared" si="10"/>
        <v>755.91045454545463</v>
      </c>
      <c r="H69" s="3">
        <f t="shared" si="11"/>
        <v>657.93318181818165</v>
      </c>
      <c r="N69" s="3">
        <v>1.0108999999999999</v>
      </c>
      <c r="O69" s="3">
        <v>0.86846999999999996</v>
      </c>
      <c r="P69" s="3">
        <f t="shared" si="15"/>
        <v>0.93968499999999988</v>
      </c>
      <c r="S69" s="3">
        <f t="shared" si="12"/>
        <v>843.86818181818182</v>
      </c>
      <c r="T69" s="3">
        <f t="shared" si="13"/>
        <v>630.29272727272746</v>
      </c>
    </row>
    <row r="70" spans="1:20" s="3" customFormat="1" x14ac:dyDescent="0.2">
      <c r="A70" s="3">
        <v>8</v>
      </c>
      <c r="B70" s="3">
        <v>1.1003000000000001</v>
      </c>
      <c r="C70" s="3">
        <v>0.80984999999999996</v>
      </c>
      <c r="D70" s="3">
        <f t="shared" si="14"/>
        <v>0.95507500000000001</v>
      </c>
      <c r="G70" s="3">
        <f t="shared" si="10"/>
        <v>859.91545454545462</v>
      </c>
      <c r="H70" s="3">
        <f t="shared" si="11"/>
        <v>553.92818181818154</v>
      </c>
      <c r="N70" s="3">
        <v>0.85933000000000004</v>
      </c>
      <c r="O70" s="3">
        <v>0.57182999999999995</v>
      </c>
      <c r="P70" s="3">
        <f t="shared" si="15"/>
        <v>0.71557999999999999</v>
      </c>
      <c r="S70" s="3">
        <f t="shared" si="12"/>
        <v>916.40318181818179</v>
      </c>
      <c r="T70" s="3">
        <f t="shared" si="13"/>
        <v>557.75772727272727</v>
      </c>
    </row>
    <row r="71" spans="1:20" s="3" customFormat="1" x14ac:dyDescent="0.2">
      <c r="A71" s="3">
        <v>8</v>
      </c>
      <c r="B71" s="3">
        <v>0.65300999999999998</v>
      </c>
      <c r="C71" s="3">
        <v>0.60524</v>
      </c>
      <c r="D71" s="3">
        <f t="shared" si="14"/>
        <v>0.62912499999999993</v>
      </c>
      <c r="G71" s="3">
        <f t="shared" si="10"/>
        <v>738.57545454545459</v>
      </c>
      <c r="H71" s="3">
        <f t="shared" si="11"/>
        <v>675.26818181818169</v>
      </c>
      <c r="N71" s="3">
        <v>0.66098999999999997</v>
      </c>
      <c r="O71" s="3">
        <v>0.62844999999999995</v>
      </c>
      <c r="P71" s="3">
        <f t="shared" si="15"/>
        <v>0.64471999999999996</v>
      </c>
      <c r="S71" s="3">
        <f t="shared" si="12"/>
        <v>788.92318181818177</v>
      </c>
      <c r="T71" s="3">
        <f t="shared" si="13"/>
        <v>685.2377272727274</v>
      </c>
    </row>
    <row r="72" spans="1:20" s="3" customFormat="1" x14ac:dyDescent="0.2">
      <c r="A72" s="3">
        <v>8</v>
      </c>
      <c r="B72" s="3">
        <v>0.80586999999999998</v>
      </c>
      <c r="C72" s="3">
        <v>0.88814000000000004</v>
      </c>
      <c r="D72" s="3">
        <f t="shared" si="14"/>
        <v>0.84700500000000001</v>
      </c>
      <c r="G72" s="3">
        <f t="shared" si="10"/>
        <v>673.5554545454545</v>
      </c>
      <c r="H72" s="3">
        <f t="shared" si="11"/>
        <v>740.28818181818167</v>
      </c>
      <c r="N72" s="3">
        <v>0.89392000000000005</v>
      </c>
      <c r="O72" s="3">
        <v>0.78825000000000001</v>
      </c>
      <c r="P72" s="3">
        <f t="shared" si="15"/>
        <v>0.84108500000000008</v>
      </c>
      <c r="S72" s="3">
        <f t="shared" si="12"/>
        <v>825.48818181818172</v>
      </c>
      <c r="T72" s="3">
        <f t="shared" si="13"/>
        <v>648.67272727272734</v>
      </c>
    </row>
    <row r="73" spans="1:20" s="3" customFormat="1" x14ac:dyDescent="0.2">
      <c r="A73" s="3">
        <v>8</v>
      </c>
      <c r="B73" s="3">
        <v>0.73382999999999998</v>
      </c>
      <c r="C73" s="3">
        <v>0.65674999999999994</v>
      </c>
      <c r="D73" s="3">
        <f t="shared" si="14"/>
        <v>0.69528999999999996</v>
      </c>
      <c r="G73" s="3">
        <f t="shared" si="10"/>
        <v>753.23045454545456</v>
      </c>
      <c r="H73" s="3">
        <f t="shared" si="11"/>
        <v>660.6131818181816</v>
      </c>
      <c r="N73" s="3">
        <v>0.75273000000000001</v>
      </c>
      <c r="O73" s="3">
        <v>0.77593000000000001</v>
      </c>
      <c r="P73" s="3">
        <f t="shared" si="15"/>
        <v>0.76432999999999995</v>
      </c>
      <c r="S73" s="3">
        <f t="shared" si="12"/>
        <v>761.05318181818177</v>
      </c>
      <c r="T73" s="3">
        <f t="shared" si="13"/>
        <v>713.1077272727274</v>
      </c>
    </row>
    <row r="74" spans="1:20" s="3" customFormat="1" x14ac:dyDescent="0.2">
      <c r="A74" s="3">
        <v>8</v>
      </c>
      <c r="B74" s="3">
        <v>0.52559</v>
      </c>
      <c r="C74" s="3">
        <v>0.52531000000000005</v>
      </c>
      <c r="D74" s="3">
        <f t="shared" si="14"/>
        <v>0.52544999999999997</v>
      </c>
      <c r="G74" s="3">
        <f t="shared" si="10"/>
        <v>714.83045454545459</v>
      </c>
      <c r="H74" s="3">
        <f t="shared" si="11"/>
        <v>699.01318181818169</v>
      </c>
      <c r="N74" s="3">
        <v>0.78320999999999996</v>
      </c>
      <c r="O74" s="3">
        <v>0.56984000000000001</v>
      </c>
      <c r="P74" s="3">
        <f t="shared" si="15"/>
        <v>0.67652500000000004</v>
      </c>
      <c r="S74" s="3">
        <f t="shared" si="12"/>
        <v>879.33818181818174</v>
      </c>
      <c r="T74" s="3">
        <f t="shared" si="13"/>
        <v>594.82272727272732</v>
      </c>
    </row>
    <row r="75" spans="1:20" s="3" customFormat="1" x14ac:dyDescent="0.2">
      <c r="A75" s="3">
        <v>8</v>
      </c>
      <c r="B75" s="3">
        <v>0.56579999999999997</v>
      </c>
      <c r="C75" s="3">
        <v>0.52137</v>
      </c>
      <c r="D75" s="3">
        <f t="shared" si="14"/>
        <v>0.54358499999999998</v>
      </c>
      <c r="G75" s="3">
        <f t="shared" si="10"/>
        <v>736.90545454545452</v>
      </c>
      <c r="H75" s="3">
        <f t="shared" si="11"/>
        <v>676.93818181818165</v>
      </c>
      <c r="N75" s="3">
        <v>0.77175000000000005</v>
      </c>
      <c r="O75" s="3">
        <v>0.62092999999999998</v>
      </c>
      <c r="P75" s="3">
        <f t="shared" si="15"/>
        <v>0.69633999999999996</v>
      </c>
      <c r="S75" s="3">
        <f t="shared" si="12"/>
        <v>848.06318181818187</v>
      </c>
      <c r="T75" s="3">
        <f t="shared" si="13"/>
        <v>626.09772727272741</v>
      </c>
    </row>
    <row r="76" spans="1:20" s="3" customFormat="1" x14ac:dyDescent="0.2">
      <c r="A76" s="3">
        <v>8</v>
      </c>
      <c r="B76" s="3">
        <v>0.69735000000000003</v>
      </c>
      <c r="C76" s="3">
        <v>0.64395999999999998</v>
      </c>
      <c r="D76" s="3">
        <f t="shared" si="14"/>
        <v>0.670655</v>
      </c>
      <c r="G76" s="3">
        <f t="shared" si="10"/>
        <v>741.38545454545454</v>
      </c>
      <c r="H76" s="3">
        <f t="shared" si="11"/>
        <v>672.45818181818163</v>
      </c>
      <c r="N76" s="3">
        <v>0.70104</v>
      </c>
      <c r="O76" s="3">
        <v>0.69145999999999996</v>
      </c>
      <c r="P76" s="3">
        <f t="shared" si="15"/>
        <v>0.69625000000000004</v>
      </c>
      <c r="S76" s="3">
        <f t="shared" si="12"/>
        <v>777.44318181818176</v>
      </c>
      <c r="T76" s="3">
        <f t="shared" si="13"/>
        <v>696.7177272727273</v>
      </c>
    </row>
    <row r="78" spans="1:20" x14ac:dyDescent="0.2">
      <c r="D78" s="6" t="s">
        <v>32</v>
      </c>
      <c r="E78" s="6" t="s">
        <v>36</v>
      </c>
      <c r="F78" s="6" t="s">
        <v>37</v>
      </c>
      <c r="G78" s="6" t="s">
        <v>28</v>
      </c>
      <c r="P78" s="6" t="s">
        <v>31</v>
      </c>
      <c r="Q78" s="6" t="s">
        <v>34</v>
      </c>
      <c r="R78" s="6" t="s">
        <v>35</v>
      </c>
      <c r="S78" s="6" t="s">
        <v>28</v>
      </c>
    </row>
    <row r="79" spans="1:20" x14ac:dyDescent="0.2">
      <c r="D79" s="6" t="s">
        <v>8</v>
      </c>
      <c r="E79" s="6">
        <f>J2</f>
        <v>1497.9074074074074</v>
      </c>
      <c r="F79" s="6">
        <f>K2</f>
        <v>1433.8862962962967</v>
      </c>
      <c r="G79" s="6">
        <f>I2</f>
        <v>38.083905212339886</v>
      </c>
      <c r="P79" s="6" t="s">
        <v>8</v>
      </c>
      <c r="Q79" s="6">
        <f>V2</f>
        <v>1673.5822222222225</v>
      </c>
      <c r="R79" s="6">
        <f>W2</f>
        <v>1437.3640740740741</v>
      </c>
      <c r="S79" s="6">
        <f>U2</f>
        <v>42.400499351484811</v>
      </c>
    </row>
    <row r="80" spans="1:20" x14ac:dyDescent="0.2">
      <c r="D80" s="6" t="s">
        <v>9</v>
      </c>
      <c r="E80" s="6">
        <f>J29</f>
        <v>1141.1338461538462</v>
      </c>
      <c r="F80" s="6">
        <f>K29</f>
        <v>1109.0996153846154</v>
      </c>
      <c r="G80" s="6">
        <f>I29</f>
        <v>22.628437841769777</v>
      </c>
      <c r="P80" s="6" t="s">
        <v>9</v>
      </c>
      <c r="Q80" s="6">
        <f>V29</f>
        <v>1298.7207692307693</v>
      </c>
      <c r="R80" s="6">
        <f>W29</f>
        <v>1139.7638461538461</v>
      </c>
      <c r="S80" s="6">
        <f>U29</f>
        <v>29.878221073575787</v>
      </c>
    </row>
    <row r="81" spans="4:19" x14ac:dyDescent="0.2">
      <c r="D81" s="6" t="s">
        <v>25</v>
      </c>
      <c r="E81" s="6">
        <f>J55</f>
        <v>714.6904545454546</v>
      </c>
      <c r="F81" s="6">
        <f>K55</f>
        <v>699.15318181818168</v>
      </c>
      <c r="G81" s="6">
        <f>I55</f>
        <v>28.666976242959088</v>
      </c>
      <c r="P81" s="6" t="s">
        <v>25</v>
      </c>
      <c r="Q81" s="6">
        <f>V55</f>
        <v>772.65318181818179</v>
      </c>
      <c r="R81" s="6">
        <f>W55</f>
        <v>701.50772727272738</v>
      </c>
      <c r="S81" s="6">
        <f>U55</f>
        <v>21.808217681678162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workbookViewId="0">
      <selection activeCell="O54" sqref="O54"/>
    </sheetView>
  </sheetViews>
  <sheetFormatPr baseColWidth="10" defaultRowHeight="16" x14ac:dyDescent="0.2"/>
  <sheetData>
    <row r="1" spans="1:40" x14ac:dyDescent="0.2">
      <c r="A1" s="5" t="s">
        <v>17</v>
      </c>
      <c r="B1" t="s">
        <v>18</v>
      </c>
      <c r="C1" t="s">
        <v>13</v>
      </c>
      <c r="D1" t="s">
        <v>10</v>
      </c>
      <c r="E1" t="s">
        <v>1</v>
      </c>
      <c r="F1" t="s">
        <v>19</v>
      </c>
      <c r="G1" t="s">
        <v>20</v>
      </c>
      <c r="O1" s="5"/>
      <c r="AA1" s="5"/>
      <c r="AN1" s="5"/>
    </row>
    <row r="2" spans="1:40" s="1" customFormat="1" x14ac:dyDescent="0.2">
      <c r="A2" s="1">
        <v>4</v>
      </c>
      <c r="B2" s="1">
        <v>1.8177000000000001</v>
      </c>
      <c r="C2" s="1">
        <v>2.2262</v>
      </c>
      <c r="D2" s="1">
        <v>1.7487999999999999</v>
      </c>
      <c r="E2" s="1">
        <v>1.9696</v>
      </c>
      <c r="F2" s="1">
        <f>C2-B2</f>
        <v>0.40849999999999986</v>
      </c>
      <c r="G2" s="1">
        <f>D2-E2</f>
        <v>-0.22080000000000011</v>
      </c>
      <c r="H2" s="1">
        <f>AVERAGE(F2:F28)*1000</f>
        <v>123.56666666666669</v>
      </c>
      <c r="I2" s="1">
        <f>AVERAGE(G2:G28)*1000</f>
        <v>109.81148148148144</v>
      </c>
      <c r="O2" s="4"/>
      <c r="AA2" s="4"/>
      <c r="AN2" s="4"/>
    </row>
    <row r="3" spans="1:40" s="1" customFormat="1" x14ac:dyDescent="0.2">
      <c r="A3" s="1">
        <v>4</v>
      </c>
      <c r="B3" s="1">
        <v>1.2854000000000001</v>
      </c>
      <c r="C3" s="1">
        <v>1.2352000000000001</v>
      </c>
      <c r="D3" s="1">
        <v>1.2962</v>
      </c>
      <c r="E3" s="1">
        <v>1.0922000000000001</v>
      </c>
      <c r="F3" s="1">
        <f t="shared" ref="F3:F66" si="0">C3-B3</f>
        <v>-5.0200000000000022E-2</v>
      </c>
      <c r="G3" s="1">
        <f t="shared" ref="G3:G66" si="1">D3-E3</f>
        <v>0.20399999999999996</v>
      </c>
    </row>
    <row r="4" spans="1:40" s="1" customFormat="1" x14ac:dyDescent="0.2">
      <c r="A4" s="1">
        <v>4</v>
      </c>
      <c r="B4" s="1">
        <v>1.3828</v>
      </c>
      <c r="C4" s="1">
        <v>1.6600999999999999</v>
      </c>
      <c r="D4" s="1">
        <v>1.3269</v>
      </c>
      <c r="E4" s="1">
        <v>1.3988</v>
      </c>
      <c r="F4" s="1">
        <f t="shared" si="0"/>
        <v>0.27729999999999988</v>
      </c>
      <c r="G4" s="1">
        <f t="shared" si="1"/>
        <v>-7.1900000000000075E-2</v>
      </c>
    </row>
    <row r="5" spans="1:40" s="1" customFormat="1" x14ac:dyDescent="0.2">
      <c r="A5" s="1">
        <v>4</v>
      </c>
      <c r="B5" s="1">
        <v>1.9178999999999999</v>
      </c>
      <c r="C5" s="1">
        <v>1.6915</v>
      </c>
      <c r="D5" s="1">
        <v>1.4140999999999999</v>
      </c>
      <c r="E5" s="1">
        <v>1.3786</v>
      </c>
      <c r="F5" s="1">
        <f t="shared" si="0"/>
        <v>-0.22639999999999993</v>
      </c>
      <c r="G5" s="1">
        <f t="shared" si="1"/>
        <v>3.5499999999999865E-2</v>
      </c>
    </row>
    <row r="6" spans="1:40" s="1" customFormat="1" x14ac:dyDescent="0.2">
      <c r="A6" s="1">
        <v>4</v>
      </c>
      <c r="B6" s="1">
        <v>1.7245999999999999</v>
      </c>
      <c r="C6" s="1">
        <v>1.6657</v>
      </c>
      <c r="D6" s="1">
        <v>1.704</v>
      </c>
      <c r="E6" s="1">
        <v>1.2524999999999999</v>
      </c>
      <c r="F6" s="1">
        <f t="shared" si="0"/>
        <v>-5.8899999999999952E-2</v>
      </c>
      <c r="G6" s="1">
        <f t="shared" si="1"/>
        <v>0.45150000000000001</v>
      </c>
    </row>
    <row r="7" spans="1:40" s="1" customFormat="1" x14ac:dyDescent="0.2">
      <c r="A7" s="1">
        <v>4</v>
      </c>
      <c r="B7" s="1">
        <v>1.9277</v>
      </c>
      <c r="C7" s="1">
        <v>2.0657999999999999</v>
      </c>
      <c r="D7" s="1">
        <v>1.6297999999999999</v>
      </c>
      <c r="E7" s="1">
        <v>1.4217</v>
      </c>
      <c r="F7" s="1">
        <f t="shared" si="0"/>
        <v>0.13809999999999989</v>
      </c>
      <c r="G7" s="1">
        <f t="shared" si="1"/>
        <v>0.20809999999999995</v>
      </c>
    </row>
    <row r="8" spans="1:40" s="1" customFormat="1" x14ac:dyDescent="0.2">
      <c r="A8" s="1">
        <v>4</v>
      </c>
      <c r="B8" s="1">
        <v>2.1484999999999999</v>
      </c>
      <c r="C8" s="1">
        <v>2.1257999999999999</v>
      </c>
      <c r="D8" s="1">
        <v>1.6047</v>
      </c>
      <c r="E8" s="1">
        <v>1.7117</v>
      </c>
      <c r="F8" s="1">
        <f t="shared" si="0"/>
        <v>-2.2699999999999942E-2</v>
      </c>
      <c r="G8" s="1">
        <f t="shared" si="1"/>
        <v>-0.10699999999999998</v>
      </c>
    </row>
    <row r="9" spans="1:40" s="1" customFormat="1" x14ac:dyDescent="0.2">
      <c r="A9" s="1">
        <v>4</v>
      </c>
      <c r="B9" s="1">
        <v>1.4832000000000001</v>
      </c>
      <c r="C9" s="1">
        <v>1.7118</v>
      </c>
      <c r="D9" s="1">
        <v>1.3778999999999999</v>
      </c>
      <c r="E9" s="1">
        <v>1.4241999999999999</v>
      </c>
      <c r="F9" s="1">
        <f t="shared" si="0"/>
        <v>0.22859999999999991</v>
      </c>
      <c r="G9" s="1">
        <f t="shared" si="1"/>
        <v>-4.6300000000000008E-2</v>
      </c>
    </row>
    <row r="10" spans="1:40" s="1" customFormat="1" x14ac:dyDescent="0.2">
      <c r="A10" s="1">
        <v>4</v>
      </c>
      <c r="B10" s="1">
        <v>1.6997</v>
      </c>
      <c r="C10" s="1">
        <v>1.3087</v>
      </c>
      <c r="D10" s="1">
        <v>1.2857000000000001</v>
      </c>
      <c r="E10" s="1">
        <v>1.3798999999999999</v>
      </c>
      <c r="F10" s="1">
        <f t="shared" si="0"/>
        <v>-0.39100000000000001</v>
      </c>
      <c r="G10" s="1">
        <f t="shared" si="1"/>
        <v>-9.4199999999999839E-2</v>
      </c>
    </row>
    <row r="11" spans="1:40" s="1" customFormat="1" x14ac:dyDescent="0.2">
      <c r="A11" s="1">
        <v>4</v>
      </c>
      <c r="B11" s="1">
        <v>1.3698999999999999</v>
      </c>
      <c r="C11" s="1">
        <v>1.7103999999999999</v>
      </c>
      <c r="D11" s="1">
        <v>1.6757</v>
      </c>
      <c r="E11" s="1">
        <v>1.5515000000000001</v>
      </c>
      <c r="F11" s="1">
        <f t="shared" si="0"/>
        <v>0.34050000000000002</v>
      </c>
      <c r="G11" s="1">
        <f t="shared" si="1"/>
        <v>0.12419999999999987</v>
      </c>
    </row>
    <row r="12" spans="1:40" s="1" customFormat="1" x14ac:dyDescent="0.2">
      <c r="A12" s="1">
        <v>4</v>
      </c>
      <c r="B12" s="1">
        <v>1.2935000000000001</v>
      </c>
      <c r="C12" s="1">
        <v>1.4748000000000001</v>
      </c>
      <c r="D12" s="1">
        <v>1.4107000000000001</v>
      </c>
      <c r="E12" s="1">
        <v>1.3431999999999999</v>
      </c>
      <c r="F12" s="1">
        <f t="shared" si="0"/>
        <v>0.18130000000000002</v>
      </c>
      <c r="G12" s="1">
        <f t="shared" si="1"/>
        <v>6.7500000000000115E-2</v>
      </c>
    </row>
    <row r="13" spans="1:40" s="1" customFormat="1" x14ac:dyDescent="0.2">
      <c r="A13" s="1">
        <v>4</v>
      </c>
      <c r="B13" s="1">
        <v>2.1492</v>
      </c>
      <c r="C13" s="1">
        <v>1.7353000000000001</v>
      </c>
      <c r="D13" s="1">
        <v>1.6016999999999999</v>
      </c>
      <c r="E13" s="1">
        <v>1.8453999999999999</v>
      </c>
      <c r="F13" s="1">
        <f t="shared" si="0"/>
        <v>-0.41389999999999993</v>
      </c>
      <c r="G13" s="1">
        <f t="shared" si="1"/>
        <v>-0.24370000000000003</v>
      </c>
    </row>
    <row r="14" spans="1:40" s="1" customFormat="1" x14ac:dyDescent="0.2">
      <c r="A14" s="1">
        <v>4</v>
      </c>
      <c r="B14" s="1">
        <v>1.4556</v>
      </c>
      <c r="C14" s="1">
        <v>1.0613999999999999</v>
      </c>
      <c r="D14" s="1">
        <v>1.4362999999999999</v>
      </c>
      <c r="E14" s="1">
        <v>1.2765</v>
      </c>
      <c r="F14" s="1">
        <f t="shared" si="0"/>
        <v>-0.39420000000000011</v>
      </c>
      <c r="G14" s="1">
        <f t="shared" si="1"/>
        <v>0.15979999999999994</v>
      </c>
    </row>
    <row r="15" spans="1:40" s="1" customFormat="1" x14ac:dyDescent="0.2">
      <c r="A15" s="1">
        <v>4</v>
      </c>
      <c r="B15" s="1">
        <v>1.5246</v>
      </c>
      <c r="C15" s="1">
        <v>1.7937000000000001</v>
      </c>
      <c r="D15" s="1">
        <v>1.7589999999999999</v>
      </c>
      <c r="E15" s="1">
        <v>1.3617999999999999</v>
      </c>
      <c r="F15" s="1">
        <f t="shared" si="0"/>
        <v>0.26910000000000012</v>
      </c>
      <c r="G15" s="1">
        <f t="shared" si="1"/>
        <v>0.3972</v>
      </c>
    </row>
    <row r="16" spans="1:40" s="1" customFormat="1" x14ac:dyDescent="0.2">
      <c r="A16" s="1">
        <v>4</v>
      </c>
      <c r="B16" s="1">
        <v>1.1665000000000001</v>
      </c>
      <c r="C16" s="1">
        <v>1.9666999999999999</v>
      </c>
      <c r="D16" s="1">
        <v>1.6012999999999999</v>
      </c>
      <c r="E16" s="1">
        <v>1.2327999999999999</v>
      </c>
      <c r="F16" s="1">
        <f t="shared" si="0"/>
        <v>0.8001999999999998</v>
      </c>
      <c r="G16" s="1">
        <f t="shared" si="1"/>
        <v>0.36850000000000005</v>
      </c>
    </row>
    <row r="17" spans="1:9" s="1" customFormat="1" x14ac:dyDescent="0.2">
      <c r="A17" s="1">
        <v>4</v>
      </c>
      <c r="B17" s="1">
        <v>1.0593999999999999</v>
      </c>
      <c r="C17" s="1">
        <v>1.3403</v>
      </c>
      <c r="D17" s="1">
        <v>0.93120999999999998</v>
      </c>
      <c r="E17" s="1">
        <v>1.1045</v>
      </c>
      <c r="F17" s="1">
        <f t="shared" si="0"/>
        <v>0.28090000000000015</v>
      </c>
      <c r="G17" s="1">
        <f t="shared" si="1"/>
        <v>-0.17329000000000006</v>
      </c>
    </row>
    <row r="18" spans="1:9" s="1" customFormat="1" x14ac:dyDescent="0.2">
      <c r="A18" s="1">
        <v>4</v>
      </c>
      <c r="B18" s="1">
        <v>1.3342000000000001</v>
      </c>
      <c r="C18" s="1">
        <v>1.0871999999999999</v>
      </c>
      <c r="D18" s="1">
        <v>1.4079999999999999</v>
      </c>
      <c r="E18" s="1">
        <v>1.3137000000000001</v>
      </c>
      <c r="F18" s="1">
        <f t="shared" si="0"/>
        <v>-0.24700000000000011</v>
      </c>
      <c r="G18" s="1">
        <f t="shared" si="1"/>
        <v>9.4299999999999828E-2</v>
      </c>
    </row>
    <row r="19" spans="1:9" s="1" customFormat="1" x14ac:dyDescent="0.2">
      <c r="A19" s="1">
        <v>4</v>
      </c>
      <c r="B19" s="1">
        <v>1.3304</v>
      </c>
      <c r="C19" s="1">
        <v>2.1568000000000001</v>
      </c>
      <c r="D19" s="1">
        <v>1.6994</v>
      </c>
      <c r="E19" s="1">
        <v>1.3124</v>
      </c>
      <c r="F19" s="1">
        <f t="shared" si="0"/>
        <v>0.82640000000000002</v>
      </c>
      <c r="G19" s="1">
        <f t="shared" si="1"/>
        <v>0.38700000000000001</v>
      </c>
    </row>
    <row r="20" spans="1:9" s="1" customFormat="1" x14ac:dyDescent="0.2">
      <c r="A20" s="1">
        <v>4</v>
      </c>
      <c r="B20" s="1">
        <v>1.3895999999999999</v>
      </c>
      <c r="C20" s="1">
        <v>1.3346</v>
      </c>
      <c r="D20" s="1">
        <v>1.5163</v>
      </c>
      <c r="E20" s="1">
        <v>1.2235</v>
      </c>
      <c r="F20" s="1">
        <f t="shared" si="0"/>
        <v>-5.4999999999999938E-2</v>
      </c>
      <c r="G20" s="1">
        <f t="shared" si="1"/>
        <v>0.29279999999999995</v>
      </c>
    </row>
    <row r="21" spans="1:9" s="1" customFormat="1" x14ac:dyDescent="0.2">
      <c r="A21" s="1">
        <v>4</v>
      </c>
      <c r="B21" s="1">
        <v>1.5721000000000001</v>
      </c>
      <c r="C21" s="1">
        <v>2.2202999999999999</v>
      </c>
      <c r="D21" s="1">
        <v>1.5182</v>
      </c>
      <c r="E21" s="1">
        <v>1.5617000000000001</v>
      </c>
      <c r="F21" s="1">
        <f t="shared" si="0"/>
        <v>0.64819999999999989</v>
      </c>
      <c r="G21" s="1">
        <f t="shared" si="1"/>
        <v>-4.3500000000000094E-2</v>
      </c>
    </row>
    <row r="22" spans="1:9" s="1" customFormat="1" x14ac:dyDescent="0.2">
      <c r="A22" s="1">
        <v>4</v>
      </c>
      <c r="B22" s="1">
        <v>1.5971</v>
      </c>
      <c r="C22" s="1">
        <v>1.6999</v>
      </c>
      <c r="D22" s="1">
        <v>1.4887999999999999</v>
      </c>
      <c r="E22" s="1">
        <v>1.4549000000000001</v>
      </c>
      <c r="F22" s="1">
        <f t="shared" si="0"/>
        <v>0.1028</v>
      </c>
      <c r="G22" s="1">
        <f t="shared" si="1"/>
        <v>3.3899999999999819E-2</v>
      </c>
    </row>
    <row r="23" spans="1:9" s="1" customFormat="1" x14ac:dyDescent="0.2">
      <c r="A23" s="1">
        <v>4</v>
      </c>
      <c r="B23" s="1">
        <v>1.5842000000000001</v>
      </c>
      <c r="C23" s="1">
        <v>1.7551000000000001</v>
      </c>
      <c r="D23" s="1">
        <v>1.8310999999999999</v>
      </c>
      <c r="E23" s="1">
        <v>1.5356000000000001</v>
      </c>
      <c r="F23" s="1">
        <f t="shared" si="0"/>
        <v>0.17090000000000005</v>
      </c>
      <c r="G23" s="1">
        <f t="shared" si="1"/>
        <v>0.29549999999999987</v>
      </c>
    </row>
    <row r="24" spans="1:9" s="1" customFormat="1" x14ac:dyDescent="0.2">
      <c r="A24" s="1">
        <v>4</v>
      </c>
      <c r="B24" s="1">
        <v>1.8560000000000001</v>
      </c>
      <c r="C24" s="1">
        <v>2.1698</v>
      </c>
      <c r="D24" s="1">
        <v>1.4731000000000001</v>
      </c>
      <c r="E24" s="1">
        <v>1.4730000000000001</v>
      </c>
      <c r="F24" s="1">
        <f t="shared" si="0"/>
        <v>0.31379999999999986</v>
      </c>
      <c r="G24" s="1">
        <f t="shared" si="1"/>
        <v>9.9999999999988987E-5</v>
      </c>
    </row>
    <row r="25" spans="1:9" s="1" customFormat="1" x14ac:dyDescent="0.2">
      <c r="A25" s="1">
        <v>4</v>
      </c>
      <c r="B25" s="1">
        <v>2.4373</v>
      </c>
      <c r="C25" s="1">
        <v>2.2706</v>
      </c>
      <c r="D25" s="1">
        <v>1.9288000000000001</v>
      </c>
      <c r="E25" s="1">
        <v>2.0817000000000001</v>
      </c>
      <c r="F25" s="1">
        <f t="shared" si="0"/>
        <v>-0.16670000000000007</v>
      </c>
      <c r="G25" s="1">
        <f t="shared" si="1"/>
        <v>-0.15290000000000004</v>
      </c>
    </row>
    <row r="26" spans="1:9" s="1" customFormat="1" x14ac:dyDescent="0.2">
      <c r="A26" s="1">
        <v>4</v>
      </c>
      <c r="B26" s="1">
        <v>2.1046999999999998</v>
      </c>
      <c r="C26" s="1">
        <v>2.2787000000000002</v>
      </c>
      <c r="D26" s="1">
        <v>2.1004</v>
      </c>
      <c r="E26" s="1">
        <v>1.7464999999999999</v>
      </c>
      <c r="F26" s="1">
        <f t="shared" si="0"/>
        <v>0.17400000000000038</v>
      </c>
      <c r="G26" s="1">
        <f t="shared" si="1"/>
        <v>0.3539000000000001</v>
      </c>
    </row>
    <row r="27" spans="1:9" s="1" customFormat="1" x14ac:dyDescent="0.2">
      <c r="A27" s="1">
        <v>4</v>
      </c>
      <c r="B27" s="1">
        <v>1.6497999999999999</v>
      </c>
      <c r="C27" s="1">
        <v>1.7336</v>
      </c>
      <c r="D27" s="1">
        <v>1.8904000000000001</v>
      </c>
      <c r="E27" s="1">
        <v>1.4594</v>
      </c>
      <c r="F27" s="1">
        <f t="shared" si="0"/>
        <v>8.3800000000000097E-2</v>
      </c>
      <c r="G27" s="1">
        <f t="shared" si="1"/>
        <v>0.43100000000000005</v>
      </c>
    </row>
    <row r="28" spans="1:9" s="1" customFormat="1" x14ac:dyDescent="0.2">
      <c r="A28" s="1">
        <v>4</v>
      </c>
      <c r="B28" s="1">
        <v>1.9841</v>
      </c>
      <c r="C28" s="1">
        <v>2.1019999999999999</v>
      </c>
      <c r="D28" s="1">
        <v>1.9708000000000001</v>
      </c>
      <c r="E28" s="1">
        <v>1.7571000000000001</v>
      </c>
      <c r="F28" s="1">
        <f t="shared" si="0"/>
        <v>0.11789999999999989</v>
      </c>
      <c r="G28" s="1">
        <f t="shared" si="1"/>
        <v>0.2137</v>
      </c>
    </row>
    <row r="29" spans="1:9" s="2" customFormat="1" x14ac:dyDescent="0.2">
      <c r="A29" s="2">
        <v>6</v>
      </c>
      <c r="B29" s="2">
        <v>1.1069</v>
      </c>
      <c r="C29" s="2">
        <v>1.4965999999999999</v>
      </c>
      <c r="D29" s="2">
        <v>1.2766999999999999</v>
      </c>
      <c r="E29" s="2">
        <v>1.0648</v>
      </c>
      <c r="F29" s="2">
        <f t="shared" si="0"/>
        <v>0.38969999999999994</v>
      </c>
      <c r="G29" s="2">
        <f t="shared" si="1"/>
        <v>0.21189999999999998</v>
      </c>
      <c r="H29" s="2">
        <f>AVERAGE(F29:F54)*1000</f>
        <v>210.95346153846157</v>
      </c>
      <c r="I29" s="2">
        <f>AVERAGE(G29:G54)*1000</f>
        <v>107.66846153846151</v>
      </c>
    </row>
    <row r="30" spans="1:9" s="2" customFormat="1" x14ac:dyDescent="0.2">
      <c r="A30" s="2">
        <v>6</v>
      </c>
      <c r="B30" s="2">
        <v>1.5780000000000001</v>
      </c>
      <c r="C30" s="2">
        <v>1.6482000000000001</v>
      </c>
      <c r="D30" s="2">
        <v>1.3985000000000001</v>
      </c>
      <c r="E30" s="2">
        <v>1.2383999999999999</v>
      </c>
      <c r="F30" s="2">
        <f t="shared" si="0"/>
        <v>7.020000000000004E-2</v>
      </c>
      <c r="G30" s="2">
        <f t="shared" si="1"/>
        <v>0.16010000000000013</v>
      </c>
    </row>
    <row r="31" spans="1:9" s="2" customFormat="1" x14ac:dyDescent="0.2">
      <c r="A31" s="2">
        <v>6</v>
      </c>
      <c r="B31" s="2">
        <v>1.4387000000000001</v>
      </c>
      <c r="C31" s="2">
        <v>1.2556</v>
      </c>
      <c r="D31" s="2">
        <v>0.94820000000000004</v>
      </c>
      <c r="E31" s="2">
        <v>1.1095999999999999</v>
      </c>
      <c r="F31" s="2">
        <f t="shared" si="0"/>
        <v>-0.18310000000000004</v>
      </c>
      <c r="G31" s="2">
        <f t="shared" si="1"/>
        <v>-0.16139999999999988</v>
      </c>
    </row>
    <row r="32" spans="1:9" s="2" customFormat="1" x14ac:dyDescent="0.2">
      <c r="A32" s="2">
        <v>6</v>
      </c>
      <c r="B32" s="2">
        <v>1.2619</v>
      </c>
      <c r="C32" s="2">
        <v>1.9962</v>
      </c>
      <c r="D32" s="2">
        <v>1.3642000000000001</v>
      </c>
      <c r="E32" s="2">
        <v>1.1022000000000001</v>
      </c>
      <c r="F32" s="2">
        <f t="shared" si="0"/>
        <v>0.73429999999999995</v>
      </c>
      <c r="G32" s="2">
        <f t="shared" si="1"/>
        <v>0.26200000000000001</v>
      </c>
    </row>
    <row r="33" spans="1:7" s="2" customFormat="1" x14ac:dyDescent="0.2">
      <c r="A33" s="2">
        <v>6</v>
      </c>
      <c r="B33" s="2">
        <v>1.3063</v>
      </c>
      <c r="C33" s="2">
        <v>1.1651</v>
      </c>
      <c r="D33" s="2">
        <v>1.1254999999999999</v>
      </c>
      <c r="E33" s="2">
        <v>1.0680000000000001</v>
      </c>
      <c r="F33" s="2">
        <f t="shared" si="0"/>
        <v>-0.14119999999999999</v>
      </c>
      <c r="G33" s="2">
        <f t="shared" si="1"/>
        <v>5.7499999999999885E-2</v>
      </c>
    </row>
    <row r="34" spans="1:7" s="2" customFormat="1" x14ac:dyDescent="0.2">
      <c r="A34" s="2">
        <v>6</v>
      </c>
      <c r="B34" s="2">
        <v>1.5571999999999999</v>
      </c>
      <c r="C34" s="2">
        <v>1.7289000000000001</v>
      </c>
      <c r="D34" s="2">
        <v>1.7165999999999999</v>
      </c>
      <c r="E34" s="2">
        <v>1.5672999999999999</v>
      </c>
      <c r="F34" s="2">
        <f t="shared" si="0"/>
        <v>0.17170000000000019</v>
      </c>
      <c r="G34" s="2">
        <f t="shared" si="1"/>
        <v>0.14929999999999999</v>
      </c>
    </row>
    <row r="35" spans="1:7" s="2" customFormat="1" x14ac:dyDescent="0.2">
      <c r="A35" s="2">
        <v>6</v>
      </c>
      <c r="B35" s="2">
        <v>0.95040999999999998</v>
      </c>
      <c r="C35" s="2">
        <v>1.4119999999999999</v>
      </c>
      <c r="D35" s="2">
        <v>1.0621</v>
      </c>
      <c r="E35" s="2">
        <v>1.1275999999999999</v>
      </c>
      <c r="F35" s="2">
        <f t="shared" si="0"/>
        <v>0.46158999999999994</v>
      </c>
      <c r="G35" s="2">
        <f t="shared" si="1"/>
        <v>-6.5499999999999892E-2</v>
      </c>
    </row>
    <row r="36" spans="1:7" s="2" customFormat="1" x14ac:dyDescent="0.2">
      <c r="A36" s="2">
        <v>6</v>
      </c>
      <c r="B36" s="2">
        <v>1.4562999999999999</v>
      </c>
      <c r="C36" s="2">
        <v>1.2212000000000001</v>
      </c>
      <c r="D36" s="2">
        <v>1.2141</v>
      </c>
      <c r="E36" s="2">
        <v>1.1346000000000001</v>
      </c>
      <c r="F36" s="2">
        <f t="shared" si="0"/>
        <v>-0.23509999999999986</v>
      </c>
      <c r="G36" s="2">
        <f t="shared" si="1"/>
        <v>7.9499999999999904E-2</v>
      </c>
    </row>
    <row r="37" spans="1:7" s="2" customFormat="1" x14ac:dyDescent="0.2">
      <c r="A37" s="2">
        <v>6</v>
      </c>
      <c r="B37" s="2">
        <v>1.1535</v>
      </c>
      <c r="C37" s="2">
        <v>1.3312999999999999</v>
      </c>
      <c r="D37" s="2">
        <v>1.6051</v>
      </c>
      <c r="E37" s="2">
        <v>1.2174</v>
      </c>
      <c r="F37" s="2">
        <f t="shared" si="0"/>
        <v>0.17779999999999996</v>
      </c>
      <c r="G37" s="2">
        <f t="shared" si="1"/>
        <v>0.38769999999999993</v>
      </c>
    </row>
    <row r="38" spans="1:7" s="2" customFormat="1" x14ac:dyDescent="0.2">
      <c r="A38" s="2">
        <v>6</v>
      </c>
      <c r="B38" s="2">
        <v>0.73358000000000001</v>
      </c>
      <c r="C38" s="2">
        <v>0.80689999999999995</v>
      </c>
      <c r="D38" s="2">
        <v>0.77678000000000003</v>
      </c>
      <c r="E38" s="2">
        <v>0.68818999999999997</v>
      </c>
      <c r="F38" s="2">
        <f t="shared" si="0"/>
        <v>7.3319999999999941E-2</v>
      </c>
      <c r="G38" s="2">
        <f t="shared" si="1"/>
        <v>8.8590000000000058E-2</v>
      </c>
    </row>
    <row r="39" spans="1:7" s="2" customFormat="1" x14ac:dyDescent="0.2">
      <c r="A39" s="2">
        <v>6</v>
      </c>
      <c r="B39" s="2">
        <v>1.486</v>
      </c>
      <c r="C39" s="2">
        <v>1.7336</v>
      </c>
      <c r="D39" s="2">
        <v>1.492</v>
      </c>
      <c r="E39" s="2">
        <v>1.6276999999999999</v>
      </c>
      <c r="F39" s="2">
        <f t="shared" si="0"/>
        <v>0.24760000000000004</v>
      </c>
      <c r="G39" s="2">
        <f t="shared" si="1"/>
        <v>-0.13569999999999993</v>
      </c>
    </row>
    <row r="40" spans="1:7" s="2" customFormat="1" x14ac:dyDescent="0.2">
      <c r="A40" s="2">
        <v>6</v>
      </c>
      <c r="B40" s="2">
        <v>0.77547999999999995</v>
      </c>
      <c r="C40" s="2">
        <v>0.72772999999999999</v>
      </c>
      <c r="D40" s="2">
        <v>0.71033999999999997</v>
      </c>
      <c r="E40" s="2">
        <v>0.91381000000000001</v>
      </c>
      <c r="F40" s="2">
        <f t="shared" si="0"/>
        <v>-4.7749999999999959E-2</v>
      </c>
      <c r="G40" s="2">
        <f t="shared" si="1"/>
        <v>-0.20347000000000004</v>
      </c>
    </row>
    <row r="41" spans="1:7" s="2" customFormat="1" x14ac:dyDescent="0.2">
      <c r="A41" s="2">
        <v>6</v>
      </c>
      <c r="B41" s="2">
        <v>1.2814000000000001</v>
      </c>
      <c r="C41" s="2">
        <v>1.9849000000000001</v>
      </c>
      <c r="D41" s="2">
        <v>1.2501</v>
      </c>
      <c r="E41" s="2">
        <v>1.1634</v>
      </c>
      <c r="F41" s="2">
        <f t="shared" si="0"/>
        <v>0.70350000000000001</v>
      </c>
      <c r="G41" s="2">
        <f t="shared" si="1"/>
        <v>8.6699999999999999E-2</v>
      </c>
    </row>
    <row r="42" spans="1:7" s="2" customFormat="1" x14ac:dyDescent="0.2">
      <c r="A42" s="2">
        <v>6</v>
      </c>
      <c r="B42" s="2">
        <v>1.1386000000000001</v>
      </c>
      <c r="C42" s="2">
        <v>1.4342999999999999</v>
      </c>
      <c r="D42" s="2">
        <v>1.4241999999999999</v>
      </c>
      <c r="E42" s="2">
        <v>1.1192</v>
      </c>
      <c r="F42" s="2">
        <f t="shared" si="0"/>
        <v>0.29569999999999985</v>
      </c>
      <c r="G42" s="2">
        <f t="shared" si="1"/>
        <v>0.30499999999999994</v>
      </c>
    </row>
    <row r="43" spans="1:7" s="2" customFormat="1" x14ac:dyDescent="0.2">
      <c r="A43" s="2">
        <v>6</v>
      </c>
      <c r="B43" s="2">
        <v>1.1821999999999999</v>
      </c>
      <c r="C43" s="2">
        <v>1.4214</v>
      </c>
      <c r="D43" s="2">
        <v>1.3514999999999999</v>
      </c>
      <c r="E43" s="2">
        <v>1.3825000000000001</v>
      </c>
      <c r="F43" s="2">
        <f t="shared" si="0"/>
        <v>0.23920000000000008</v>
      </c>
      <c r="G43" s="2">
        <f t="shared" si="1"/>
        <v>-3.1000000000000139E-2</v>
      </c>
    </row>
    <row r="44" spans="1:7" s="2" customFormat="1" x14ac:dyDescent="0.2">
      <c r="A44" s="2">
        <v>6</v>
      </c>
      <c r="B44" s="2">
        <v>1.2395</v>
      </c>
      <c r="C44" s="2">
        <v>2.0123000000000002</v>
      </c>
      <c r="D44" s="2">
        <v>1.4154</v>
      </c>
      <c r="E44" s="2">
        <v>1.2214</v>
      </c>
      <c r="F44" s="2">
        <f t="shared" si="0"/>
        <v>0.77280000000000015</v>
      </c>
      <c r="G44" s="2">
        <f t="shared" si="1"/>
        <v>0.19399999999999995</v>
      </c>
    </row>
    <row r="45" spans="1:7" s="2" customFormat="1" x14ac:dyDescent="0.2">
      <c r="A45" s="2">
        <v>6</v>
      </c>
      <c r="B45" s="2">
        <v>1.8120000000000001</v>
      </c>
      <c r="C45" s="2">
        <v>1.6247</v>
      </c>
      <c r="D45" s="2">
        <v>1.5743</v>
      </c>
      <c r="E45" s="2">
        <v>1.8520000000000001</v>
      </c>
      <c r="F45" s="2">
        <f t="shared" si="0"/>
        <v>-0.18730000000000002</v>
      </c>
      <c r="G45" s="2">
        <f t="shared" si="1"/>
        <v>-0.27770000000000006</v>
      </c>
    </row>
    <row r="46" spans="1:7" s="2" customFormat="1" x14ac:dyDescent="0.2">
      <c r="A46" s="2">
        <v>6</v>
      </c>
      <c r="B46" s="2">
        <v>0.94098999999999999</v>
      </c>
      <c r="C46" s="2">
        <v>1.2090000000000001</v>
      </c>
      <c r="D46" s="2">
        <v>1.3722000000000001</v>
      </c>
      <c r="E46" s="2">
        <v>0.91266999999999998</v>
      </c>
      <c r="F46" s="2">
        <f t="shared" si="0"/>
        <v>0.26801000000000008</v>
      </c>
      <c r="G46" s="2">
        <f t="shared" si="1"/>
        <v>0.45953000000000011</v>
      </c>
    </row>
    <row r="47" spans="1:7" s="2" customFormat="1" x14ac:dyDescent="0.2">
      <c r="A47" s="2">
        <v>6</v>
      </c>
      <c r="B47" s="2">
        <v>0.85460000000000003</v>
      </c>
      <c r="C47" s="2">
        <v>1.2593000000000001</v>
      </c>
      <c r="D47" s="2">
        <v>1.3313999999999999</v>
      </c>
      <c r="E47" s="2">
        <v>0.90661999999999998</v>
      </c>
      <c r="F47" s="2">
        <f t="shared" si="0"/>
        <v>0.40470000000000006</v>
      </c>
      <c r="G47" s="2">
        <f t="shared" si="1"/>
        <v>0.42477999999999994</v>
      </c>
    </row>
    <row r="48" spans="1:7" s="2" customFormat="1" x14ac:dyDescent="0.2">
      <c r="A48" s="2">
        <v>6</v>
      </c>
      <c r="B48" s="2">
        <v>0.96882000000000001</v>
      </c>
      <c r="C48" s="2">
        <v>1.0254000000000001</v>
      </c>
      <c r="D48" s="2">
        <v>0.84562999999999999</v>
      </c>
      <c r="E48" s="2">
        <v>0.84567000000000003</v>
      </c>
      <c r="F48" s="2">
        <f t="shared" si="0"/>
        <v>5.6580000000000075E-2</v>
      </c>
      <c r="G48" s="2">
        <f t="shared" si="1"/>
        <v>-4.0000000000040004E-5</v>
      </c>
    </row>
    <row r="49" spans="1:9" s="2" customFormat="1" x14ac:dyDescent="0.2">
      <c r="A49" s="2">
        <v>6</v>
      </c>
      <c r="B49" s="2">
        <v>1.0862000000000001</v>
      </c>
      <c r="C49" s="2">
        <v>1.0392999999999999</v>
      </c>
      <c r="D49" s="2">
        <v>1.1456</v>
      </c>
      <c r="E49" s="2">
        <v>1.1508</v>
      </c>
      <c r="F49" s="2">
        <f t="shared" si="0"/>
        <v>-4.6900000000000164E-2</v>
      </c>
      <c r="G49" s="2">
        <f t="shared" si="1"/>
        <v>-5.2000000000000934E-3</v>
      </c>
    </row>
    <row r="50" spans="1:9" s="2" customFormat="1" x14ac:dyDescent="0.2">
      <c r="A50" s="2">
        <v>6</v>
      </c>
      <c r="B50" s="2">
        <v>0.98277000000000003</v>
      </c>
      <c r="C50" s="2">
        <v>1.4036</v>
      </c>
      <c r="D50" s="2">
        <v>1.3505</v>
      </c>
      <c r="E50" s="2">
        <v>1.0228999999999999</v>
      </c>
      <c r="F50" s="2">
        <f t="shared" si="0"/>
        <v>0.42082999999999993</v>
      </c>
      <c r="G50" s="2">
        <f t="shared" si="1"/>
        <v>0.32760000000000011</v>
      </c>
    </row>
    <row r="51" spans="1:9" s="2" customFormat="1" x14ac:dyDescent="0.2">
      <c r="A51" s="2">
        <v>6</v>
      </c>
      <c r="B51" s="2">
        <v>0.94154000000000004</v>
      </c>
      <c r="C51" s="2">
        <v>1.2924</v>
      </c>
      <c r="D51" s="2">
        <v>1.3960999999999999</v>
      </c>
      <c r="E51" s="2">
        <v>1.0772999999999999</v>
      </c>
      <c r="F51" s="2">
        <f t="shared" si="0"/>
        <v>0.35085999999999995</v>
      </c>
      <c r="G51" s="2">
        <f t="shared" si="1"/>
        <v>0.31879999999999997</v>
      </c>
    </row>
    <row r="52" spans="1:9" s="2" customFormat="1" x14ac:dyDescent="0.2">
      <c r="A52" s="2">
        <v>6</v>
      </c>
      <c r="B52" s="2">
        <v>0.81794999999999995</v>
      </c>
      <c r="C52" s="2">
        <v>1.0411999999999999</v>
      </c>
      <c r="D52" s="2">
        <v>0.94360999999999995</v>
      </c>
      <c r="E52" s="2">
        <v>0.78576999999999997</v>
      </c>
      <c r="F52" s="2">
        <f t="shared" si="0"/>
        <v>0.22324999999999995</v>
      </c>
      <c r="G52" s="2">
        <f t="shared" si="1"/>
        <v>0.15783999999999998</v>
      </c>
    </row>
    <row r="53" spans="1:9" s="2" customFormat="1" x14ac:dyDescent="0.2">
      <c r="A53" s="2">
        <v>6</v>
      </c>
      <c r="B53" s="2">
        <v>1.0126999999999999</v>
      </c>
      <c r="C53" s="2">
        <v>1.2984</v>
      </c>
      <c r="D53" s="2">
        <v>1.1527000000000001</v>
      </c>
      <c r="E53" s="2">
        <v>0.85148000000000001</v>
      </c>
      <c r="F53" s="2">
        <f t="shared" si="0"/>
        <v>0.28570000000000007</v>
      </c>
      <c r="G53" s="2">
        <f t="shared" si="1"/>
        <v>0.30122000000000004</v>
      </c>
    </row>
    <row r="54" spans="1:9" s="2" customFormat="1" x14ac:dyDescent="0.2">
      <c r="A54" s="2">
        <v>6</v>
      </c>
      <c r="B54" s="2">
        <v>1.3257000000000001</v>
      </c>
      <c r="C54" s="2">
        <v>1.3045</v>
      </c>
      <c r="D54" s="2">
        <v>0.87412999999999996</v>
      </c>
      <c r="E54" s="2">
        <v>1.1668000000000001</v>
      </c>
      <c r="F54" s="2">
        <f t="shared" si="0"/>
        <v>-2.1200000000000108E-2</v>
      </c>
      <c r="G54" s="2">
        <f t="shared" si="1"/>
        <v>-0.2926700000000001</v>
      </c>
    </row>
    <row r="55" spans="1:9" s="3" customFormat="1" x14ac:dyDescent="0.2">
      <c r="A55" s="3">
        <v>8</v>
      </c>
      <c r="B55" s="3">
        <v>0.66586999999999996</v>
      </c>
      <c r="C55" s="3">
        <v>0.70643999999999996</v>
      </c>
      <c r="D55" s="3">
        <v>0.67301</v>
      </c>
      <c r="E55" s="3">
        <v>0.62695999999999996</v>
      </c>
      <c r="F55" s="3">
        <f t="shared" si="0"/>
        <v>4.0569999999999995E-2</v>
      </c>
      <c r="G55" s="3">
        <f t="shared" si="1"/>
        <v>4.6050000000000035E-2</v>
      </c>
      <c r="H55" s="3">
        <f>AVERAGE(F55:F76)*1000</f>
        <v>42.010454545454536</v>
      </c>
      <c r="I55" s="3">
        <f>AVERAGE(G55:G76)*1000</f>
        <v>35.76</v>
      </c>
    </row>
    <row r="56" spans="1:9" s="3" customFormat="1" x14ac:dyDescent="0.2">
      <c r="A56" s="3">
        <v>8</v>
      </c>
      <c r="B56" s="3">
        <v>0.70865999999999996</v>
      </c>
      <c r="C56" s="3">
        <v>0.84055999999999997</v>
      </c>
      <c r="D56" s="3">
        <v>0.72680999999999996</v>
      </c>
      <c r="E56" s="3">
        <v>0.66998999999999997</v>
      </c>
      <c r="F56" s="3">
        <f t="shared" si="0"/>
        <v>0.13190000000000002</v>
      </c>
      <c r="G56" s="3">
        <f t="shared" si="1"/>
        <v>5.6819999999999982E-2</v>
      </c>
    </row>
    <row r="57" spans="1:9" s="3" customFormat="1" x14ac:dyDescent="0.2">
      <c r="A57" s="3">
        <v>8</v>
      </c>
      <c r="B57" s="3">
        <v>0.70204</v>
      </c>
      <c r="C57" s="3">
        <v>0.65146000000000004</v>
      </c>
      <c r="D57" s="3">
        <v>0.72653999999999996</v>
      </c>
      <c r="E57" s="3">
        <v>0.73541999999999996</v>
      </c>
      <c r="F57" s="3">
        <f t="shared" si="0"/>
        <v>-5.0579999999999958E-2</v>
      </c>
      <c r="G57" s="3">
        <f t="shared" si="1"/>
        <v>-8.879999999999999E-3</v>
      </c>
    </row>
    <row r="58" spans="1:9" s="3" customFormat="1" x14ac:dyDescent="0.2">
      <c r="A58" s="3">
        <v>8</v>
      </c>
      <c r="B58" s="3">
        <v>0.76536000000000004</v>
      </c>
      <c r="C58" s="3">
        <v>1.0345</v>
      </c>
      <c r="D58" s="3">
        <v>1.0145999999999999</v>
      </c>
      <c r="E58" s="3">
        <v>0.80503000000000002</v>
      </c>
      <c r="F58" s="3">
        <f t="shared" si="0"/>
        <v>0.26913999999999993</v>
      </c>
      <c r="G58" s="3">
        <f t="shared" si="1"/>
        <v>0.20956999999999992</v>
      </c>
    </row>
    <row r="59" spans="1:9" s="3" customFormat="1" x14ac:dyDescent="0.2">
      <c r="A59" s="3">
        <v>8</v>
      </c>
      <c r="B59" s="3">
        <v>0.99465999999999999</v>
      </c>
      <c r="C59" s="3">
        <v>1.194</v>
      </c>
      <c r="D59" s="3">
        <v>1.1169</v>
      </c>
      <c r="E59" s="3">
        <v>1.1269</v>
      </c>
      <c r="F59" s="3">
        <f t="shared" si="0"/>
        <v>0.19933999999999996</v>
      </c>
      <c r="G59" s="3">
        <f t="shared" si="1"/>
        <v>-1.0000000000000009E-2</v>
      </c>
    </row>
    <row r="60" spans="1:9" s="3" customFormat="1" x14ac:dyDescent="0.2">
      <c r="A60" s="3">
        <v>8</v>
      </c>
      <c r="B60" s="3">
        <v>0.45357999999999998</v>
      </c>
      <c r="C60" s="3">
        <v>0.67520000000000002</v>
      </c>
      <c r="D60" s="3">
        <v>0.64802999999999999</v>
      </c>
      <c r="E60" s="3">
        <v>0.46431</v>
      </c>
      <c r="F60" s="3">
        <f t="shared" si="0"/>
        <v>0.22162000000000004</v>
      </c>
      <c r="G60" s="3">
        <f t="shared" si="1"/>
        <v>0.18371999999999999</v>
      </c>
    </row>
    <row r="61" spans="1:9" s="3" customFormat="1" x14ac:dyDescent="0.2">
      <c r="A61" s="3">
        <v>8</v>
      </c>
      <c r="B61" s="3">
        <v>0.58211999999999997</v>
      </c>
      <c r="C61" s="3">
        <v>0.74948999999999999</v>
      </c>
      <c r="D61" s="3">
        <v>0.61275999999999997</v>
      </c>
      <c r="E61" s="3">
        <v>0.57535999999999998</v>
      </c>
      <c r="F61" s="3">
        <f t="shared" si="0"/>
        <v>0.16737000000000002</v>
      </c>
      <c r="G61" s="3">
        <f t="shared" si="1"/>
        <v>3.7399999999999989E-2</v>
      </c>
    </row>
    <row r="62" spans="1:9" s="3" customFormat="1" x14ac:dyDescent="0.2">
      <c r="A62" s="3">
        <v>8</v>
      </c>
      <c r="B62" s="3">
        <v>0.58623000000000003</v>
      </c>
      <c r="C62" s="3">
        <v>0.62648999999999999</v>
      </c>
      <c r="D62" s="3">
        <v>0.67218</v>
      </c>
      <c r="E62" s="3">
        <v>0.61446000000000001</v>
      </c>
      <c r="F62" s="3">
        <f t="shared" si="0"/>
        <v>4.0259999999999962E-2</v>
      </c>
      <c r="G62" s="3">
        <f t="shared" si="1"/>
        <v>5.7719999999999994E-2</v>
      </c>
    </row>
    <row r="63" spans="1:9" s="3" customFormat="1" x14ac:dyDescent="0.2">
      <c r="A63" s="3">
        <v>8</v>
      </c>
      <c r="B63" s="3">
        <v>0.65278999999999998</v>
      </c>
      <c r="C63" s="3">
        <v>0.63878999999999997</v>
      </c>
      <c r="D63" s="3">
        <v>0.59360999999999997</v>
      </c>
      <c r="E63" s="3">
        <v>0.58359000000000005</v>
      </c>
      <c r="F63" s="3">
        <f t="shared" si="0"/>
        <v>-1.4000000000000012E-2</v>
      </c>
      <c r="G63" s="3">
        <f t="shared" si="1"/>
        <v>1.0019999999999918E-2</v>
      </c>
    </row>
    <row r="64" spans="1:9" s="3" customFormat="1" x14ac:dyDescent="0.2">
      <c r="A64" s="3">
        <v>8</v>
      </c>
      <c r="B64" s="3">
        <v>0.69335000000000002</v>
      </c>
      <c r="C64" s="3">
        <v>0.58033000000000001</v>
      </c>
      <c r="D64" s="3">
        <v>0.55193999999999999</v>
      </c>
      <c r="E64" s="3">
        <v>0.64007999999999998</v>
      </c>
      <c r="F64" s="3">
        <f t="shared" si="0"/>
        <v>-0.11302000000000001</v>
      </c>
      <c r="G64" s="3">
        <f t="shared" si="1"/>
        <v>-8.8139999999999996E-2</v>
      </c>
    </row>
    <row r="65" spans="1:7" s="3" customFormat="1" x14ac:dyDescent="0.2">
      <c r="A65" s="3">
        <v>8</v>
      </c>
      <c r="B65" s="3">
        <v>0.47212999999999999</v>
      </c>
      <c r="C65" s="3">
        <v>0.41493999999999998</v>
      </c>
      <c r="D65" s="3">
        <v>0.44363000000000002</v>
      </c>
      <c r="E65" s="3">
        <v>0.50100999999999996</v>
      </c>
      <c r="F65" s="3">
        <f t="shared" si="0"/>
        <v>-5.7190000000000019E-2</v>
      </c>
      <c r="G65" s="3">
        <f t="shared" si="1"/>
        <v>-5.7379999999999931E-2</v>
      </c>
    </row>
    <row r="66" spans="1:7" s="3" customFormat="1" x14ac:dyDescent="0.2">
      <c r="A66" s="3">
        <v>8</v>
      </c>
      <c r="B66" s="3">
        <v>0.85984000000000005</v>
      </c>
      <c r="C66" s="3">
        <v>0.69167999999999996</v>
      </c>
      <c r="D66" s="3">
        <v>0.73372000000000004</v>
      </c>
      <c r="E66" s="3">
        <v>0.77971999999999997</v>
      </c>
      <c r="F66" s="3">
        <f t="shared" si="0"/>
        <v>-0.16816000000000009</v>
      </c>
      <c r="G66" s="3">
        <f t="shared" si="1"/>
        <v>-4.599999999999993E-2</v>
      </c>
    </row>
    <row r="67" spans="1:7" s="3" customFormat="1" x14ac:dyDescent="0.2">
      <c r="A67" s="3">
        <v>8</v>
      </c>
      <c r="B67" s="3">
        <v>0.98519000000000001</v>
      </c>
      <c r="C67" s="3">
        <v>0.77710999999999997</v>
      </c>
      <c r="D67" s="3">
        <v>0.78795999999999999</v>
      </c>
      <c r="E67" s="3">
        <v>0.87522</v>
      </c>
      <c r="F67" s="3">
        <f t="shared" ref="F67:F76" si="2">C67-B67</f>
        <v>-0.20808000000000004</v>
      </c>
      <c r="G67" s="3">
        <f t="shared" ref="G67:G76" si="3">D67-E67</f>
        <v>-8.7260000000000004E-2</v>
      </c>
    </row>
    <row r="68" spans="1:7" s="3" customFormat="1" x14ac:dyDescent="0.2">
      <c r="A68" s="3">
        <v>8</v>
      </c>
      <c r="B68" s="3">
        <v>0.78790000000000004</v>
      </c>
      <c r="C68" s="3">
        <v>0.81196999999999997</v>
      </c>
      <c r="D68" s="3">
        <v>0.97048999999999996</v>
      </c>
      <c r="E68" s="3">
        <v>0.79293999999999998</v>
      </c>
      <c r="F68" s="3">
        <f t="shared" si="2"/>
        <v>2.4069999999999925E-2</v>
      </c>
      <c r="G68" s="3">
        <f t="shared" si="3"/>
        <v>0.17754999999999999</v>
      </c>
    </row>
    <row r="69" spans="1:7" s="3" customFormat="1" x14ac:dyDescent="0.2">
      <c r="A69" s="3">
        <v>8</v>
      </c>
      <c r="B69" s="3">
        <v>1.0841000000000001</v>
      </c>
      <c r="C69" s="3">
        <v>1.0618000000000001</v>
      </c>
      <c r="D69" s="3">
        <v>0.94779000000000002</v>
      </c>
      <c r="E69" s="3">
        <v>0.85580999999999996</v>
      </c>
      <c r="F69" s="3">
        <f t="shared" si="2"/>
        <v>-2.2299999999999986E-2</v>
      </c>
      <c r="G69" s="3">
        <f t="shared" si="3"/>
        <v>9.1980000000000062E-2</v>
      </c>
    </row>
    <row r="70" spans="1:7" s="3" customFormat="1" x14ac:dyDescent="0.2">
      <c r="A70" s="3">
        <v>8</v>
      </c>
      <c r="B70" s="3">
        <v>1.2605</v>
      </c>
      <c r="C70" s="3">
        <v>0.98038000000000003</v>
      </c>
      <c r="D70" s="3">
        <v>0.75168000000000001</v>
      </c>
      <c r="E70" s="3">
        <v>0.96757000000000004</v>
      </c>
      <c r="F70" s="3">
        <f t="shared" si="2"/>
        <v>-0.28011999999999992</v>
      </c>
      <c r="G70" s="3">
        <f t="shared" si="3"/>
        <v>-0.21589000000000003</v>
      </c>
    </row>
    <row r="71" spans="1:7" s="3" customFormat="1" x14ac:dyDescent="0.2">
      <c r="A71" s="3">
        <v>8</v>
      </c>
      <c r="B71" s="3">
        <v>0.69876000000000005</v>
      </c>
      <c r="C71" s="3">
        <v>0.91949000000000003</v>
      </c>
      <c r="D71" s="3">
        <v>0.64563000000000004</v>
      </c>
      <c r="E71" s="3">
        <v>0.63787000000000005</v>
      </c>
      <c r="F71" s="3">
        <f t="shared" si="2"/>
        <v>0.22072999999999998</v>
      </c>
      <c r="G71" s="3">
        <f t="shared" si="3"/>
        <v>7.7599999999999891E-3</v>
      </c>
    </row>
    <row r="72" spans="1:7" s="3" customFormat="1" x14ac:dyDescent="0.2">
      <c r="A72" s="3">
        <v>8</v>
      </c>
      <c r="B72" s="3">
        <v>0.83245999999999998</v>
      </c>
      <c r="C72" s="3">
        <v>0.77847</v>
      </c>
      <c r="D72" s="3">
        <v>0.84804000000000002</v>
      </c>
      <c r="E72" s="3">
        <v>0.83513999999999999</v>
      </c>
      <c r="F72" s="3">
        <f t="shared" si="2"/>
        <v>-5.3989999999999982E-2</v>
      </c>
      <c r="G72" s="3">
        <f t="shared" si="3"/>
        <v>1.2900000000000023E-2</v>
      </c>
    </row>
    <row r="73" spans="1:7" s="3" customFormat="1" x14ac:dyDescent="0.2">
      <c r="A73" s="3">
        <v>8</v>
      </c>
      <c r="B73" s="3">
        <v>0.66264999999999996</v>
      </c>
      <c r="C73" s="3">
        <v>0.82269000000000003</v>
      </c>
      <c r="D73" s="3">
        <v>0.76383000000000001</v>
      </c>
      <c r="E73" s="3">
        <v>0.70659000000000005</v>
      </c>
      <c r="F73" s="3">
        <f t="shared" si="2"/>
        <v>0.16004000000000007</v>
      </c>
      <c r="G73" s="3">
        <f t="shared" si="3"/>
        <v>5.7239999999999958E-2</v>
      </c>
    </row>
    <row r="74" spans="1:7" s="3" customFormat="1" x14ac:dyDescent="0.2">
      <c r="A74" s="3">
        <v>8</v>
      </c>
      <c r="B74" s="3">
        <v>0.57862000000000002</v>
      </c>
      <c r="C74" s="3">
        <v>0.83914999999999995</v>
      </c>
      <c r="D74" s="3">
        <v>0.68317000000000005</v>
      </c>
      <c r="E74" s="3">
        <v>0.5252</v>
      </c>
      <c r="F74" s="3">
        <f t="shared" si="2"/>
        <v>0.26052999999999993</v>
      </c>
      <c r="G74" s="3">
        <f t="shared" si="3"/>
        <v>0.15797000000000005</v>
      </c>
    </row>
    <row r="75" spans="1:7" s="3" customFormat="1" x14ac:dyDescent="0.2">
      <c r="A75" s="3">
        <v>8</v>
      </c>
      <c r="B75" s="3">
        <v>0.56720000000000004</v>
      </c>
      <c r="C75" s="3">
        <v>0.69521999999999995</v>
      </c>
      <c r="D75" s="3">
        <v>0.71484000000000003</v>
      </c>
      <c r="E75" s="3">
        <v>0.54620000000000002</v>
      </c>
      <c r="F75" s="3">
        <f t="shared" si="2"/>
        <v>0.12801999999999991</v>
      </c>
      <c r="G75" s="3">
        <f t="shared" si="3"/>
        <v>0.16864000000000001</v>
      </c>
    </row>
    <row r="76" spans="1:7" s="3" customFormat="1" x14ac:dyDescent="0.2">
      <c r="A76" s="3">
        <v>8</v>
      </c>
      <c r="B76" s="3">
        <v>0.63970000000000005</v>
      </c>
      <c r="C76" s="3">
        <v>0.66778000000000004</v>
      </c>
      <c r="D76" s="3">
        <v>0.69855999999999996</v>
      </c>
      <c r="E76" s="3">
        <v>0.67362999999999995</v>
      </c>
      <c r="F76" s="3">
        <f t="shared" si="2"/>
        <v>2.8079999999999994E-2</v>
      </c>
      <c r="G76" s="3">
        <f t="shared" si="3"/>
        <v>2.4930000000000008E-2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9" workbookViewId="0">
      <selection activeCell="W85" sqref="W85"/>
    </sheetView>
  </sheetViews>
  <sheetFormatPr baseColWidth="10" defaultRowHeight="16" x14ac:dyDescent="0.2"/>
  <sheetData>
    <row r="1" spans="1:14" x14ac:dyDescent="0.2">
      <c r="A1" s="5" t="s">
        <v>0</v>
      </c>
      <c r="B1" t="s">
        <v>1</v>
      </c>
      <c r="C1" t="s">
        <v>10</v>
      </c>
      <c r="D1" t="s">
        <v>4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14</v>
      </c>
      <c r="K1" t="s">
        <v>15</v>
      </c>
    </row>
    <row r="2" spans="1:14" x14ac:dyDescent="0.2">
      <c r="A2" s="1">
        <v>4</v>
      </c>
      <c r="B2" s="1">
        <v>1.9696</v>
      </c>
      <c r="C2" s="1">
        <v>1.7487999999999999</v>
      </c>
      <c r="D2" s="1">
        <f>AVERAGE(B2:C2)</f>
        <v>1.8592</v>
      </c>
      <c r="E2" s="1">
        <f>AVERAGE(B2:B28)</f>
        <v>1.4690518518518518</v>
      </c>
      <c r="F2" s="1">
        <f>AVERAGE(C2:C28)</f>
        <v>1.5788633333333335</v>
      </c>
      <c r="G2" s="1">
        <f>((B2-$D2)+E$2)*1000</f>
        <v>1579.4518518518519</v>
      </c>
      <c r="H2" s="1">
        <f>((C2-$D2)+F$2)*1000</f>
        <v>1468.4633333333334</v>
      </c>
      <c r="I2" s="1">
        <f>1.96*STDEV(G2:G28)/SQRT(COUNT(G2:G28))</f>
        <v>40.249468541888298</v>
      </c>
      <c r="J2" s="1">
        <f>E2*1000</f>
        <v>1469.0518518518518</v>
      </c>
      <c r="K2" s="1">
        <f>F2*1000</f>
        <v>1578.8633333333335</v>
      </c>
      <c r="M2">
        <f>C2-B2</f>
        <v>-0.22080000000000011</v>
      </c>
      <c r="N2" s="1">
        <f>1.96*STDEV(M2:M28)/SQRT(COUNT(M2:M28))</f>
        <v>8.0498937083776562E-2</v>
      </c>
    </row>
    <row r="3" spans="1:14" x14ac:dyDescent="0.2">
      <c r="A3" s="1">
        <v>4</v>
      </c>
      <c r="B3" s="1">
        <v>1.0922000000000001</v>
      </c>
      <c r="C3" s="1">
        <v>1.2962</v>
      </c>
      <c r="D3" s="1">
        <f t="shared" ref="D3:D66" si="0">AVERAGE(B3:C3)</f>
        <v>1.1941999999999999</v>
      </c>
      <c r="E3" s="1"/>
      <c r="F3" s="1"/>
      <c r="G3" s="1">
        <f t="shared" ref="G3:H28" si="1">((B3-$D3)+E$2)*1000</f>
        <v>1367.051851851852</v>
      </c>
      <c r="H3" s="1">
        <f t="shared" si="1"/>
        <v>1680.8633333333337</v>
      </c>
      <c r="I3" s="1"/>
      <c r="J3" s="1"/>
      <c r="K3" s="1"/>
      <c r="M3">
        <f t="shared" ref="M3:M66" si="2">C3-B3</f>
        <v>0.20399999999999996</v>
      </c>
    </row>
    <row r="4" spans="1:14" x14ac:dyDescent="0.2">
      <c r="A4" s="1">
        <v>4</v>
      </c>
      <c r="B4" s="1">
        <v>1.3988</v>
      </c>
      <c r="C4" s="1">
        <v>1.3269</v>
      </c>
      <c r="D4" s="1">
        <f t="shared" si="0"/>
        <v>1.3628499999999999</v>
      </c>
      <c r="E4" s="1"/>
      <c r="F4" s="1"/>
      <c r="G4" s="1">
        <f t="shared" si="1"/>
        <v>1505.0018518518521</v>
      </c>
      <c r="H4" s="1">
        <f t="shared" si="1"/>
        <v>1542.9133333333336</v>
      </c>
      <c r="I4" s="1"/>
      <c r="J4" s="1"/>
      <c r="K4" s="1"/>
      <c r="M4">
        <f t="shared" si="2"/>
        <v>-7.1900000000000075E-2</v>
      </c>
    </row>
    <row r="5" spans="1:14" x14ac:dyDescent="0.2">
      <c r="A5" s="1">
        <v>4</v>
      </c>
      <c r="B5" s="1">
        <v>1.3786</v>
      </c>
      <c r="C5" s="1">
        <v>1.4140999999999999</v>
      </c>
      <c r="D5" s="1">
        <f t="shared" si="0"/>
        <v>1.39635</v>
      </c>
      <c r="E5" s="1"/>
      <c r="F5" s="1"/>
      <c r="G5" s="1">
        <f t="shared" si="1"/>
        <v>1451.301851851852</v>
      </c>
      <c r="H5" s="1">
        <f t="shared" si="1"/>
        <v>1596.6133333333335</v>
      </c>
      <c r="I5" s="1"/>
      <c r="J5" s="1"/>
      <c r="K5" s="1"/>
      <c r="M5">
        <f t="shared" si="2"/>
        <v>3.5499999999999865E-2</v>
      </c>
    </row>
    <row r="6" spans="1:14" x14ac:dyDescent="0.2">
      <c r="A6" s="1">
        <v>4</v>
      </c>
      <c r="B6" s="1">
        <v>1.2524999999999999</v>
      </c>
      <c r="C6" s="1">
        <v>1.704</v>
      </c>
      <c r="D6" s="1">
        <f t="shared" si="0"/>
        <v>1.4782500000000001</v>
      </c>
      <c r="E6" s="1"/>
      <c r="F6" s="1"/>
      <c r="G6" s="1">
        <f t="shared" si="1"/>
        <v>1243.3018518518518</v>
      </c>
      <c r="H6" s="1">
        <f t="shared" si="1"/>
        <v>1804.6133333333335</v>
      </c>
      <c r="I6" s="1"/>
      <c r="J6" s="1"/>
      <c r="K6" s="1"/>
      <c r="M6">
        <f t="shared" si="2"/>
        <v>0.45150000000000001</v>
      </c>
    </row>
    <row r="7" spans="1:14" x14ac:dyDescent="0.2">
      <c r="A7" s="1">
        <v>4</v>
      </c>
      <c r="B7" s="1">
        <v>1.4217</v>
      </c>
      <c r="C7" s="1">
        <v>1.6297999999999999</v>
      </c>
      <c r="D7" s="1">
        <f t="shared" si="0"/>
        <v>1.5257499999999999</v>
      </c>
      <c r="E7" s="1"/>
      <c r="F7" s="1"/>
      <c r="G7" s="1">
        <f t="shared" si="1"/>
        <v>1365.0018518518518</v>
      </c>
      <c r="H7" s="1">
        <f t="shared" si="1"/>
        <v>1682.9133333333334</v>
      </c>
      <c r="I7" s="1"/>
      <c r="J7" s="1"/>
      <c r="K7" s="1"/>
      <c r="M7">
        <f t="shared" si="2"/>
        <v>0.20809999999999995</v>
      </c>
    </row>
    <row r="8" spans="1:14" x14ac:dyDescent="0.2">
      <c r="A8" s="1">
        <v>4</v>
      </c>
      <c r="B8" s="1">
        <v>1.7117</v>
      </c>
      <c r="C8" s="1">
        <v>1.6047</v>
      </c>
      <c r="D8" s="1">
        <f t="shared" si="0"/>
        <v>1.6581999999999999</v>
      </c>
      <c r="E8" s="1"/>
      <c r="F8" s="1"/>
      <c r="G8" s="1">
        <f t="shared" si="1"/>
        <v>1522.551851851852</v>
      </c>
      <c r="H8" s="1">
        <f t="shared" si="1"/>
        <v>1525.3633333333337</v>
      </c>
      <c r="I8" s="1"/>
      <c r="J8" s="1"/>
      <c r="K8" s="1"/>
      <c r="M8">
        <f t="shared" si="2"/>
        <v>-0.10699999999999998</v>
      </c>
    </row>
    <row r="9" spans="1:14" x14ac:dyDescent="0.2">
      <c r="A9" s="1">
        <v>4</v>
      </c>
      <c r="B9" s="1">
        <v>1.4241999999999999</v>
      </c>
      <c r="C9" s="1">
        <v>1.3778999999999999</v>
      </c>
      <c r="D9" s="1">
        <f t="shared" si="0"/>
        <v>1.4010499999999999</v>
      </c>
      <c r="E9" s="1"/>
      <c r="F9" s="1"/>
      <c r="G9" s="1">
        <f t="shared" si="1"/>
        <v>1492.2018518518519</v>
      </c>
      <c r="H9" s="1">
        <f t="shared" si="1"/>
        <v>1555.7133333333336</v>
      </c>
      <c r="I9" s="1"/>
      <c r="J9" s="1"/>
      <c r="K9" s="1"/>
      <c r="M9">
        <f t="shared" si="2"/>
        <v>-4.6300000000000008E-2</v>
      </c>
    </row>
    <row r="10" spans="1:14" x14ac:dyDescent="0.2">
      <c r="A10" s="1">
        <v>4</v>
      </c>
      <c r="B10" s="1">
        <v>1.3798999999999999</v>
      </c>
      <c r="C10" s="1">
        <v>1.2857000000000001</v>
      </c>
      <c r="D10" s="1">
        <f t="shared" si="0"/>
        <v>1.3328</v>
      </c>
      <c r="E10" s="1"/>
      <c r="F10" s="1"/>
      <c r="G10" s="1">
        <f t="shared" si="1"/>
        <v>1516.1518518518517</v>
      </c>
      <c r="H10" s="1">
        <f t="shared" si="1"/>
        <v>1531.7633333333335</v>
      </c>
      <c r="I10" s="1"/>
      <c r="J10" s="1"/>
      <c r="K10" s="1"/>
      <c r="M10">
        <f t="shared" si="2"/>
        <v>-9.4199999999999839E-2</v>
      </c>
    </row>
    <row r="11" spans="1:14" x14ac:dyDescent="0.2">
      <c r="A11" s="1">
        <v>4</v>
      </c>
      <c r="B11" s="1">
        <v>1.5515000000000001</v>
      </c>
      <c r="C11" s="1">
        <v>1.6757</v>
      </c>
      <c r="D11" s="1">
        <f t="shared" si="0"/>
        <v>1.6135999999999999</v>
      </c>
      <c r="E11" s="1"/>
      <c r="F11" s="1"/>
      <c r="G11" s="1">
        <f t="shared" si="1"/>
        <v>1406.9518518518521</v>
      </c>
      <c r="H11" s="1">
        <f t="shared" si="1"/>
        <v>1640.9633333333336</v>
      </c>
      <c r="I11" s="1"/>
      <c r="J11" s="1"/>
      <c r="K11" s="1"/>
      <c r="M11">
        <f t="shared" si="2"/>
        <v>0.12419999999999987</v>
      </c>
    </row>
    <row r="12" spans="1:14" x14ac:dyDescent="0.2">
      <c r="A12" s="1">
        <v>4</v>
      </c>
      <c r="B12" s="1">
        <v>1.3431999999999999</v>
      </c>
      <c r="C12" s="1">
        <v>1.4107000000000001</v>
      </c>
      <c r="D12" s="1">
        <f t="shared" si="0"/>
        <v>1.3769499999999999</v>
      </c>
      <c r="E12" s="1"/>
      <c r="F12" s="1"/>
      <c r="G12" s="1">
        <f t="shared" si="1"/>
        <v>1435.3018518518518</v>
      </c>
      <c r="H12" s="1">
        <f t="shared" si="1"/>
        <v>1612.6133333333337</v>
      </c>
      <c r="I12" s="1"/>
      <c r="J12" s="1"/>
      <c r="K12" s="1"/>
      <c r="M12">
        <f t="shared" si="2"/>
        <v>6.7500000000000115E-2</v>
      </c>
    </row>
    <row r="13" spans="1:14" x14ac:dyDescent="0.2">
      <c r="A13" s="1">
        <v>4</v>
      </c>
      <c r="B13" s="1">
        <v>1.8453999999999999</v>
      </c>
      <c r="C13" s="1">
        <v>1.6016999999999999</v>
      </c>
      <c r="D13" s="1">
        <f t="shared" si="0"/>
        <v>1.7235499999999999</v>
      </c>
      <c r="E13" s="1"/>
      <c r="F13" s="1"/>
      <c r="G13" s="1">
        <f t="shared" si="1"/>
        <v>1590.9018518518519</v>
      </c>
      <c r="H13" s="1">
        <f t="shared" si="1"/>
        <v>1457.0133333333335</v>
      </c>
      <c r="I13" s="1"/>
      <c r="J13" s="1"/>
      <c r="K13" s="1"/>
      <c r="M13">
        <f t="shared" si="2"/>
        <v>-0.24370000000000003</v>
      </c>
    </row>
    <row r="14" spans="1:14" x14ac:dyDescent="0.2">
      <c r="A14" s="1">
        <v>4</v>
      </c>
      <c r="B14" s="1">
        <v>1.2765</v>
      </c>
      <c r="C14" s="1">
        <v>1.4362999999999999</v>
      </c>
      <c r="D14" s="1">
        <f t="shared" si="0"/>
        <v>1.3563999999999998</v>
      </c>
      <c r="E14" s="1"/>
      <c r="F14" s="1"/>
      <c r="G14" s="1">
        <f t="shared" si="1"/>
        <v>1389.1518518518519</v>
      </c>
      <c r="H14" s="1">
        <f t="shared" si="1"/>
        <v>1658.7633333333335</v>
      </c>
      <c r="I14" s="1"/>
      <c r="J14" s="1"/>
      <c r="K14" s="1"/>
      <c r="M14">
        <f t="shared" si="2"/>
        <v>0.15979999999999994</v>
      </c>
    </row>
    <row r="15" spans="1:14" x14ac:dyDescent="0.2">
      <c r="A15" s="1">
        <v>4</v>
      </c>
      <c r="B15" s="1">
        <v>1.3617999999999999</v>
      </c>
      <c r="C15" s="1">
        <v>1.7589999999999999</v>
      </c>
      <c r="D15" s="1">
        <f t="shared" si="0"/>
        <v>1.5604</v>
      </c>
      <c r="E15" s="1"/>
      <c r="F15" s="1"/>
      <c r="G15" s="1">
        <f t="shared" si="1"/>
        <v>1270.4518518518516</v>
      </c>
      <c r="H15" s="1">
        <f t="shared" si="1"/>
        <v>1777.4633333333334</v>
      </c>
      <c r="I15" s="1"/>
      <c r="J15" s="1"/>
      <c r="K15" s="1"/>
      <c r="M15">
        <f t="shared" si="2"/>
        <v>0.3972</v>
      </c>
    </row>
    <row r="16" spans="1:14" x14ac:dyDescent="0.2">
      <c r="A16" s="1">
        <v>4</v>
      </c>
      <c r="B16" s="1">
        <v>1.2327999999999999</v>
      </c>
      <c r="C16" s="1">
        <v>1.6012999999999999</v>
      </c>
      <c r="D16" s="1">
        <f t="shared" si="0"/>
        <v>1.4170499999999999</v>
      </c>
      <c r="E16" s="1"/>
      <c r="F16" s="1"/>
      <c r="G16" s="1">
        <f t="shared" si="1"/>
        <v>1284.8018518518518</v>
      </c>
      <c r="H16" s="1">
        <f t="shared" si="1"/>
        <v>1763.1133333333335</v>
      </c>
      <c r="I16" s="1"/>
      <c r="J16" s="1"/>
      <c r="K16" s="1"/>
      <c r="M16">
        <f t="shared" si="2"/>
        <v>0.36850000000000005</v>
      </c>
    </row>
    <row r="17" spans="1:14" x14ac:dyDescent="0.2">
      <c r="A17" s="1">
        <v>4</v>
      </c>
      <c r="B17" s="1">
        <v>1.1045</v>
      </c>
      <c r="C17" s="1">
        <v>0.93120999999999998</v>
      </c>
      <c r="D17" s="1">
        <f t="shared" si="0"/>
        <v>1.017855</v>
      </c>
      <c r="E17" s="1"/>
      <c r="F17" s="1"/>
      <c r="G17" s="1">
        <f t="shared" si="1"/>
        <v>1555.696851851852</v>
      </c>
      <c r="H17" s="1">
        <f t="shared" si="1"/>
        <v>1492.2183333333337</v>
      </c>
      <c r="I17" s="1"/>
      <c r="J17" s="1"/>
      <c r="K17" s="1"/>
      <c r="M17">
        <f t="shared" si="2"/>
        <v>-0.17329000000000006</v>
      </c>
    </row>
    <row r="18" spans="1:14" x14ac:dyDescent="0.2">
      <c r="A18" s="1">
        <v>4</v>
      </c>
      <c r="B18" s="1">
        <v>1.3137000000000001</v>
      </c>
      <c r="C18" s="1">
        <v>1.4079999999999999</v>
      </c>
      <c r="D18" s="1">
        <f t="shared" si="0"/>
        <v>1.3608500000000001</v>
      </c>
      <c r="E18" s="1"/>
      <c r="F18" s="1"/>
      <c r="G18" s="1">
        <f t="shared" si="1"/>
        <v>1421.9018518518519</v>
      </c>
      <c r="H18" s="1">
        <f t="shared" si="1"/>
        <v>1626.0133333333333</v>
      </c>
      <c r="I18" s="1"/>
      <c r="J18" s="1"/>
      <c r="K18" s="1"/>
      <c r="M18">
        <f t="shared" si="2"/>
        <v>9.4299999999999828E-2</v>
      </c>
    </row>
    <row r="19" spans="1:14" x14ac:dyDescent="0.2">
      <c r="A19" s="1">
        <v>4</v>
      </c>
      <c r="B19" s="1">
        <v>1.3124</v>
      </c>
      <c r="C19" s="1">
        <v>1.6994</v>
      </c>
      <c r="D19" s="1">
        <f t="shared" si="0"/>
        <v>1.5059</v>
      </c>
      <c r="E19" s="1"/>
      <c r="F19" s="1"/>
      <c r="G19" s="1">
        <f t="shared" si="1"/>
        <v>1275.5518518518518</v>
      </c>
      <c r="H19" s="1">
        <f t="shared" si="1"/>
        <v>1772.3633333333335</v>
      </c>
      <c r="I19" s="1"/>
      <c r="J19" s="1"/>
      <c r="K19" s="1"/>
      <c r="M19">
        <f t="shared" si="2"/>
        <v>0.38700000000000001</v>
      </c>
    </row>
    <row r="20" spans="1:14" x14ac:dyDescent="0.2">
      <c r="A20" s="1">
        <v>4</v>
      </c>
      <c r="B20" s="1">
        <v>1.2235</v>
      </c>
      <c r="C20" s="1">
        <v>1.5163</v>
      </c>
      <c r="D20" s="1">
        <f t="shared" si="0"/>
        <v>1.3698999999999999</v>
      </c>
      <c r="E20" s="1"/>
      <c r="F20" s="1"/>
      <c r="G20" s="1">
        <f t="shared" si="1"/>
        <v>1322.6518518518519</v>
      </c>
      <c r="H20" s="1">
        <f t="shared" si="1"/>
        <v>1725.2633333333335</v>
      </c>
      <c r="I20" s="1"/>
      <c r="J20" s="1"/>
      <c r="K20" s="1"/>
      <c r="M20">
        <f t="shared" si="2"/>
        <v>0.29279999999999995</v>
      </c>
    </row>
    <row r="21" spans="1:14" x14ac:dyDescent="0.2">
      <c r="A21" s="1">
        <v>4</v>
      </c>
      <c r="B21" s="1">
        <v>1.5617000000000001</v>
      </c>
      <c r="C21" s="1">
        <v>1.5182</v>
      </c>
      <c r="D21" s="1">
        <f t="shared" si="0"/>
        <v>1.5399500000000002</v>
      </c>
      <c r="E21" s="1"/>
      <c r="F21" s="1"/>
      <c r="G21" s="1">
        <f t="shared" si="1"/>
        <v>1490.8018518518518</v>
      </c>
      <c r="H21" s="1">
        <f t="shared" si="1"/>
        <v>1557.1133333333335</v>
      </c>
      <c r="I21" s="1"/>
      <c r="J21" s="1"/>
      <c r="K21" s="1"/>
      <c r="M21">
        <f t="shared" si="2"/>
        <v>-4.3500000000000094E-2</v>
      </c>
    </row>
    <row r="22" spans="1:14" x14ac:dyDescent="0.2">
      <c r="A22" s="1">
        <v>4</v>
      </c>
      <c r="B22" s="1">
        <v>1.4549000000000001</v>
      </c>
      <c r="C22" s="1">
        <v>1.4887999999999999</v>
      </c>
      <c r="D22" s="1">
        <f t="shared" si="0"/>
        <v>1.4718499999999999</v>
      </c>
      <c r="E22" s="1"/>
      <c r="F22" s="1"/>
      <c r="G22" s="1">
        <f t="shared" si="1"/>
        <v>1452.101851851852</v>
      </c>
      <c r="H22" s="1">
        <f t="shared" si="1"/>
        <v>1595.8133333333335</v>
      </c>
      <c r="I22" s="1"/>
      <c r="J22" s="1"/>
      <c r="K22" s="1"/>
      <c r="M22">
        <f t="shared" si="2"/>
        <v>3.3899999999999819E-2</v>
      </c>
    </row>
    <row r="23" spans="1:14" x14ac:dyDescent="0.2">
      <c r="A23" s="1">
        <v>4</v>
      </c>
      <c r="B23" s="1">
        <v>1.5356000000000001</v>
      </c>
      <c r="C23" s="1">
        <v>1.8310999999999999</v>
      </c>
      <c r="D23" s="1">
        <f t="shared" si="0"/>
        <v>1.6833499999999999</v>
      </c>
      <c r="E23" s="1"/>
      <c r="F23" s="1"/>
      <c r="G23" s="1">
        <f t="shared" si="1"/>
        <v>1321.301851851852</v>
      </c>
      <c r="H23" s="1">
        <f t="shared" si="1"/>
        <v>1726.6133333333335</v>
      </c>
      <c r="I23" s="1"/>
      <c r="J23" s="1"/>
      <c r="K23" s="1"/>
      <c r="M23">
        <f t="shared" si="2"/>
        <v>0.29549999999999987</v>
      </c>
    </row>
    <row r="24" spans="1:14" x14ac:dyDescent="0.2">
      <c r="A24" s="1">
        <v>4</v>
      </c>
      <c r="B24" s="1">
        <v>1.4730000000000001</v>
      </c>
      <c r="C24" s="1">
        <v>1.4731000000000001</v>
      </c>
      <c r="D24" s="1">
        <f t="shared" si="0"/>
        <v>1.4730500000000002</v>
      </c>
      <c r="E24" s="1"/>
      <c r="F24" s="1"/>
      <c r="G24" s="1">
        <f t="shared" si="1"/>
        <v>1469.0018518518518</v>
      </c>
      <c r="H24" s="1">
        <f t="shared" si="1"/>
        <v>1578.9133333333334</v>
      </c>
      <c r="I24" s="1"/>
      <c r="J24" s="1"/>
      <c r="K24" s="1"/>
      <c r="M24">
        <f t="shared" si="2"/>
        <v>9.9999999999988987E-5</v>
      </c>
    </row>
    <row r="25" spans="1:14" x14ac:dyDescent="0.2">
      <c r="A25" s="1">
        <v>4</v>
      </c>
      <c r="B25" s="1">
        <v>2.0817000000000001</v>
      </c>
      <c r="C25" s="1">
        <v>1.9288000000000001</v>
      </c>
      <c r="D25" s="1">
        <f t="shared" si="0"/>
        <v>2.0052500000000002</v>
      </c>
      <c r="E25" s="1"/>
      <c r="F25" s="1"/>
      <c r="G25" s="1">
        <f t="shared" si="1"/>
        <v>1545.5018518518518</v>
      </c>
      <c r="H25" s="1">
        <f t="shared" si="1"/>
        <v>1502.4133333333334</v>
      </c>
      <c r="I25" s="1"/>
      <c r="J25" s="1"/>
      <c r="K25" s="1"/>
      <c r="M25">
        <f t="shared" si="2"/>
        <v>-0.15290000000000004</v>
      </c>
    </row>
    <row r="26" spans="1:14" x14ac:dyDescent="0.2">
      <c r="A26" s="1">
        <v>4</v>
      </c>
      <c r="B26" s="1">
        <v>1.7464999999999999</v>
      </c>
      <c r="C26" s="1">
        <v>2.1004</v>
      </c>
      <c r="D26" s="1">
        <f t="shared" si="0"/>
        <v>1.9234499999999999</v>
      </c>
      <c r="E26" s="1"/>
      <c r="F26" s="1"/>
      <c r="G26" s="1">
        <f t="shared" si="1"/>
        <v>1292.101851851852</v>
      </c>
      <c r="H26" s="1">
        <f t="shared" si="1"/>
        <v>1755.8133333333337</v>
      </c>
      <c r="I26" s="1"/>
      <c r="J26" s="1"/>
      <c r="K26" s="1"/>
      <c r="M26">
        <f t="shared" si="2"/>
        <v>0.3539000000000001</v>
      </c>
    </row>
    <row r="27" spans="1:14" x14ac:dyDescent="0.2">
      <c r="A27" s="1">
        <v>4</v>
      </c>
      <c r="B27" s="1">
        <v>1.4594</v>
      </c>
      <c r="C27" s="1">
        <v>1.8904000000000001</v>
      </c>
      <c r="D27" s="1">
        <f t="shared" si="0"/>
        <v>1.6749000000000001</v>
      </c>
      <c r="E27" s="1"/>
      <c r="F27" s="1"/>
      <c r="G27" s="1">
        <f t="shared" si="1"/>
        <v>1253.5518518518518</v>
      </c>
      <c r="H27" s="1">
        <f t="shared" si="1"/>
        <v>1794.3633333333335</v>
      </c>
      <c r="I27" s="1"/>
      <c r="J27" s="1"/>
      <c r="K27" s="1"/>
      <c r="M27">
        <f t="shared" si="2"/>
        <v>0.43100000000000005</v>
      </c>
    </row>
    <row r="28" spans="1:14" x14ac:dyDescent="0.2">
      <c r="A28" s="1">
        <v>4</v>
      </c>
      <c r="B28" s="1">
        <v>1.7571000000000001</v>
      </c>
      <c r="C28" s="1">
        <v>1.9708000000000001</v>
      </c>
      <c r="D28" s="1">
        <f t="shared" si="0"/>
        <v>1.86395</v>
      </c>
      <c r="E28" s="1"/>
      <c r="F28" s="1"/>
      <c r="G28" s="1">
        <f t="shared" si="1"/>
        <v>1362.2018518518519</v>
      </c>
      <c r="H28" s="1">
        <f t="shared" si="1"/>
        <v>1685.7133333333336</v>
      </c>
      <c r="I28" s="1"/>
      <c r="J28" s="1"/>
      <c r="K28" s="1"/>
      <c r="M28">
        <f t="shared" si="2"/>
        <v>0.2137</v>
      </c>
    </row>
    <row r="29" spans="1:14" x14ac:dyDescent="0.2">
      <c r="A29" s="2">
        <v>6</v>
      </c>
      <c r="B29" s="2">
        <v>1.0648</v>
      </c>
      <c r="C29" s="2">
        <v>1.2766999999999999</v>
      </c>
      <c r="D29" s="2">
        <f t="shared" si="0"/>
        <v>1.17075</v>
      </c>
      <c r="E29" s="2">
        <f>AVERAGE(B29:B54)</f>
        <v>1.1276196153846152</v>
      </c>
      <c r="F29" s="2">
        <f>AVERAGE(C29:C54)</f>
        <v>1.2352880769230767</v>
      </c>
      <c r="G29" s="2">
        <f>((B29-$D29)+E$29)*1000</f>
        <v>1021.6696153846152</v>
      </c>
      <c r="H29" s="2">
        <f>((C29-$D29)+F$29)*1000</f>
        <v>1341.2380769230767</v>
      </c>
      <c r="I29" s="2">
        <f>1.96*STDEV(G29:G54)/SQRT(COUNT(G29:G54))</f>
        <v>40.97202217436633</v>
      </c>
      <c r="J29" s="2">
        <f>E29*1000</f>
        <v>1127.6196153846151</v>
      </c>
      <c r="K29" s="2">
        <f>F29*1000</f>
        <v>1235.2880769230767</v>
      </c>
      <c r="M29">
        <f t="shared" si="2"/>
        <v>0.21189999999999998</v>
      </c>
      <c r="N29" s="2">
        <f>1.96*STDEV(M29:M54)/SQRT(COUNT(M29:M54))</f>
        <v>8.1944044348732675E-2</v>
      </c>
    </row>
    <row r="30" spans="1:14" x14ac:dyDescent="0.2">
      <c r="A30" s="2">
        <v>6</v>
      </c>
      <c r="B30" s="2">
        <v>1.2383999999999999</v>
      </c>
      <c r="C30" s="2">
        <v>1.3985000000000001</v>
      </c>
      <c r="D30" s="2">
        <f t="shared" si="0"/>
        <v>1.3184499999999999</v>
      </c>
      <c r="E30" s="2"/>
      <c r="F30" s="2"/>
      <c r="G30" s="2">
        <f t="shared" ref="G30:H54" si="3">((B30-$D30)+E$29)*1000</f>
        <v>1047.5696153846152</v>
      </c>
      <c r="H30" s="2">
        <f t="shared" si="3"/>
        <v>1315.3380769230769</v>
      </c>
      <c r="I30" s="2"/>
      <c r="J30" s="2"/>
      <c r="K30" s="2"/>
      <c r="M30">
        <f t="shared" si="2"/>
        <v>0.16010000000000013</v>
      </c>
    </row>
    <row r="31" spans="1:14" x14ac:dyDescent="0.2">
      <c r="A31" s="2">
        <v>6</v>
      </c>
      <c r="B31" s="2">
        <v>1.1095999999999999</v>
      </c>
      <c r="C31" s="2">
        <v>0.94820000000000004</v>
      </c>
      <c r="D31" s="2">
        <f t="shared" si="0"/>
        <v>1.0288999999999999</v>
      </c>
      <c r="E31" s="2"/>
      <c r="F31" s="2"/>
      <c r="G31" s="2">
        <f t="shared" si="3"/>
        <v>1208.3196153846152</v>
      </c>
      <c r="H31" s="2">
        <f t="shared" si="3"/>
        <v>1154.5880769230766</v>
      </c>
      <c r="I31" s="2"/>
      <c r="J31" s="2"/>
      <c r="K31" s="2"/>
      <c r="M31">
        <f t="shared" si="2"/>
        <v>-0.16139999999999988</v>
      </c>
    </row>
    <row r="32" spans="1:14" x14ac:dyDescent="0.2">
      <c r="A32" s="2">
        <v>6</v>
      </c>
      <c r="B32" s="2">
        <v>1.1022000000000001</v>
      </c>
      <c r="C32" s="2">
        <v>1.3642000000000001</v>
      </c>
      <c r="D32" s="2">
        <f t="shared" si="0"/>
        <v>1.2332000000000001</v>
      </c>
      <c r="E32" s="2"/>
      <c r="F32" s="2"/>
      <c r="G32" s="2">
        <f t="shared" si="3"/>
        <v>996.61961538461514</v>
      </c>
      <c r="H32" s="2">
        <f t="shared" si="3"/>
        <v>1366.2880769230767</v>
      </c>
      <c r="I32" s="2"/>
      <c r="J32" s="2"/>
      <c r="K32" s="2"/>
      <c r="M32">
        <f t="shared" si="2"/>
        <v>0.26200000000000001</v>
      </c>
    </row>
    <row r="33" spans="1:13" x14ac:dyDescent="0.2">
      <c r="A33" s="2">
        <v>6</v>
      </c>
      <c r="B33" s="2">
        <v>1.0680000000000001</v>
      </c>
      <c r="C33" s="2">
        <v>1.1254999999999999</v>
      </c>
      <c r="D33" s="2">
        <f t="shared" si="0"/>
        <v>1.0967500000000001</v>
      </c>
      <c r="E33" s="2"/>
      <c r="F33" s="2"/>
      <c r="G33" s="2">
        <f t="shared" si="3"/>
        <v>1098.8696153846151</v>
      </c>
      <c r="H33" s="2">
        <f t="shared" si="3"/>
        <v>1264.0380769230765</v>
      </c>
      <c r="I33" s="2"/>
      <c r="J33" s="2"/>
      <c r="K33" s="2"/>
      <c r="M33">
        <f t="shared" si="2"/>
        <v>5.7499999999999885E-2</v>
      </c>
    </row>
    <row r="34" spans="1:13" x14ac:dyDescent="0.2">
      <c r="A34" s="2">
        <v>6</v>
      </c>
      <c r="B34" s="2">
        <v>1.5672999999999999</v>
      </c>
      <c r="C34" s="2">
        <v>1.7165999999999999</v>
      </c>
      <c r="D34" s="2">
        <f t="shared" si="0"/>
        <v>1.64195</v>
      </c>
      <c r="E34" s="2"/>
      <c r="F34" s="2"/>
      <c r="G34" s="2">
        <f t="shared" si="3"/>
        <v>1052.9696153846151</v>
      </c>
      <c r="H34" s="2">
        <f t="shared" si="3"/>
        <v>1309.9380769230766</v>
      </c>
      <c r="I34" s="2"/>
      <c r="J34" s="2"/>
      <c r="K34" s="2"/>
      <c r="M34">
        <f t="shared" si="2"/>
        <v>0.14929999999999999</v>
      </c>
    </row>
    <row r="35" spans="1:13" x14ac:dyDescent="0.2">
      <c r="A35" s="2">
        <v>6</v>
      </c>
      <c r="B35" s="2">
        <v>1.1275999999999999</v>
      </c>
      <c r="C35" s="2">
        <v>1.0621</v>
      </c>
      <c r="D35" s="2">
        <f t="shared" si="0"/>
        <v>1.0948500000000001</v>
      </c>
      <c r="E35" s="2"/>
      <c r="F35" s="2"/>
      <c r="G35" s="2">
        <f t="shared" si="3"/>
        <v>1160.3696153846149</v>
      </c>
      <c r="H35" s="2">
        <f t="shared" si="3"/>
        <v>1202.5380769230767</v>
      </c>
      <c r="I35" s="2"/>
      <c r="J35" s="2"/>
      <c r="K35" s="2"/>
      <c r="M35">
        <f t="shared" si="2"/>
        <v>-6.5499999999999892E-2</v>
      </c>
    </row>
    <row r="36" spans="1:13" x14ac:dyDescent="0.2">
      <c r="A36" s="2">
        <v>6</v>
      </c>
      <c r="B36" s="2">
        <v>1.1346000000000001</v>
      </c>
      <c r="C36" s="2">
        <v>1.2141</v>
      </c>
      <c r="D36" s="2">
        <f t="shared" si="0"/>
        <v>1.17435</v>
      </c>
      <c r="E36" s="2"/>
      <c r="F36" s="2"/>
      <c r="G36" s="2">
        <f t="shared" si="3"/>
        <v>1087.8696153846151</v>
      </c>
      <c r="H36" s="2">
        <f t="shared" si="3"/>
        <v>1275.0380769230767</v>
      </c>
      <c r="I36" s="2"/>
      <c r="J36" s="2"/>
      <c r="K36" s="2"/>
      <c r="M36">
        <f t="shared" si="2"/>
        <v>7.9499999999999904E-2</v>
      </c>
    </row>
    <row r="37" spans="1:13" x14ac:dyDescent="0.2">
      <c r="A37" s="2">
        <v>6</v>
      </c>
      <c r="B37" s="2">
        <v>1.2174</v>
      </c>
      <c r="C37" s="2">
        <v>1.6051</v>
      </c>
      <c r="D37" s="2">
        <f t="shared" si="0"/>
        <v>1.4112499999999999</v>
      </c>
      <c r="E37" s="2"/>
      <c r="F37" s="2"/>
      <c r="G37" s="2">
        <f t="shared" si="3"/>
        <v>933.76961538461535</v>
      </c>
      <c r="H37" s="2">
        <f t="shared" si="3"/>
        <v>1429.1380769230768</v>
      </c>
      <c r="I37" s="2"/>
      <c r="J37" s="2"/>
      <c r="K37" s="2"/>
      <c r="M37">
        <f t="shared" si="2"/>
        <v>0.38769999999999993</v>
      </c>
    </row>
    <row r="38" spans="1:13" x14ac:dyDescent="0.2">
      <c r="A38" s="2">
        <v>6</v>
      </c>
      <c r="B38" s="2">
        <v>0.68818999999999997</v>
      </c>
      <c r="C38" s="2">
        <v>0.77678000000000003</v>
      </c>
      <c r="D38" s="2">
        <f t="shared" si="0"/>
        <v>0.73248500000000005</v>
      </c>
      <c r="E38" s="2"/>
      <c r="F38" s="2"/>
      <c r="G38" s="2">
        <f t="shared" si="3"/>
        <v>1083.3246153846151</v>
      </c>
      <c r="H38" s="2">
        <f t="shared" si="3"/>
        <v>1279.5830769230768</v>
      </c>
      <c r="I38" s="2"/>
      <c r="J38" s="2"/>
      <c r="K38" s="2"/>
      <c r="M38">
        <f t="shared" si="2"/>
        <v>8.8590000000000058E-2</v>
      </c>
    </row>
    <row r="39" spans="1:13" x14ac:dyDescent="0.2">
      <c r="A39" s="2">
        <v>6</v>
      </c>
      <c r="B39" s="2">
        <v>1.6276999999999999</v>
      </c>
      <c r="C39" s="2">
        <v>1.492</v>
      </c>
      <c r="D39" s="2">
        <f t="shared" si="0"/>
        <v>1.55985</v>
      </c>
      <c r="E39" s="2"/>
      <c r="F39" s="2"/>
      <c r="G39" s="2">
        <f t="shared" si="3"/>
        <v>1195.4696153846151</v>
      </c>
      <c r="H39" s="2">
        <f t="shared" si="3"/>
        <v>1167.4380769230768</v>
      </c>
      <c r="I39" s="2"/>
      <c r="J39" s="2"/>
      <c r="K39" s="2"/>
      <c r="M39">
        <f t="shared" si="2"/>
        <v>-0.13569999999999993</v>
      </c>
    </row>
    <row r="40" spans="1:13" x14ac:dyDescent="0.2">
      <c r="A40" s="2">
        <v>6</v>
      </c>
      <c r="B40" s="2">
        <v>0.91381000000000001</v>
      </c>
      <c r="C40" s="2">
        <v>0.71033999999999997</v>
      </c>
      <c r="D40" s="2">
        <f t="shared" si="0"/>
        <v>0.81207499999999999</v>
      </c>
      <c r="E40" s="2"/>
      <c r="F40" s="2"/>
      <c r="G40" s="2">
        <f t="shared" si="3"/>
        <v>1229.354615384615</v>
      </c>
      <c r="H40" s="2">
        <f t="shared" si="3"/>
        <v>1133.5530769230768</v>
      </c>
      <c r="I40" s="2"/>
      <c r="J40" s="2"/>
      <c r="K40" s="2"/>
      <c r="M40">
        <f t="shared" si="2"/>
        <v>-0.20347000000000004</v>
      </c>
    </row>
    <row r="41" spans="1:13" x14ac:dyDescent="0.2">
      <c r="A41" s="2">
        <v>6</v>
      </c>
      <c r="B41" s="2">
        <v>1.1634</v>
      </c>
      <c r="C41" s="2">
        <v>1.2501</v>
      </c>
      <c r="D41" s="2">
        <f t="shared" si="0"/>
        <v>1.20675</v>
      </c>
      <c r="E41" s="2"/>
      <c r="F41" s="2"/>
      <c r="G41" s="2">
        <f t="shared" si="3"/>
        <v>1084.2696153846152</v>
      </c>
      <c r="H41" s="2">
        <f t="shared" si="3"/>
        <v>1278.6380769230768</v>
      </c>
      <c r="I41" s="2"/>
      <c r="J41" s="2"/>
      <c r="K41" s="2"/>
      <c r="M41">
        <f t="shared" si="2"/>
        <v>8.6699999999999999E-2</v>
      </c>
    </row>
    <row r="42" spans="1:13" x14ac:dyDescent="0.2">
      <c r="A42" s="2">
        <v>6</v>
      </c>
      <c r="B42" s="2">
        <v>1.1192</v>
      </c>
      <c r="C42" s="2">
        <v>1.4241999999999999</v>
      </c>
      <c r="D42" s="2">
        <f t="shared" si="0"/>
        <v>1.2717000000000001</v>
      </c>
      <c r="E42" s="2"/>
      <c r="F42" s="2"/>
      <c r="G42" s="2">
        <f t="shared" si="3"/>
        <v>975.11961538461514</v>
      </c>
      <c r="H42" s="2">
        <f t="shared" si="3"/>
        <v>1387.7880769230767</v>
      </c>
      <c r="I42" s="2"/>
      <c r="J42" s="2"/>
      <c r="K42" s="2"/>
      <c r="M42">
        <f t="shared" si="2"/>
        <v>0.30499999999999994</v>
      </c>
    </row>
    <row r="43" spans="1:13" x14ac:dyDescent="0.2">
      <c r="A43" s="2">
        <v>6</v>
      </c>
      <c r="B43" s="2">
        <v>1.3825000000000001</v>
      </c>
      <c r="C43" s="2">
        <v>1.3514999999999999</v>
      </c>
      <c r="D43" s="2">
        <f t="shared" si="0"/>
        <v>1.367</v>
      </c>
      <c r="E43" s="2"/>
      <c r="F43" s="2"/>
      <c r="G43" s="2">
        <f t="shared" si="3"/>
        <v>1143.1196153846154</v>
      </c>
      <c r="H43" s="2">
        <f t="shared" si="3"/>
        <v>1219.7880769230767</v>
      </c>
      <c r="I43" s="2"/>
      <c r="J43" s="2"/>
      <c r="K43" s="2"/>
      <c r="M43">
        <f t="shared" si="2"/>
        <v>-3.1000000000000139E-2</v>
      </c>
    </row>
    <row r="44" spans="1:13" x14ac:dyDescent="0.2">
      <c r="A44" s="2">
        <v>6</v>
      </c>
      <c r="B44" s="2">
        <v>1.2214</v>
      </c>
      <c r="C44" s="2">
        <v>1.4154</v>
      </c>
      <c r="D44" s="2">
        <f t="shared" si="0"/>
        <v>1.3184</v>
      </c>
      <c r="E44" s="2"/>
      <c r="F44" s="2"/>
      <c r="G44" s="2">
        <f t="shared" si="3"/>
        <v>1030.6196153846151</v>
      </c>
      <c r="H44" s="2">
        <f t="shared" si="3"/>
        <v>1332.2880769230767</v>
      </c>
      <c r="I44" s="2"/>
      <c r="J44" s="2"/>
      <c r="K44" s="2"/>
      <c r="M44">
        <f t="shared" si="2"/>
        <v>0.19399999999999995</v>
      </c>
    </row>
    <row r="45" spans="1:13" x14ac:dyDescent="0.2">
      <c r="A45" s="2">
        <v>6</v>
      </c>
      <c r="B45" s="2">
        <v>1.8520000000000001</v>
      </c>
      <c r="C45" s="2">
        <v>1.5743</v>
      </c>
      <c r="D45" s="2">
        <f t="shared" si="0"/>
        <v>1.7131500000000002</v>
      </c>
      <c r="E45" s="2"/>
      <c r="F45" s="2"/>
      <c r="G45" s="2">
        <f t="shared" si="3"/>
        <v>1266.4696153846151</v>
      </c>
      <c r="H45" s="2">
        <f t="shared" si="3"/>
        <v>1096.4380769230766</v>
      </c>
      <c r="I45" s="2"/>
      <c r="J45" s="2"/>
      <c r="K45" s="2"/>
      <c r="M45">
        <f t="shared" si="2"/>
        <v>-0.27770000000000006</v>
      </c>
    </row>
    <row r="46" spans="1:13" x14ac:dyDescent="0.2">
      <c r="A46" s="2">
        <v>6</v>
      </c>
      <c r="B46" s="2">
        <v>0.91266999999999998</v>
      </c>
      <c r="C46" s="2">
        <v>1.3722000000000001</v>
      </c>
      <c r="D46" s="2">
        <f t="shared" si="0"/>
        <v>1.1424350000000001</v>
      </c>
      <c r="E46" s="2"/>
      <c r="F46" s="2"/>
      <c r="G46" s="2">
        <f t="shared" si="3"/>
        <v>897.85461538461504</v>
      </c>
      <c r="H46" s="2">
        <f t="shared" si="3"/>
        <v>1465.0530769230768</v>
      </c>
      <c r="I46" s="2"/>
      <c r="J46" s="2"/>
      <c r="K46" s="2"/>
      <c r="M46">
        <f t="shared" si="2"/>
        <v>0.45953000000000011</v>
      </c>
    </row>
    <row r="47" spans="1:13" x14ac:dyDescent="0.2">
      <c r="A47" s="2">
        <v>6</v>
      </c>
      <c r="B47" s="2">
        <v>0.90661999999999998</v>
      </c>
      <c r="C47" s="2">
        <v>1.3313999999999999</v>
      </c>
      <c r="D47" s="2">
        <f t="shared" si="0"/>
        <v>1.1190099999999998</v>
      </c>
      <c r="E47" s="2"/>
      <c r="F47" s="2"/>
      <c r="G47" s="2">
        <f t="shared" si="3"/>
        <v>915.22961538461539</v>
      </c>
      <c r="H47" s="2">
        <f t="shared" si="3"/>
        <v>1447.6780769230768</v>
      </c>
      <c r="I47" s="2"/>
      <c r="J47" s="2"/>
      <c r="K47" s="2"/>
      <c r="M47">
        <f t="shared" si="2"/>
        <v>0.42477999999999994</v>
      </c>
    </row>
    <row r="48" spans="1:13" x14ac:dyDescent="0.2">
      <c r="A48" s="2">
        <v>6</v>
      </c>
      <c r="B48" s="2">
        <v>0.84567000000000003</v>
      </c>
      <c r="C48" s="2">
        <v>0.84562999999999999</v>
      </c>
      <c r="D48" s="2">
        <f t="shared" si="0"/>
        <v>0.84565000000000001</v>
      </c>
      <c r="E48" s="2"/>
      <c r="F48" s="2"/>
      <c r="G48" s="2">
        <f t="shared" si="3"/>
        <v>1127.6396153846151</v>
      </c>
      <c r="H48" s="2">
        <f t="shared" si="3"/>
        <v>1235.2680769230769</v>
      </c>
      <c r="I48" s="2"/>
      <c r="J48" s="2"/>
      <c r="K48" s="2"/>
      <c r="M48">
        <f t="shared" si="2"/>
        <v>-4.0000000000040004E-5</v>
      </c>
    </row>
    <row r="49" spans="1:14" x14ac:dyDescent="0.2">
      <c r="A49" s="2">
        <v>6</v>
      </c>
      <c r="B49" s="2">
        <v>1.1508</v>
      </c>
      <c r="C49" s="2">
        <v>1.1456</v>
      </c>
      <c r="D49" s="2">
        <f t="shared" si="0"/>
        <v>1.1482000000000001</v>
      </c>
      <c r="E49" s="2"/>
      <c r="F49" s="2"/>
      <c r="G49" s="2">
        <f t="shared" si="3"/>
        <v>1130.2196153846151</v>
      </c>
      <c r="H49" s="2">
        <f t="shared" si="3"/>
        <v>1232.6880769230766</v>
      </c>
      <c r="I49" s="2"/>
      <c r="J49" s="2"/>
      <c r="K49" s="2"/>
      <c r="M49">
        <f t="shared" si="2"/>
        <v>-5.2000000000000934E-3</v>
      </c>
    </row>
    <row r="50" spans="1:14" x14ac:dyDescent="0.2">
      <c r="A50" s="2">
        <v>6</v>
      </c>
      <c r="B50" s="2">
        <v>1.0228999999999999</v>
      </c>
      <c r="C50" s="2">
        <v>1.3505</v>
      </c>
      <c r="D50" s="2">
        <f t="shared" si="0"/>
        <v>1.1867000000000001</v>
      </c>
      <c r="E50" s="2"/>
      <c r="F50" s="2"/>
      <c r="G50" s="2">
        <f t="shared" si="3"/>
        <v>963.81961538461508</v>
      </c>
      <c r="H50" s="2">
        <f t="shared" si="3"/>
        <v>1399.0880769230766</v>
      </c>
      <c r="I50" s="2"/>
      <c r="J50" s="2"/>
      <c r="K50" s="2"/>
      <c r="M50">
        <f t="shared" si="2"/>
        <v>0.32760000000000011</v>
      </c>
    </row>
    <row r="51" spans="1:14" x14ac:dyDescent="0.2">
      <c r="A51" s="2">
        <v>6</v>
      </c>
      <c r="B51" s="2">
        <v>1.0772999999999999</v>
      </c>
      <c r="C51" s="2">
        <v>1.3960999999999999</v>
      </c>
      <c r="D51" s="2">
        <f t="shared" si="0"/>
        <v>1.2366999999999999</v>
      </c>
      <c r="E51" s="2"/>
      <c r="F51" s="2"/>
      <c r="G51" s="2">
        <f t="shared" si="3"/>
        <v>968.21961538461517</v>
      </c>
      <c r="H51" s="2">
        <f t="shared" si="3"/>
        <v>1394.6880769230768</v>
      </c>
      <c r="I51" s="2"/>
      <c r="J51" s="2"/>
      <c r="K51" s="2"/>
      <c r="M51">
        <f t="shared" si="2"/>
        <v>0.31879999999999997</v>
      </c>
    </row>
    <row r="52" spans="1:14" x14ac:dyDescent="0.2">
      <c r="A52" s="2">
        <v>6</v>
      </c>
      <c r="B52" s="2">
        <v>0.78576999999999997</v>
      </c>
      <c r="C52" s="2">
        <v>0.94360999999999995</v>
      </c>
      <c r="D52" s="2">
        <f t="shared" si="0"/>
        <v>0.86468999999999996</v>
      </c>
      <c r="E52" s="2"/>
      <c r="F52" s="2"/>
      <c r="G52" s="2">
        <f t="shared" si="3"/>
        <v>1048.6996153846153</v>
      </c>
      <c r="H52" s="2">
        <f t="shared" si="3"/>
        <v>1314.2080769230765</v>
      </c>
      <c r="I52" s="2"/>
      <c r="J52" s="2"/>
      <c r="K52" s="2"/>
      <c r="M52">
        <f t="shared" si="2"/>
        <v>0.15783999999999998</v>
      </c>
    </row>
    <row r="53" spans="1:14" x14ac:dyDescent="0.2">
      <c r="A53" s="2">
        <v>6</v>
      </c>
      <c r="B53" s="2">
        <v>0.85148000000000001</v>
      </c>
      <c r="C53" s="2">
        <v>1.1527000000000001</v>
      </c>
      <c r="D53" s="2">
        <f t="shared" si="0"/>
        <v>1.0020899999999999</v>
      </c>
      <c r="E53" s="2"/>
      <c r="F53" s="2"/>
      <c r="G53" s="2">
        <f t="shared" si="3"/>
        <v>977.00961538461524</v>
      </c>
      <c r="H53" s="2">
        <f t="shared" si="3"/>
        <v>1385.8980769230768</v>
      </c>
      <c r="I53" s="2"/>
      <c r="J53" s="2"/>
      <c r="K53" s="2"/>
      <c r="M53">
        <f t="shared" si="2"/>
        <v>0.30122000000000004</v>
      </c>
    </row>
    <row r="54" spans="1:14" x14ac:dyDescent="0.2">
      <c r="A54" s="2">
        <v>6</v>
      </c>
      <c r="B54" s="2">
        <v>1.1668000000000001</v>
      </c>
      <c r="C54" s="2">
        <v>0.87412999999999996</v>
      </c>
      <c r="D54" s="2">
        <f t="shared" si="0"/>
        <v>1.020465</v>
      </c>
      <c r="E54" s="2"/>
      <c r="F54" s="2"/>
      <c r="G54" s="2">
        <f t="shared" si="3"/>
        <v>1273.9546153846154</v>
      </c>
      <c r="H54" s="2">
        <f t="shared" si="3"/>
        <v>1088.9530769230769</v>
      </c>
      <c r="I54" s="2"/>
      <c r="J54" s="2"/>
      <c r="K54" s="2"/>
      <c r="M54">
        <f t="shared" si="2"/>
        <v>-0.2926700000000001</v>
      </c>
    </row>
    <row r="55" spans="1:14" x14ac:dyDescent="0.2">
      <c r="A55" s="3">
        <v>8</v>
      </c>
      <c r="B55" s="3">
        <v>0.62695999999999996</v>
      </c>
      <c r="C55" s="3">
        <v>0.67301</v>
      </c>
      <c r="D55" s="3">
        <f t="shared" si="0"/>
        <v>0.64998500000000003</v>
      </c>
      <c r="E55" s="3">
        <f>AVERAGE(B55:B76)</f>
        <v>0.70631818181818184</v>
      </c>
      <c r="F55" s="3">
        <f>AVERAGE(C55:C76)</f>
        <v>0.74207818181818186</v>
      </c>
      <c r="G55" s="3">
        <f>((B55-$D55)+E$55)*1000</f>
        <v>683.29318181818178</v>
      </c>
      <c r="H55" s="3">
        <f>((C55-$D55)+F$55)*1000</f>
        <v>765.10318181818184</v>
      </c>
      <c r="I55" s="3">
        <f>1.96*STDEV(G55:G76)/SQRT(COUNT(G55:G76))</f>
        <v>21.617437813894036</v>
      </c>
      <c r="J55" s="3">
        <f>E55*1000</f>
        <v>706.31818181818187</v>
      </c>
      <c r="K55" s="3">
        <f>F55*1000</f>
        <v>742.07818181818186</v>
      </c>
      <c r="M55">
        <f t="shared" si="2"/>
        <v>4.6050000000000035E-2</v>
      </c>
      <c r="N55" s="3">
        <f>1.96*STDEV(M55:M76)/SQRT(COUNT(M55:M76))</f>
        <v>4.3234875627788064E-2</v>
      </c>
    </row>
    <row r="56" spans="1:14" x14ac:dyDescent="0.2">
      <c r="A56" s="3">
        <v>8</v>
      </c>
      <c r="B56" s="3">
        <v>0.66998999999999997</v>
      </c>
      <c r="C56" s="3">
        <v>0.72680999999999996</v>
      </c>
      <c r="D56" s="3">
        <f t="shared" si="0"/>
        <v>0.69839999999999991</v>
      </c>
      <c r="E56" s="3"/>
      <c r="F56" s="3"/>
      <c r="G56" s="3">
        <f t="shared" ref="G56:H76" si="4">((B56-$D56)+E$55)*1000</f>
        <v>677.9081818181819</v>
      </c>
      <c r="H56" s="3">
        <f t="shared" si="4"/>
        <v>770.48818181818194</v>
      </c>
      <c r="I56" s="3"/>
      <c r="J56" s="3"/>
      <c r="K56" s="3"/>
      <c r="M56">
        <f t="shared" si="2"/>
        <v>5.6819999999999982E-2</v>
      </c>
    </row>
    <row r="57" spans="1:14" x14ac:dyDescent="0.2">
      <c r="A57" s="3">
        <v>8</v>
      </c>
      <c r="B57" s="3">
        <v>0.73541999999999996</v>
      </c>
      <c r="C57" s="3">
        <v>0.72653999999999996</v>
      </c>
      <c r="D57" s="3">
        <f t="shared" si="0"/>
        <v>0.73097999999999996</v>
      </c>
      <c r="E57" s="3"/>
      <c r="F57" s="3"/>
      <c r="G57" s="3">
        <f t="shared" si="4"/>
        <v>710.75818181818181</v>
      </c>
      <c r="H57" s="3">
        <f t="shared" si="4"/>
        <v>737.63818181818181</v>
      </c>
      <c r="I57" s="3"/>
      <c r="J57" s="3"/>
      <c r="K57" s="3"/>
      <c r="M57">
        <f t="shared" si="2"/>
        <v>-8.879999999999999E-3</v>
      </c>
    </row>
    <row r="58" spans="1:14" x14ac:dyDescent="0.2">
      <c r="A58" s="3">
        <v>8</v>
      </c>
      <c r="B58" s="3">
        <v>0.80503000000000002</v>
      </c>
      <c r="C58" s="3">
        <v>1.0145999999999999</v>
      </c>
      <c r="D58" s="3">
        <f t="shared" si="0"/>
        <v>0.90981500000000004</v>
      </c>
      <c r="E58" s="3"/>
      <c r="F58" s="3"/>
      <c r="G58" s="3">
        <f t="shared" si="4"/>
        <v>601.53318181818179</v>
      </c>
      <c r="H58" s="3">
        <f t="shared" si="4"/>
        <v>846.86318181818172</v>
      </c>
      <c r="I58" s="3"/>
      <c r="J58" s="3"/>
      <c r="K58" s="3"/>
      <c r="M58">
        <f t="shared" si="2"/>
        <v>0.20956999999999992</v>
      </c>
    </row>
    <row r="59" spans="1:14" x14ac:dyDescent="0.2">
      <c r="A59" s="3">
        <v>8</v>
      </c>
      <c r="B59" s="3">
        <v>1.1269</v>
      </c>
      <c r="C59" s="3">
        <v>1.1169</v>
      </c>
      <c r="D59" s="3">
        <f t="shared" si="0"/>
        <v>1.1219000000000001</v>
      </c>
      <c r="E59" s="3"/>
      <c r="F59" s="3"/>
      <c r="G59" s="3">
        <f t="shared" si="4"/>
        <v>711.31818181818176</v>
      </c>
      <c r="H59" s="3">
        <f t="shared" si="4"/>
        <v>737.07818181818175</v>
      </c>
      <c r="I59" s="3"/>
      <c r="J59" s="3"/>
      <c r="K59" s="3"/>
      <c r="M59">
        <f t="shared" si="2"/>
        <v>-1.0000000000000009E-2</v>
      </c>
    </row>
    <row r="60" spans="1:14" x14ac:dyDescent="0.2">
      <c r="A60" s="3">
        <v>8</v>
      </c>
      <c r="B60" s="3">
        <v>0.46431</v>
      </c>
      <c r="C60" s="3">
        <v>0.64802999999999999</v>
      </c>
      <c r="D60" s="3">
        <f t="shared" si="0"/>
        <v>0.55617000000000005</v>
      </c>
      <c r="E60" s="3"/>
      <c r="F60" s="3"/>
      <c r="G60" s="3">
        <f t="shared" si="4"/>
        <v>614.45818181818174</v>
      </c>
      <c r="H60" s="3">
        <f t="shared" si="4"/>
        <v>833.93818181818176</v>
      </c>
      <c r="I60" s="3"/>
      <c r="J60" s="3"/>
      <c r="K60" s="3"/>
      <c r="M60">
        <f t="shared" si="2"/>
        <v>0.18371999999999999</v>
      </c>
    </row>
    <row r="61" spans="1:14" x14ac:dyDescent="0.2">
      <c r="A61" s="3">
        <v>8</v>
      </c>
      <c r="B61" s="3">
        <v>0.57535999999999998</v>
      </c>
      <c r="C61" s="3">
        <v>0.61275999999999997</v>
      </c>
      <c r="D61" s="3">
        <f t="shared" si="0"/>
        <v>0.59406000000000003</v>
      </c>
      <c r="E61" s="3"/>
      <c r="F61" s="3"/>
      <c r="G61" s="3">
        <f t="shared" si="4"/>
        <v>687.61818181818182</v>
      </c>
      <c r="H61" s="3">
        <f t="shared" si="4"/>
        <v>760.77818181818179</v>
      </c>
      <c r="I61" s="3"/>
      <c r="J61" s="3"/>
      <c r="K61" s="3"/>
      <c r="M61">
        <f t="shared" si="2"/>
        <v>3.7399999999999989E-2</v>
      </c>
    </row>
    <row r="62" spans="1:14" x14ac:dyDescent="0.2">
      <c r="A62" s="3">
        <v>8</v>
      </c>
      <c r="B62" s="3">
        <v>0.61446000000000001</v>
      </c>
      <c r="C62" s="3">
        <v>0.67218</v>
      </c>
      <c r="D62" s="3">
        <f t="shared" si="0"/>
        <v>0.64332</v>
      </c>
      <c r="E62" s="3"/>
      <c r="F62" s="3"/>
      <c r="G62" s="3">
        <f t="shared" si="4"/>
        <v>677.45818181818186</v>
      </c>
      <c r="H62" s="3">
        <f t="shared" si="4"/>
        <v>770.93818181818187</v>
      </c>
      <c r="I62" s="3"/>
      <c r="J62" s="3"/>
      <c r="K62" s="3"/>
      <c r="M62">
        <f t="shared" si="2"/>
        <v>5.7719999999999994E-2</v>
      </c>
    </row>
    <row r="63" spans="1:14" x14ac:dyDescent="0.2">
      <c r="A63" s="3">
        <v>8</v>
      </c>
      <c r="B63" s="3">
        <v>0.58359000000000005</v>
      </c>
      <c r="C63" s="3">
        <v>0.59360999999999997</v>
      </c>
      <c r="D63" s="3">
        <f t="shared" si="0"/>
        <v>0.58860000000000001</v>
      </c>
      <c r="E63" s="3"/>
      <c r="F63" s="3"/>
      <c r="G63" s="3">
        <f t="shared" si="4"/>
        <v>701.30818181818188</v>
      </c>
      <c r="H63" s="3">
        <f t="shared" si="4"/>
        <v>747.08818181818185</v>
      </c>
      <c r="I63" s="3"/>
      <c r="J63" s="3"/>
      <c r="K63" s="3"/>
      <c r="M63">
        <f t="shared" si="2"/>
        <v>1.0019999999999918E-2</v>
      </c>
    </row>
    <row r="64" spans="1:14" x14ac:dyDescent="0.2">
      <c r="A64" s="3">
        <v>8</v>
      </c>
      <c r="B64" s="3">
        <v>0.64007999999999998</v>
      </c>
      <c r="C64" s="3">
        <v>0.55193999999999999</v>
      </c>
      <c r="D64" s="3">
        <f t="shared" si="0"/>
        <v>0.59600999999999993</v>
      </c>
      <c r="E64" s="3"/>
      <c r="F64" s="3"/>
      <c r="G64" s="3">
        <f t="shared" si="4"/>
        <v>750.38818181818192</v>
      </c>
      <c r="H64" s="3">
        <f t="shared" si="4"/>
        <v>698.00818181818192</v>
      </c>
      <c r="I64" s="3"/>
      <c r="J64" s="3"/>
      <c r="K64" s="3"/>
      <c r="M64">
        <f t="shared" si="2"/>
        <v>-8.8139999999999996E-2</v>
      </c>
    </row>
    <row r="65" spans="1:15" x14ac:dyDescent="0.2">
      <c r="A65" s="3">
        <v>8</v>
      </c>
      <c r="B65" s="3">
        <v>0.50100999999999996</v>
      </c>
      <c r="C65" s="3">
        <v>0.44363000000000002</v>
      </c>
      <c r="D65" s="3">
        <f>AVERAGE(B65:C65)</f>
        <v>0.47231999999999996</v>
      </c>
      <c r="E65" s="3"/>
      <c r="F65" s="3"/>
      <c r="G65" s="3">
        <f t="shared" si="4"/>
        <v>735.00818181818181</v>
      </c>
      <c r="H65" s="3">
        <f t="shared" si="4"/>
        <v>713.38818181818192</v>
      </c>
      <c r="I65" s="3"/>
      <c r="J65" s="3"/>
      <c r="K65" s="3"/>
      <c r="M65">
        <f t="shared" si="2"/>
        <v>-5.7379999999999931E-2</v>
      </c>
    </row>
    <row r="66" spans="1:15" x14ac:dyDescent="0.2">
      <c r="A66" s="3">
        <v>8</v>
      </c>
      <c r="B66" s="3">
        <v>0.77971999999999997</v>
      </c>
      <c r="C66" s="3">
        <v>0.73372000000000004</v>
      </c>
      <c r="D66" s="3">
        <f t="shared" si="0"/>
        <v>0.75672000000000006</v>
      </c>
      <c r="E66" s="3"/>
      <c r="F66" s="3"/>
      <c r="G66" s="3">
        <f t="shared" si="4"/>
        <v>729.31818181818176</v>
      </c>
      <c r="H66" s="3">
        <f t="shared" si="4"/>
        <v>719.07818181818186</v>
      </c>
      <c r="I66" s="3"/>
      <c r="J66" s="3"/>
      <c r="K66" s="3"/>
      <c r="M66">
        <f t="shared" si="2"/>
        <v>-4.599999999999993E-2</v>
      </c>
    </row>
    <row r="67" spans="1:15" x14ac:dyDescent="0.2">
      <c r="A67" s="3">
        <v>8</v>
      </c>
      <c r="B67" s="3">
        <v>0.87522</v>
      </c>
      <c r="C67" s="3">
        <v>0.78795999999999999</v>
      </c>
      <c r="D67" s="3">
        <f t="shared" ref="D67:D76" si="5">AVERAGE(B67:C67)</f>
        <v>0.83159000000000005</v>
      </c>
      <c r="E67" s="3"/>
      <c r="F67" s="3"/>
      <c r="G67" s="3">
        <f t="shared" si="4"/>
        <v>749.94818181818175</v>
      </c>
      <c r="H67" s="3">
        <f t="shared" si="4"/>
        <v>698.44818181818175</v>
      </c>
      <c r="I67" s="3"/>
      <c r="J67" s="3"/>
      <c r="K67" s="3"/>
      <c r="M67">
        <f t="shared" ref="M67:M76" si="6">C67-B67</f>
        <v>-8.7260000000000004E-2</v>
      </c>
    </row>
    <row r="68" spans="1:15" x14ac:dyDescent="0.2">
      <c r="A68" s="3">
        <v>8</v>
      </c>
      <c r="B68" s="3">
        <v>0.79293999999999998</v>
      </c>
      <c r="C68" s="3">
        <v>0.97048999999999996</v>
      </c>
      <c r="D68" s="3">
        <f t="shared" si="5"/>
        <v>0.88171500000000003</v>
      </c>
      <c r="E68" s="3"/>
      <c r="F68" s="3"/>
      <c r="G68" s="3">
        <f t="shared" si="4"/>
        <v>617.54318181818178</v>
      </c>
      <c r="H68" s="3">
        <f t="shared" si="4"/>
        <v>830.85318181818184</v>
      </c>
      <c r="I68" s="3"/>
      <c r="J68" s="3"/>
      <c r="K68" s="3"/>
      <c r="M68">
        <f t="shared" si="6"/>
        <v>0.17754999999999999</v>
      </c>
    </row>
    <row r="69" spans="1:15" x14ac:dyDescent="0.2">
      <c r="A69" s="3">
        <v>8</v>
      </c>
      <c r="B69" s="3">
        <v>0.85580999999999996</v>
      </c>
      <c r="C69" s="3">
        <v>0.94779000000000002</v>
      </c>
      <c r="D69" s="3">
        <f t="shared" si="5"/>
        <v>0.90179999999999993</v>
      </c>
      <c r="E69" s="3"/>
      <c r="F69" s="3"/>
      <c r="G69" s="3">
        <f t="shared" si="4"/>
        <v>660.32818181818186</v>
      </c>
      <c r="H69" s="3">
        <f t="shared" si="4"/>
        <v>788.06818181818198</v>
      </c>
      <c r="I69" s="3"/>
      <c r="J69" s="3"/>
      <c r="K69" s="3"/>
      <c r="M69">
        <f t="shared" si="6"/>
        <v>9.1980000000000062E-2</v>
      </c>
    </row>
    <row r="70" spans="1:15" x14ac:dyDescent="0.2">
      <c r="A70" s="3">
        <v>8</v>
      </c>
      <c r="B70" s="3">
        <v>0.96757000000000004</v>
      </c>
      <c r="C70" s="3">
        <v>0.75168000000000001</v>
      </c>
      <c r="D70" s="3">
        <f t="shared" si="5"/>
        <v>0.85962500000000008</v>
      </c>
      <c r="E70" s="3"/>
      <c r="F70" s="3"/>
      <c r="G70" s="3">
        <f t="shared" si="4"/>
        <v>814.26318181818181</v>
      </c>
      <c r="H70" s="3">
        <f t="shared" si="4"/>
        <v>634.13318181818181</v>
      </c>
      <c r="I70" s="3"/>
      <c r="J70" s="3"/>
      <c r="K70" s="3"/>
      <c r="M70">
        <f t="shared" si="6"/>
        <v>-0.21589000000000003</v>
      </c>
    </row>
    <row r="71" spans="1:15" x14ac:dyDescent="0.2">
      <c r="A71" s="3">
        <v>8</v>
      </c>
      <c r="B71" s="3">
        <v>0.63787000000000005</v>
      </c>
      <c r="C71" s="3">
        <v>0.64563000000000004</v>
      </c>
      <c r="D71" s="3">
        <f t="shared" si="5"/>
        <v>0.64175000000000004</v>
      </c>
      <c r="E71" s="3"/>
      <c r="F71" s="3"/>
      <c r="G71" s="3">
        <f t="shared" si="4"/>
        <v>702.43818181818187</v>
      </c>
      <c r="H71" s="3">
        <f t="shared" si="4"/>
        <v>745.95818181818186</v>
      </c>
      <c r="I71" s="3"/>
      <c r="J71" s="3"/>
      <c r="K71" s="3"/>
      <c r="M71">
        <f t="shared" si="6"/>
        <v>7.7599999999999891E-3</v>
      </c>
    </row>
    <row r="72" spans="1:15" x14ac:dyDescent="0.2">
      <c r="A72" s="3">
        <v>8</v>
      </c>
      <c r="B72" s="3">
        <v>0.83513999999999999</v>
      </c>
      <c r="C72" s="3">
        <v>0.84804000000000002</v>
      </c>
      <c r="D72" s="3">
        <f t="shared" si="5"/>
        <v>0.84159000000000006</v>
      </c>
      <c r="E72" s="3"/>
      <c r="F72" s="3"/>
      <c r="G72" s="3">
        <f t="shared" si="4"/>
        <v>699.86818181818182</v>
      </c>
      <c r="H72" s="3">
        <f t="shared" si="4"/>
        <v>748.52818181818179</v>
      </c>
      <c r="I72" s="3"/>
      <c r="J72" s="3"/>
      <c r="K72" s="3"/>
      <c r="M72">
        <f t="shared" si="6"/>
        <v>1.2900000000000023E-2</v>
      </c>
    </row>
    <row r="73" spans="1:15" x14ac:dyDescent="0.2">
      <c r="A73" s="3">
        <v>8</v>
      </c>
      <c r="B73" s="3">
        <v>0.70659000000000005</v>
      </c>
      <c r="C73" s="3">
        <v>0.76383000000000001</v>
      </c>
      <c r="D73" s="3">
        <f t="shared" si="5"/>
        <v>0.73521000000000003</v>
      </c>
      <c r="E73" s="3"/>
      <c r="F73" s="3"/>
      <c r="G73" s="3">
        <f t="shared" si="4"/>
        <v>677.69818181818187</v>
      </c>
      <c r="H73" s="3">
        <f t="shared" si="4"/>
        <v>770.69818181818187</v>
      </c>
      <c r="I73" s="3"/>
      <c r="J73" s="3"/>
      <c r="K73" s="3"/>
      <c r="M73">
        <f t="shared" si="6"/>
        <v>5.7239999999999958E-2</v>
      </c>
    </row>
    <row r="74" spans="1:15" x14ac:dyDescent="0.2">
      <c r="A74" s="3">
        <v>8</v>
      </c>
      <c r="B74" s="3">
        <v>0.5252</v>
      </c>
      <c r="C74" s="3">
        <v>0.68317000000000005</v>
      </c>
      <c r="D74" s="3">
        <f t="shared" si="5"/>
        <v>0.60418499999999997</v>
      </c>
      <c r="E74" s="3"/>
      <c r="F74" s="3"/>
      <c r="G74" s="3">
        <f t="shared" si="4"/>
        <v>627.33318181818186</v>
      </c>
      <c r="H74" s="3">
        <f t="shared" si="4"/>
        <v>821.06318181818199</v>
      </c>
      <c r="I74" s="3"/>
      <c r="J74" s="3"/>
      <c r="K74" s="3"/>
      <c r="M74">
        <f t="shared" si="6"/>
        <v>0.15797000000000005</v>
      </c>
    </row>
    <row r="75" spans="1:15" x14ac:dyDescent="0.2">
      <c r="A75" s="3">
        <v>8</v>
      </c>
      <c r="B75" s="3">
        <v>0.54620000000000002</v>
      </c>
      <c r="C75" s="3">
        <v>0.71484000000000003</v>
      </c>
      <c r="D75" s="3">
        <f t="shared" si="5"/>
        <v>0.63051999999999997</v>
      </c>
      <c r="E75" s="3"/>
      <c r="F75" s="3"/>
      <c r="G75" s="3">
        <f t="shared" si="4"/>
        <v>621.99818181818193</v>
      </c>
      <c r="H75" s="3">
        <f t="shared" si="4"/>
        <v>826.39818181818191</v>
      </c>
      <c r="I75" s="3"/>
      <c r="J75" s="3"/>
      <c r="K75" s="3"/>
      <c r="M75">
        <f t="shared" si="6"/>
        <v>0.16864000000000001</v>
      </c>
    </row>
    <row r="76" spans="1:15" x14ac:dyDescent="0.2">
      <c r="A76" s="3">
        <v>8</v>
      </c>
      <c r="B76" s="3">
        <v>0.67362999999999995</v>
      </c>
      <c r="C76" s="3">
        <v>0.69855999999999996</v>
      </c>
      <c r="D76" s="3">
        <f t="shared" si="5"/>
        <v>0.6860949999999999</v>
      </c>
      <c r="E76" s="3"/>
      <c r="F76" s="3"/>
      <c r="G76" s="3">
        <f t="shared" si="4"/>
        <v>693.85318181818195</v>
      </c>
      <c r="H76" s="3">
        <f t="shared" si="4"/>
        <v>754.54318181818189</v>
      </c>
      <c r="I76" s="3"/>
      <c r="J76" s="3"/>
      <c r="K76" s="3"/>
      <c r="M76">
        <f t="shared" si="6"/>
        <v>2.4930000000000008E-2</v>
      </c>
    </row>
    <row r="77" spans="1:15" x14ac:dyDescent="0.2">
      <c r="N77" t="s">
        <v>33</v>
      </c>
    </row>
    <row r="78" spans="1:15" x14ac:dyDescent="0.2">
      <c r="E78" t="s">
        <v>26</v>
      </c>
      <c r="F78" t="s">
        <v>27</v>
      </c>
      <c r="G78" t="s">
        <v>28</v>
      </c>
      <c r="M78" t="s">
        <v>8</v>
      </c>
      <c r="N78">
        <f>AVERAGE(M2:M28)*1000</f>
        <v>109.81148148148144</v>
      </c>
      <c r="O78">
        <f>N2*1000</f>
        <v>80.498937083776568</v>
      </c>
    </row>
    <row r="79" spans="1:15" x14ac:dyDescent="0.2">
      <c r="D79" t="s">
        <v>8</v>
      </c>
      <c r="E79">
        <f>J2</f>
        <v>1469.0518518518518</v>
      </c>
      <c r="F79">
        <f>K2</f>
        <v>1578.8633333333335</v>
      </c>
      <c r="G79">
        <f>I2</f>
        <v>40.249468541888298</v>
      </c>
      <c r="M79" t="s">
        <v>9</v>
      </c>
      <c r="N79">
        <f>AVERAGE(M29:M54)*1000</f>
        <v>107.66846153846151</v>
      </c>
      <c r="O79">
        <f>N29*1000</f>
        <v>81.944044348732675</v>
      </c>
    </row>
    <row r="80" spans="1:15" x14ac:dyDescent="0.2">
      <c r="D80" t="s">
        <v>9</v>
      </c>
      <c r="E80">
        <f>J29</f>
        <v>1127.6196153846151</v>
      </c>
      <c r="F80">
        <f>K29</f>
        <v>1235.2880769230767</v>
      </c>
      <c r="G80">
        <f>I29</f>
        <v>40.97202217436633</v>
      </c>
      <c r="M80" t="s">
        <v>25</v>
      </c>
      <c r="N80">
        <f>AVERAGE(M55:M76)*1000</f>
        <v>35.76</v>
      </c>
      <c r="O80">
        <f>N55*1000</f>
        <v>43.234875627788064</v>
      </c>
    </row>
    <row r="81" spans="4:7" x14ac:dyDescent="0.2">
      <c r="D81" t="s">
        <v>25</v>
      </c>
      <c r="E81">
        <f>J55</f>
        <v>706.31818181818187</v>
      </c>
      <c r="F81">
        <f>K55</f>
        <v>742.07818181818186</v>
      </c>
      <c r="G81">
        <f>I55</f>
        <v>21.617437813894036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Mixing &amp; Switch Cost</vt:lpstr>
      <vt:lpstr>Respons Rep</vt:lpstr>
      <vt:lpstr>Cue Effect</vt:lpstr>
      <vt:lpstr>Sheet4</vt:lpstr>
    </vt:vector>
  </TitlesOfParts>
  <Company>BBK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Microsoft Office User</cp:lastModifiedBy>
  <dcterms:created xsi:type="dcterms:W3CDTF">2017-02-26T11:39:55Z</dcterms:created>
  <dcterms:modified xsi:type="dcterms:W3CDTF">2017-03-14T16:45:26Z</dcterms:modified>
</cp:coreProperties>
</file>