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" i="1" l="1"/>
  <c r="I100" i="1"/>
  <c r="U106" i="1"/>
  <c r="Y106" i="1"/>
  <c r="G101" i="1"/>
  <c r="I101" i="1"/>
  <c r="T106" i="1"/>
  <c r="X106" i="1"/>
  <c r="G103" i="1"/>
  <c r="I103" i="1"/>
  <c r="S106" i="1"/>
  <c r="W106" i="1"/>
  <c r="G102" i="1"/>
  <c r="I102" i="1"/>
  <c r="R106" i="1"/>
  <c r="V106" i="1"/>
  <c r="H100" i="1"/>
  <c r="Q106" i="1"/>
  <c r="H101" i="1"/>
  <c r="P106" i="1"/>
  <c r="H103" i="1"/>
  <c r="O106" i="1"/>
  <c r="H102" i="1"/>
  <c r="N106" i="1"/>
  <c r="G111" i="1"/>
  <c r="I111" i="1"/>
  <c r="U103" i="1"/>
  <c r="Y103" i="1"/>
  <c r="G110" i="1"/>
  <c r="I110" i="1"/>
  <c r="T103" i="1"/>
  <c r="X103" i="1"/>
  <c r="G107" i="1"/>
  <c r="I107" i="1"/>
  <c r="S103" i="1"/>
  <c r="W103" i="1"/>
  <c r="G106" i="1"/>
  <c r="I106" i="1"/>
  <c r="R103" i="1"/>
  <c r="V103" i="1"/>
  <c r="G109" i="1"/>
  <c r="I109" i="1"/>
  <c r="U100" i="1"/>
  <c r="Y100" i="1"/>
  <c r="G108" i="1"/>
  <c r="I108" i="1"/>
  <c r="T100" i="1"/>
  <c r="X100" i="1"/>
  <c r="G105" i="1"/>
  <c r="I105" i="1"/>
  <c r="S100" i="1"/>
  <c r="W100" i="1"/>
  <c r="G104" i="1"/>
  <c r="I104" i="1"/>
  <c r="R100" i="1"/>
  <c r="V100" i="1"/>
  <c r="H111" i="1"/>
  <c r="Q103" i="1"/>
  <c r="H110" i="1"/>
  <c r="P103" i="1"/>
  <c r="H107" i="1"/>
  <c r="O103" i="1"/>
  <c r="H106" i="1"/>
  <c r="N103" i="1"/>
  <c r="H109" i="1"/>
  <c r="Q100" i="1"/>
  <c r="H108" i="1"/>
  <c r="P100" i="1"/>
  <c r="H105" i="1"/>
  <c r="O100" i="1"/>
  <c r="H104" i="1"/>
  <c r="N100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G16" i="1"/>
  <c r="I16" i="1"/>
  <c r="S14" i="1"/>
  <c r="X14" i="1"/>
  <c r="G15" i="1"/>
  <c r="I15" i="1"/>
  <c r="R14" i="1"/>
  <c r="W14" i="1"/>
  <c r="G14" i="1"/>
  <c r="I14" i="1"/>
  <c r="Q14" i="1"/>
  <c r="V14" i="1"/>
  <c r="T11" i="1"/>
  <c r="Y11" i="1"/>
  <c r="X11" i="1"/>
  <c r="G13" i="1"/>
  <c r="I13" i="1"/>
  <c r="S11" i="1"/>
  <c r="W11" i="1"/>
  <c r="G12" i="1"/>
  <c r="I12" i="1"/>
  <c r="R11" i="1"/>
  <c r="V11" i="1"/>
  <c r="G11" i="1"/>
  <c r="I11" i="1"/>
  <c r="Q8" i="1"/>
  <c r="W8" i="1"/>
  <c r="G9" i="1"/>
  <c r="I9" i="1"/>
  <c r="P8" i="1"/>
  <c r="V8" i="1"/>
  <c r="Q5" i="1"/>
  <c r="W5" i="1"/>
  <c r="G10" i="1"/>
  <c r="I10" i="1"/>
  <c r="P5" i="1"/>
  <c r="V5" i="1"/>
  <c r="H18" i="1"/>
  <c r="H17" i="1"/>
  <c r="H16" i="1"/>
  <c r="P14" i="1"/>
  <c r="H15" i="1"/>
  <c r="O14" i="1"/>
  <c r="H14" i="1"/>
  <c r="N14" i="1"/>
  <c r="U11" i="1"/>
  <c r="Q11" i="1"/>
  <c r="P11" i="1"/>
  <c r="H13" i="1"/>
  <c r="O11" i="1"/>
  <c r="H12" i="1"/>
  <c r="N11" i="1"/>
  <c r="H11" i="1"/>
  <c r="O8" i="1"/>
  <c r="H9" i="1"/>
  <c r="N8" i="1"/>
  <c r="O5" i="1"/>
  <c r="H10" i="1"/>
  <c r="N5" i="1"/>
  <c r="G5" i="1"/>
  <c r="I5" i="1"/>
  <c r="J5" i="1"/>
  <c r="H5" i="1"/>
  <c r="G8" i="1"/>
  <c r="I8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7" i="1"/>
  <c r="I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  <c r="H23" i="1"/>
  <c r="H24" i="1"/>
  <c r="H25" i="1"/>
  <c r="H26" i="1"/>
  <c r="H27" i="1"/>
  <c r="H28" i="1"/>
  <c r="H8" i="1"/>
  <c r="H19" i="1"/>
  <c r="H20" i="1"/>
  <c r="H21" i="1"/>
  <c r="H22" i="1"/>
  <c r="H7" i="1"/>
  <c r="G6" i="1"/>
  <c r="I6" i="1"/>
  <c r="J6" i="1"/>
  <c r="H6" i="1"/>
</calcChain>
</file>

<file path=xl/sharedStrings.xml><?xml version="1.0" encoding="utf-8"?>
<sst xmlns="http://schemas.openxmlformats.org/spreadsheetml/2006/main" count="169" uniqueCount="83">
  <si>
    <t>Descriptive Statistics</t>
  </si>
  <si>
    <t>N</t>
  </si>
  <si>
    <t>Minimum</t>
  </si>
  <si>
    <t>Maximum</t>
  </si>
  <si>
    <t>Mean</t>
  </si>
  <si>
    <t>Std. Deviation</t>
  </si>
  <si>
    <t>month</t>
  </si>
  <si>
    <t>accuracy</t>
  </si>
  <si>
    <t>rt_mean</t>
  </si>
  <si>
    <t>P1_rt</t>
  </si>
  <si>
    <t>M1_rt</t>
  </si>
  <si>
    <t>P234_rt</t>
  </si>
  <si>
    <t>M234_rt</t>
  </si>
  <si>
    <t>PV_rt</t>
  </si>
  <si>
    <t>PA_rt</t>
  </si>
  <si>
    <t>MV_rt</t>
  </si>
  <si>
    <t>MA_rt</t>
  </si>
  <si>
    <t>MAV_rt</t>
  </si>
  <si>
    <t>P_Rr_rt</t>
  </si>
  <si>
    <t>P_Rs_rt</t>
  </si>
  <si>
    <t>M_Rr_rt</t>
  </si>
  <si>
    <t>M_Rs_rt</t>
  </si>
  <si>
    <t>T1V_rt</t>
  </si>
  <si>
    <t>T1A_rt</t>
  </si>
  <si>
    <t>T2V_rt</t>
  </si>
  <si>
    <t>T2A_rt</t>
  </si>
  <si>
    <t>SE</t>
  </si>
  <si>
    <t>08-Oct-2015 Pilot Stat</t>
  </si>
  <si>
    <t>Mixing cost</t>
  </si>
  <si>
    <t>P234</t>
  </si>
  <si>
    <t>M234</t>
  </si>
  <si>
    <t>SE1</t>
  </si>
  <si>
    <t>SE2</t>
  </si>
  <si>
    <t>SD</t>
  </si>
  <si>
    <t>Mean correct unit</t>
  </si>
  <si>
    <t>Unit</t>
  </si>
  <si>
    <t>Yr</t>
  </si>
  <si>
    <t>%</t>
  </si>
  <si>
    <t>ms</t>
  </si>
  <si>
    <t>Switch Cost</t>
  </si>
  <si>
    <t>M1</t>
  </si>
  <si>
    <t>Modality</t>
  </si>
  <si>
    <t>SE3</t>
  </si>
  <si>
    <t>SE4</t>
  </si>
  <si>
    <t>Multimodal</t>
  </si>
  <si>
    <t>MA</t>
  </si>
  <si>
    <t>MV</t>
  </si>
  <si>
    <t>MAV</t>
  </si>
  <si>
    <t>(Only T234)</t>
  </si>
  <si>
    <t>(only T234)</t>
  </si>
  <si>
    <t>PV</t>
  </si>
  <si>
    <t>PA</t>
  </si>
  <si>
    <t>2SE</t>
  </si>
  <si>
    <t>V2A</t>
  </si>
  <si>
    <t>A2V</t>
  </si>
  <si>
    <t>A2A</t>
  </si>
  <si>
    <t>V2V</t>
  </si>
  <si>
    <t>Modality Switch</t>
  </si>
  <si>
    <t>V2A_rt</t>
  </si>
  <si>
    <t>A2V_rt</t>
  </si>
  <si>
    <t>V2V_rt</t>
  </si>
  <si>
    <t>A2A_rt</t>
  </si>
  <si>
    <t>PV2A_rt</t>
  </si>
  <si>
    <t>PA2V_rt</t>
  </si>
  <si>
    <t>MV2A_rt</t>
  </si>
  <si>
    <t>MA2V_rt</t>
  </si>
  <si>
    <t>PV2V_rt</t>
  </si>
  <si>
    <t>PA2A_rt</t>
  </si>
  <si>
    <t>MV2V_rt</t>
  </si>
  <si>
    <t>MA2A_rt</t>
  </si>
  <si>
    <t>Valid N (listwise)</t>
  </si>
  <si>
    <t>Mean (ms)</t>
  </si>
  <si>
    <t>SE (ms)</t>
  </si>
  <si>
    <t>Modality Switch (Pure)</t>
  </si>
  <si>
    <t>PV2A</t>
  </si>
  <si>
    <t>PA2V</t>
  </si>
  <si>
    <t>PV2V</t>
  </si>
  <si>
    <t>PA2A</t>
  </si>
  <si>
    <t>Modality Switch (Mix)</t>
  </si>
  <si>
    <t>MV2A</t>
  </si>
  <si>
    <t>MA2V</t>
  </si>
  <si>
    <t>MV2V</t>
  </si>
  <si>
    <t>MA2A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</si>
</sst>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Fill="1"/>
    <xf numFmtId="0" fontId="0" fillId="0" borderId="0" xfId="0" applyFill="1"/>
    <xf numFmtId="1" fontId="0" fillId="0" borderId="0" xfId="0" applyNumberFormat="1" applyFill="1"/>
    <xf numFmtId="15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Mixing</a:t>
            </a:r>
            <a:r>
              <a:rPr lang="en-US" baseline="0"/>
              <a:t> cost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Sheet1!$V$5:$W$5</c:f>
                <c:numCache>
                  <c:formatCode>General</c:formatCode>
                  <c:ptCount val="2"/>
                  <c:pt idx="0">
                    <c:v>136.204718138937</c:v>
                  </c:pt>
                  <c:pt idx="1">
                    <c:v>90.17767094179358</c:v>
                  </c:pt>
                </c:numCache>
              </c:numRef>
            </c:plus>
            <c:minus>
              <c:numRef>
                <c:f>Sheet1!$V$5:$W$5</c:f>
                <c:numCache>
                  <c:formatCode>General</c:formatCode>
                  <c:ptCount val="2"/>
                  <c:pt idx="0">
                    <c:v>136.204718138937</c:v>
                  </c:pt>
                  <c:pt idx="1">
                    <c:v>90.17767094179358</c:v>
                  </c:pt>
                </c:numCache>
              </c:numRef>
            </c:minus>
          </c:errBars>
          <c:cat>
            <c:strRef>
              <c:f>Sheet1!$N$4:$O$4</c:f>
              <c:strCache>
                <c:ptCount val="2"/>
                <c:pt idx="0">
                  <c:v>P234</c:v>
                </c:pt>
                <c:pt idx="1">
                  <c:v>M234</c:v>
                </c:pt>
              </c:strCache>
            </c:strRef>
          </c:cat>
          <c:val>
            <c:numRef>
              <c:f>Sheet1!$N$5:$O$5</c:f>
              <c:numCache>
                <c:formatCode>0</c:formatCode>
                <c:ptCount val="2"/>
                <c:pt idx="0">
                  <c:v>776.3267000000001</c:v>
                </c:pt>
                <c:pt idx="1">
                  <c:v>689.5183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67976"/>
        <c:axId val="2114257960"/>
      </c:barChart>
      <c:catAx>
        <c:axId val="2114267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257960"/>
        <c:crosses val="autoZero"/>
        <c:auto val="1"/>
        <c:lblAlgn val="ctr"/>
        <c:lblOffset val="100"/>
        <c:noMultiLvlLbl val="0"/>
      </c:catAx>
      <c:valAx>
        <c:axId val="211425796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1426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Switch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Sheet1!$V$8:$W$8</c:f>
                <c:numCache>
                  <c:formatCode>General</c:formatCode>
                  <c:ptCount val="2"/>
                  <c:pt idx="0">
                    <c:v>156.4159642345212</c:v>
                  </c:pt>
                  <c:pt idx="1">
                    <c:v>90.17767094179358</c:v>
                  </c:pt>
                </c:numCache>
              </c:numRef>
            </c:plus>
            <c:minus>
              <c:numRef>
                <c:f>Sheet1!$V$8:$W$8</c:f>
                <c:numCache>
                  <c:formatCode>General</c:formatCode>
                  <c:ptCount val="2"/>
                  <c:pt idx="0">
                    <c:v>156.4159642345212</c:v>
                  </c:pt>
                  <c:pt idx="1">
                    <c:v>90.17767094179358</c:v>
                  </c:pt>
                </c:numCache>
              </c:numRef>
            </c:minus>
          </c:errBars>
          <c:cat>
            <c:strRef>
              <c:f>Sheet1!$N$7:$O$7</c:f>
              <c:strCache>
                <c:ptCount val="2"/>
                <c:pt idx="0">
                  <c:v>M1</c:v>
                </c:pt>
                <c:pt idx="1">
                  <c:v>M234</c:v>
                </c:pt>
              </c:strCache>
            </c:strRef>
          </c:cat>
          <c:val>
            <c:numRef>
              <c:f>Sheet1!$N$8:$O$8</c:f>
              <c:numCache>
                <c:formatCode>0</c:formatCode>
                <c:ptCount val="2"/>
                <c:pt idx="0">
                  <c:v>793.45</c:v>
                </c:pt>
                <c:pt idx="1">
                  <c:v>689.5183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900184"/>
        <c:axId val="2113901592"/>
      </c:barChart>
      <c:catAx>
        <c:axId val="2113900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901592"/>
        <c:crosses val="autoZero"/>
        <c:auto val="1"/>
        <c:lblAlgn val="ctr"/>
        <c:lblOffset val="100"/>
        <c:noMultiLvlLbl val="0"/>
      </c:catAx>
      <c:valAx>
        <c:axId val="21139015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1390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Sheet1!$V$11:$Y$11</c:f>
                <c:numCache>
                  <c:formatCode>General</c:formatCode>
                  <c:ptCount val="4"/>
                  <c:pt idx="0">
                    <c:v>180.591407375065</c:v>
                  </c:pt>
                  <c:pt idx="1">
                    <c:v>147.4445855770906</c:v>
                  </c:pt>
                  <c:pt idx="2">
                    <c:v>200.4980512561683</c:v>
                  </c:pt>
                  <c:pt idx="3">
                    <c:v>200.4980512561683</c:v>
                  </c:pt>
                </c:numCache>
              </c:numRef>
            </c:plus>
            <c:minus>
              <c:numRef>
                <c:f>Sheet1!$V$11:$Y$11</c:f>
                <c:numCache>
                  <c:formatCode>General</c:formatCode>
                  <c:ptCount val="4"/>
                  <c:pt idx="0">
                    <c:v>180.591407375065</c:v>
                  </c:pt>
                  <c:pt idx="1">
                    <c:v>147.4445855770906</c:v>
                  </c:pt>
                  <c:pt idx="2">
                    <c:v>200.4980512561683</c:v>
                  </c:pt>
                  <c:pt idx="3">
                    <c:v>200.4980512561683</c:v>
                  </c:pt>
                </c:numCache>
              </c:numRef>
            </c:minus>
          </c:errBars>
          <c:cat>
            <c:strRef>
              <c:f>Sheet1!$N$10:$Q$10</c:f>
              <c:strCache>
                <c:ptCount val="4"/>
                <c:pt idx="0">
                  <c:v>PV</c:v>
                </c:pt>
                <c:pt idx="1">
                  <c:v>PA</c:v>
                </c:pt>
                <c:pt idx="2">
                  <c:v>MV</c:v>
                </c:pt>
                <c:pt idx="3">
                  <c:v>MA</c:v>
                </c:pt>
              </c:strCache>
            </c:strRef>
          </c:cat>
          <c:val>
            <c:numRef>
              <c:f>Sheet1!$N$11:$Q$11</c:f>
              <c:numCache>
                <c:formatCode>0</c:formatCode>
                <c:ptCount val="4"/>
                <c:pt idx="0">
                  <c:v>822.2067</c:v>
                </c:pt>
                <c:pt idx="1">
                  <c:v>765.7167</c:v>
                </c:pt>
                <c:pt idx="2">
                  <c:v>797.6883</c:v>
                </c:pt>
                <c:pt idx="3">
                  <c:v>721.4833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78344"/>
        <c:axId val="2113615208"/>
      </c:barChart>
      <c:catAx>
        <c:axId val="2113478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615208"/>
        <c:crosses val="autoZero"/>
        <c:auto val="1"/>
        <c:lblAlgn val="ctr"/>
        <c:lblOffset val="100"/>
        <c:noMultiLvlLbl val="0"/>
      </c:catAx>
      <c:valAx>
        <c:axId val="2113615208"/>
        <c:scaling>
          <c:orientation val="minMax"/>
          <c:max val="1100.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13478344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 block modality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Sheet1!$V$14:$X$14</c:f>
                <c:numCache>
                  <c:formatCode>General</c:formatCode>
                  <c:ptCount val="3"/>
                  <c:pt idx="0">
                    <c:v>200.4980512561683</c:v>
                  </c:pt>
                  <c:pt idx="1">
                    <c:v>105.3001837464038</c:v>
                  </c:pt>
                  <c:pt idx="2">
                    <c:v>97.3356841776759</c:v>
                  </c:pt>
                </c:numCache>
              </c:numRef>
            </c:plus>
            <c:minus>
              <c:numRef>
                <c:f>Sheet1!$V$14:$X$14</c:f>
                <c:numCache>
                  <c:formatCode>General</c:formatCode>
                  <c:ptCount val="3"/>
                  <c:pt idx="0">
                    <c:v>200.4980512561683</c:v>
                  </c:pt>
                  <c:pt idx="1">
                    <c:v>105.3001837464038</c:v>
                  </c:pt>
                  <c:pt idx="2">
                    <c:v>97.3356841776759</c:v>
                  </c:pt>
                </c:numCache>
              </c:numRef>
            </c:minus>
          </c:errBars>
          <c:cat>
            <c:strRef>
              <c:f>Sheet1!$N$13:$P$13</c:f>
              <c:strCache>
                <c:ptCount val="3"/>
                <c:pt idx="0">
                  <c:v>MV</c:v>
                </c:pt>
                <c:pt idx="1">
                  <c:v>MA</c:v>
                </c:pt>
                <c:pt idx="2">
                  <c:v>MAV</c:v>
                </c:pt>
              </c:strCache>
            </c:strRef>
          </c:cat>
          <c:val>
            <c:numRef>
              <c:f>Sheet1!$N$14:$P$14</c:f>
              <c:numCache>
                <c:formatCode>0</c:formatCode>
                <c:ptCount val="3"/>
                <c:pt idx="0">
                  <c:v>797.6883</c:v>
                </c:pt>
                <c:pt idx="1">
                  <c:v>721.4833</c:v>
                </c:pt>
                <c:pt idx="2">
                  <c:v>583.68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09224"/>
        <c:axId val="2114206296"/>
      </c:barChart>
      <c:catAx>
        <c:axId val="2114209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206296"/>
        <c:crosses val="autoZero"/>
        <c:auto val="1"/>
        <c:lblAlgn val="ctr"/>
        <c:lblOffset val="100"/>
        <c:noMultiLvlLbl val="0"/>
      </c:catAx>
      <c:valAx>
        <c:axId val="2114206296"/>
        <c:scaling>
          <c:orientation val="minMax"/>
          <c:max val="1100.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14209224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Pure-Modality</a:t>
            </a:r>
            <a:r>
              <a:rPr lang="en-US" baseline="0"/>
              <a:t> Switch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Sheet1!$V$100:$Y$100</c:f>
                <c:numCache>
                  <c:formatCode>General</c:formatCode>
                  <c:ptCount val="4"/>
                  <c:pt idx="0">
                    <c:v>150.9932511820845</c:v>
                  </c:pt>
                  <c:pt idx="1">
                    <c:v>148.6731679824126</c:v>
                  </c:pt>
                  <c:pt idx="2">
                    <c:v>235.9385344244557</c:v>
                  </c:pt>
                  <c:pt idx="3">
                    <c:v>178.30741332427</c:v>
                  </c:pt>
                </c:numCache>
              </c:numRef>
            </c:plus>
            <c:minus>
              <c:numRef>
                <c:f>Sheet1!$V$100:$Y$100</c:f>
                <c:numCache>
                  <c:formatCode>General</c:formatCode>
                  <c:ptCount val="4"/>
                  <c:pt idx="0">
                    <c:v>150.9932511820845</c:v>
                  </c:pt>
                  <c:pt idx="1">
                    <c:v>148.6731679824126</c:v>
                  </c:pt>
                  <c:pt idx="2">
                    <c:v>235.9385344244557</c:v>
                  </c:pt>
                  <c:pt idx="3">
                    <c:v>178.30741332427</c:v>
                  </c:pt>
                </c:numCache>
              </c:numRef>
            </c:minus>
          </c:errBars>
          <c:cat>
            <c:strRef>
              <c:f>Sheet1!$N$99:$Q$99</c:f>
              <c:strCache>
                <c:ptCount val="4"/>
                <c:pt idx="0">
                  <c:v>PV2A</c:v>
                </c:pt>
                <c:pt idx="1">
                  <c:v>PA2V</c:v>
                </c:pt>
                <c:pt idx="2">
                  <c:v>PV2V</c:v>
                </c:pt>
                <c:pt idx="3">
                  <c:v>PA2A</c:v>
                </c:pt>
              </c:strCache>
            </c:strRef>
          </c:cat>
          <c:val>
            <c:numRef>
              <c:f>Sheet1!$N$100:$Q$100</c:f>
              <c:numCache>
                <c:formatCode>0</c:formatCode>
                <c:ptCount val="4"/>
                <c:pt idx="0">
                  <c:v>784.8733</c:v>
                </c:pt>
                <c:pt idx="1">
                  <c:v>790.2266999999999</c:v>
                </c:pt>
                <c:pt idx="2">
                  <c:v>918.9916999999999</c:v>
                </c:pt>
                <c:pt idx="3">
                  <c:v>741.9816999999999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94072"/>
        <c:axId val="2112920872"/>
      </c:barChart>
      <c:catAx>
        <c:axId val="2106394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920872"/>
        <c:crosses val="autoZero"/>
        <c:auto val="1"/>
        <c:lblAlgn val="ctr"/>
        <c:lblOffset val="100"/>
        <c:noMultiLvlLbl val="0"/>
      </c:catAx>
      <c:valAx>
        <c:axId val="2112920872"/>
        <c:scaling>
          <c:orientation val="minMax"/>
          <c:max val="1200.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06394072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Mixed-Modality</a:t>
            </a:r>
            <a:r>
              <a:rPr lang="en-US" baseline="0"/>
              <a:t> Switch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Sheet1!$V$103:$Y$103</c:f>
                <c:numCache>
                  <c:formatCode>General</c:formatCode>
                  <c:ptCount val="4"/>
                  <c:pt idx="0">
                    <c:v>198.6213012050426</c:v>
                  </c:pt>
                  <c:pt idx="1">
                    <c:v>318.6608649004221</c:v>
                  </c:pt>
                  <c:pt idx="2">
                    <c:v>217.736074042099</c:v>
                  </c:pt>
                  <c:pt idx="3">
                    <c:v>166.6550354835001</c:v>
                  </c:pt>
                </c:numCache>
              </c:numRef>
            </c:plus>
            <c:minus>
              <c:numRef>
                <c:f>Sheet1!$V$103:$Y$103</c:f>
                <c:numCache>
                  <c:formatCode>General</c:formatCode>
                  <c:ptCount val="4"/>
                  <c:pt idx="0">
                    <c:v>198.6213012050426</c:v>
                  </c:pt>
                  <c:pt idx="1">
                    <c:v>318.6608649004221</c:v>
                  </c:pt>
                  <c:pt idx="2">
                    <c:v>217.736074042099</c:v>
                  </c:pt>
                  <c:pt idx="3">
                    <c:v>166.6550354835001</c:v>
                  </c:pt>
                </c:numCache>
              </c:numRef>
            </c:minus>
          </c:errBars>
          <c:cat>
            <c:strRef>
              <c:f>Sheet1!$N$102:$Q$102</c:f>
              <c:strCache>
                <c:ptCount val="4"/>
                <c:pt idx="0">
                  <c:v>MV2A</c:v>
                </c:pt>
                <c:pt idx="1">
                  <c:v>MA2V</c:v>
                </c:pt>
                <c:pt idx="2">
                  <c:v>MV2V</c:v>
                </c:pt>
                <c:pt idx="3">
                  <c:v>MA2A</c:v>
                </c:pt>
              </c:strCache>
            </c:strRef>
          </c:cat>
          <c:val>
            <c:numRef>
              <c:f>Sheet1!$N$103:$Q$103</c:f>
              <c:numCache>
                <c:formatCode>0</c:formatCode>
                <c:ptCount val="4"/>
                <c:pt idx="0">
                  <c:v>702.1366999999999</c:v>
                </c:pt>
                <c:pt idx="1">
                  <c:v>912.8067</c:v>
                </c:pt>
                <c:pt idx="2">
                  <c:v>744.7983</c:v>
                </c:pt>
                <c:pt idx="3">
                  <c:v>690.8533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24248"/>
        <c:axId val="2111672680"/>
      </c:barChart>
      <c:catAx>
        <c:axId val="2111924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1672680"/>
        <c:crosses val="autoZero"/>
        <c:auto val="1"/>
        <c:lblAlgn val="ctr"/>
        <c:lblOffset val="100"/>
        <c:noMultiLvlLbl val="0"/>
      </c:catAx>
      <c:valAx>
        <c:axId val="2111672680"/>
        <c:scaling>
          <c:orientation val="minMax"/>
          <c:max val="1200.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11924248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</a:t>
            </a:r>
            <a:r>
              <a:rPr lang="en-US" baseline="0"/>
              <a:t> Switch-All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Sheet1!$V$106:$Y$106</c:f>
                <c:numCache>
                  <c:formatCode>General</c:formatCode>
                  <c:ptCount val="4"/>
                  <c:pt idx="0">
                    <c:v>173.6748158482314</c:v>
                  </c:pt>
                  <c:pt idx="1">
                    <c:v>172.4814489404448</c:v>
                  </c:pt>
                  <c:pt idx="2">
                    <c:v>153.794161053299</c:v>
                  </c:pt>
                  <c:pt idx="3">
                    <c:v>155.6851589697618</c:v>
                  </c:pt>
                </c:numCache>
              </c:numRef>
            </c:plus>
            <c:minus>
              <c:numRef>
                <c:f>Sheet1!$V$106:$Y$106</c:f>
                <c:numCache>
                  <c:formatCode>General</c:formatCode>
                  <c:ptCount val="4"/>
                  <c:pt idx="0">
                    <c:v>173.6748158482314</c:v>
                  </c:pt>
                  <c:pt idx="1">
                    <c:v>172.4814489404448</c:v>
                  </c:pt>
                  <c:pt idx="2">
                    <c:v>153.794161053299</c:v>
                  </c:pt>
                  <c:pt idx="3">
                    <c:v>155.6851589697618</c:v>
                  </c:pt>
                </c:numCache>
              </c:numRef>
            </c:minus>
          </c:errBars>
          <c:cat>
            <c:strRef>
              <c:f>Sheet1!$N$105:$Q$105</c:f>
              <c:strCache>
                <c:ptCount val="4"/>
                <c:pt idx="0">
                  <c:v>V2A</c:v>
                </c:pt>
                <c:pt idx="1">
                  <c:v>A2V</c:v>
                </c:pt>
                <c:pt idx="2">
                  <c:v>A2A</c:v>
                </c:pt>
                <c:pt idx="3">
                  <c:v>V2V</c:v>
                </c:pt>
              </c:strCache>
            </c:strRef>
          </c:cat>
          <c:val>
            <c:numRef>
              <c:f>Sheet1!$N$106:$Q$106</c:f>
              <c:numCache>
                <c:formatCode>0</c:formatCode>
                <c:ptCount val="4"/>
                <c:pt idx="0">
                  <c:v>813.6783</c:v>
                </c:pt>
                <c:pt idx="1">
                  <c:v>706.6917</c:v>
                </c:pt>
                <c:pt idx="2">
                  <c:v>816.4217</c:v>
                </c:pt>
                <c:pt idx="3">
                  <c:v>767.845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616264"/>
        <c:axId val="2108068264"/>
      </c:barChart>
      <c:catAx>
        <c:axId val="2105616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8068264"/>
        <c:crosses val="autoZero"/>
        <c:auto val="1"/>
        <c:lblAlgn val="ctr"/>
        <c:lblOffset val="100"/>
        <c:noMultiLvlLbl val="0"/>
      </c:catAx>
      <c:valAx>
        <c:axId val="2108068264"/>
        <c:scaling>
          <c:orientation val="minMax"/>
          <c:max val="1200.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05616264"/>
        <c:crosses val="autoZero"/>
        <c:crossBetween val="between"/>
        <c:maj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31</xdr:row>
      <xdr:rowOff>152400</xdr:rowOff>
    </xdr:from>
    <xdr:to>
      <xdr:col>5</xdr:col>
      <xdr:colOff>12700</xdr:colOff>
      <xdr:row>61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31</xdr:row>
      <xdr:rowOff>152400</xdr:rowOff>
    </xdr:from>
    <xdr:to>
      <xdr:col>12</xdr:col>
      <xdr:colOff>431800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62</xdr:row>
      <xdr:rowOff>63500</xdr:rowOff>
    </xdr:from>
    <xdr:to>
      <xdr:col>5</xdr:col>
      <xdr:colOff>660400</xdr:colOff>
      <xdr:row>94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62</xdr:row>
      <xdr:rowOff>63500</xdr:rowOff>
    </xdr:from>
    <xdr:to>
      <xdr:col>13</xdr:col>
      <xdr:colOff>228600</xdr:colOff>
      <xdr:row>95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107950</xdr:colOff>
      <xdr:row>112</xdr:row>
      <xdr:rowOff>165100</xdr:rowOff>
    </xdr:from>
    <xdr:to>
      <xdr:col>5</xdr:col>
      <xdr:colOff>571500</xdr:colOff>
      <xdr:row>136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577850</xdr:colOff>
      <xdr:row>112</xdr:row>
      <xdr:rowOff>177800</xdr:rowOff>
    </xdr:from>
    <xdr:to>
      <xdr:col>12</xdr:col>
      <xdr:colOff>825500</xdr:colOff>
      <xdr:row>136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844550</xdr:colOff>
      <xdr:row>113</xdr:row>
      <xdr:rowOff>0</xdr:rowOff>
    </xdr:from>
    <xdr:to>
      <xdr:col>19</xdr:col>
      <xdr:colOff>355600</xdr:colOff>
      <xdr:row>136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5"/>
  <sheetViews>
    <sheetView tabSelected="1" topLeftCell="A59" workbookViewId="0">
      <selection activeCell="O65" sqref="O65"/>
    </sheetView>
  </sheetViews>
  <sheetFormatPr baseColWidth="10" defaultRowHeight="15" x14ac:dyDescent="0"/>
  <cols>
    <col min="1" max="1" width="21.33203125" customWidth="1"/>
    <col min="2" max="2" width="5.1640625" customWidth="1"/>
    <col min="3" max="3" width="14.1640625" customWidth="1"/>
    <col min="4" max="4" width="15" customWidth="1"/>
    <col min="5" max="5" width="14.33203125" customWidth="1"/>
    <col min="6" max="6" width="13.83203125" customWidth="1"/>
    <col min="7" max="7" width="10.83203125" customWidth="1"/>
    <col min="8" max="8" width="12.33203125" customWidth="1"/>
    <col min="9" max="9" width="8.6640625" customWidth="1"/>
    <col min="10" max="10" width="7.5" customWidth="1"/>
    <col min="11" max="12" width="8.6640625" customWidth="1"/>
    <col min="13" max="13" width="20" customWidth="1"/>
  </cols>
  <sheetData>
    <row r="2" spans="1:25">
      <c r="A2" s="1" t="s">
        <v>27</v>
      </c>
    </row>
    <row r="3" spans="1:25">
      <c r="A3" t="s">
        <v>0</v>
      </c>
    </row>
    <row r="4" spans="1: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26</v>
      </c>
      <c r="H4" t="s">
        <v>34</v>
      </c>
      <c r="I4" t="s">
        <v>26</v>
      </c>
      <c r="J4" t="s">
        <v>33</v>
      </c>
      <c r="K4" t="s">
        <v>35</v>
      </c>
      <c r="M4" s="1" t="s">
        <v>28</v>
      </c>
      <c r="N4" t="s">
        <v>29</v>
      </c>
      <c r="O4" t="s">
        <v>30</v>
      </c>
      <c r="P4" t="s">
        <v>31</v>
      </c>
      <c r="Q4" t="s">
        <v>32</v>
      </c>
      <c r="V4" t="s">
        <v>52</v>
      </c>
    </row>
    <row r="5" spans="1:25">
      <c r="A5" t="s">
        <v>6</v>
      </c>
      <c r="B5">
        <v>6</v>
      </c>
      <c r="C5">
        <v>277</v>
      </c>
      <c r="D5">
        <v>657</v>
      </c>
      <c r="E5">
        <v>371.83</v>
      </c>
      <c r="F5">
        <v>142.387</v>
      </c>
      <c r="G5">
        <f>F5/(B5^(1/2))</f>
        <v>58.129249334278072</v>
      </c>
      <c r="H5">
        <f>E5/12</f>
        <v>30.985833333333332</v>
      </c>
      <c r="I5">
        <f>G5/12</f>
        <v>4.8441041111898393</v>
      </c>
      <c r="J5">
        <f>F5/12</f>
        <v>11.865583333333333</v>
      </c>
      <c r="K5" t="s">
        <v>36</v>
      </c>
      <c r="N5" s="3">
        <f>H10</f>
        <v>776.32670000000007</v>
      </c>
      <c r="O5" s="3">
        <f>H11</f>
        <v>689.51830000000007</v>
      </c>
      <c r="P5" s="3">
        <f>I10</f>
        <v>68.102359069468491</v>
      </c>
      <c r="Q5" s="3">
        <f>I11</f>
        <v>45.08883547089679</v>
      </c>
      <c r="V5">
        <f>P5*2</f>
        <v>136.20471813893698</v>
      </c>
      <c r="W5">
        <f>Q5*2</f>
        <v>90.177670941793579</v>
      </c>
    </row>
    <row r="6" spans="1:25">
      <c r="A6" t="s">
        <v>7</v>
      </c>
      <c r="B6">
        <v>6</v>
      </c>
      <c r="C6">
        <v>0.95269999999999999</v>
      </c>
      <c r="D6">
        <v>0.99324000000000001</v>
      </c>
      <c r="E6">
        <v>0.97747669999999998</v>
      </c>
      <c r="F6">
        <v>1.459771E-2</v>
      </c>
      <c r="G6">
        <f t="shared" ref="G6:G28" si="0">F6/(B6^(1/2))</f>
        <v>5.9594901521872381E-3</v>
      </c>
      <c r="H6" s="2">
        <f>E6*100</f>
        <v>97.747669999999999</v>
      </c>
      <c r="I6" s="2">
        <f>G6*100</f>
        <v>0.59594901521872379</v>
      </c>
      <c r="J6" s="2">
        <f>F6*100</f>
        <v>1.4597709999999999</v>
      </c>
      <c r="K6" s="2" t="s">
        <v>37</v>
      </c>
      <c r="L6" s="2"/>
    </row>
    <row r="7" spans="1:25">
      <c r="A7" t="s">
        <v>8</v>
      </c>
      <c r="B7">
        <v>6</v>
      </c>
      <c r="C7">
        <v>0.56852000000000003</v>
      </c>
      <c r="D7">
        <v>0.91098000000000001</v>
      </c>
      <c r="E7">
        <v>0.74136670000000005</v>
      </c>
      <c r="F7">
        <v>0.14107921000000001</v>
      </c>
      <c r="G7">
        <f t="shared" si="0"/>
        <v>5.7595346302492335E-2</v>
      </c>
      <c r="H7" s="3">
        <f>E7*1000</f>
        <v>741.36670000000004</v>
      </c>
      <c r="I7" s="3">
        <f>G7*1000</f>
        <v>57.595346302492338</v>
      </c>
      <c r="J7" s="3">
        <f t="shared" ref="J7:J28" si="1">F7*1000</f>
        <v>141.07921000000002</v>
      </c>
      <c r="K7" s="3" t="s">
        <v>38</v>
      </c>
      <c r="L7" s="3"/>
      <c r="M7" s="1" t="s">
        <v>39</v>
      </c>
      <c r="N7" t="s">
        <v>40</v>
      </c>
      <c r="O7" s="3" t="s">
        <v>30</v>
      </c>
      <c r="P7" s="3" t="s">
        <v>31</v>
      </c>
      <c r="Q7" s="3" t="s">
        <v>32</v>
      </c>
    </row>
    <row r="8" spans="1:25">
      <c r="A8" t="s">
        <v>9</v>
      </c>
      <c r="B8">
        <v>6</v>
      </c>
      <c r="C8">
        <v>0.54934000000000005</v>
      </c>
      <c r="D8">
        <v>1.2277</v>
      </c>
      <c r="E8">
        <v>0.85350669999999995</v>
      </c>
      <c r="F8">
        <v>0.25877446999999998</v>
      </c>
      <c r="G8">
        <f t="shared" si="0"/>
        <v>0.10564423499319221</v>
      </c>
      <c r="H8" s="3">
        <f t="shared" ref="H8:H28" si="2">E8*1000</f>
        <v>853.50669999999991</v>
      </c>
      <c r="I8" s="3">
        <f t="shared" ref="I8:I28" si="3">G8*1000</f>
        <v>105.64423499319221</v>
      </c>
      <c r="J8" s="3">
        <f t="shared" si="1"/>
        <v>258.77446999999995</v>
      </c>
      <c r="K8" s="3" t="s">
        <v>38</v>
      </c>
      <c r="L8" s="3"/>
      <c r="N8" s="3">
        <f>H9</f>
        <v>793.45</v>
      </c>
      <c r="O8" s="3">
        <f>H11</f>
        <v>689.51830000000007</v>
      </c>
      <c r="P8" s="3">
        <f>I9</f>
        <v>78.207982117260585</v>
      </c>
      <c r="Q8" s="3">
        <f>I11</f>
        <v>45.08883547089679</v>
      </c>
      <c r="V8">
        <f>P8*2</f>
        <v>156.41596423452117</v>
      </c>
      <c r="W8">
        <f>Q8*2</f>
        <v>90.177670941793579</v>
      </c>
    </row>
    <row r="9" spans="1:25">
      <c r="A9" t="s">
        <v>10</v>
      </c>
      <c r="B9">
        <v>6</v>
      </c>
      <c r="C9">
        <v>0.51648000000000005</v>
      </c>
      <c r="D9">
        <v>0.98228000000000004</v>
      </c>
      <c r="E9">
        <v>0.79344999999999999</v>
      </c>
      <c r="F9">
        <v>0.19156965000000001</v>
      </c>
      <c r="G9">
        <f t="shared" si="0"/>
        <v>7.8207982117260585E-2</v>
      </c>
      <c r="H9" s="3">
        <f t="shared" si="2"/>
        <v>793.45</v>
      </c>
      <c r="I9" s="3">
        <f t="shared" si="3"/>
        <v>78.207982117260585</v>
      </c>
      <c r="J9" s="3">
        <f t="shared" si="1"/>
        <v>191.56965</v>
      </c>
      <c r="K9" s="3" t="s">
        <v>38</v>
      </c>
      <c r="L9" s="3"/>
    </row>
    <row r="10" spans="1:25">
      <c r="A10" t="s">
        <v>11</v>
      </c>
      <c r="B10">
        <v>6</v>
      </c>
      <c r="C10">
        <v>0.58087999999999995</v>
      </c>
      <c r="D10">
        <v>1.0546</v>
      </c>
      <c r="E10">
        <v>0.77632670000000004</v>
      </c>
      <c r="F10">
        <v>0.16681603</v>
      </c>
      <c r="G10">
        <f t="shared" si="0"/>
        <v>6.8102359069468488E-2</v>
      </c>
      <c r="H10" s="3">
        <f t="shared" si="2"/>
        <v>776.32670000000007</v>
      </c>
      <c r="I10" s="3">
        <f t="shared" si="3"/>
        <v>68.102359069468491</v>
      </c>
      <c r="J10" s="3">
        <f t="shared" si="1"/>
        <v>166.81603000000001</v>
      </c>
      <c r="K10" s="3" t="s">
        <v>38</v>
      </c>
      <c r="L10" s="3"/>
      <c r="M10" s="1" t="s">
        <v>41</v>
      </c>
      <c r="N10" t="s">
        <v>50</v>
      </c>
      <c r="O10" s="3" t="s">
        <v>51</v>
      </c>
      <c r="P10" s="3" t="s">
        <v>46</v>
      </c>
      <c r="Q10" s="3" t="s">
        <v>45</v>
      </c>
      <c r="R10" s="3" t="s">
        <v>31</v>
      </c>
      <c r="S10" s="3" t="s">
        <v>32</v>
      </c>
      <c r="T10" s="3" t="s">
        <v>42</v>
      </c>
      <c r="U10" s="3" t="s">
        <v>43</v>
      </c>
    </row>
    <row r="11" spans="1:25">
      <c r="A11" t="s">
        <v>12</v>
      </c>
      <c r="B11">
        <v>6</v>
      </c>
      <c r="C11">
        <v>0.51966999999999997</v>
      </c>
      <c r="D11">
        <v>0.78513999999999995</v>
      </c>
      <c r="E11">
        <v>0.68951830000000003</v>
      </c>
      <c r="F11">
        <v>0.11044464</v>
      </c>
      <c r="G11">
        <f t="shared" si="0"/>
        <v>4.5088835470896788E-2</v>
      </c>
      <c r="H11" s="3">
        <f t="shared" si="2"/>
        <v>689.51830000000007</v>
      </c>
      <c r="I11" s="3">
        <f t="shared" si="3"/>
        <v>45.08883547089679</v>
      </c>
      <c r="J11" s="3">
        <f t="shared" si="1"/>
        <v>110.44463999999999</v>
      </c>
      <c r="K11" s="3" t="s">
        <v>38</v>
      </c>
      <c r="L11" s="3"/>
      <c r="M11" t="s">
        <v>49</v>
      </c>
      <c r="N11" s="3">
        <f>H12</f>
        <v>822.20669999999996</v>
      </c>
      <c r="O11" s="3">
        <f>H13</f>
        <v>765.71670000000006</v>
      </c>
      <c r="P11" s="3">
        <f>H14</f>
        <v>797.68830000000003</v>
      </c>
      <c r="Q11" s="3">
        <f>H15</f>
        <v>721.4833000000001</v>
      </c>
      <c r="R11" s="3">
        <f>I12</f>
        <v>90.29570368753248</v>
      </c>
      <c r="S11" s="3">
        <f>I13</f>
        <v>73.722292788545317</v>
      </c>
      <c r="T11" s="3">
        <f>I14</f>
        <v>100.24902562808413</v>
      </c>
      <c r="U11" s="3">
        <f>I15</f>
        <v>52.650091873201895</v>
      </c>
      <c r="V11">
        <f>R11*2</f>
        <v>180.59140737506496</v>
      </c>
      <c r="W11">
        <f>S11*2</f>
        <v>147.44458557709063</v>
      </c>
      <c r="X11">
        <f>T11*2</f>
        <v>200.49805125616825</v>
      </c>
      <c r="Y11">
        <f>T11*2</f>
        <v>200.49805125616825</v>
      </c>
    </row>
    <row r="12" spans="1:25">
      <c r="A12" t="s">
        <v>13</v>
      </c>
      <c r="B12">
        <v>6</v>
      </c>
      <c r="C12">
        <v>0.56176999999999999</v>
      </c>
      <c r="D12">
        <v>1.1132</v>
      </c>
      <c r="E12">
        <v>0.82220669999999996</v>
      </c>
      <c r="F12">
        <v>0.2211784</v>
      </c>
      <c r="G12">
        <f t="shared" si="0"/>
        <v>9.029570368753248E-2</v>
      </c>
      <c r="H12" s="3">
        <f t="shared" si="2"/>
        <v>822.20669999999996</v>
      </c>
      <c r="I12" s="3">
        <f t="shared" si="3"/>
        <v>90.29570368753248</v>
      </c>
      <c r="J12" s="3">
        <f t="shared" si="1"/>
        <v>221.17840000000001</v>
      </c>
      <c r="K12" s="3" t="s">
        <v>38</v>
      </c>
      <c r="L12" s="3"/>
    </row>
    <row r="13" spans="1:25">
      <c r="A13" t="s">
        <v>14</v>
      </c>
      <c r="B13">
        <v>6</v>
      </c>
      <c r="C13">
        <v>0.58704999999999996</v>
      </c>
      <c r="D13">
        <v>1.0745</v>
      </c>
      <c r="E13">
        <v>0.76571670000000003</v>
      </c>
      <c r="F13">
        <v>0.18058199999999999</v>
      </c>
      <c r="G13">
        <f t="shared" si="0"/>
        <v>7.3722292788545321E-2</v>
      </c>
      <c r="H13" s="3">
        <f t="shared" si="2"/>
        <v>765.71670000000006</v>
      </c>
      <c r="I13" s="3">
        <f t="shared" si="3"/>
        <v>73.722292788545317</v>
      </c>
      <c r="J13" s="3">
        <f t="shared" si="1"/>
        <v>180.58199999999999</v>
      </c>
      <c r="K13" s="3" t="s">
        <v>38</v>
      </c>
      <c r="L13" s="3"/>
      <c r="M13" s="1" t="s">
        <v>44</v>
      </c>
      <c r="N13" t="s">
        <v>46</v>
      </c>
      <c r="O13" s="3" t="s">
        <v>45</v>
      </c>
      <c r="P13" s="3" t="s">
        <v>47</v>
      </c>
      <c r="Q13" s="3" t="s">
        <v>31</v>
      </c>
      <c r="R13" s="3" t="s">
        <v>32</v>
      </c>
      <c r="S13" s="3" t="s">
        <v>42</v>
      </c>
    </row>
    <row r="14" spans="1:25">
      <c r="A14" t="s">
        <v>15</v>
      </c>
      <c r="B14">
        <v>6</v>
      </c>
      <c r="C14">
        <v>0.54888999999999999</v>
      </c>
      <c r="D14">
        <v>1.2121</v>
      </c>
      <c r="E14">
        <v>0.79768830000000002</v>
      </c>
      <c r="F14">
        <v>0.24555895999999999</v>
      </c>
      <c r="G14">
        <f t="shared" si="0"/>
        <v>0.10024902562808413</v>
      </c>
      <c r="H14" s="3">
        <f t="shared" si="2"/>
        <v>797.68830000000003</v>
      </c>
      <c r="I14" s="3">
        <f t="shared" si="3"/>
        <v>100.24902562808413</v>
      </c>
      <c r="J14" s="3">
        <f t="shared" si="1"/>
        <v>245.55895999999998</v>
      </c>
      <c r="K14" s="3" t="s">
        <v>38</v>
      </c>
      <c r="L14" s="3"/>
      <c r="M14" t="s">
        <v>48</v>
      </c>
      <c r="N14" s="3">
        <f>H14</f>
        <v>797.68830000000003</v>
      </c>
      <c r="O14" s="3">
        <f>H15</f>
        <v>721.4833000000001</v>
      </c>
      <c r="P14" s="3">
        <f>H16</f>
        <v>583.67999999999995</v>
      </c>
      <c r="Q14" s="3">
        <f>I14</f>
        <v>100.24902562808413</v>
      </c>
      <c r="R14" s="3">
        <f>I15</f>
        <v>52.650091873201895</v>
      </c>
      <c r="S14" s="3">
        <f>I16</f>
        <v>48.667842088837951</v>
      </c>
      <c r="V14">
        <f>Q14*2</f>
        <v>200.49805125616825</v>
      </c>
      <c r="W14">
        <f>R14*2</f>
        <v>105.30018374640379</v>
      </c>
      <c r="X14">
        <f>S14*2</f>
        <v>97.335684177675901</v>
      </c>
    </row>
    <row r="15" spans="1:25">
      <c r="A15" t="s">
        <v>16</v>
      </c>
      <c r="B15">
        <v>6</v>
      </c>
      <c r="C15">
        <v>0.55437000000000003</v>
      </c>
      <c r="D15">
        <v>0.86316999999999999</v>
      </c>
      <c r="E15">
        <v>0.72148330000000005</v>
      </c>
      <c r="F15">
        <v>0.12896585999999999</v>
      </c>
      <c r="G15">
        <f t="shared" si="0"/>
        <v>5.2650091873201896E-2</v>
      </c>
      <c r="H15" s="3">
        <f t="shared" si="2"/>
        <v>721.4833000000001</v>
      </c>
      <c r="I15" s="3">
        <f t="shared" si="3"/>
        <v>52.650091873201895</v>
      </c>
      <c r="J15" s="3">
        <f t="shared" si="1"/>
        <v>128.96585999999999</v>
      </c>
      <c r="K15" s="3" t="s">
        <v>38</v>
      </c>
      <c r="L15" s="3"/>
    </row>
    <row r="16" spans="1:25">
      <c r="A16" t="s">
        <v>17</v>
      </c>
      <c r="B16">
        <v>6</v>
      </c>
      <c r="C16">
        <v>0.46087</v>
      </c>
      <c r="D16">
        <v>0.75800000000000001</v>
      </c>
      <c r="E16">
        <v>0.58367999999999998</v>
      </c>
      <c r="F16">
        <v>0.11921138000000001</v>
      </c>
      <c r="G16">
        <f t="shared" si="0"/>
        <v>4.8667842088837954E-2</v>
      </c>
      <c r="H16" s="3">
        <f t="shared" si="2"/>
        <v>583.67999999999995</v>
      </c>
      <c r="I16" s="3">
        <f t="shared" si="3"/>
        <v>48.667842088837951</v>
      </c>
      <c r="J16" s="3">
        <f t="shared" si="1"/>
        <v>119.21138000000001</v>
      </c>
      <c r="K16" s="3" t="s">
        <v>38</v>
      </c>
      <c r="L16" s="3"/>
      <c r="M16" s="4"/>
      <c r="N16" s="5"/>
      <c r="O16" s="6"/>
      <c r="P16" s="6"/>
      <c r="Q16" s="6"/>
      <c r="R16" s="6"/>
      <c r="S16" s="6"/>
      <c r="T16" s="6"/>
      <c r="U16" s="6"/>
      <c r="V16" s="5"/>
      <c r="W16" s="5"/>
    </row>
    <row r="17" spans="1:23">
      <c r="A17" t="s">
        <v>58</v>
      </c>
      <c r="B17">
        <v>6</v>
      </c>
      <c r="C17">
        <v>0.54378000000000004</v>
      </c>
      <c r="D17">
        <v>1.0015000000000001</v>
      </c>
      <c r="E17">
        <v>0.76511169999999995</v>
      </c>
      <c r="F17">
        <v>0.18975743</v>
      </c>
      <c r="G17">
        <f t="shared" si="0"/>
        <v>7.7468146400316157E-2</v>
      </c>
      <c r="H17" s="3">
        <f t="shared" si="2"/>
        <v>765.11169999999993</v>
      </c>
      <c r="I17" s="3">
        <f t="shared" si="3"/>
        <v>77.468146400316158</v>
      </c>
      <c r="J17" s="3">
        <f t="shared" si="1"/>
        <v>189.75743</v>
      </c>
      <c r="K17" s="3" t="s">
        <v>38</v>
      </c>
      <c r="L17" s="3"/>
      <c r="M17" s="5"/>
      <c r="N17" s="6"/>
      <c r="O17" s="6"/>
      <c r="P17" s="6"/>
      <c r="Q17" s="6"/>
      <c r="R17" s="6"/>
      <c r="S17" s="6"/>
      <c r="T17" s="6"/>
      <c r="U17" s="6"/>
      <c r="V17" s="5"/>
      <c r="W17" s="5"/>
    </row>
    <row r="18" spans="1:23">
      <c r="A18" t="s">
        <v>59</v>
      </c>
      <c r="B18">
        <v>6</v>
      </c>
      <c r="C18">
        <v>0.55601999999999996</v>
      </c>
      <c r="D18">
        <v>0.98241000000000001</v>
      </c>
      <c r="E18">
        <v>0.81454499999999996</v>
      </c>
      <c r="F18">
        <v>0.18350701999999999</v>
      </c>
      <c r="G18">
        <f t="shared" si="0"/>
        <v>7.4916427203117919E-2</v>
      </c>
      <c r="H18" s="3">
        <f t="shared" si="2"/>
        <v>814.54499999999996</v>
      </c>
      <c r="I18" s="3">
        <f t="shared" si="3"/>
        <v>74.916427203117919</v>
      </c>
      <c r="J18" s="3">
        <f t="shared" si="1"/>
        <v>183.50701999999998</v>
      </c>
      <c r="K18" s="3" t="s">
        <v>38</v>
      </c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t="s">
        <v>60</v>
      </c>
      <c r="B19">
        <v>6</v>
      </c>
      <c r="C19">
        <v>0.57357999999999998</v>
      </c>
      <c r="D19">
        <v>1.0294000000000001</v>
      </c>
      <c r="E19">
        <v>0.80344170000000004</v>
      </c>
      <c r="F19">
        <v>0.20527506000000001</v>
      </c>
      <c r="G19">
        <f t="shared" si="0"/>
        <v>8.3803192319866923E-2</v>
      </c>
      <c r="H19" s="3">
        <f t="shared" si="2"/>
        <v>803.44170000000008</v>
      </c>
      <c r="I19" s="3">
        <f t="shared" si="3"/>
        <v>83.803192319866923</v>
      </c>
      <c r="J19" s="3">
        <f t="shared" si="1"/>
        <v>205.27506</v>
      </c>
      <c r="K19" s="3" t="s">
        <v>38</v>
      </c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t="s">
        <v>61</v>
      </c>
      <c r="B20">
        <v>6</v>
      </c>
      <c r="C20">
        <v>0.49991000000000002</v>
      </c>
      <c r="D20">
        <v>1.0819000000000001</v>
      </c>
      <c r="E20">
        <v>0.70401329999999995</v>
      </c>
      <c r="F20">
        <v>0.21175002000000001</v>
      </c>
      <c r="G20">
        <f t="shared" si="0"/>
        <v>8.6446583670688817E-2</v>
      </c>
      <c r="H20" s="3">
        <f t="shared" si="2"/>
        <v>704.01329999999996</v>
      </c>
      <c r="I20" s="3">
        <f t="shared" si="3"/>
        <v>86.446583670688824</v>
      </c>
      <c r="J20" s="3">
        <f t="shared" si="1"/>
        <v>211.75002000000001</v>
      </c>
      <c r="K20" s="3" t="s">
        <v>38</v>
      </c>
      <c r="L20" s="3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t="s">
        <v>18</v>
      </c>
      <c r="B21">
        <v>6</v>
      </c>
      <c r="C21">
        <v>0.60528999999999999</v>
      </c>
      <c r="D21">
        <v>0.97277000000000002</v>
      </c>
      <c r="E21">
        <v>0.76139500000000004</v>
      </c>
      <c r="F21">
        <v>0.14176831000000001</v>
      </c>
      <c r="G21">
        <f t="shared" si="0"/>
        <v>5.7876670199450982E-2</v>
      </c>
      <c r="H21" s="3">
        <f t="shared" si="2"/>
        <v>761.3950000000001</v>
      </c>
      <c r="I21" s="3">
        <f t="shared" si="3"/>
        <v>57.876670199450984</v>
      </c>
      <c r="J21" s="3">
        <f t="shared" si="1"/>
        <v>141.76831000000001</v>
      </c>
      <c r="K21" s="3" t="s">
        <v>38</v>
      </c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t="s">
        <v>19</v>
      </c>
      <c r="B22">
        <v>6</v>
      </c>
      <c r="C22">
        <v>0.56389999999999996</v>
      </c>
      <c r="D22">
        <v>1.1207</v>
      </c>
      <c r="E22">
        <v>0.7875067</v>
      </c>
      <c r="F22">
        <v>0.19121866000000001</v>
      </c>
      <c r="G22">
        <f t="shared" si="0"/>
        <v>7.8064691049790677E-2</v>
      </c>
      <c r="H22" s="3">
        <f t="shared" si="2"/>
        <v>787.50670000000002</v>
      </c>
      <c r="I22" s="3">
        <f t="shared" si="3"/>
        <v>78.064691049790682</v>
      </c>
      <c r="J22" s="3">
        <f t="shared" si="1"/>
        <v>191.21866</v>
      </c>
      <c r="K22" s="3" t="s">
        <v>38</v>
      </c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t="s">
        <v>20</v>
      </c>
      <c r="B23">
        <v>6</v>
      </c>
      <c r="C23">
        <v>0.55420999999999998</v>
      </c>
      <c r="D23">
        <v>0.74734</v>
      </c>
      <c r="E23">
        <v>0.70200830000000003</v>
      </c>
      <c r="F23">
        <v>7.3554149999999999E-2</v>
      </c>
      <c r="G23">
        <f t="shared" si="0"/>
        <v>3.0028355994022551E-2</v>
      </c>
      <c r="H23" s="3">
        <f t="shared" si="2"/>
        <v>702.00830000000008</v>
      </c>
      <c r="I23" s="3">
        <f t="shared" si="3"/>
        <v>30.028355994022551</v>
      </c>
      <c r="J23" s="3">
        <f t="shared" si="1"/>
        <v>73.554149999999993</v>
      </c>
      <c r="K23" s="3" t="s">
        <v>38</v>
      </c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t="s">
        <v>21</v>
      </c>
      <c r="B24">
        <v>6</v>
      </c>
      <c r="C24">
        <v>0.50075999999999998</v>
      </c>
      <c r="D24">
        <v>0.79693000000000003</v>
      </c>
      <c r="E24">
        <v>0.6804017</v>
      </c>
      <c r="F24">
        <v>0.13745415999999999</v>
      </c>
      <c r="G24">
        <f t="shared" si="0"/>
        <v>5.61154258371463E-2</v>
      </c>
      <c r="H24" s="3">
        <f t="shared" si="2"/>
        <v>680.40170000000001</v>
      </c>
      <c r="I24" s="3">
        <f t="shared" si="3"/>
        <v>56.115425837146297</v>
      </c>
      <c r="J24" s="3">
        <f t="shared" si="1"/>
        <v>137.45416</v>
      </c>
      <c r="K24" s="3" t="s">
        <v>38</v>
      </c>
      <c r="L24" s="3"/>
    </row>
    <row r="25" spans="1:23">
      <c r="A25" t="s">
        <v>22</v>
      </c>
      <c r="B25">
        <v>6</v>
      </c>
      <c r="C25">
        <v>0.54874000000000001</v>
      </c>
      <c r="D25">
        <v>1.1497999999999999</v>
      </c>
      <c r="E25">
        <v>0.8296</v>
      </c>
      <c r="F25">
        <v>0.25082251</v>
      </c>
      <c r="G25">
        <f t="shared" si="0"/>
        <v>0.1023978609173552</v>
      </c>
      <c r="H25" s="3">
        <f t="shared" si="2"/>
        <v>829.6</v>
      </c>
      <c r="I25" s="3">
        <f t="shared" si="3"/>
        <v>102.3978609173552</v>
      </c>
      <c r="J25" s="3">
        <f t="shared" si="1"/>
        <v>250.82250999999999</v>
      </c>
      <c r="K25" s="3" t="s">
        <v>38</v>
      </c>
      <c r="L25" s="3"/>
    </row>
    <row r="26" spans="1:23">
      <c r="A26" t="s">
        <v>23</v>
      </c>
      <c r="B26">
        <v>6</v>
      </c>
      <c r="C26">
        <v>0.63127999999999995</v>
      </c>
      <c r="D26">
        <v>1.2438</v>
      </c>
      <c r="E26">
        <v>0.82074829999999999</v>
      </c>
      <c r="F26">
        <v>0.22722491</v>
      </c>
      <c r="G26">
        <f t="shared" si="0"/>
        <v>9.276418105830514E-2</v>
      </c>
      <c r="H26" s="3">
        <f t="shared" si="2"/>
        <v>820.74829999999997</v>
      </c>
      <c r="I26" s="3">
        <f t="shared" si="3"/>
        <v>92.764181058305141</v>
      </c>
      <c r="J26" s="3">
        <f t="shared" si="1"/>
        <v>227.22490999999999</v>
      </c>
      <c r="K26" s="3" t="s">
        <v>38</v>
      </c>
      <c r="L26" s="3"/>
    </row>
    <row r="27" spans="1:23">
      <c r="A27" t="s">
        <v>24</v>
      </c>
      <c r="B27">
        <v>6</v>
      </c>
      <c r="C27">
        <v>0.54086999999999996</v>
      </c>
      <c r="D27">
        <v>1.0773999999999999</v>
      </c>
      <c r="E27">
        <v>0.81706670000000003</v>
      </c>
      <c r="F27">
        <v>0.19567870000000001</v>
      </c>
      <c r="G27">
        <f t="shared" si="0"/>
        <v>7.9885494755191119E-2</v>
      </c>
      <c r="H27" s="3">
        <f t="shared" si="2"/>
        <v>817.06670000000008</v>
      </c>
      <c r="I27" s="3">
        <f t="shared" si="3"/>
        <v>79.885494755191118</v>
      </c>
      <c r="J27" s="3">
        <f t="shared" si="1"/>
        <v>195.67870000000002</v>
      </c>
      <c r="K27" s="3" t="s">
        <v>38</v>
      </c>
      <c r="L27" s="3"/>
    </row>
    <row r="28" spans="1:23">
      <c r="A28" t="s">
        <v>25</v>
      </c>
      <c r="B28">
        <v>6</v>
      </c>
      <c r="C28">
        <v>0.63097000000000003</v>
      </c>
      <c r="D28">
        <v>1.2382</v>
      </c>
      <c r="E28">
        <v>0.81955169999999999</v>
      </c>
      <c r="F28">
        <v>0.22513561000000001</v>
      </c>
      <c r="G28">
        <f t="shared" si="0"/>
        <v>9.1911227905039E-2</v>
      </c>
      <c r="H28" s="3">
        <f t="shared" si="2"/>
        <v>819.55169999999998</v>
      </c>
      <c r="I28" s="3">
        <f t="shared" si="3"/>
        <v>91.911227905038999</v>
      </c>
      <c r="J28" s="3">
        <f t="shared" si="1"/>
        <v>225.13561000000001</v>
      </c>
      <c r="K28" s="3" t="s">
        <v>38</v>
      </c>
      <c r="L28" s="3"/>
    </row>
    <row r="29" spans="1:23">
      <c r="L29" s="3"/>
    </row>
    <row r="30" spans="1:23">
      <c r="L30" s="3"/>
    </row>
    <row r="31" spans="1:23">
      <c r="L31" s="3"/>
    </row>
    <row r="32" spans="1:23">
      <c r="L32" s="3"/>
    </row>
    <row r="97" spans="1:25">
      <c r="A97" s="7">
        <v>42291</v>
      </c>
    </row>
    <row r="98" spans="1:25">
      <c r="A98" t="s">
        <v>0</v>
      </c>
    </row>
    <row r="99" spans="1:25"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26</v>
      </c>
      <c r="H99" t="s">
        <v>71</v>
      </c>
      <c r="I99" t="s">
        <v>72</v>
      </c>
      <c r="M99" s="1" t="s">
        <v>73</v>
      </c>
      <c r="N99" t="s">
        <v>74</v>
      </c>
      <c r="O99" t="s">
        <v>75</v>
      </c>
      <c r="P99" t="s">
        <v>76</v>
      </c>
      <c r="Q99" t="s">
        <v>77</v>
      </c>
      <c r="R99" t="s">
        <v>31</v>
      </c>
      <c r="S99" t="s">
        <v>32</v>
      </c>
      <c r="T99" t="s">
        <v>42</v>
      </c>
      <c r="U99" t="s">
        <v>43</v>
      </c>
      <c r="V99" t="s">
        <v>52</v>
      </c>
    </row>
    <row r="100" spans="1:25">
      <c r="A100" t="s">
        <v>60</v>
      </c>
      <c r="B100">
        <v>6</v>
      </c>
      <c r="C100">
        <v>0.54384999999999994</v>
      </c>
      <c r="D100">
        <v>1.0056</v>
      </c>
      <c r="E100">
        <v>0.767845</v>
      </c>
      <c r="F100">
        <v>0.1906746</v>
      </c>
      <c r="G100">
        <f t="shared" ref="G100:G111" si="4">F100/(B100^(1/2))</f>
        <v>7.7842579484880908E-2</v>
      </c>
      <c r="H100" s="3">
        <f t="shared" ref="H100:H111" si="5">E100*1000</f>
        <v>767.84500000000003</v>
      </c>
      <c r="I100" s="3">
        <f t="shared" ref="I100:I111" si="6">G100*1000</f>
        <v>77.842579484880915</v>
      </c>
      <c r="J100" s="3">
        <f t="shared" ref="J100:J111" si="7">F100*1000</f>
        <v>190.6746</v>
      </c>
      <c r="K100" s="3" t="s">
        <v>38</v>
      </c>
      <c r="N100" s="3">
        <f>H104</f>
        <v>784.87329999999997</v>
      </c>
      <c r="O100" s="3">
        <f>H105</f>
        <v>790.22669999999994</v>
      </c>
      <c r="P100" s="3">
        <f>H108</f>
        <v>918.99169999999992</v>
      </c>
      <c r="Q100" s="3">
        <f>H109</f>
        <v>741.98169999999993</v>
      </c>
      <c r="R100" s="3">
        <f>I104</f>
        <v>75.496625591042275</v>
      </c>
      <c r="S100" s="3">
        <f>I105</f>
        <v>74.336583991206297</v>
      </c>
      <c r="T100" s="3">
        <f>I108</f>
        <v>117.96926721222786</v>
      </c>
      <c r="U100" s="3">
        <f>I109</f>
        <v>89.153706662135008</v>
      </c>
      <c r="V100">
        <f>R100*2</f>
        <v>150.99325118208455</v>
      </c>
      <c r="W100">
        <f>S100*2</f>
        <v>148.67316798241259</v>
      </c>
      <c r="X100">
        <f>T100*2</f>
        <v>235.93853442445572</v>
      </c>
      <c r="Y100">
        <f>U100*2</f>
        <v>178.30741332427002</v>
      </c>
    </row>
    <row r="101" spans="1:25">
      <c r="A101" t="s">
        <v>61</v>
      </c>
      <c r="B101">
        <v>6</v>
      </c>
      <c r="C101">
        <v>0.55608999999999997</v>
      </c>
      <c r="D101">
        <v>1.0057</v>
      </c>
      <c r="E101">
        <v>0.81642170000000003</v>
      </c>
      <c r="F101">
        <v>0.18835861000000001</v>
      </c>
      <c r="G101">
        <f t="shared" si="4"/>
        <v>7.6897080526649508E-2</v>
      </c>
      <c r="H101" s="3">
        <f t="shared" si="5"/>
        <v>816.42169999999999</v>
      </c>
      <c r="I101" s="3">
        <f t="shared" si="6"/>
        <v>76.897080526649503</v>
      </c>
      <c r="J101" s="3">
        <f t="shared" si="7"/>
        <v>188.35861</v>
      </c>
      <c r="K101" s="3" t="s">
        <v>38</v>
      </c>
    </row>
    <row r="102" spans="1:25">
      <c r="A102" t="s">
        <v>58</v>
      </c>
      <c r="B102">
        <v>6</v>
      </c>
      <c r="C102">
        <v>0.57496999999999998</v>
      </c>
      <c r="D102">
        <v>1.0366</v>
      </c>
      <c r="E102">
        <v>0.81367829999999997</v>
      </c>
      <c r="F102">
        <v>0.21270733999999999</v>
      </c>
      <c r="G102">
        <f t="shared" si="4"/>
        <v>8.6837407924115678E-2</v>
      </c>
      <c r="H102" s="3">
        <f t="shared" si="5"/>
        <v>813.67829999999992</v>
      </c>
      <c r="I102" s="3">
        <f t="shared" si="6"/>
        <v>86.837407924115681</v>
      </c>
      <c r="J102" s="3">
        <f t="shared" si="7"/>
        <v>212.70733999999999</v>
      </c>
      <c r="K102" s="3" t="s">
        <v>38</v>
      </c>
      <c r="M102" s="1" t="s">
        <v>78</v>
      </c>
      <c r="N102" t="s">
        <v>79</v>
      </c>
      <c r="O102" s="3" t="s">
        <v>80</v>
      </c>
      <c r="P102" s="3" t="s">
        <v>81</v>
      </c>
      <c r="Q102" s="3" t="s">
        <v>82</v>
      </c>
      <c r="R102" t="s">
        <v>31</v>
      </c>
      <c r="S102" t="s">
        <v>32</v>
      </c>
      <c r="T102" t="s">
        <v>42</v>
      </c>
      <c r="U102" t="s">
        <v>43</v>
      </c>
    </row>
    <row r="103" spans="1:25">
      <c r="A103" t="s">
        <v>59</v>
      </c>
      <c r="B103">
        <v>6</v>
      </c>
      <c r="C103">
        <v>0.49929000000000001</v>
      </c>
      <c r="D103">
        <v>1.0819000000000001</v>
      </c>
      <c r="E103">
        <v>0.70669170000000003</v>
      </c>
      <c r="F103">
        <v>0.21124577</v>
      </c>
      <c r="G103">
        <f t="shared" si="4"/>
        <v>8.6240724470222407E-2</v>
      </c>
      <c r="H103" s="3">
        <f t="shared" si="5"/>
        <v>706.69170000000008</v>
      </c>
      <c r="I103" s="3">
        <f t="shared" si="6"/>
        <v>86.240724470222403</v>
      </c>
      <c r="J103" s="3">
        <f t="shared" si="7"/>
        <v>211.24576999999999</v>
      </c>
      <c r="K103" s="3" t="s">
        <v>38</v>
      </c>
      <c r="N103" s="3">
        <f>H106</f>
        <v>702.13669999999991</v>
      </c>
      <c r="O103" s="3">
        <f>H107</f>
        <v>912.80669999999998</v>
      </c>
      <c r="P103" s="3">
        <f>H110</f>
        <v>744.79830000000004</v>
      </c>
      <c r="Q103" s="3">
        <f>H111</f>
        <v>690.85329999999999</v>
      </c>
      <c r="R103" s="3">
        <f>I106</f>
        <v>99.310650602521321</v>
      </c>
      <c r="S103" s="3">
        <f>I107</f>
        <v>159.33043245021105</v>
      </c>
      <c r="T103" s="3">
        <f>I110</f>
        <v>108.86803702104949</v>
      </c>
      <c r="U103" s="3">
        <f>I111</f>
        <v>83.327517741750043</v>
      </c>
      <c r="V103">
        <f>R103*2</f>
        <v>198.62130120504264</v>
      </c>
      <c r="W103">
        <f>S103*2</f>
        <v>318.6608649004221</v>
      </c>
      <c r="X103">
        <f>T103*2</f>
        <v>217.73607404209898</v>
      </c>
      <c r="Y103">
        <f>U103*2</f>
        <v>166.65503548350009</v>
      </c>
    </row>
    <row r="104" spans="1:25">
      <c r="A104" t="s">
        <v>62</v>
      </c>
      <c r="B104">
        <v>6</v>
      </c>
      <c r="C104">
        <v>0.60445000000000004</v>
      </c>
      <c r="D104">
        <v>1.1012999999999999</v>
      </c>
      <c r="E104">
        <v>0.7848733</v>
      </c>
      <c r="F104">
        <v>0.18492821000000001</v>
      </c>
      <c r="G104">
        <f t="shared" si="4"/>
        <v>7.5496625591042268E-2</v>
      </c>
      <c r="H104" s="3">
        <f t="shared" si="5"/>
        <v>784.87329999999997</v>
      </c>
      <c r="I104" s="3">
        <f t="shared" si="6"/>
        <v>75.496625591042275</v>
      </c>
      <c r="J104" s="3">
        <f t="shared" si="7"/>
        <v>184.92821000000001</v>
      </c>
      <c r="K104" s="3" t="s">
        <v>38</v>
      </c>
    </row>
    <row r="105" spans="1:25">
      <c r="A105" t="s">
        <v>63</v>
      </c>
      <c r="B105">
        <v>6</v>
      </c>
      <c r="C105">
        <v>0.54959000000000002</v>
      </c>
      <c r="D105">
        <v>1.0071000000000001</v>
      </c>
      <c r="E105">
        <v>0.79022669999999995</v>
      </c>
      <c r="F105">
        <v>0.18208669999999999</v>
      </c>
      <c r="G105">
        <f t="shared" si="4"/>
        <v>7.4336583991206295E-2</v>
      </c>
      <c r="H105" s="3">
        <f t="shared" si="5"/>
        <v>790.22669999999994</v>
      </c>
      <c r="I105" s="3">
        <f t="shared" si="6"/>
        <v>74.336583991206297</v>
      </c>
      <c r="J105" s="3">
        <f t="shared" si="7"/>
        <v>182.08669999999998</v>
      </c>
      <c r="K105" s="3" t="s">
        <v>38</v>
      </c>
      <c r="M105" s="4" t="s">
        <v>57</v>
      </c>
      <c r="N105" s="5" t="s">
        <v>53</v>
      </c>
      <c r="O105" s="6" t="s">
        <v>54</v>
      </c>
      <c r="P105" s="6" t="s">
        <v>55</v>
      </c>
      <c r="Q105" s="6" t="s">
        <v>56</v>
      </c>
      <c r="R105" s="6" t="s">
        <v>31</v>
      </c>
      <c r="S105" s="6" t="s">
        <v>32</v>
      </c>
      <c r="T105" s="6" t="s">
        <v>42</v>
      </c>
      <c r="U105" s="6" t="s">
        <v>43</v>
      </c>
    </row>
    <row r="106" spans="1:25">
      <c r="A106" t="s">
        <v>64</v>
      </c>
      <c r="B106">
        <v>6</v>
      </c>
      <c r="C106">
        <v>0.40536</v>
      </c>
      <c r="D106">
        <v>1.1504000000000001</v>
      </c>
      <c r="E106">
        <v>0.70213669999999995</v>
      </c>
      <c r="F106">
        <v>0.24326042</v>
      </c>
      <c r="G106">
        <f t="shared" si="4"/>
        <v>9.9310650602521325E-2</v>
      </c>
      <c r="H106" s="3">
        <f t="shared" si="5"/>
        <v>702.13669999999991</v>
      </c>
      <c r="I106" s="3">
        <f t="shared" si="6"/>
        <v>99.310650602521321</v>
      </c>
      <c r="J106" s="3">
        <f t="shared" si="7"/>
        <v>243.26042000000001</v>
      </c>
      <c r="K106" s="3" t="s">
        <v>38</v>
      </c>
      <c r="M106" s="5"/>
      <c r="N106" s="6">
        <f>H102</f>
        <v>813.67829999999992</v>
      </c>
      <c r="O106" s="6">
        <f>H103</f>
        <v>706.69170000000008</v>
      </c>
      <c r="P106" s="6">
        <f>H101</f>
        <v>816.42169999999999</v>
      </c>
      <c r="Q106" s="6">
        <f>H100</f>
        <v>767.84500000000003</v>
      </c>
      <c r="R106" s="6">
        <f>I102</f>
        <v>86.837407924115681</v>
      </c>
      <c r="S106" s="6">
        <f>I103</f>
        <v>86.240724470222403</v>
      </c>
      <c r="T106" s="6">
        <f>I101</f>
        <v>76.897080526649503</v>
      </c>
      <c r="U106" s="6">
        <f>I100</f>
        <v>77.842579484880915</v>
      </c>
      <c r="V106">
        <f>R106*2</f>
        <v>173.67481584823136</v>
      </c>
      <c r="W106">
        <f>S106*2</f>
        <v>172.48144894044481</v>
      </c>
      <c r="X106">
        <f>T106*2</f>
        <v>153.79416105329901</v>
      </c>
      <c r="Y106">
        <f>U106*2</f>
        <v>155.68515896976183</v>
      </c>
    </row>
    <row r="107" spans="1:25">
      <c r="A107" t="s">
        <v>65</v>
      </c>
      <c r="B107">
        <v>6</v>
      </c>
      <c r="C107">
        <v>0.56843999999999995</v>
      </c>
      <c r="D107">
        <v>1.6527000000000001</v>
      </c>
      <c r="E107">
        <v>0.91280669999999997</v>
      </c>
      <c r="F107">
        <v>0.39027825999999999</v>
      </c>
      <c r="G107">
        <f t="shared" si="4"/>
        <v>0.15933043245021106</v>
      </c>
      <c r="H107" s="3">
        <f t="shared" si="5"/>
        <v>912.80669999999998</v>
      </c>
      <c r="I107" s="3">
        <f t="shared" si="6"/>
        <v>159.33043245021105</v>
      </c>
      <c r="J107" s="3">
        <f t="shared" si="7"/>
        <v>390.27825999999999</v>
      </c>
      <c r="K107" s="3" t="s">
        <v>38</v>
      </c>
    </row>
    <row r="108" spans="1:25">
      <c r="A108" t="s">
        <v>66</v>
      </c>
      <c r="B108">
        <v>6</v>
      </c>
      <c r="C108">
        <v>0.63524999999999998</v>
      </c>
      <c r="D108">
        <v>1.3398000000000001</v>
      </c>
      <c r="E108">
        <v>0.91899169999999997</v>
      </c>
      <c r="F108">
        <v>0.28896451000000001</v>
      </c>
      <c r="G108">
        <f t="shared" si="4"/>
        <v>0.11796926721222786</v>
      </c>
      <c r="H108" s="3">
        <f t="shared" si="5"/>
        <v>918.99169999999992</v>
      </c>
      <c r="I108" s="3">
        <f t="shared" si="6"/>
        <v>117.96926721222786</v>
      </c>
      <c r="J108" s="3">
        <f t="shared" si="7"/>
        <v>288.96451000000002</v>
      </c>
      <c r="K108" s="3" t="s">
        <v>38</v>
      </c>
      <c r="M108" s="1"/>
      <c r="O108" s="3"/>
      <c r="P108" s="3"/>
      <c r="Q108" s="3"/>
      <c r="R108" s="3"/>
      <c r="S108" s="3"/>
    </row>
    <row r="109" spans="1:25">
      <c r="A109" t="s">
        <v>67</v>
      </c>
      <c r="B109">
        <v>6</v>
      </c>
      <c r="C109">
        <v>0.55118</v>
      </c>
      <c r="D109">
        <v>1.1252</v>
      </c>
      <c r="E109">
        <v>0.74198169999999997</v>
      </c>
      <c r="F109">
        <v>0.21838109</v>
      </c>
      <c r="G109">
        <f t="shared" si="4"/>
        <v>8.9153706662135013E-2</v>
      </c>
      <c r="H109" s="3">
        <f t="shared" si="5"/>
        <v>741.98169999999993</v>
      </c>
      <c r="I109" s="3">
        <f t="shared" si="6"/>
        <v>89.153706662135008</v>
      </c>
      <c r="J109" s="3">
        <f t="shared" si="7"/>
        <v>218.38109</v>
      </c>
      <c r="K109" s="3" t="s">
        <v>38</v>
      </c>
      <c r="N109" s="3"/>
      <c r="O109" s="3"/>
      <c r="P109" s="3"/>
      <c r="Q109" s="3"/>
      <c r="R109" s="3"/>
      <c r="S109" s="3"/>
    </row>
    <row r="110" spans="1:25">
      <c r="A110" t="s">
        <v>68</v>
      </c>
      <c r="B110">
        <v>6</v>
      </c>
      <c r="C110">
        <v>0.4496</v>
      </c>
      <c r="D110">
        <v>1.1317999999999999</v>
      </c>
      <c r="E110">
        <v>0.74479830000000002</v>
      </c>
      <c r="F110">
        <v>0.26667113999999997</v>
      </c>
      <c r="G110">
        <f t="shared" si="4"/>
        <v>0.10886803702104948</v>
      </c>
      <c r="H110" s="3">
        <f t="shared" si="5"/>
        <v>744.79830000000004</v>
      </c>
      <c r="I110" s="3">
        <f t="shared" si="6"/>
        <v>108.86803702104949</v>
      </c>
      <c r="J110" s="3">
        <f t="shared" si="7"/>
        <v>266.67113999999998</v>
      </c>
      <c r="K110" s="3" t="s">
        <v>38</v>
      </c>
    </row>
    <row r="111" spans="1:25">
      <c r="A111" t="s">
        <v>69</v>
      </c>
      <c r="B111">
        <v>6</v>
      </c>
      <c r="C111">
        <v>0.46536</v>
      </c>
      <c r="D111">
        <v>1.0386</v>
      </c>
      <c r="E111">
        <v>0.6908533</v>
      </c>
      <c r="F111">
        <v>0.20410990000000001</v>
      </c>
      <c r="G111">
        <f t="shared" si="4"/>
        <v>8.332751774175004E-2</v>
      </c>
      <c r="H111" s="3">
        <f t="shared" si="5"/>
        <v>690.85329999999999</v>
      </c>
      <c r="I111" s="3">
        <f t="shared" si="6"/>
        <v>83.327517741750043</v>
      </c>
      <c r="J111" s="3">
        <f t="shared" si="7"/>
        <v>204.10990000000001</v>
      </c>
      <c r="K111" s="3" t="s">
        <v>38</v>
      </c>
      <c r="V111" s="5"/>
      <c r="W111" s="5"/>
    </row>
    <row r="112" spans="1:25">
      <c r="H112" s="3"/>
      <c r="I112" s="3"/>
      <c r="J112" s="3"/>
      <c r="V112" s="5"/>
      <c r="W112" s="5"/>
    </row>
    <row r="113" spans="8:10">
      <c r="H113" s="3"/>
      <c r="I113" s="3"/>
      <c r="J113" s="3"/>
    </row>
    <row r="114" spans="8:10">
      <c r="H114" s="3"/>
      <c r="I114" s="3"/>
      <c r="J114" s="3"/>
    </row>
    <row r="141" spans="1:6">
      <c r="A141" t="s">
        <v>0</v>
      </c>
    </row>
    <row r="142" spans="1:6">
      <c r="B142" t="s">
        <v>1</v>
      </c>
      <c r="C142" t="s">
        <v>2</v>
      </c>
      <c r="D142" t="s">
        <v>3</v>
      </c>
      <c r="E142" t="s">
        <v>4</v>
      </c>
      <c r="F142" t="s">
        <v>5</v>
      </c>
    </row>
    <row r="143" spans="1:6">
      <c r="A143" t="s">
        <v>58</v>
      </c>
      <c r="B143">
        <v>6</v>
      </c>
      <c r="C143">
        <v>0.54384999999999994</v>
      </c>
      <c r="D143">
        <v>1.0056</v>
      </c>
      <c r="E143">
        <v>0.767845</v>
      </c>
      <c r="F143">
        <v>0.1906746</v>
      </c>
    </row>
    <row r="144" spans="1:6">
      <c r="A144" t="s">
        <v>59</v>
      </c>
      <c r="B144">
        <v>6</v>
      </c>
      <c r="C144">
        <v>0.55608999999999997</v>
      </c>
      <c r="D144">
        <v>1.0057</v>
      </c>
      <c r="E144">
        <v>0.81642170000000003</v>
      </c>
      <c r="F144">
        <v>0.18835861000000001</v>
      </c>
    </row>
    <row r="145" spans="1:6">
      <c r="A145" t="s">
        <v>60</v>
      </c>
      <c r="B145">
        <v>6</v>
      </c>
      <c r="C145">
        <v>0.57496999999999998</v>
      </c>
      <c r="D145">
        <v>1.0366</v>
      </c>
      <c r="E145">
        <v>0.81367829999999997</v>
      </c>
      <c r="F145">
        <v>0.21270733999999999</v>
      </c>
    </row>
    <row r="146" spans="1:6">
      <c r="A146" t="s">
        <v>61</v>
      </c>
      <c r="B146">
        <v>6</v>
      </c>
      <c r="C146">
        <v>0.49929000000000001</v>
      </c>
      <c r="D146">
        <v>1.0819000000000001</v>
      </c>
      <c r="E146">
        <v>0.70669170000000003</v>
      </c>
      <c r="F146">
        <v>0.21124577</v>
      </c>
    </row>
    <row r="147" spans="1:6">
      <c r="A147" t="s">
        <v>62</v>
      </c>
      <c r="B147">
        <v>6</v>
      </c>
      <c r="C147">
        <v>0.60445000000000004</v>
      </c>
      <c r="D147">
        <v>1.1012999999999999</v>
      </c>
      <c r="E147">
        <v>0.7848733</v>
      </c>
      <c r="F147">
        <v>0.18492821000000001</v>
      </c>
    </row>
    <row r="148" spans="1:6">
      <c r="A148" t="s">
        <v>63</v>
      </c>
      <c r="B148">
        <v>6</v>
      </c>
      <c r="C148">
        <v>0.54959000000000002</v>
      </c>
      <c r="D148">
        <v>1.0071000000000001</v>
      </c>
      <c r="E148">
        <v>0.79022669999999995</v>
      </c>
      <c r="F148">
        <v>0.18208669999999999</v>
      </c>
    </row>
    <row r="149" spans="1:6">
      <c r="A149" t="s">
        <v>64</v>
      </c>
      <c r="B149">
        <v>6</v>
      </c>
      <c r="C149">
        <v>0.40536</v>
      </c>
      <c r="D149">
        <v>1.1504000000000001</v>
      </c>
      <c r="E149">
        <v>0.70213669999999995</v>
      </c>
      <c r="F149">
        <v>0.24326042</v>
      </c>
    </row>
    <row r="150" spans="1:6">
      <c r="A150" t="s">
        <v>65</v>
      </c>
      <c r="B150">
        <v>6</v>
      </c>
      <c r="C150">
        <v>0.56843999999999995</v>
      </c>
      <c r="D150">
        <v>1.6527000000000001</v>
      </c>
      <c r="E150">
        <v>0.91280669999999997</v>
      </c>
      <c r="F150">
        <v>0.39027825999999999</v>
      </c>
    </row>
    <row r="151" spans="1:6">
      <c r="A151" t="s">
        <v>66</v>
      </c>
      <c r="B151">
        <v>6</v>
      </c>
      <c r="C151">
        <v>0.63524999999999998</v>
      </c>
      <c r="D151">
        <v>1.3398000000000001</v>
      </c>
      <c r="E151">
        <v>0.91899169999999997</v>
      </c>
      <c r="F151">
        <v>0.28896451000000001</v>
      </c>
    </row>
    <row r="152" spans="1:6">
      <c r="A152" t="s">
        <v>67</v>
      </c>
      <c r="B152">
        <v>6</v>
      </c>
      <c r="C152">
        <v>0.55118</v>
      </c>
      <c r="D152">
        <v>1.1252</v>
      </c>
      <c r="E152">
        <v>0.74198169999999997</v>
      </c>
      <c r="F152">
        <v>0.21838109</v>
      </c>
    </row>
    <row r="153" spans="1:6">
      <c r="A153" t="s">
        <v>68</v>
      </c>
      <c r="B153">
        <v>6</v>
      </c>
      <c r="C153">
        <v>0.4496</v>
      </c>
      <c r="D153">
        <v>1.1317999999999999</v>
      </c>
      <c r="E153">
        <v>0.74479830000000002</v>
      </c>
      <c r="F153">
        <v>0.26667113999999997</v>
      </c>
    </row>
    <row r="154" spans="1:6">
      <c r="A154" t="s">
        <v>69</v>
      </c>
      <c r="B154">
        <v>6</v>
      </c>
      <c r="C154">
        <v>0.46536</v>
      </c>
      <c r="D154">
        <v>1.0386</v>
      </c>
      <c r="E154">
        <v>0.6908533</v>
      </c>
      <c r="F154">
        <v>0.20410990000000001</v>
      </c>
    </row>
    <row r="155" spans="1:6">
      <c r="A155" t="s">
        <v>70</v>
      </c>
      <c r="B15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2015-10-08T08:34:05Z</dcterms:created>
  <dcterms:modified xsi:type="dcterms:W3CDTF">2015-10-14T13:50:15Z</dcterms:modified>
</cp:coreProperties>
</file>