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3380" yWindow="4640" windowWidth="32000" windowHeight="21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1" l="1"/>
  <c r="P32" i="1"/>
  <c r="P31" i="1"/>
  <c r="P30" i="1"/>
  <c r="N33" i="1"/>
  <c r="N32" i="1"/>
  <c r="N31" i="1"/>
  <c r="N30" i="1"/>
  <c r="P27" i="1"/>
  <c r="P26" i="1"/>
  <c r="P25" i="1"/>
  <c r="P24" i="1"/>
  <c r="N27" i="1"/>
  <c r="N26" i="1"/>
  <c r="N25" i="1"/>
  <c r="N24" i="1"/>
  <c r="P21" i="1"/>
  <c r="O21" i="1"/>
  <c r="P20" i="1"/>
  <c r="P19" i="1"/>
  <c r="O20" i="1"/>
  <c r="O19" i="1"/>
  <c r="N21" i="1"/>
  <c r="N20" i="1"/>
  <c r="N19" i="1"/>
  <c r="M21" i="1"/>
  <c r="M20" i="1"/>
  <c r="M19" i="1"/>
  <c r="P16" i="1"/>
  <c r="P15" i="1"/>
  <c r="P14" i="1"/>
  <c r="P13" i="1"/>
  <c r="N16" i="1"/>
  <c r="N15" i="1"/>
  <c r="N14" i="1"/>
  <c r="N13" i="1"/>
  <c r="P10" i="1"/>
  <c r="P9" i="1"/>
  <c r="N10" i="1"/>
  <c r="N9" i="1"/>
  <c r="P6" i="1"/>
  <c r="P5" i="1"/>
  <c r="N6" i="1"/>
  <c r="N5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O33" i="1"/>
  <c r="O32" i="1"/>
  <c r="O31" i="1"/>
  <c r="O30" i="1"/>
  <c r="M33" i="1"/>
  <c r="M32" i="1"/>
  <c r="M31" i="1"/>
  <c r="M30" i="1"/>
  <c r="O27" i="1"/>
  <c r="O26" i="1"/>
  <c r="O25" i="1"/>
  <c r="O24" i="1"/>
  <c r="M27" i="1"/>
  <c r="M26" i="1"/>
  <c r="M25" i="1"/>
  <c r="M24" i="1"/>
  <c r="O16" i="1"/>
  <c r="O15" i="1"/>
  <c r="O14" i="1"/>
  <c r="O13" i="1"/>
  <c r="M16" i="1"/>
  <c r="M15" i="1"/>
  <c r="M14" i="1"/>
  <c r="M13" i="1"/>
  <c r="O10" i="1"/>
  <c r="O9" i="1"/>
  <c r="M10" i="1"/>
  <c r="M9" i="1"/>
  <c r="O6" i="1"/>
  <c r="O5" i="1"/>
  <c r="M6" i="1"/>
  <c r="M5" i="1"/>
  <c r="J6" i="1"/>
  <c r="J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I6" i="1"/>
  <c r="I5" i="1"/>
</calcChain>
</file>

<file path=xl/sharedStrings.xml><?xml version="1.0" encoding="utf-8"?>
<sst xmlns="http://schemas.openxmlformats.org/spreadsheetml/2006/main" count="144" uniqueCount="70">
  <si>
    <t>Descriptive Statisticsa</t>
  </si>
  <si>
    <t>N</t>
  </si>
  <si>
    <t>Minimum</t>
  </si>
  <si>
    <t>Maximum</t>
  </si>
  <si>
    <t>Mean</t>
  </si>
  <si>
    <t>Std. Deviation</t>
  </si>
  <si>
    <t>Statistic</t>
  </si>
  <si>
    <t>Std. Error</t>
  </si>
  <si>
    <t>Month</t>
  </si>
  <si>
    <t>accuracy</t>
  </si>
  <si>
    <t>rt_mean</t>
  </si>
  <si>
    <t>P1_rt</t>
  </si>
  <si>
    <t>P234_rt</t>
  </si>
  <si>
    <t>M1_rt</t>
  </si>
  <si>
    <t>M234_rt</t>
  </si>
  <si>
    <t>PV_rt</t>
  </si>
  <si>
    <t>PA_rt</t>
  </si>
  <si>
    <t>MV_rt</t>
  </si>
  <si>
    <t>MA_rt</t>
  </si>
  <si>
    <t>MAV_rt</t>
  </si>
  <si>
    <t>V2A_rt</t>
  </si>
  <si>
    <t>A2V_rt</t>
  </si>
  <si>
    <t>V2V_rt</t>
  </si>
  <si>
    <t>A2A_rt</t>
  </si>
  <si>
    <t>PV2A_rt</t>
  </si>
  <si>
    <t>PA2V_rt</t>
  </si>
  <si>
    <t>MV2A_rt</t>
  </si>
  <si>
    <t>MA2V_rt</t>
  </si>
  <si>
    <t>PV2V_rt</t>
  </si>
  <si>
    <t>PA2A_rt</t>
  </si>
  <si>
    <t>MV2V_rt</t>
  </si>
  <si>
    <t>MA2A_rt</t>
  </si>
  <si>
    <t>P_Rr_rt</t>
  </si>
  <si>
    <t>P_Rs_rt</t>
  </si>
  <si>
    <t>M_Rr_rt</t>
  </si>
  <si>
    <t>M_Rs_rt</t>
  </si>
  <si>
    <t>T1V_rt</t>
  </si>
  <si>
    <t>T1A_rt</t>
  </si>
  <si>
    <t>T2A_rt</t>
  </si>
  <si>
    <t>Valid N (listwise)</t>
  </si>
  <si>
    <t>a age = A</t>
  </si>
  <si>
    <t>MEAN</t>
  </si>
  <si>
    <t>2SE</t>
  </si>
  <si>
    <t>Mixing cost</t>
  </si>
  <si>
    <t>Switch Cost</t>
  </si>
  <si>
    <t>Modality (only T234)</t>
  </si>
  <si>
    <t>MV</t>
  </si>
  <si>
    <t>MA</t>
  </si>
  <si>
    <t>Multimodal (only T234)</t>
  </si>
  <si>
    <t>MAV</t>
  </si>
  <si>
    <t>Modality Switch (Pure)</t>
  </si>
  <si>
    <t>V2V</t>
  </si>
  <si>
    <t>V2A</t>
  </si>
  <si>
    <t>A2A</t>
  </si>
  <si>
    <t>A2V</t>
  </si>
  <si>
    <t>Modality Switch (Mix)</t>
  </si>
  <si>
    <t>a age = 4</t>
  </si>
  <si>
    <t>Adult</t>
  </si>
  <si>
    <t>4-Yr</t>
  </si>
  <si>
    <t>adult SE</t>
  </si>
  <si>
    <t>4yr SE</t>
  </si>
  <si>
    <t>M1 (Switch)</t>
  </si>
  <si>
    <t>P234 (Pure)</t>
  </si>
  <si>
    <t>M234 (Mix)</t>
  </si>
  <si>
    <t>M234 (Rep)</t>
  </si>
  <si>
    <t>PA (Pure-Aud)</t>
  </si>
  <si>
    <t>PV (Pure-Vis)</t>
  </si>
  <si>
    <t>MV (Mix-Vis)</t>
  </si>
  <si>
    <t>MA (Mix-Aud)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</si>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</sst>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Mixing 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P234 (Pure)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Sheet1!$O$5:$P$5</c:f>
                <c:numCache>
                  <c:formatCode>General</c:formatCode>
                  <c:ptCount val="2"/>
                  <c:pt idx="0">
                    <c:v>102.7677</c:v>
                  </c:pt>
                  <c:pt idx="1">
                    <c:v>266.59672</c:v>
                  </c:pt>
                </c:numCache>
              </c:numRef>
            </c:plus>
            <c:minus>
              <c:numRef>
                <c:f>Sheet1!$O$5:$P$5</c:f>
                <c:numCache>
                  <c:formatCode>General</c:formatCode>
                  <c:ptCount val="2"/>
                  <c:pt idx="0">
                    <c:v>102.7677</c:v>
                  </c:pt>
                  <c:pt idx="1">
                    <c:v>266.59672</c:v>
                  </c:pt>
                </c:numCache>
              </c:numRef>
            </c:minus>
          </c:errBars>
          <c:cat>
            <c:strRef>
              <c:f>Sheet1!$M$4:$N$4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Sheet1!$M$5:$N$5</c:f>
              <c:numCache>
                <c:formatCode>General</c:formatCode>
                <c:ptCount val="2"/>
                <c:pt idx="0">
                  <c:v>867.3805</c:v>
                </c:pt>
                <c:pt idx="1">
                  <c:v>1954.4714</c:v>
                </c:pt>
              </c:numCache>
            </c:numRef>
          </c:val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M234 (Mix)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Sheet1!$O$6:$P$6</c:f>
                <c:numCache>
                  <c:formatCode>General</c:formatCode>
                  <c:ptCount val="2"/>
                  <c:pt idx="0">
                    <c:v>107.89434</c:v>
                  </c:pt>
                  <c:pt idx="1">
                    <c:v>169.8949</c:v>
                  </c:pt>
                </c:numCache>
              </c:numRef>
            </c:plus>
            <c:minus>
              <c:numRef>
                <c:f>Sheet1!$O$6:$P$6</c:f>
                <c:numCache>
                  <c:formatCode>General</c:formatCode>
                  <c:ptCount val="2"/>
                  <c:pt idx="0">
                    <c:v>107.89434</c:v>
                  </c:pt>
                  <c:pt idx="1">
                    <c:v>169.8949</c:v>
                  </c:pt>
                </c:numCache>
              </c:numRef>
            </c:minus>
          </c:errBars>
          <c:cat>
            <c:strRef>
              <c:f>Sheet1!$M$4:$N$4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Sheet1!$M$6:$N$6</c:f>
              <c:numCache>
                <c:formatCode>General</c:formatCode>
                <c:ptCount val="2"/>
                <c:pt idx="0">
                  <c:v>843.9435</c:v>
                </c:pt>
                <c:pt idx="1">
                  <c:v>1795.2429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15096"/>
        <c:axId val="2131818072"/>
      </c:barChart>
      <c:catAx>
        <c:axId val="213181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818072"/>
        <c:crosses val="autoZero"/>
        <c:auto val="1"/>
        <c:lblAlgn val="ctr"/>
        <c:lblOffset val="100"/>
        <c:noMultiLvlLbl val="0"/>
      </c:catAx>
      <c:valAx>
        <c:axId val="2131818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181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Switch 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M1 (Switch)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Sheet1!$O$9:$P$9</c:f>
                <c:numCache>
                  <c:formatCode>General</c:formatCode>
                  <c:ptCount val="2"/>
                  <c:pt idx="0">
                    <c:v>106.53656</c:v>
                  </c:pt>
                  <c:pt idx="1">
                    <c:v>206.7181</c:v>
                  </c:pt>
                </c:numCache>
              </c:numRef>
            </c:plus>
            <c:minus>
              <c:numRef>
                <c:f>Sheet1!$O$9:$P$9</c:f>
                <c:numCache>
                  <c:formatCode>General</c:formatCode>
                  <c:ptCount val="2"/>
                  <c:pt idx="0">
                    <c:v>106.53656</c:v>
                  </c:pt>
                  <c:pt idx="1">
                    <c:v>206.7181</c:v>
                  </c:pt>
                </c:numCache>
              </c:numRef>
            </c:minus>
          </c:errBars>
          <c:cat>
            <c:strRef>
              <c:f>Sheet1!$M$8:$N$8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Sheet1!$M$9:$N$9</c:f>
              <c:numCache>
                <c:formatCode>General</c:formatCode>
                <c:ptCount val="2"/>
                <c:pt idx="0">
                  <c:v>875.4165</c:v>
                </c:pt>
                <c:pt idx="1">
                  <c:v>1963.4714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M234 (Rep)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Sheet1!$O$10:$P$10</c:f>
                <c:numCache>
                  <c:formatCode>General</c:formatCode>
                  <c:ptCount val="2"/>
                  <c:pt idx="0">
                    <c:v>107.89434</c:v>
                  </c:pt>
                  <c:pt idx="1">
                    <c:v>169.8949</c:v>
                  </c:pt>
                </c:numCache>
              </c:numRef>
            </c:plus>
            <c:minus>
              <c:numRef>
                <c:f>Sheet1!$O$10:$P$10</c:f>
                <c:numCache>
                  <c:formatCode>General</c:formatCode>
                  <c:ptCount val="2"/>
                  <c:pt idx="0">
                    <c:v>107.89434</c:v>
                  </c:pt>
                  <c:pt idx="1">
                    <c:v>169.8949</c:v>
                  </c:pt>
                </c:numCache>
              </c:numRef>
            </c:minus>
          </c:errBars>
          <c:cat>
            <c:strRef>
              <c:f>Sheet1!$M$8:$N$8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Sheet1!$M$10:$N$10</c:f>
              <c:numCache>
                <c:formatCode>General</c:formatCode>
                <c:ptCount val="2"/>
                <c:pt idx="0">
                  <c:v>843.9435</c:v>
                </c:pt>
                <c:pt idx="1">
                  <c:v>1795.2429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746472"/>
        <c:axId val="-2131749464"/>
      </c:barChart>
      <c:catAx>
        <c:axId val="-2131746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749464"/>
        <c:crosses val="autoZero"/>
        <c:auto val="1"/>
        <c:lblAlgn val="ctr"/>
        <c:lblOffset val="100"/>
        <c:noMultiLvlLbl val="0"/>
      </c:catAx>
      <c:valAx>
        <c:axId val="-2131749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74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 Effect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56493055555555"/>
          <c:y val="0.111565972222222"/>
          <c:w val="0.763553611111111"/>
          <c:h val="0.843572569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PV (Pure-Vis)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Sheet1!$O$13:$P$13</c:f>
                <c:numCache>
                  <c:formatCode>General</c:formatCode>
                  <c:ptCount val="2"/>
                  <c:pt idx="0">
                    <c:v>99.98174</c:v>
                  </c:pt>
                  <c:pt idx="1">
                    <c:v>231.23808</c:v>
                  </c:pt>
                </c:numCache>
              </c:numRef>
            </c:plus>
            <c:minus>
              <c:numRef>
                <c:f>Sheet1!$O$13:$P$13</c:f>
                <c:numCache>
                  <c:formatCode>General</c:formatCode>
                  <c:ptCount val="2"/>
                  <c:pt idx="0">
                    <c:v>99.98174</c:v>
                  </c:pt>
                  <c:pt idx="1">
                    <c:v>231.23808</c:v>
                  </c:pt>
                </c:numCache>
              </c:numRef>
            </c:minus>
          </c:errBars>
          <c:cat>
            <c:strRef>
              <c:f>Sheet1!$M$12:$N$12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Sheet1!$M$13:$N$13</c:f>
              <c:numCache>
                <c:formatCode>General</c:formatCode>
                <c:ptCount val="2"/>
                <c:pt idx="0">
                  <c:v>809.0875</c:v>
                </c:pt>
                <c:pt idx="1">
                  <c:v>2038.7429</c:v>
                </c:pt>
              </c:numCache>
            </c:numRef>
          </c:val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PA (Pure-Aud)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Sheet1!$O$14:$P$14</c:f>
                <c:numCache>
                  <c:formatCode>General</c:formatCode>
                  <c:ptCount val="2"/>
                  <c:pt idx="0">
                    <c:v>98.37569999999999</c:v>
                  </c:pt>
                  <c:pt idx="1">
                    <c:v>233.91176</c:v>
                  </c:pt>
                </c:numCache>
              </c:numRef>
            </c:plus>
            <c:minus>
              <c:numRef>
                <c:f>Sheet1!$O$14:$P$14</c:f>
                <c:numCache>
                  <c:formatCode>General</c:formatCode>
                  <c:ptCount val="2"/>
                  <c:pt idx="0">
                    <c:v>98.37569999999999</c:v>
                  </c:pt>
                  <c:pt idx="1">
                    <c:v>233.91176</c:v>
                  </c:pt>
                </c:numCache>
              </c:numRef>
            </c:minus>
          </c:errBars>
          <c:cat>
            <c:strRef>
              <c:f>Sheet1!$M$12:$N$12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Sheet1!$M$14:$N$14</c:f>
              <c:numCache>
                <c:formatCode>General</c:formatCode>
                <c:ptCount val="2"/>
                <c:pt idx="0">
                  <c:v>922.7925</c:v>
                </c:pt>
                <c:pt idx="1">
                  <c:v>1909.3714</c:v>
                </c:pt>
              </c:numCache>
            </c:numRef>
          </c:val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MV (Mix-Vis)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Sheet1!$O$15:$P$15</c:f>
                <c:numCache>
                  <c:formatCode>General</c:formatCode>
                  <c:ptCount val="2"/>
                  <c:pt idx="0">
                    <c:v>114.10906</c:v>
                  </c:pt>
                  <c:pt idx="1">
                    <c:v>215.78738</c:v>
                  </c:pt>
                </c:numCache>
              </c:numRef>
            </c:plus>
            <c:minus>
              <c:numRef>
                <c:f>Sheet1!$O$15:$P$15</c:f>
                <c:numCache>
                  <c:formatCode>General</c:formatCode>
                  <c:ptCount val="2"/>
                  <c:pt idx="0">
                    <c:v>114.10906</c:v>
                  </c:pt>
                  <c:pt idx="1">
                    <c:v>215.78738</c:v>
                  </c:pt>
                </c:numCache>
              </c:numRef>
            </c:minus>
          </c:errBars>
          <c:cat>
            <c:strRef>
              <c:f>Sheet1!$M$12:$N$12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Sheet1!$M$15:$N$15</c:f>
              <c:numCache>
                <c:formatCode>General</c:formatCode>
                <c:ptCount val="2"/>
                <c:pt idx="0">
                  <c:v>826.6755</c:v>
                </c:pt>
                <c:pt idx="1">
                  <c:v>1834.7714</c:v>
                </c:pt>
              </c:numCache>
            </c:numRef>
          </c:val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MA (Mix-Aud)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Sheet1!$O$16:$P$16</c:f>
                <c:numCache>
                  <c:formatCode>General</c:formatCode>
                  <c:ptCount val="2"/>
                  <c:pt idx="0">
                    <c:v>109.43286</c:v>
                  </c:pt>
                  <c:pt idx="1">
                    <c:v>399.18652</c:v>
                  </c:pt>
                </c:numCache>
              </c:numRef>
            </c:plus>
            <c:minus>
              <c:numRef>
                <c:f>Sheet1!$O$16:$P$16</c:f>
                <c:numCache>
                  <c:formatCode>General</c:formatCode>
                  <c:ptCount val="2"/>
                  <c:pt idx="0">
                    <c:v>109.43286</c:v>
                  </c:pt>
                  <c:pt idx="1">
                    <c:v>399.18652</c:v>
                  </c:pt>
                </c:numCache>
              </c:numRef>
            </c:minus>
          </c:errBars>
          <c:cat>
            <c:strRef>
              <c:f>Sheet1!$M$12:$N$12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Sheet1!$M$16:$N$16</c:f>
              <c:numCache>
                <c:formatCode>General</c:formatCode>
                <c:ptCount val="2"/>
                <c:pt idx="0">
                  <c:v>915.2795</c:v>
                </c:pt>
                <c:pt idx="1">
                  <c:v>1764.3586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28616"/>
        <c:axId val="-2135245496"/>
      </c:barChart>
      <c:catAx>
        <c:axId val="-2135228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245496"/>
        <c:crosses val="autoZero"/>
        <c:auto val="1"/>
        <c:lblAlgn val="ctr"/>
        <c:lblOffset val="100"/>
        <c:noMultiLvlLbl val="0"/>
      </c:catAx>
      <c:valAx>
        <c:axId val="-2135245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522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Multimodal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MV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Sheet1!$O$19:$P$19</c:f>
                <c:numCache>
                  <c:formatCode>General</c:formatCode>
                  <c:ptCount val="2"/>
                  <c:pt idx="0">
                    <c:v>114.10906</c:v>
                  </c:pt>
                  <c:pt idx="1">
                    <c:v>215.78738</c:v>
                  </c:pt>
                </c:numCache>
              </c:numRef>
            </c:plus>
            <c:minus>
              <c:numRef>
                <c:f>Sheet1!$O$19:$P$19</c:f>
                <c:numCache>
                  <c:formatCode>General</c:formatCode>
                  <c:ptCount val="2"/>
                  <c:pt idx="0">
                    <c:v>114.10906</c:v>
                  </c:pt>
                  <c:pt idx="1">
                    <c:v>215.78738</c:v>
                  </c:pt>
                </c:numCache>
              </c:numRef>
            </c:minus>
          </c:errBars>
          <c:cat>
            <c:strRef>
              <c:f>Sheet1!$M$18:$N$18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Sheet1!$M$19:$N$19</c:f>
              <c:numCache>
                <c:formatCode>General</c:formatCode>
                <c:ptCount val="2"/>
                <c:pt idx="0">
                  <c:v>826.6755</c:v>
                </c:pt>
                <c:pt idx="1">
                  <c:v>1834.7714</c:v>
                </c:pt>
              </c:numCache>
            </c:numRef>
          </c:val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MA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Sheet1!$O$20:$P$20</c:f>
                <c:numCache>
                  <c:formatCode>General</c:formatCode>
                  <c:ptCount val="2"/>
                  <c:pt idx="0">
                    <c:v>109.43286</c:v>
                  </c:pt>
                  <c:pt idx="1">
                    <c:v>399.18652</c:v>
                  </c:pt>
                </c:numCache>
              </c:numRef>
            </c:plus>
            <c:minus>
              <c:numRef>
                <c:f>Sheet1!$O$20:$P$20</c:f>
                <c:numCache>
                  <c:formatCode>General</c:formatCode>
                  <c:ptCount val="2"/>
                  <c:pt idx="0">
                    <c:v>109.43286</c:v>
                  </c:pt>
                  <c:pt idx="1">
                    <c:v>399.18652</c:v>
                  </c:pt>
                </c:numCache>
              </c:numRef>
            </c:minus>
          </c:errBars>
          <c:cat>
            <c:strRef>
              <c:f>Sheet1!$M$18:$N$18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Sheet1!$M$20:$N$20</c:f>
              <c:numCache>
                <c:formatCode>General</c:formatCode>
                <c:ptCount val="2"/>
                <c:pt idx="0">
                  <c:v>915.2795</c:v>
                </c:pt>
                <c:pt idx="1">
                  <c:v>1764.3586</c:v>
                </c:pt>
              </c:numCache>
            </c:numRef>
          </c:val>
        </c:ser>
        <c:ser>
          <c:idx val="2"/>
          <c:order val="2"/>
          <c:tx>
            <c:strRef>
              <c:f>Sheet1!$L$21</c:f>
              <c:strCache>
                <c:ptCount val="1"/>
                <c:pt idx="0">
                  <c:v>MAV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Sheet1!$O$21:$P$21</c:f>
                <c:numCache>
                  <c:formatCode>General</c:formatCode>
                  <c:ptCount val="2"/>
                  <c:pt idx="0">
                    <c:v>87.15016</c:v>
                  </c:pt>
                  <c:pt idx="1">
                    <c:v>200.10334</c:v>
                  </c:pt>
                </c:numCache>
              </c:numRef>
            </c:plus>
            <c:minus>
              <c:numRef>
                <c:f>Sheet1!$O$21:$P$21</c:f>
                <c:numCache>
                  <c:formatCode>General</c:formatCode>
                  <c:ptCount val="2"/>
                  <c:pt idx="0">
                    <c:v>87.15016</c:v>
                  </c:pt>
                  <c:pt idx="1">
                    <c:v>200.10334</c:v>
                  </c:pt>
                </c:numCache>
              </c:numRef>
            </c:minus>
          </c:errBars>
          <c:cat>
            <c:strRef>
              <c:f>Sheet1!$M$18:$N$18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Sheet1!$M$21:$N$21</c:f>
              <c:numCache>
                <c:formatCode>General</c:formatCode>
                <c:ptCount val="2"/>
                <c:pt idx="0">
                  <c:v>735.3505</c:v>
                </c:pt>
                <c:pt idx="1">
                  <c:v>1578.6857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868632"/>
        <c:axId val="-2133050376"/>
      </c:barChart>
      <c:catAx>
        <c:axId val="2134868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3050376"/>
        <c:crosses val="autoZero"/>
        <c:auto val="1"/>
        <c:lblAlgn val="ctr"/>
        <c:lblOffset val="100"/>
        <c:noMultiLvlLbl val="0"/>
      </c:catAx>
      <c:valAx>
        <c:axId val="-2133050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486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 Switch-Pure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V2V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Sheet1!$O$24:$P$24</c:f>
                <c:numCache>
                  <c:formatCode>General</c:formatCode>
                  <c:ptCount val="2"/>
                  <c:pt idx="0">
                    <c:v>122.78156</c:v>
                  </c:pt>
                  <c:pt idx="1">
                    <c:v>332.0767</c:v>
                  </c:pt>
                </c:numCache>
              </c:numRef>
            </c:plus>
            <c:minus>
              <c:numRef>
                <c:f>Sheet1!$O$24:$P$24</c:f>
                <c:numCache>
                  <c:formatCode>General</c:formatCode>
                  <c:ptCount val="2"/>
                  <c:pt idx="0">
                    <c:v>122.78156</c:v>
                  </c:pt>
                  <c:pt idx="1">
                    <c:v>332.0767</c:v>
                  </c:pt>
                </c:numCache>
              </c:numRef>
            </c:minus>
          </c:errBars>
          <c:cat>
            <c:strRef>
              <c:f>Sheet1!$M$23:$N$23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Sheet1!$M$24:$N$24</c:f>
              <c:numCache>
                <c:formatCode>General</c:formatCode>
                <c:ptCount val="2"/>
                <c:pt idx="0">
                  <c:v>797.1175000000001</c:v>
                </c:pt>
                <c:pt idx="1">
                  <c:v>2060.4571</c:v>
                </c:pt>
              </c:numCache>
            </c:numRef>
          </c:val>
        </c:ser>
        <c:ser>
          <c:idx val="1"/>
          <c:order val="1"/>
          <c:tx>
            <c:strRef>
              <c:f>Sheet1!$L$25</c:f>
              <c:strCache>
                <c:ptCount val="1"/>
                <c:pt idx="0">
                  <c:v>V2A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Sheet1!$O$25:$P$25</c:f>
                <c:numCache>
                  <c:formatCode>General</c:formatCode>
                  <c:ptCount val="2"/>
                  <c:pt idx="0">
                    <c:v>143.36602</c:v>
                  </c:pt>
                  <c:pt idx="1">
                    <c:v>371.98044</c:v>
                  </c:pt>
                </c:numCache>
              </c:numRef>
            </c:plus>
            <c:minus>
              <c:numRef>
                <c:f>Sheet1!$O$25:$P$25</c:f>
                <c:numCache>
                  <c:formatCode>General</c:formatCode>
                  <c:ptCount val="2"/>
                  <c:pt idx="0">
                    <c:v>143.36602</c:v>
                  </c:pt>
                  <c:pt idx="1">
                    <c:v>371.98044</c:v>
                  </c:pt>
                </c:numCache>
              </c:numRef>
            </c:minus>
          </c:errBars>
          <c:cat>
            <c:strRef>
              <c:f>Sheet1!$M$23:$N$23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Sheet1!$M$25:$N$25</c:f>
              <c:numCache>
                <c:formatCode>General</c:formatCode>
                <c:ptCount val="2"/>
                <c:pt idx="0">
                  <c:v>1003.6385</c:v>
                </c:pt>
                <c:pt idx="1">
                  <c:v>2065.6714</c:v>
                </c:pt>
              </c:numCache>
            </c:numRef>
          </c:val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A2A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Sheet1!$O$26:$P$26</c:f>
                <c:numCache>
                  <c:formatCode>General</c:formatCode>
                  <c:ptCount val="2"/>
                  <c:pt idx="0">
                    <c:v>87.74272</c:v>
                  </c:pt>
                  <c:pt idx="1">
                    <c:v>287.10518</c:v>
                  </c:pt>
                </c:numCache>
              </c:numRef>
            </c:plus>
            <c:minus>
              <c:numRef>
                <c:f>Sheet1!$O$26:$P$26</c:f>
                <c:numCache>
                  <c:formatCode>General</c:formatCode>
                  <c:ptCount val="2"/>
                  <c:pt idx="0">
                    <c:v>87.74272</c:v>
                  </c:pt>
                  <c:pt idx="1">
                    <c:v>287.10518</c:v>
                  </c:pt>
                </c:numCache>
              </c:numRef>
            </c:minus>
          </c:errBars>
          <c:cat>
            <c:strRef>
              <c:f>Sheet1!$M$23:$N$23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Sheet1!$M$26:$N$26</c:f>
              <c:numCache>
                <c:formatCode>General</c:formatCode>
                <c:ptCount val="2"/>
                <c:pt idx="0">
                  <c:v>853.874</c:v>
                </c:pt>
                <c:pt idx="1">
                  <c:v>1578.0</c:v>
                </c:pt>
              </c:numCache>
            </c:numRef>
          </c:val>
        </c:ser>
        <c:ser>
          <c:idx val="3"/>
          <c:order val="3"/>
          <c:tx>
            <c:strRef>
              <c:f>Sheet1!$L$27</c:f>
              <c:strCache>
                <c:ptCount val="1"/>
                <c:pt idx="0">
                  <c:v>A2V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Sheet1!$O$27:$P$27</c:f>
                <c:numCache>
                  <c:formatCode>General</c:formatCode>
                  <c:ptCount val="2"/>
                  <c:pt idx="0">
                    <c:v>98.40564</c:v>
                  </c:pt>
                  <c:pt idx="1">
                    <c:v>467.16598</c:v>
                  </c:pt>
                </c:numCache>
              </c:numRef>
            </c:plus>
            <c:minus>
              <c:numRef>
                <c:f>Sheet1!$O$27:$P$27</c:f>
                <c:numCache>
                  <c:formatCode>General</c:formatCode>
                  <c:ptCount val="2"/>
                  <c:pt idx="0">
                    <c:v>98.40564</c:v>
                  </c:pt>
                  <c:pt idx="1">
                    <c:v>467.16598</c:v>
                  </c:pt>
                </c:numCache>
              </c:numRef>
            </c:minus>
          </c:errBars>
          <c:cat>
            <c:strRef>
              <c:f>Sheet1!$M$23:$N$23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Sheet1!$M$27:$N$27</c:f>
              <c:numCache>
                <c:formatCode>General</c:formatCode>
                <c:ptCount val="2"/>
                <c:pt idx="0">
                  <c:v>872.0765</c:v>
                </c:pt>
                <c:pt idx="1">
                  <c:v>2106.3286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698152"/>
        <c:axId val="-2090947064"/>
      </c:barChart>
      <c:catAx>
        <c:axId val="-2091698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0947064"/>
        <c:crosses val="autoZero"/>
        <c:auto val="1"/>
        <c:lblAlgn val="ctr"/>
        <c:lblOffset val="100"/>
        <c:noMultiLvlLbl val="0"/>
      </c:catAx>
      <c:valAx>
        <c:axId val="-2090947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169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 Switch-Mix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Sheet1!$L$30</c:f>
              <c:strCache>
                <c:ptCount val="1"/>
                <c:pt idx="0">
                  <c:v>V2V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Sheet1!$O$30:$P$30</c:f>
                <c:numCache>
                  <c:formatCode>General</c:formatCode>
                  <c:ptCount val="2"/>
                  <c:pt idx="0">
                    <c:v>118.10026</c:v>
                  </c:pt>
                  <c:pt idx="1">
                    <c:v>313.89622</c:v>
                  </c:pt>
                </c:numCache>
              </c:numRef>
            </c:plus>
            <c:minus>
              <c:numRef>
                <c:f>Sheet1!$O$30:$P$30</c:f>
                <c:numCache>
                  <c:formatCode>General</c:formatCode>
                  <c:ptCount val="2"/>
                  <c:pt idx="0">
                    <c:v>118.10026</c:v>
                  </c:pt>
                  <c:pt idx="1">
                    <c:v>313.89622</c:v>
                  </c:pt>
                </c:numCache>
              </c:numRef>
            </c:minus>
          </c:errBars>
          <c:cat>
            <c:strRef>
              <c:f>Sheet1!$M$29:$N$29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Sheet1!$M$30:$N$30</c:f>
              <c:numCache>
                <c:formatCode>General</c:formatCode>
                <c:ptCount val="2"/>
                <c:pt idx="0">
                  <c:v>774.875</c:v>
                </c:pt>
                <c:pt idx="1">
                  <c:v>1663.3414</c:v>
                </c:pt>
              </c:numCache>
            </c:numRef>
          </c:val>
        </c:ser>
        <c:ser>
          <c:idx val="1"/>
          <c:order val="1"/>
          <c:tx>
            <c:strRef>
              <c:f>Sheet1!$L$31</c:f>
              <c:strCache>
                <c:ptCount val="1"/>
                <c:pt idx="0">
                  <c:v>V2A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Sheet1!$O$31:$P$31</c:f>
                <c:numCache>
                  <c:formatCode>General</c:formatCode>
                  <c:ptCount val="2"/>
                  <c:pt idx="0">
                    <c:v>134.88928</c:v>
                  </c:pt>
                  <c:pt idx="1">
                    <c:v>212.74448</c:v>
                  </c:pt>
                </c:numCache>
              </c:numRef>
            </c:plus>
            <c:minus>
              <c:numRef>
                <c:f>Sheet1!$O$31:$P$31</c:f>
                <c:numCache>
                  <c:formatCode>General</c:formatCode>
                  <c:ptCount val="2"/>
                  <c:pt idx="0">
                    <c:v>134.88928</c:v>
                  </c:pt>
                  <c:pt idx="1">
                    <c:v>212.74448</c:v>
                  </c:pt>
                </c:numCache>
              </c:numRef>
            </c:minus>
          </c:errBars>
          <c:cat>
            <c:strRef>
              <c:f>Sheet1!$M$29:$N$29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Sheet1!$M$31:$N$31</c:f>
              <c:numCache>
                <c:formatCode>General</c:formatCode>
                <c:ptCount val="2"/>
                <c:pt idx="0">
                  <c:v>923.6225000000001</c:v>
                </c:pt>
                <c:pt idx="1">
                  <c:v>1774.2167</c:v>
                </c:pt>
              </c:numCache>
            </c:numRef>
          </c:val>
        </c:ser>
        <c:ser>
          <c:idx val="2"/>
          <c:order val="2"/>
          <c:tx>
            <c:strRef>
              <c:f>Sheet1!$L$32</c:f>
              <c:strCache>
                <c:ptCount val="1"/>
                <c:pt idx="0">
                  <c:v>A2A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Sheet1!$O$32:$P$32</c:f>
                <c:numCache>
                  <c:formatCode>General</c:formatCode>
                  <c:ptCount val="2"/>
                  <c:pt idx="0">
                    <c:v>111.9167</c:v>
                  </c:pt>
                  <c:pt idx="1">
                    <c:v>319.54102</c:v>
                  </c:pt>
                </c:numCache>
              </c:numRef>
            </c:plus>
            <c:minus>
              <c:numRef>
                <c:f>Sheet1!$O$32:$P$32</c:f>
                <c:numCache>
                  <c:formatCode>General</c:formatCode>
                  <c:ptCount val="2"/>
                  <c:pt idx="0">
                    <c:v>111.9167</c:v>
                  </c:pt>
                  <c:pt idx="1">
                    <c:v>319.54102</c:v>
                  </c:pt>
                </c:numCache>
              </c:numRef>
            </c:minus>
          </c:errBars>
          <c:cat>
            <c:strRef>
              <c:f>Sheet1!$M$29:$N$29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Sheet1!$M$32:$N$32</c:f>
              <c:numCache>
                <c:formatCode>General</c:formatCode>
                <c:ptCount val="2"/>
                <c:pt idx="0">
                  <c:v>921.317</c:v>
                </c:pt>
                <c:pt idx="1">
                  <c:v>1796.2</c:v>
                </c:pt>
              </c:numCache>
            </c:numRef>
          </c:val>
        </c:ser>
        <c:ser>
          <c:idx val="3"/>
          <c:order val="3"/>
          <c:tx>
            <c:strRef>
              <c:f>Sheet1!$L$33</c:f>
              <c:strCache>
                <c:ptCount val="1"/>
                <c:pt idx="0">
                  <c:v>A2V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Sheet1!$O$33:$P$33</c:f>
                <c:numCache>
                  <c:formatCode>General</c:formatCode>
                  <c:ptCount val="2"/>
                  <c:pt idx="0">
                    <c:v>135.58994</c:v>
                  </c:pt>
                  <c:pt idx="1">
                    <c:v>302.9175</c:v>
                  </c:pt>
                </c:numCache>
              </c:numRef>
            </c:plus>
            <c:minus>
              <c:numRef>
                <c:f>Sheet1!$O$33:$P$33</c:f>
                <c:numCache>
                  <c:formatCode>General</c:formatCode>
                  <c:ptCount val="2"/>
                  <c:pt idx="0">
                    <c:v>135.58994</c:v>
                  </c:pt>
                  <c:pt idx="1">
                    <c:v>302.9175</c:v>
                  </c:pt>
                </c:numCache>
              </c:numRef>
            </c:minus>
          </c:errBars>
          <c:cat>
            <c:strRef>
              <c:f>Sheet1!$M$29:$N$29</c:f>
              <c:strCache>
                <c:ptCount val="2"/>
                <c:pt idx="0">
                  <c:v>Adult</c:v>
                </c:pt>
                <c:pt idx="1">
                  <c:v>4-Yr</c:v>
                </c:pt>
              </c:strCache>
            </c:strRef>
          </c:cat>
          <c:val>
            <c:numRef>
              <c:f>Sheet1!$M$33:$N$33</c:f>
              <c:numCache>
                <c:formatCode>General</c:formatCode>
                <c:ptCount val="2"/>
                <c:pt idx="0">
                  <c:v>886.367</c:v>
                </c:pt>
                <c:pt idx="1">
                  <c:v>1840.5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48200"/>
        <c:axId val="-2093845064"/>
      </c:barChart>
      <c:catAx>
        <c:axId val="-2093848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845064"/>
        <c:crosses val="autoZero"/>
        <c:auto val="1"/>
        <c:lblAlgn val="ctr"/>
        <c:lblOffset val="100"/>
        <c:noMultiLvlLbl val="0"/>
      </c:catAx>
      <c:valAx>
        <c:axId val="-2093845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384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177800</xdr:rowOff>
    </xdr:from>
    <xdr:to>
      <xdr:col>6</xdr:col>
      <xdr:colOff>82600</xdr:colOff>
      <xdr:row>32</xdr:row>
      <xdr:rowOff>32300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</xdr:row>
      <xdr:rowOff>177800</xdr:rowOff>
    </xdr:from>
    <xdr:to>
      <xdr:col>11</xdr:col>
      <xdr:colOff>793800</xdr:colOff>
      <xdr:row>32</xdr:row>
      <xdr:rowOff>32300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33</xdr:row>
      <xdr:rowOff>50800</xdr:rowOff>
    </xdr:from>
    <xdr:to>
      <xdr:col>9</xdr:col>
      <xdr:colOff>100700</xdr:colOff>
      <xdr:row>63</xdr:row>
      <xdr:rowOff>95800</xdr:rowOff>
    </xdr:to>
    <xdr:graphicFrame macro="">
      <xdr:nvGraphicFramePr>
        <xdr:cNvPr id="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33</xdr:row>
      <xdr:rowOff>38100</xdr:rowOff>
    </xdr:from>
    <xdr:to>
      <xdr:col>16</xdr:col>
      <xdr:colOff>311700</xdr:colOff>
      <xdr:row>63</xdr:row>
      <xdr:rowOff>83100</xdr:rowOff>
    </xdr:to>
    <xdr:graphicFrame macro="">
      <xdr:nvGraphicFramePr>
        <xdr:cNvPr id="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64</xdr:row>
      <xdr:rowOff>101600</xdr:rowOff>
    </xdr:from>
    <xdr:to>
      <xdr:col>7</xdr:col>
      <xdr:colOff>324400</xdr:colOff>
      <xdr:row>94</xdr:row>
      <xdr:rowOff>146600</xdr:rowOff>
    </xdr:to>
    <xdr:graphicFrame macro="">
      <xdr:nvGraphicFramePr>
        <xdr:cNvPr id="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406400</xdr:colOff>
      <xdr:row>64</xdr:row>
      <xdr:rowOff>101600</xdr:rowOff>
    </xdr:from>
    <xdr:to>
      <xdr:col>14</xdr:col>
      <xdr:colOff>387900</xdr:colOff>
      <xdr:row>94</xdr:row>
      <xdr:rowOff>146600</xdr:rowOff>
    </xdr:to>
    <xdr:graphicFrame macro="">
      <xdr:nvGraphicFramePr>
        <xdr:cNvPr id="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5" workbookViewId="0">
      <selection activeCell="L35" sqref="L35"/>
    </sheetView>
  </sheetViews>
  <sheetFormatPr baseColWidth="10" defaultRowHeight="15" x14ac:dyDescent="0"/>
  <cols>
    <col min="12" max="12" width="21.33203125" customWidth="1"/>
  </cols>
  <sheetData>
    <row r="2" spans="1:16">
      <c r="A2" t="s">
        <v>0</v>
      </c>
    </row>
    <row r="3" spans="1:16">
      <c r="B3" t="s">
        <v>1</v>
      </c>
      <c r="C3" t="s">
        <v>2</v>
      </c>
      <c r="D3" t="s">
        <v>3</v>
      </c>
      <c r="E3" t="s">
        <v>4</v>
      </c>
      <c r="G3" t="s">
        <v>5</v>
      </c>
    </row>
    <row r="4" spans="1:16">
      <c r="B4" t="s">
        <v>6</v>
      </c>
      <c r="C4" t="s">
        <v>6</v>
      </c>
      <c r="D4" t="s">
        <v>6</v>
      </c>
      <c r="E4" t="s">
        <v>6</v>
      </c>
      <c r="F4" t="s">
        <v>7</v>
      </c>
      <c r="G4" t="s">
        <v>6</v>
      </c>
      <c r="I4" t="s">
        <v>41</v>
      </c>
      <c r="J4" t="s">
        <v>42</v>
      </c>
      <c r="L4" s="1" t="s">
        <v>43</v>
      </c>
      <c r="M4" t="s">
        <v>57</v>
      </c>
      <c r="N4" t="s">
        <v>58</v>
      </c>
      <c r="O4" t="s">
        <v>59</v>
      </c>
      <c r="P4" t="s">
        <v>60</v>
      </c>
    </row>
    <row r="5" spans="1:16">
      <c r="A5" t="s">
        <v>8</v>
      </c>
      <c r="B5">
        <v>20</v>
      </c>
      <c r="C5">
        <v>231</v>
      </c>
      <c r="D5">
        <v>640</v>
      </c>
      <c r="E5">
        <v>341.95</v>
      </c>
      <c r="F5">
        <v>22.268999999999998</v>
      </c>
      <c r="G5">
        <v>99.588999999999999</v>
      </c>
      <c r="I5">
        <f>E5</f>
        <v>341.95</v>
      </c>
      <c r="J5">
        <f>F5*2</f>
        <v>44.537999999999997</v>
      </c>
      <c r="L5" t="s">
        <v>62</v>
      </c>
      <c r="M5">
        <f>I9</f>
        <v>867.38049999999998</v>
      </c>
      <c r="N5">
        <f>I49</f>
        <v>1954.4714000000001</v>
      </c>
      <c r="O5">
        <f>J9</f>
        <v>102.7677</v>
      </c>
      <c r="P5">
        <f>J49</f>
        <v>266.59672</v>
      </c>
    </row>
    <row r="6" spans="1:16">
      <c r="A6" t="s">
        <v>9</v>
      </c>
      <c r="B6">
        <v>20</v>
      </c>
      <c r="C6">
        <v>0.93242999999999998</v>
      </c>
      <c r="D6">
        <v>1</v>
      </c>
      <c r="E6">
        <v>0.98344549999999997</v>
      </c>
      <c r="F6">
        <v>3.8433899999999999E-3</v>
      </c>
      <c r="G6">
        <v>1.7188149999999999E-2</v>
      </c>
      <c r="I6">
        <f>E6*100</f>
        <v>98.344549999999998</v>
      </c>
      <c r="J6">
        <f>F6*100*2</f>
        <v>0.76867799999999997</v>
      </c>
      <c r="L6" t="s">
        <v>63</v>
      </c>
      <c r="M6">
        <f>I11</f>
        <v>843.94349999999997</v>
      </c>
      <c r="N6">
        <f>I51</f>
        <v>1795.2429000000002</v>
      </c>
      <c r="O6">
        <f>J11</f>
        <v>107.89434</v>
      </c>
      <c r="P6">
        <f>J51</f>
        <v>169.89489999999998</v>
      </c>
    </row>
    <row r="7" spans="1:16">
      <c r="A7" t="s">
        <v>10</v>
      </c>
      <c r="B7">
        <v>20</v>
      </c>
      <c r="C7">
        <v>0.51319999999999999</v>
      </c>
      <c r="D7">
        <v>1.3896999999999999</v>
      </c>
      <c r="E7">
        <v>0.85596700000000003</v>
      </c>
      <c r="F7">
        <v>4.7986340000000002E-2</v>
      </c>
      <c r="G7">
        <v>0.21460141999999999</v>
      </c>
      <c r="I7">
        <f>E7*1000</f>
        <v>855.96699999999998</v>
      </c>
      <c r="J7">
        <f>F7*2*1000</f>
        <v>95.972680000000011</v>
      </c>
    </row>
    <row r="8" spans="1:16">
      <c r="A8" t="s">
        <v>11</v>
      </c>
      <c r="B8">
        <v>20</v>
      </c>
      <c r="C8">
        <v>0.65324000000000004</v>
      </c>
      <c r="D8">
        <v>1.401</v>
      </c>
      <c r="E8">
        <v>0.85201950000000004</v>
      </c>
      <c r="F8">
        <v>4.2304660000000001E-2</v>
      </c>
      <c r="G8">
        <v>0.18919217999999999</v>
      </c>
      <c r="I8">
        <f t="shared" ref="I8:I35" si="0">E8*1000</f>
        <v>852.01949999999999</v>
      </c>
      <c r="J8">
        <f t="shared" ref="J8:J35" si="1">F8*2*1000</f>
        <v>84.609319999999997</v>
      </c>
      <c r="L8" s="1" t="s">
        <v>44</v>
      </c>
      <c r="M8" t="s">
        <v>57</v>
      </c>
      <c r="N8" t="s">
        <v>58</v>
      </c>
      <c r="O8" t="s">
        <v>59</v>
      </c>
      <c r="P8" t="s">
        <v>60</v>
      </c>
    </row>
    <row r="9" spans="1:16">
      <c r="A9" t="s">
        <v>12</v>
      </c>
      <c r="B9">
        <v>20</v>
      </c>
      <c r="C9">
        <v>0.51622000000000001</v>
      </c>
      <c r="D9">
        <v>1.4596</v>
      </c>
      <c r="E9">
        <v>0.8673805</v>
      </c>
      <c r="F9">
        <v>5.1383850000000002E-2</v>
      </c>
      <c r="G9">
        <v>0.22979556000000001</v>
      </c>
      <c r="I9">
        <f t="shared" si="0"/>
        <v>867.38049999999998</v>
      </c>
      <c r="J9">
        <f t="shared" si="1"/>
        <v>102.7677</v>
      </c>
      <c r="L9" t="s">
        <v>61</v>
      </c>
      <c r="M9">
        <f>I10</f>
        <v>875.41650000000004</v>
      </c>
      <c r="N9">
        <f>I50</f>
        <v>1963.4713999999999</v>
      </c>
      <c r="O9">
        <f>J10</f>
        <v>106.53656000000001</v>
      </c>
      <c r="P9">
        <f>J50</f>
        <v>206.71809999999999</v>
      </c>
    </row>
    <row r="10" spans="1:16">
      <c r="A10" t="s">
        <v>13</v>
      </c>
      <c r="B10">
        <v>20</v>
      </c>
      <c r="C10">
        <v>0.46814</v>
      </c>
      <c r="D10">
        <v>1.3839999999999999</v>
      </c>
      <c r="E10">
        <v>0.87541650000000004</v>
      </c>
      <c r="F10">
        <v>5.3268280000000001E-2</v>
      </c>
      <c r="G10">
        <v>0.23822297000000001</v>
      </c>
      <c r="I10">
        <f t="shared" si="0"/>
        <v>875.41650000000004</v>
      </c>
      <c r="J10">
        <f t="shared" si="1"/>
        <v>106.53656000000001</v>
      </c>
      <c r="L10" t="s">
        <v>64</v>
      </c>
      <c r="M10">
        <f>I11</f>
        <v>843.94349999999997</v>
      </c>
      <c r="N10">
        <f>I51</f>
        <v>1795.2429000000002</v>
      </c>
      <c r="O10">
        <f>J11</f>
        <v>107.89434</v>
      </c>
      <c r="P10">
        <f>J51</f>
        <v>169.89489999999998</v>
      </c>
    </row>
    <row r="11" spans="1:16">
      <c r="A11" t="s">
        <v>14</v>
      </c>
      <c r="B11">
        <v>20</v>
      </c>
      <c r="C11">
        <v>0.49508000000000002</v>
      </c>
      <c r="D11">
        <v>1.5727</v>
      </c>
      <c r="E11">
        <v>0.84394349999999996</v>
      </c>
      <c r="F11">
        <v>5.3947170000000003E-2</v>
      </c>
      <c r="G11">
        <v>0.24125906</v>
      </c>
      <c r="I11">
        <f t="shared" si="0"/>
        <v>843.94349999999997</v>
      </c>
      <c r="J11">
        <f t="shared" si="1"/>
        <v>107.89434</v>
      </c>
    </row>
    <row r="12" spans="1:16">
      <c r="A12" t="s">
        <v>15</v>
      </c>
      <c r="B12">
        <v>20</v>
      </c>
      <c r="C12">
        <v>0.53281999999999996</v>
      </c>
      <c r="D12">
        <v>1.331</v>
      </c>
      <c r="E12">
        <v>0.80908749999999996</v>
      </c>
      <c r="F12">
        <v>4.999087E-2</v>
      </c>
      <c r="G12">
        <v>0.22356598</v>
      </c>
      <c r="I12">
        <f t="shared" si="0"/>
        <v>809.08749999999998</v>
      </c>
      <c r="J12">
        <f t="shared" si="1"/>
        <v>99.981740000000002</v>
      </c>
      <c r="L12" s="1" t="s">
        <v>45</v>
      </c>
      <c r="M12" t="s">
        <v>57</v>
      </c>
      <c r="N12" t="s">
        <v>58</v>
      </c>
      <c r="O12" t="s">
        <v>59</v>
      </c>
      <c r="P12" t="s">
        <v>60</v>
      </c>
    </row>
    <row r="13" spans="1:16">
      <c r="A13" t="s">
        <v>16</v>
      </c>
      <c r="B13">
        <v>20</v>
      </c>
      <c r="C13">
        <v>0.57582</v>
      </c>
      <c r="D13">
        <v>1.5541</v>
      </c>
      <c r="E13">
        <v>0.92279250000000002</v>
      </c>
      <c r="F13">
        <v>4.9187849999999998E-2</v>
      </c>
      <c r="G13">
        <v>0.21997475999999999</v>
      </c>
      <c r="I13">
        <f t="shared" si="0"/>
        <v>922.79250000000002</v>
      </c>
      <c r="J13">
        <f t="shared" si="1"/>
        <v>98.375699999999995</v>
      </c>
      <c r="L13" t="s">
        <v>66</v>
      </c>
      <c r="M13">
        <f>I12</f>
        <v>809.08749999999998</v>
      </c>
      <c r="N13">
        <f>I52</f>
        <v>2038.7429</v>
      </c>
      <c r="O13">
        <f>J12</f>
        <v>99.981740000000002</v>
      </c>
      <c r="P13">
        <f>J52</f>
        <v>231.23808000000002</v>
      </c>
    </row>
    <row r="14" spans="1:16">
      <c r="A14" t="s">
        <v>17</v>
      </c>
      <c r="B14">
        <v>20</v>
      </c>
      <c r="C14">
        <v>0.47166999999999998</v>
      </c>
      <c r="D14">
        <v>1.601</v>
      </c>
      <c r="E14">
        <v>0.82667550000000001</v>
      </c>
      <c r="F14">
        <v>5.7054529999999999E-2</v>
      </c>
      <c r="G14">
        <v>0.25515562000000003</v>
      </c>
      <c r="I14">
        <f t="shared" si="0"/>
        <v>826.67550000000006</v>
      </c>
      <c r="J14">
        <f t="shared" si="1"/>
        <v>114.10906</v>
      </c>
      <c r="L14" t="s">
        <v>65</v>
      </c>
      <c r="M14">
        <f>I13</f>
        <v>922.79250000000002</v>
      </c>
      <c r="N14">
        <f>I53</f>
        <v>1909.3714</v>
      </c>
      <c r="O14">
        <f>J13</f>
        <v>98.375699999999995</v>
      </c>
      <c r="P14">
        <f>J53</f>
        <v>233.91175999999999</v>
      </c>
    </row>
    <row r="15" spans="1:16">
      <c r="A15" t="s">
        <v>18</v>
      </c>
      <c r="B15">
        <v>20</v>
      </c>
      <c r="C15">
        <v>0.51763999999999999</v>
      </c>
      <c r="D15">
        <v>1.5619000000000001</v>
      </c>
      <c r="E15">
        <v>0.91527950000000002</v>
      </c>
      <c r="F15">
        <v>5.4716430000000003E-2</v>
      </c>
      <c r="G15">
        <v>0.24469932999999999</v>
      </c>
      <c r="I15">
        <f t="shared" si="0"/>
        <v>915.27949999999998</v>
      </c>
      <c r="J15">
        <f t="shared" si="1"/>
        <v>109.43286000000001</v>
      </c>
      <c r="L15" t="s">
        <v>67</v>
      </c>
      <c r="M15">
        <f>I14</f>
        <v>826.67550000000006</v>
      </c>
      <c r="N15">
        <f>I54</f>
        <v>1834.7713999999999</v>
      </c>
      <c r="O15">
        <f>J14</f>
        <v>114.10906</v>
      </c>
      <c r="P15">
        <f>J54</f>
        <v>215.78738000000001</v>
      </c>
    </row>
    <row r="16" spans="1:16">
      <c r="A16" t="s">
        <v>19</v>
      </c>
      <c r="B16">
        <v>20</v>
      </c>
      <c r="C16">
        <v>0.40921999999999997</v>
      </c>
      <c r="D16">
        <v>1.2246999999999999</v>
      </c>
      <c r="E16">
        <v>0.73535050000000002</v>
      </c>
      <c r="F16">
        <v>4.3575080000000002E-2</v>
      </c>
      <c r="G16">
        <v>0.19487367</v>
      </c>
      <c r="I16">
        <f t="shared" si="0"/>
        <v>735.35050000000001</v>
      </c>
      <c r="J16">
        <f t="shared" si="1"/>
        <v>87.15016</v>
      </c>
      <c r="L16" t="s">
        <v>68</v>
      </c>
      <c r="M16">
        <f>I15</f>
        <v>915.27949999999998</v>
      </c>
      <c r="N16">
        <f>I55</f>
        <v>1764.3586</v>
      </c>
      <c r="O16">
        <f>J15</f>
        <v>109.43286000000001</v>
      </c>
      <c r="P16">
        <f>J55</f>
        <v>399.18651999999997</v>
      </c>
    </row>
    <row r="17" spans="1:16">
      <c r="A17" t="s">
        <v>20</v>
      </c>
      <c r="B17">
        <v>20</v>
      </c>
      <c r="C17">
        <v>0.53180000000000005</v>
      </c>
      <c r="D17">
        <v>1.7677</v>
      </c>
      <c r="E17">
        <v>0.97327549999999996</v>
      </c>
      <c r="F17">
        <v>6.4483079999999998E-2</v>
      </c>
      <c r="G17">
        <v>0.2883771</v>
      </c>
      <c r="I17">
        <f t="shared" si="0"/>
        <v>973.27549999999997</v>
      </c>
      <c r="J17">
        <f t="shared" si="1"/>
        <v>128.96616</v>
      </c>
    </row>
    <row r="18" spans="1:16">
      <c r="A18" t="s">
        <v>21</v>
      </c>
      <c r="B18">
        <v>20</v>
      </c>
      <c r="C18">
        <v>0.50753000000000004</v>
      </c>
      <c r="D18">
        <v>1.5687</v>
      </c>
      <c r="E18">
        <v>0.88269350000000002</v>
      </c>
      <c r="F18">
        <v>5.8253520000000003E-2</v>
      </c>
      <c r="G18">
        <v>0.26051763999999999</v>
      </c>
      <c r="I18">
        <f t="shared" si="0"/>
        <v>882.69349999999997</v>
      </c>
      <c r="J18">
        <f t="shared" si="1"/>
        <v>116.50704</v>
      </c>
      <c r="L18" s="1" t="s">
        <v>48</v>
      </c>
      <c r="M18" t="s">
        <v>57</v>
      </c>
      <c r="N18" t="s">
        <v>58</v>
      </c>
      <c r="O18" t="s">
        <v>59</v>
      </c>
      <c r="P18" t="s">
        <v>60</v>
      </c>
    </row>
    <row r="19" spans="1:16">
      <c r="A19" t="s">
        <v>22</v>
      </c>
      <c r="B19">
        <v>20</v>
      </c>
      <c r="C19">
        <v>0.47134999999999999</v>
      </c>
      <c r="D19">
        <v>1.5021</v>
      </c>
      <c r="E19">
        <v>0.78527000000000002</v>
      </c>
      <c r="F19">
        <v>5.7535339999999997E-2</v>
      </c>
      <c r="G19">
        <v>0.25730587999999999</v>
      </c>
      <c r="I19">
        <f t="shared" si="0"/>
        <v>785.27</v>
      </c>
      <c r="J19">
        <f t="shared" si="1"/>
        <v>115.07068</v>
      </c>
      <c r="L19" t="s">
        <v>46</v>
      </c>
      <c r="M19">
        <f>M15</f>
        <v>826.67550000000006</v>
      </c>
      <c r="N19">
        <f>N15</f>
        <v>1834.7713999999999</v>
      </c>
      <c r="O19">
        <f>O15</f>
        <v>114.10906</v>
      </c>
      <c r="P19">
        <f>P15</f>
        <v>215.78738000000001</v>
      </c>
    </row>
    <row r="20" spans="1:16">
      <c r="A20" t="s">
        <v>23</v>
      </c>
      <c r="B20">
        <v>20</v>
      </c>
      <c r="C20">
        <v>0.49933</v>
      </c>
      <c r="D20">
        <v>1.3401000000000001</v>
      </c>
      <c r="E20">
        <v>0.89601399999999998</v>
      </c>
      <c r="F20">
        <v>4.5702369999999999E-2</v>
      </c>
      <c r="G20">
        <v>0.20438721000000001</v>
      </c>
      <c r="I20">
        <f t="shared" si="0"/>
        <v>896.01400000000001</v>
      </c>
      <c r="J20">
        <f t="shared" si="1"/>
        <v>91.404740000000004</v>
      </c>
      <c r="L20" t="s">
        <v>47</v>
      </c>
      <c r="M20">
        <f>M16</f>
        <v>915.27949999999998</v>
      </c>
      <c r="N20">
        <f>N16</f>
        <v>1764.3586</v>
      </c>
      <c r="O20">
        <f>O16</f>
        <v>109.43286000000001</v>
      </c>
      <c r="P20">
        <f>P16</f>
        <v>399.18651999999997</v>
      </c>
    </row>
    <row r="21" spans="1:16">
      <c r="A21" t="s">
        <v>24</v>
      </c>
      <c r="B21">
        <v>20</v>
      </c>
      <c r="C21">
        <v>0.53168000000000004</v>
      </c>
      <c r="D21">
        <v>1.9214</v>
      </c>
      <c r="E21">
        <v>1.0036385000000001</v>
      </c>
      <c r="F21">
        <v>7.1683010000000005E-2</v>
      </c>
      <c r="G21">
        <v>0.32057616999999999</v>
      </c>
      <c r="I21">
        <f t="shared" si="0"/>
        <v>1003.6385000000001</v>
      </c>
      <c r="J21">
        <f t="shared" si="1"/>
        <v>143.36602000000002</v>
      </c>
      <c r="L21" t="s">
        <v>49</v>
      </c>
      <c r="M21">
        <f>I16</f>
        <v>735.35050000000001</v>
      </c>
      <c r="N21">
        <f>I56</f>
        <v>1578.6857</v>
      </c>
      <c r="O21">
        <f>J16</f>
        <v>87.15016</v>
      </c>
      <c r="P21">
        <f>J56</f>
        <v>200.10334</v>
      </c>
    </row>
    <row r="22" spans="1:16">
      <c r="A22" t="s">
        <v>25</v>
      </c>
      <c r="B22">
        <v>20</v>
      </c>
      <c r="C22">
        <v>0.54613</v>
      </c>
      <c r="D22">
        <v>1.5488</v>
      </c>
      <c r="E22">
        <v>0.87207650000000003</v>
      </c>
      <c r="F22">
        <v>4.9202820000000001E-2</v>
      </c>
      <c r="G22">
        <v>0.22004171</v>
      </c>
      <c r="I22">
        <f t="shared" si="0"/>
        <v>872.07650000000001</v>
      </c>
      <c r="J22">
        <f t="shared" si="1"/>
        <v>98.405640000000005</v>
      </c>
    </row>
    <row r="23" spans="1:16">
      <c r="A23" t="s">
        <v>26</v>
      </c>
      <c r="B23">
        <v>20</v>
      </c>
      <c r="C23">
        <v>0.52849000000000002</v>
      </c>
      <c r="D23">
        <v>1.7009000000000001</v>
      </c>
      <c r="E23">
        <v>0.92362250000000001</v>
      </c>
      <c r="F23">
        <v>6.744464E-2</v>
      </c>
      <c r="G23">
        <v>0.30162158999999999</v>
      </c>
      <c r="I23">
        <f t="shared" si="0"/>
        <v>923.62250000000006</v>
      </c>
      <c r="J23">
        <f t="shared" si="1"/>
        <v>134.88928000000001</v>
      </c>
      <c r="L23" s="1" t="s">
        <v>50</v>
      </c>
      <c r="M23" t="s">
        <v>57</v>
      </c>
      <c r="N23" t="s">
        <v>58</v>
      </c>
      <c r="O23" t="s">
        <v>59</v>
      </c>
      <c r="P23" t="s">
        <v>60</v>
      </c>
    </row>
    <row r="24" spans="1:16">
      <c r="A24" t="s">
        <v>27</v>
      </c>
      <c r="B24">
        <v>20</v>
      </c>
      <c r="C24">
        <v>0.48641000000000001</v>
      </c>
      <c r="D24">
        <v>1.8059000000000001</v>
      </c>
      <c r="E24">
        <v>0.88636700000000002</v>
      </c>
      <c r="F24">
        <v>6.7794969999999996E-2</v>
      </c>
      <c r="G24">
        <v>0.30318833000000001</v>
      </c>
      <c r="I24">
        <f t="shared" si="0"/>
        <v>886.36699999999996</v>
      </c>
      <c r="J24">
        <f t="shared" si="1"/>
        <v>135.58993999999998</v>
      </c>
      <c r="L24" t="s">
        <v>51</v>
      </c>
      <c r="M24">
        <f>I25</f>
        <v>797.11750000000006</v>
      </c>
      <c r="N24">
        <f>I65</f>
        <v>2060.4570999999996</v>
      </c>
      <c r="O24">
        <f>J25</f>
        <v>122.78156</v>
      </c>
      <c r="P24">
        <f>J65</f>
        <v>332.07670000000002</v>
      </c>
    </row>
    <row r="25" spans="1:16">
      <c r="A25" t="s">
        <v>28</v>
      </c>
      <c r="B25">
        <v>20</v>
      </c>
      <c r="C25">
        <v>0.49745</v>
      </c>
      <c r="D25">
        <v>1.5066999999999999</v>
      </c>
      <c r="E25">
        <v>0.79711750000000003</v>
      </c>
      <c r="F25">
        <v>6.1390779999999999E-2</v>
      </c>
      <c r="G25">
        <v>0.27454793</v>
      </c>
      <c r="I25">
        <f t="shared" si="0"/>
        <v>797.11750000000006</v>
      </c>
      <c r="J25">
        <f t="shared" si="1"/>
        <v>122.78156</v>
      </c>
      <c r="L25" t="s">
        <v>52</v>
      </c>
      <c r="M25">
        <f>I21</f>
        <v>1003.6385000000001</v>
      </c>
      <c r="N25">
        <f>I61</f>
        <v>2065.6713999999997</v>
      </c>
      <c r="O25">
        <f>J21</f>
        <v>143.36602000000002</v>
      </c>
      <c r="P25">
        <f>J61</f>
        <v>371.98044000000004</v>
      </c>
    </row>
    <row r="26" spans="1:16">
      <c r="A26" t="s">
        <v>29</v>
      </c>
      <c r="B26">
        <v>20</v>
      </c>
      <c r="C26">
        <v>0.49325999999999998</v>
      </c>
      <c r="D26">
        <v>1.3841000000000001</v>
      </c>
      <c r="E26">
        <v>0.85387400000000002</v>
      </c>
      <c r="F26">
        <v>4.3871359999999998E-2</v>
      </c>
      <c r="G26">
        <v>0.1961987</v>
      </c>
      <c r="I26">
        <f t="shared" si="0"/>
        <v>853.87400000000002</v>
      </c>
      <c r="J26">
        <f t="shared" si="1"/>
        <v>87.742719999999991</v>
      </c>
      <c r="L26" t="s">
        <v>53</v>
      </c>
      <c r="M26">
        <f>I26</f>
        <v>853.87400000000002</v>
      </c>
      <c r="N26">
        <f>I66</f>
        <v>1578</v>
      </c>
      <c r="O26">
        <f>J26</f>
        <v>87.742719999999991</v>
      </c>
      <c r="P26">
        <f>J66</f>
        <v>287.10518000000002</v>
      </c>
    </row>
    <row r="27" spans="1:16">
      <c r="A27" t="s">
        <v>30</v>
      </c>
      <c r="B27">
        <v>20</v>
      </c>
      <c r="C27">
        <v>0.45557999999999998</v>
      </c>
      <c r="D27">
        <v>1.6086</v>
      </c>
      <c r="E27">
        <v>0.77487499999999998</v>
      </c>
      <c r="F27">
        <v>5.9050129999999999E-2</v>
      </c>
      <c r="G27">
        <v>0.26408021999999998</v>
      </c>
      <c r="I27">
        <f t="shared" si="0"/>
        <v>774.875</v>
      </c>
      <c r="J27">
        <f t="shared" si="1"/>
        <v>118.10025999999999</v>
      </c>
      <c r="L27" t="s">
        <v>54</v>
      </c>
      <c r="M27">
        <f>I22</f>
        <v>872.07650000000001</v>
      </c>
      <c r="N27">
        <f>I62</f>
        <v>2106.3285999999998</v>
      </c>
      <c r="O27">
        <f>J22</f>
        <v>98.405640000000005</v>
      </c>
      <c r="P27">
        <f>J62</f>
        <v>467.16597999999999</v>
      </c>
    </row>
    <row r="28" spans="1:16">
      <c r="A28" t="s">
        <v>31</v>
      </c>
      <c r="B28">
        <v>20</v>
      </c>
      <c r="C28">
        <v>0.50265000000000004</v>
      </c>
      <c r="D28">
        <v>1.5029999999999999</v>
      </c>
      <c r="E28">
        <v>0.92131700000000005</v>
      </c>
      <c r="F28">
        <v>5.5958349999999997E-2</v>
      </c>
      <c r="G28">
        <v>0.25025333</v>
      </c>
      <c r="I28">
        <f t="shared" si="0"/>
        <v>921.31700000000001</v>
      </c>
      <c r="J28">
        <f t="shared" si="1"/>
        <v>111.91669999999999</v>
      </c>
    </row>
    <row r="29" spans="1:16">
      <c r="A29" t="s">
        <v>32</v>
      </c>
      <c r="B29">
        <v>20</v>
      </c>
      <c r="C29">
        <v>0.47323999999999999</v>
      </c>
      <c r="D29">
        <v>1.5223</v>
      </c>
      <c r="E29">
        <v>0.88760649999999996</v>
      </c>
      <c r="F29">
        <v>5.6259829999999997E-2</v>
      </c>
      <c r="G29">
        <v>0.25160158999999999</v>
      </c>
      <c r="I29">
        <f t="shared" si="0"/>
        <v>887.60649999999998</v>
      </c>
      <c r="J29">
        <f t="shared" si="1"/>
        <v>112.51965999999999</v>
      </c>
      <c r="L29" s="1" t="s">
        <v>55</v>
      </c>
      <c r="M29" t="s">
        <v>57</v>
      </c>
      <c r="N29" t="s">
        <v>58</v>
      </c>
      <c r="O29" t="s">
        <v>59</v>
      </c>
      <c r="P29" t="s">
        <v>60</v>
      </c>
    </row>
    <row r="30" spans="1:16">
      <c r="A30" t="s">
        <v>33</v>
      </c>
      <c r="B30">
        <v>20</v>
      </c>
      <c r="C30">
        <v>0.55008999999999997</v>
      </c>
      <c r="D30">
        <v>1.4132</v>
      </c>
      <c r="E30">
        <v>0.85091450000000002</v>
      </c>
      <c r="F30">
        <v>4.9086390000000001E-2</v>
      </c>
      <c r="G30">
        <v>0.21952102000000001</v>
      </c>
      <c r="I30">
        <f t="shared" si="0"/>
        <v>850.91449999999998</v>
      </c>
      <c r="J30">
        <f t="shared" si="1"/>
        <v>98.172780000000003</v>
      </c>
      <c r="L30" t="s">
        <v>51</v>
      </c>
      <c r="M30">
        <f>I27</f>
        <v>774.875</v>
      </c>
      <c r="N30">
        <f>I67</f>
        <v>1663.3414</v>
      </c>
      <c r="O30">
        <f>J27</f>
        <v>118.10025999999999</v>
      </c>
      <c r="P30">
        <f>J67</f>
        <v>313.89622000000003</v>
      </c>
    </row>
    <row r="31" spans="1:16">
      <c r="A31" t="s">
        <v>34</v>
      </c>
      <c r="B31">
        <v>20</v>
      </c>
      <c r="C31">
        <v>0.48742000000000002</v>
      </c>
      <c r="D31">
        <v>1.645</v>
      </c>
      <c r="E31">
        <v>0.81562999999999997</v>
      </c>
      <c r="F31">
        <v>5.9089679999999999E-2</v>
      </c>
      <c r="G31">
        <v>0.26425706999999998</v>
      </c>
      <c r="I31">
        <f t="shared" si="0"/>
        <v>815.63</v>
      </c>
      <c r="J31">
        <f t="shared" si="1"/>
        <v>118.17936</v>
      </c>
      <c r="L31" t="s">
        <v>52</v>
      </c>
      <c r="M31">
        <f>I23</f>
        <v>923.62250000000006</v>
      </c>
      <c r="N31">
        <f>I63</f>
        <v>1774.2166999999999</v>
      </c>
      <c r="O31">
        <f>J23</f>
        <v>134.88928000000001</v>
      </c>
      <c r="P31">
        <f>J63</f>
        <v>212.74448000000001</v>
      </c>
    </row>
    <row r="32" spans="1:16">
      <c r="A32" t="s">
        <v>35</v>
      </c>
      <c r="B32">
        <v>20</v>
      </c>
      <c r="C32">
        <v>0.49895</v>
      </c>
      <c r="D32">
        <v>1.5154000000000001</v>
      </c>
      <c r="E32">
        <v>0.86740450000000002</v>
      </c>
      <c r="F32">
        <v>5.1318519999999999E-2</v>
      </c>
      <c r="G32">
        <v>0.2295034</v>
      </c>
      <c r="I32">
        <f t="shared" si="0"/>
        <v>867.40449999999998</v>
      </c>
      <c r="J32">
        <f t="shared" si="1"/>
        <v>102.63704</v>
      </c>
      <c r="L32" t="s">
        <v>53</v>
      </c>
      <c r="M32">
        <f>I28</f>
        <v>921.31700000000001</v>
      </c>
      <c r="N32">
        <f>I68</f>
        <v>1796.2</v>
      </c>
      <c r="O32">
        <f>J28</f>
        <v>111.91669999999999</v>
      </c>
      <c r="P32">
        <f>J68</f>
        <v>319.54102</v>
      </c>
    </row>
    <row r="33" spans="1:16">
      <c r="A33" t="s">
        <v>36</v>
      </c>
      <c r="B33">
        <v>20</v>
      </c>
      <c r="C33">
        <v>0.51851000000000003</v>
      </c>
      <c r="D33">
        <v>1.4703999999999999</v>
      </c>
      <c r="E33">
        <v>0.85928800000000005</v>
      </c>
      <c r="F33">
        <v>6.2969709999999998E-2</v>
      </c>
      <c r="G33">
        <v>0.28160911999999999</v>
      </c>
      <c r="I33">
        <f t="shared" si="0"/>
        <v>859.28800000000001</v>
      </c>
      <c r="J33">
        <f t="shared" si="1"/>
        <v>125.93942</v>
      </c>
      <c r="L33" t="s">
        <v>54</v>
      </c>
      <c r="M33">
        <f>I24</f>
        <v>886.36699999999996</v>
      </c>
      <c r="N33">
        <f>I64</f>
        <v>1840.5</v>
      </c>
      <c r="O33">
        <f>J24</f>
        <v>135.58993999999998</v>
      </c>
      <c r="P33">
        <f>J64</f>
        <v>302.91750000000002</v>
      </c>
    </row>
    <row r="34" spans="1:16">
      <c r="A34" t="s">
        <v>37</v>
      </c>
      <c r="B34">
        <v>20</v>
      </c>
      <c r="C34">
        <v>0.68535999999999997</v>
      </c>
      <c r="D34">
        <v>1.5857000000000001</v>
      </c>
      <c r="E34">
        <v>1.0831219999999999</v>
      </c>
      <c r="F34">
        <v>5.8805669999999997E-2</v>
      </c>
      <c r="G34">
        <v>0.26298695</v>
      </c>
      <c r="I34">
        <f t="shared" si="0"/>
        <v>1083.1219999999998</v>
      </c>
      <c r="J34">
        <f t="shared" si="1"/>
        <v>117.61134</v>
      </c>
    </row>
    <row r="35" spans="1:16">
      <c r="A35" t="s">
        <v>38</v>
      </c>
      <c r="B35">
        <v>20</v>
      </c>
      <c r="C35">
        <v>0.68922000000000005</v>
      </c>
      <c r="D35">
        <v>1.5888</v>
      </c>
      <c r="E35">
        <v>1.0865825</v>
      </c>
      <c r="F35">
        <v>5.9446840000000001E-2</v>
      </c>
      <c r="G35">
        <v>0.26585437000000001</v>
      </c>
      <c r="I35">
        <f t="shared" si="0"/>
        <v>1086.5825</v>
      </c>
      <c r="J35">
        <f t="shared" si="1"/>
        <v>118.89368</v>
      </c>
      <c r="L35" t="s">
        <v>69</v>
      </c>
    </row>
    <row r="36" spans="1:16">
      <c r="A36" t="s">
        <v>39</v>
      </c>
      <c r="B36">
        <v>20</v>
      </c>
    </row>
    <row r="37" spans="1:16">
      <c r="A37" t="s">
        <v>40</v>
      </c>
    </row>
    <row r="42" spans="1:16">
      <c r="A42" t="s">
        <v>0</v>
      </c>
    </row>
    <row r="43" spans="1:16">
      <c r="B43" t="s">
        <v>1</v>
      </c>
      <c r="C43" t="s">
        <v>2</v>
      </c>
      <c r="D43" t="s">
        <v>3</v>
      </c>
      <c r="E43" t="s">
        <v>4</v>
      </c>
      <c r="G43" t="s">
        <v>5</v>
      </c>
    </row>
    <row r="44" spans="1:16">
      <c r="B44" t="s">
        <v>6</v>
      </c>
      <c r="C44" t="s">
        <v>6</v>
      </c>
      <c r="D44" t="s">
        <v>6</v>
      </c>
      <c r="E44" t="s">
        <v>6</v>
      </c>
      <c r="F44" t="s">
        <v>7</v>
      </c>
      <c r="G44" t="s">
        <v>6</v>
      </c>
      <c r="I44" t="s">
        <v>41</v>
      </c>
      <c r="J44" t="s">
        <v>42</v>
      </c>
    </row>
    <row r="45" spans="1:16">
      <c r="A45" t="s">
        <v>8</v>
      </c>
      <c r="B45">
        <v>7</v>
      </c>
      <c r="C45">
        <v>48</v>
      </c>
      <c r="D45">
        <v>54</v>
      </c>
      <c r="E45">
        <v>50.86</v>
      </c>
      <c r="F45">
        <v>0.93700000000000006</v>
      </c>
      <c r="G45">
        <v>2.4780000000000002</v>
      </c>
      <c r="I45">
        <f>E45</f>
        <v>50.86</v>
      </c>
      <c r="J45">
        <f>F45*2</f>
        <v>1.8740000000000001</v>
      </c>
    </row>
    <row r="46" spans="1:16">
      <c r="A46" t="s">
        <v>9</v>
      </c>
      <c r="B46">
        <v>7</v>
      </c>
      <c r="C46">
        <v>0.40540999999999999</v>
      </c>
      <c r="D46">
        <v>0.95945999999999998</v>
      </c>
      <c r="E46">
        <v>0.78861139999999996</v>
      </c>
      <c r="F46">
        <v>7.9219360000000003E-2</v>
      </c>
      <c r="G46">
        <v>0.20959472000000001</v>
      </c>
      <c r="I46">
        <f>E46*100</f>
        <v>78.861139999999992</v>
      </c>
      <c r="J46">
        <f>F46*100*2</f>
        <v>15.843872000000001</v>
      </c>
    </row>
    <row r="47" spans="1:16">
      <c r="A47" t="s">
        <v>10</v>
      </c>
      <c r="B47">
        <v>7</v>
      </c>
      <c r="C47">
        <v>1.5495000000000001</v>
      </c>
      <c r="D47">
        <v>2.1143000000000001</v>
      </c>
      <c r="E47">
        <v>1.8709</v>
      </c>
      <c r="F47">
        <v>7.8502779999999994E-2</v>
      </c>
      <c r="G47">
        <v>0.20769884</v>
      </c>
      <c r="I47">
        <f>E47*1000</f>
        <v>1870.9</v>
      </c>
      <c r="J47">
        <f>F47*2*1000</f>
        <v>157.00556</v>
      </c>
    </row>
    <row r="48" spans="1:16">
      <c r="A48" t="s">
        <v>11</v>
      </c>
      <c r="B48">
        <v>7</v>
      </c>
      <c r="C48">
        <v>1.6433</v>
      </c>
      <c r="D48">
        <v>2.5674999999999999</v>
      </c>
      <c r="E48">
        <v>2.0546000000000002</v>
      </c>
      <c r="F48">
        <v>0.13950236999999999</v>
      </c>
      <c r="G48">
        <v>0.36908858999999999</v>
      </c>
      <c r="I48">
        <f t="shared" ref="I48:I75" si="2">E48*1000</f>
        <v>2054.6000000000004</v>
      </c>
      <c r="J48">
        <f t="shared" ref="J48:J75" si="3">F48*2*1000</f>
        <v>279.00473999999997</v>
      </c>
    </row>
    <row r="49" spans="1:10">
      <c r="A49" t="s">
        <v>12</v>
      </c>
      <c r="B49">
        <v>7</v>
      </c>
      <c r="C49">
        <v>1.4025000000000001</v>
      </c>
      <c r="D49">
        <v>2.5272999999999999</v>
      </c>
      <c r="E49">
        <v>1.9544714000000001</v>
      </c>
      <c r="F49">
        <v>0.13329836</v>
      </c>
      <c r="G49">
        <v>0.3526743</v>
      </c>
      <c r="I49">
        <f t="shared" si="2"/>
        <v>1954.4714000000001</v>
      </c>
      <c r="J49">
        <f t="shared" si="3"/>
        <v>266.59672</v>
      </c>
    </row>
    <row r="50" spans="1:10">
      <c r="A50" t="s">
        <v>13</v>
      </c>
      <c r="B50">
        <v>7</v>
      </c>
      <c r="C50">
        <v>1.5141</v>
      </c>
      <c r="D50">
        <v>2.3403999999999998</v>
      </c>
      <c r="E50">
        <v>1.9634714</v>
      </c>
      <c r="F50">
        <v>0.10335904999999999</v>
      </c>
      <c r="G50">
        <v>0.27346235000000002</v>
      </c>
      <c r="I50">
        <f t="shared" si="2"/>
        <v>1963.4713999999999</v>
      </c>
      <c r="J50">
        <f t="shared" si="3"/>
        <v>206.71809999999999</v>
      </c>
    </row>
    <row r="51" spans="1:10">
      <c r="A51" t="s">
        <v>14</v>
      </c>
      <c r="B51">
        <v>7</v>
      </c>
      <c r="C51">
        <v>1.4319</v>
      </c>
      <c r="D51">
        <v>2.1356999999999999</v>
      </c>
      <c r="E51">
        <v>1.7952429000000001</v>
      </c>
      <c r="F51">
        <v>8.4947449999999994E-2</v>
      </c>
      <c r="G51">
        <v>0.22474981999999999</v>
      </c>
      <c r="I51">
        <f t="shared" si="2"/>
        <v>1795.2429000000002</v>
      </c>
      <c r="J51">
        <f t="shared" si="3"/>
        <v>169.89489999999998</v>
      </c>
    </row>
    <row r="52" spans="1:10">
      <c r="A52" t="s">
        <v>15</v>
      </c>
      <c r="B52">
        <v>7</v>
      </c>
      <c r="C52">
        <v>1.5181</v>
      </c>
      <c r="D52">
        <v>2.3940000000000001</v>
      </c>
      <c r="E52">
        <v>2.0387428999999999</v>
      </c>
      <c r="F52">
        <v>0.11561904000000001</v>
      </c>
      <c r="G52">
        <v>0.30589923000000002</v>
      </c>
      <c r="I52">
        <f t="shared" si="2"/>
        <v>2038.7429</v>
      </c>
      <c r="J52">
        <f t="shared" si="3"/>
        <v>231.23808000000002</v>
      </c>
    </row>
    <row r="53" spans="1:10">
      <c r="A53" t="s">
        <v>16</v>
      </c>
      <c r="B53">
        <v>7</v>
      </c>
      <c r="C53">
        <v>1.4056</v>
      </c>
      <c r="D53">
        <v>2.4072</v>
      </c>
      <c r="E53">
        <v>1.9093713999999999</v>
      </c>
      <c r="F53">
        <v>0.11695588</v>
      </c>
      <c r="G53">
        <v>0.30943617000000001</v>
      </c>
      <c r="I53">
        <f t="shared" si="2"/>
        <v>1909.3714</v>
      </c>
      <c r="J53">
        <f t="shared" si="3"/>
        <v>233.91175999999999</v>
      </c>
    </row>
    <row r="54" spans="1:10">
      <c r="A54" t="s">
        <v>17</v>
      </c>
      <c r="B54">
        <v>7</v>
      </c>
      <c r="C54">
        <v>1.3602000000000001</v>
      </c>
      <c r="D54">
        <v>2.1738</v>
      </c>
      <c r="E54">
        <v>1.8347713999999999</v>
      </c>
      <c r="F54">
        <v>0.10789369</v>
      </c>
      <c r="G54">
        <v>0.28545988</v>
      </c>
      <c r="I54">
        <f t="shared" si="2"/>
        <v>1834.7713999999999</v>
      </c>
      <c r="J54">
        <f t="shared" si="3"/>
        <v>215.78738000000001</v>
      </c>
    </row>
    <row r="55" spans="1:10">
      <c r="A55" t="s">
        <v>18</v>
      </c>
      <c r="B55">
        <v>7</v>
      </c>
      <c r="C55">
        <v>0.69311</v>
      </c>
      <c r="D55">
        <v>2.3868</v>
      </c>
      <c r="E55">
        <v>1.7643586</v>
      </c>
      <c r="F55">
        <v>0.19959325999999999</v>
      </c>
      <c r="G55">
        <v>0.52807413999999997</v>
      </c>
      <c r="I55">
        <f t="shared" si="2"/>
        <v>1764.3586</v>
      </c>
      <c r="J55">
        <f t="shared" si="3"/>
        <v>399.18651999999997</v>
      </c>
    </row>
    <row r="56" spans="1:10">
      <c r="A56" t="s">
        <v>19</v>
      </c>
      <c r="B56">
        <v>7</v>
      </c>
      <c r="C56">
        <v>1.1309</v>
      </c>
      <c r="D56">
        <v>1.8274999999999999</v>
      </c>
      <c r="E56">
        <v>1.5786857000000001</v>
      </c>
      <c r="F56">
        <v>0.10005167</v>
      </c>
      <c r="G56">
        <v>0.26471182999999998</v>
      </c>
      <c r="I56">
        <f t="shared" si="2"/>
        <v>1578.6857</v>
      </c>
      <c r="J56">
        <f t="shared" si="3"/>
        <v>200.10334</v>
      </c>
    </row>
    <row r="57" spans="1:10">
      <c r="A57" t="s">
        <v>20</v>
      </c>
      <c r="B57">
        <v>7</v>
      </c>
      <c r="C57">
        <v>1.6261000000000001</v>
      </c>
      <c r="D57">
        <v>2.5341999999999998</v>
      </c>
      <c r="E57">
        <v>1.9869000000000001</v>
      </c>
      <c r="F57">
        <v>0.13473616999999999</v>
      </c>
      <c r="G57">
        <v>0.35647838999999998</v>
      </c>
      <c r="I57">
        <f t="shared" si="2"/>
        <v>1986.9</v>
      </c>
      <c r="J57">
        <f t="shared" si="3"/>
        <v>269.47233999999997</v>
      </c>
    </row>
    <row r="58" spans="1:10">
      <c r="A58" t="s">
        <v>21</v>
      </c>
      <c r="B58">
        <v>7</v>
      </c>
      <c r="C58">
        <v>1.4545999999999999</v>
      </c>
      <c r="D58">
        <v>2.4186000000000001</v>
      </c>
      <c r="E58">
        <v>1.9253</v>
      </c>
      <c r="F58">
        <v>0.15133041</v>
      </c>
      <c r="G58">
        <v>0.40038263000000002</v>
      </c>
      <c r="I58">
        <f t="shared" si="2"/>
        <v>1925.3</v>
      </c>
      <c r="J58">
        <f t="shared" si="3"/>
        <v>302.66082</v>
      </c>
    </row>
    <row r="59" spans="1:10">
      <c r="A59" t="s">
        <v>22</v>
      </c>
      <c r="B59">
        <v>7</v>
      </c>
      <c r="C59">
        <v>1.1994</v>
      </c>
      <c r="D59">
        <v>2.2421000000000002</v>
      </c>
      <c r="E59">
        <v>1.7799286000000001</v>
      </c>
      <c r="F59">
        <v>0.13080760999999999</v>
      </c>
      <c r="G59">
        <v>0.34608440000000001</v>
      </c>
      <c r="I59">
        <f t="shared" si="2"/>
        <v>1779.9286000000002</v>
      </c>
      <c r="J59">
        <f t="shared" si="3"/>
        <v>261.61521999999997</v>
      </c>
    </row>
    <row r="60" spans="1:10">
      <c r="A60" t="s">
        <v>23</v>
      </c>
      <c r="B60">
        <v>7</v>
      </c>
      <c r="C60">
        <v>1.0833999999999999</v>
      </c>
      <c r="D60">
        <v>2.1061000000000001</v>
      </c>
      <c r="E60">
        <v>1.6462714000000001</v>
      </c>
      <c r="F60">
        <v>0.12878116000000001</v>
      </c>
      <c r="G60">
        <v>0.34072292999999998</v>
      </c>
      <c r="I60">
        <f t="shared" si="2"/>
        <v>1646.2714000000001</v>
      </c>
      <c r="J60">
        <f t="shared" si="3"/>
        <v>257.56232</v>
      </c>
    </row>
    <row r="61" spans="1:10">
      <c r="A61" t="s">
        <v>24</v>
      </c>
      <c r="B61">
        <v>7</v>
      </c>
      <c r="C61">
        <v>1.6052</v>
      </c>
      <c r="D61">
        <v>2.8096999999999999</v>
      </c>
      <c r="E61">
        <v>2.0656713999999998</v>
      </c>
      <c r="F61">
        <v>0.18599022000000001</v>
      </c>
      <c r="G61">
        <v>0.49208385999999998</v>
      </c>
      <c r="I61">
        <f t="shared" si="2"/>
        <v>2065.6713999999997</v>
      </c>
      <c r="J61">
        <f t="shared" si="3"/>
        <v>371.98044000000004</v>
      </c>
    </row>
    <row r="62" spans="1:10">
      <c r="A62" t="s">
        <v>25</v>
      </c>
      <c r="B62">
        <v>7</v>
      </c>
      <c r="C62">
        <v>1.3065</v>
      </c>
      <c r="D62">
        <v>2.9780000000000002</v>
      </c>
      <c r="E62">
        <v>2.1063285999999999</v>
      </c>
      <c r="F62">
        <v>0.23358298999999999</v>
      </c>
      <c r="G62">
        <v>0.61800250000000001</v>
      </c>
      <c r="I62">
        <f t="shared" si="2"/>
        <v>2106.3285999999998</v>
      </c>
      <c r="J62">
        <f t="shared" si="3"/>
        <v>467.16597999999999</v>
      </c>
    </row>
    <row r="63" spans="1:10">
      <c r="A63" t="s">
        <v>26</v>
      </c>
      <c r="B63">
        <v>6</v>
      </c>
      <c r="C63">
        <v>1.4331</v>
      </c>
      <c r="D63">
        <v>2.1617999999999999</v>
      </c>
      <c r="E63">
        <v>1.7742167</v>
      </c>
      <c r="F63">
        <v>0.10637224000000001</v>
      </c>
      <c r="G63">
        <v>0.26055771</v>
      </c>
      <c r="I63">
        <f t="shared" si="2"/>
        <v>1774.2166999999999</v>
      </c>
      <c r="J63">
        <f t="shared" si="3"/>
        <v>212.74448000000001</v>
      </c>
    </row>
    <row r="64" spans="1:10">
      <c r="A64" t="s">
        <v>27</v>
      </c>
      <c r="B64">
        <v>7</v>
      </c>
      <c r="C64">
        <v>1.4346000000000001</v>
      </c>
      <c r="D64">
        <v>2.5114999999999998</v>
      </c>
      <c r="E64">
        <v>1.8405</v>
      </c>
      <c r="F64">
        <v>0.15145875</v>
      </c>
      <c r="G64">
        <v>0.40072217999999998</v>
      </c>
      <c r="I64">
        <f t="shared" si="2"/>
        <v>1840.5</v>
      </c>
      <c r="J64">
        <f t="shared" si="3"/>
        <v>302.91750000000002</v>
      </c>
    </row>
    <row r="65" spans="1:10">
      <c r="A65" t="s">
        <v>28</v>
      </c>
      <c r="B65">
        <v>7</v>
      </c>
      <c r="C65">
        <v>1.3936999999999999</v>
      </c>
      <c r="D65">
        <v>2.5825</v>
      </c>
      <c r="E65">
        <v>2.0604570999999998</v>
      </c>
      <c r="F65">
        <v>0.16603835</v>
      </c>
      <c r="G65">
        <v>0.43929617999999998</v>
      </c>
      <c r="I65">
        <f t="shared" si="2"/>
        <v>2060.4570999999996</v>
      </c>
      <c r="J65">
        <f t="shared" si="3"/>
        <v>332.07670000000002</v>
      </c>
    </row>
    <row r="66" spans="1:10">
      <c r="A66" t="s">
        <v>29</v>
      </c>
      <c r="B66">
        <v>7</v>
      </c>
      <c r="C66">
        <v>1.0833999999999999</v>
      </c>
      <c r="D66">
        <v>2.0493000000000001</v>
      </c>
      <c r="E66">
        <v>1.5780000000000001</v>
      </c>
      <c r="F66">
        <v>0.14355259000000001</v>
      </c>
      <c r="G66">
        <v>0.37980444000000002</v>
      </c>
      <c r="I66">
        <f t="shared" si="2"/>
        <v>1578</v>
      </c>
      <c r="J66">
        <f t="shared" si="3"/>
        <v>287.10518000000002</v>
      </c>
    </row>
    <row r="67" spans="1:10">
      <c r="A67" t="s">
        <v>30</v>
      </c>
      <c r="B67">
        <v>7</v>
      </c>
      <c r="C67">
        <v>0.96618999999999999</v>
      </c>
      <c r="D67">
        <v>1.9966999999999999</v>
      </c>
      <c r="E67">
        <v>1.6633414</v>
      </c>
      <c r="F67">
        <v>0.15694811</v>
      </c>
      <c r="G67">
        <v>0.41524566000000002</v>
      </c>
      <c r="I67">
        <f t="shared" si="2"/>
        <v>1663.3414</v>
      </c>
      <c r="J67">
        <f t="shared" si="3"/>
        <v>313.89622000000003</v>
      </c>
    </row>
    <row r="68" spans="1:10">
      <c r="A68" t="s">
        <v>31</v>
      </c>
      <c r="B68">
        <v>6</v>
      </c>
      <c r="C68">
        <v>1.4537</v>
      </c>
      <c r="D68">
        <v>2.4826999999999999</v>
      </c>
      <c r="E68">
        <v>1.7962</v>
      </c>
      <c r="F68">
        <v>0.15977051</v>
      </c>
      <c r="G68">
        <v>0.39135623000000003</v>
      </c>
      <c r="I68">
        <f t="shared" si="2"/>
        <v>1796.2</v>
      </c>
      <c r="J68">
        <f t="shared" si="3"/>
        <v>319.54102</v>
      </c>
    </row>
    <row r="69" spans="1:10">
      <c r="A69" t="s">
        <v>32</v>
      </c>
      <c r="B69">
        <v>7</v>
      </c>
      <c r="C69">
        <v>1.2685</v>
      </c>
      <c r="D69">
        <v>2.2782</v>
      </c>
      <c r="E69">
        <v>1.9334</v>
      </c>
      <c r="F69">
        <v>0.13703066</v>
      </c>
      <c r="G69">
        <v>0.36254903999999999</v>
      </c>
      <c r="I69">
        <f t="shared" si="2"/>
        <v>1933.4</v>
      </c>
      <c r="J69">
        <f t="shared" si="3"/>
        <v>274.06132000000002</v>
      </c>
    </row>
    <row r="70" spans="1:10">
      <c r="A70" t="s">
        <v>33</v>
      </c>
      <c r="B70">
        <v>7</v>
      </c>
      <c r="C70">
        <v>1.4952000000000001</v>
      </c>
      <c r="D70">
        <v>2.7751000000000001</v>
      </c>
      <c r="E70">
        <v>1.9737857000000001</v>
      </c>
      <c r="F70">
        <v>0.15890863999999999</v>
      </c>
      <c r="G70">
        <v>0.42043274000000003</v>
      </c>
      <c r="I70">
        <f t="shared" si="2"/>
        <v>1973.7857000000001</v>
      </c>
      <c r="J70">
        <f t="shared" si="3"/>
        <v>317.81727999999998</v>
      </c>
    </row>
    <row r="71" spans="1:10">
      <c r="A71" t="s">
        <v>34</v>
      </c>
      <c r="B71">
        <v>7</v>
      </c>
      <c r="C71">
        <v>1.2856000000000001</v>
      </c>
      <c r="D71">
        <v>2.1436000000000002</v>
      </c>
      <c r="E71">
        <v>1.6939713999999999</v>
      </c>
      <c r="F71">
        <v>0.13154105999999999</v>
      </c>
      <c r="G71">
        <v>0.34802493000000001</v>
      </c>
      <c r="I71">
        <f t="shared" si="2"/>
        <v>1693.9713999999999</v>
      </c>
      <c r="J71">
        <f t="shared" si="3"/>
        <v>263.08211999999997</v>
      </c>
    </row>
    <row r="72" spans="1:10">
      <c r="A72" t="s">
        <v>35</v>
      </c>
      <c r="B72">
        <v>7</v>
      </c>
      <c r="C72">
        <v>1.5138</v>
      </c>
      <c r="D72">
        <v>2.1747000000000001</v>
      </c>
      <c r="E72">
        <v>1.8743000000000001</v>
      </c>
      <c r="F72">
        <v>8.3609470000000005E-2</v>
      </c>
      <c r="G72">
        <v>0.22120987</v>
      </c>
      <c r="I72">
        <f t="shared" si="2"/>
        <v>1874.3000000000002</v>
      </c>
      <c r="J72">
        <f t="shared" si="3"/>
        <v>167.21894</v>
      </c>
    </row>
    <row r="73" spans="1:10">
      <c r="A73" t="s">
        <v>36</v>
      </c>
      <c r="B73">
        <v>7</v>
      </c>
      <c r="C73">
        <v>1.7170000000000001</v>
      </c>
      <c r="D73">
        <v>2.5455000000000001</v>
      </c>
      <c r="E73">
        <v>2.1517713999999999</v>
      </c>
      <c r="F73">
        <v>0.13211165</v>
      </c>
      <c r="G73">
        <v>0.34953457999999998</v>
      </c>
      <c r="I73">
        <f t="shared" si="2"/>
        <v>2151.7714000000001</v>
      </c>
      <c r="J73">
        <f t="shared" si="3"/>
        <v>264.22329999999999</v>
      </c>
    </row>
    <row r="74" spans="1:10">
      <c r="A74" t="s">
        <v>37</v>
      </c>
      <c r="B74">
        <v>7</v>
      </c>
      <c r="C74">
        <v>1.2237</v>
      </c>
      <c r="D74">
        <v>2.6331000000000002</v>
      </c>
      <c r="E74">
        <v>1.9994856999999999</v>
      </c>
      <c r="F74">
        <v>0.21295877999999999</v>
      </c>
      <c r="G74">
        <v>0.56343595999999996</v>
      </c>
      <c r="I74">
        <f t="shared" si="2"/>
        <v>1999.4857</v>
      </c>
      <c r="J74">
        <f t="shared" si="3"/>
        <v>425.91755999999998</v>
      </c>
    </row>
    <row r="75" spans="1:10">
      <c r="A75" t="s">
        <v>38</v>
      </c>
      <c r="B75">
        <v>7</v>
      </c>
      <c r="C75">
        <v>1.2237</v>
      </c>
      <c r="D75">
        <v>2.6358000000000001</v>
      </c>
      <c r="E75">
        <v>2.0002857000000001</v>
      </c>
      <c r="F75">
        <v>0.21339984000000001</v>
      </c>
      <c r="G75">
        <v>0.56460290999999996</v>
      </c>
      <c r="I75">
        <f t="shared" si="2"/>
        <v>2000.2857000000001</v>
      </c>
      <c r="J75">
        <f t="shared" si="3"/>
        <v>426.79968000000002</v>
      </c>
    </row>
    <row r="76" spans="1:10">
      <c r="A76" t="s">
        <v>39</v>
      </c>
      <c r="B76">
        <v>6</v>
      </c>
    </row>
    <row r="77" spans="1:10">
      <c r="A77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1" workbookViewId="0">
      <selection activeCell="S41" sqref="S41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Birkbeck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2015-11-17T13:36:32Z</dcterms:created>
  <dcterms:modified xsi:type="dcterms:W3CDTF">2015-11-22T22:57:50Z</dcterms:modified>
</cp:coreProperties>
</file>