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theme/themeOverride9.xml" ContentType="application/vnd.openxmlformats-officedocument.themeOverride+xml"/>
  <Override PartName="/xl/charts/chart19.xml" ContentType="application/vnd.openxmlformats-officedocument.drawingml.chart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3. CMTS-2/Which House Game/results/analyses/"/>
    </mc:Choice>
  </mc:AlternateContent>
  <bookViews>
    <workbookView xWindow="0" yWindow="460" windowWidth="28800" windowHeight="16200" tabRatio="751" activeTab="8"/>
  </bookViews>
  <sheets>
    <sheet name="170605TRIMMED07.csv" sheetId="1" r:id="rId1"/>
    <sheet name="Gender" sheetId="11" r:id="rId2"/>
    <sheet name="Target Modality" sheetId="2" r:id="rId3"/>
    <sheet name="Target Modality Accu" sheetId="12" r:id="rId4"/>
    <sheet name="MS RT by Age" sheetId="4" r:id="rId5"/>
    <sheet name="MS Accu by Age" sheetId="7" r:id="rId6"/>
    <sheet name="TS RT by Age" sheetId="8" r:id="rId7"/>
    <sheet name="TS Accu by Age" sheetId="9" r:id="rId8"/>
    <sheet name="MSE by target Mod" sheetId="19" r:id="rId9"/>
    <sheet name="MSTSoverall RT" sheetId="3" r:id="rId10"/>
    <sheet name="MSTSoverall Accu (2)" sheetId="10" r:id="rId11"/>
    <sheet name="CMTS cost" sheetId="6" r:id="rId12"/>
    <sheet name="CMTS cost (2)" sheetId="13" r:id="rId13"/>
    <sheet name="Task Trans x RR" sheetId="17" r:id="rId14"/>
    <sheet name="Mod Trans x RR" sheetId="1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9" l="1"/>
  <c r="F21" i="19"/>
  <c r="F20" i="19"/>
  <c r="E22" i="19"/>
  <c r="E21" i="19"/>
  <c r="E20" i="19"/>
  <c r="H22" i="19"/>
  <c r="H21" i="19"/>
  <c r="H20" i="19"/>
  <c r="G22" i="19"/>
  <c r="G21" i="19"/>
  <c r="G20" i="19"/>
  <c r="O9" i="11"/>
  <c r="O8" i="11"/>
  <c r="O7" i="11"/>
  <c r="O5" i="11"/>
  <c r="O4" i="11"/>
  <c r="O3" i="11"/>
  <c r="N4" i="11"/>
  <c r="N5" i="11"/>
  <c r="N7" i="11"/>
  <c r="N8" i="11"/>
  <c r="N9" i="11"/>
  <c r="N3" i="11"/>
  <c r="M4" i="11"/>
  <c r="M5" i="11"/>
  <c r="M7" i="11"/>
  <c r="M8" i="11"/>
  <c r="M9" i="11"/>
  <c r="M3" i="11"/>
  <c r="Z120" i="8"/>
  <c r="Z121" i="8"/>
  <c r="Z119" i="8"/>
  <c r="X120" i="8"/>
  <c r="X121" i="8"/>
  <c r="X119" i="8"/>
  <c r="Y120" i="8"/>
  <c r="Y121" i="8"/>
  <c r="Y119" i="8"/>
  <c r="W120" i="8"/>
  <c r="W121" i="8"/>
  <c r="W119" i="8"/>
  <c r="H76" i="18"/>
  <c r="L2" i="18"/>
  <c r="P76" i="18"/>
  <c r="K2" i="18"/>
  <c r="O76" i="18"/>
  <c r="J2" i="18"/>
  <c r="N76" i="18"/>
  <c r="I2" i="18"/>
  <c r="M76" i="18"/>
  <c r="H75" i="18"/>
  <c r="P75" i="18"/>
  <c r="O75" i="18"/>
  <c r="N75" i="18"/>
  <c r="M75" i="18"/>
  <c r="H74" i="18"/>
  <c r="P74" i="18"/>
  <c r="O74" i="18"/>
  <c r="N74" i="18"/>
  <c r="M74" i="18"/>
  <c r="H73" i="18"/>
  <c r="P73" i="18"/>
  <c r="O73" i="18"/>
  <c r="N73" i="18"/>
  <c r="M73" i="18"/>
  <c r="H72" i="18"/>
  <c r="P72" i="18"/>
  <c r="O72" i="18"/>
  <c r="N72" i="18"/>
  <c r="M72" i="18"/>
  <c r="H71" i="18"/>
  <c r="P71" i="18"/>
  <c r="O71" i="18"/>
  <c r="N71" i="18"/>
  <c r="M71" i="18"/>
  <c r="H70" i="18"/>
  <c r="P70" i="18"/>
  <c r="O70" i="18"/>
  <c r="N70" i="18"/>
  <c r="M70" i="18"/>
  <c r="H69" i="18"/>
  <c r="P69" i="18"/>
  <c r="O69" i="18"/>
  <c r="N69" i="18"/>
  <c r="M69" i="18"/>
  <c r="H68" i="18"/>
  <c r="P68" i="18"/>
  <c r="O68" i="18"/>
  <c r="N68" i="18"/>
  <c r="M68" i="18"/>
  <c r="H67" i="18"/>
  <c r="P67" i="18"/>
  <c r="O67" i="18"/>
  <c r="N67" i="18"/>
  <c r="M67" i="18"/>
  <c r="H66" i="18"/>
  <c r="P66" i="18"/>
  <c r="O66" i="18"/>
  <c r="N66" i="18"/>
  <c r="M66" i="18"/>
  <c r="H65" i="18"/>
  <c r="P65" i="18"/>
  <c r="O65" i="18"/>
  <c r="N65" i="18"/>
  <c r="M65" i="18"/>
  <c r="H64" i="18"/>
  <c r="P64" i="18"/>
  <c r="O64" i="18"/>
  <c r="N64" i="18"/>
  <c r="M64" i="18"/>
  <c r="H63" i="18"/>
  <c r="P63" i="18"/>
  <c r="O63" i="18"/>
  <c r="N63" i="18"/>
  <c r="M63" i="18"/>
  <c r="H62" i="18"/>
  <c r="P62" i="18"/>
  <c r="O62" i="18"/>
  <c r="N62" i="18"/>
  <c r="M62" i="18"/>
  <c r="H61" i="18"/>
  <c r="P61" i="18"/>
  <c r="O61" i="18"/>
  <c r="N61" i="18"/>
  <c r="M61" i="18"/>
  <c r="H60" i="18"/>
  <c r="P60" i="18"/>
  <c r="O60" i="18"/>
  <c r="N60" i="18"/>
  <c r="M60" i="18"/>
  <c r="H59" i="18"/>
  <c r="P59" i="18"/>
  <c r="O59" i="18"/>
  <c r="N59" i="18"/>
  <c r="M59" i="18"/>
  <c r="H58" i="18"/>
  <c r="P58" i="18"/>
  <c r="O58" i="18"/>
  <c r="N58" i="18"/>
  <c r="M58" i="18"/>
  <c r="H57" i="18"/>
  <c r="P57" i="18"/>
  <c r="O57" i="18"/>
  <c r="N57" i="18"/>
  <c r="M57" i="18"/>
  <c r="H56" i="18"/>
  <c r="P56" i="18"/>
  <c r="O56" i="18"/>
  <c r="N56" i="18"/>
  <c r="M56" i="18"/>
  <c r="H55" i="18"/>
  <c r="P55" i="18"/>
  <c r="O55" i="18"/>
  <c r="N55" i="18"/>
  <c r="M55" i="18"/>
  <c r="H54" i="18"/>
  <c r="P54" i="18"/>
  <c r="O54" i="18"/>
  <c r="N54" i="18"/>
  <c r="M54" i="18"/>
  <c r="H53" i="18"/>
  <c r="P53" i="18"/>
  <c r="O53" i="18"/>
  <c r="N53" i="18"/>
  <c r="M53" i="18"/>
  <c r="H52" i="18"/>
  <c r="P52" i="18"/>
  <c r="O52" i="18"/>
  <c r="N52" i="18"/>
  <c r="M52" i="18"/>
  <c r="H51" i="18"/>
  <c r="P51" i="18"/>
  <c r="O51" i="18"/>
  <c r="N51" i="18"/>
  <c r="M51" i="18"/>
  <c r="H50" i="18"/>
  <c r="P50" i="18"/>
  <c r="O50" i="18"/>
  <c r="N50" i="18"/>
  <c r="M50" i="18"/>
  <c r="H49" i="18"/>
  <c r="P49" i="18"/>
  <c r="O49" i="18"/>
  <c r="N49" i="18"/>
  <c r="M49" i="18"/>
  <c r="H48" i="18"/>
  <c r="P48" i="18"/>
  <c r="O48" i="18"/>
  <c r="N48" i="18"/>
  <c r="M48" i="18"/>
  <c r="H47" i="18"/>
  <c r="P47" i="18"/>
  <c r="O47" i="18"/>
  <c r="N47" i="18"/>
  <c r="M47" i="18"/>
  <c r="H46" i="18"/>
  <c r="P46" i="18"/>
  <c r="O46" i="18"/>
  <c r="N46" i="18"/>
  <c r="M46" i="18"/>
  <c r="H45" i="18"/>
  <c r="P45" i="18"/>
  <c r="O45" i="18"/>
  <c r="N45" i="18"/>
  <c r="M45" i="18"/>
  <c r="H44" i="18"/>
  <c r="P44" i="18"/>
  <c r="O44" i="18"/>
  <c r="N44" i="18"/>
  <c r="M44" i="18"/>
  <c r="H43" i="18"/>
  <c r="P43" i="18"/>
  <c r="O43" i="18"/>
  <c r="N43" i="18"/>
  <c r="M43" i="18"/>
  <c r="H42" i="18"/>
  <c r="P42" i="18"/>
  <c r="O42" i="18"/>
  <c r="N42" i="18"/>
  <c r="M42" i="18"/>
  <c r="H41" i="18"/>
  <c r="P41" i="18"/>
  <c r="O41" i="18"/>
  <c r="N41" i="18"/>
  <c r="M41" i="18"/>
  <c r="H40" i="18"/>
  <c r="P40" i="18"/>
  <c r="O40" i="18"/>
  <c r="N40" i="18"/>
  <c r="M40" i="18"/>
  <c r="H39" i="18"/>
  <c r="P39" i="18"/>
  <c r="O39" i="18"/>
  <c r="N39" i="18"/>
  <c r="M39" i="18"/>
  <c r="H38" i="18"/>
  <c r="P38" i="18"/>
  <c r="O38" i="18"/>
  <c r="N38" i="18"/>
  <c r="M38" i="18"/>
  <c r="H37" i="18"/>
  <c r="P37" i="18"/>
  <c r="O37" i="18"/>
  <c r="N37" i="18"/>
  <c r="M37" i="18"/>
  <c r="H36" i="18"/>
  <c r="P36" i="18"/>
  <c r="O36" i="18"/>
  <c r="N36" i="18"/>
  <c r="M36" i="18"/>
  <c r="H35" i="18"/>
  <c r="P35" i="18"/>
  <c r="O35" i="18"/>
  <c r="N35" i="18"/>
  <c r="M35" i="18"/>
  <c r="H34" i="18"/>
  <c r="P34" i="18"/>
  <c r="O34" i="18"/>
  <c r="N34" i="18"/>
  <c r="M34" i="18"/>
  <c r="H33" i="18"/>
  <c r="P33" i="18"/>
  <c r="O33" i="18"/>
  <c r="N33" i="18"/>
  <c r="M33" i="18"/>
  <c r="H32" i="18"/>
  <c r="P32" i="18"/>
  <c r="O32" i="18"/>
  <c r="N32" i="18"/>
  <c r="M32" i="18"/>
  <c r="H31" i="18"/>
  <c r="P31" i="18"/>
  <c r="O31" i="18"/>
  <c r="N31" i="18"/>
  <c r="M31" i="18"/>
  <c r="H30" i="18"/>
  <c r="P30" i="18"/>
  <c r="O30" i="18"/>
  <c r="N30" i="18"/>
  <c r="M30" i="18"/>
  <c r="H29" i="18"/>
  <c r="P29" i="18"/>
  <c r="O29" i="18"/>
  <c r="N29" i="18"/>
  <c r="M29" i="18"/>
  <c r="H28" i="18"/>
  <c r="P28" i="18"/>
  <c r="O28" i="18"/>
  <c r="N28" i="18"/>
  <c r="M28" i="18"/>
  <c r="H27" i="18"/>
  <c r="P27" i="18"/>
  <c r="O27" i="18"/>
  <c r="N27" i="18"/>
  <c r="M27" i="18"/>
  <c r="H26" i="18"/>
  <c r="P26" i="18"/>
  <c r="O26" i="18"/>
  <c r="N26" i="18"/>
  <c r="M26" i="18"/>
  <c r="H25" i="18"/>
  <c r="P25" i="18"/>
  <c r="O25" i="18"/>
  <c r="N25" i="18"/>
  <c r="M25" i="18"/>
  <c r="H24" i="18"/>
  <c r="P24" i="18"/>
  <c r="O24" i="18"/>
  <c r="N24" i="18"/>
  <c r="M24" i="18"/>
  <c r="H23" i="18"/>
  <c r="P23" i="18"/>
  <c r="O23" i="18"/>
  <c r="N23" i="18"/>
  <c r="M23" i="18"/>
  <c r="H22" i="18"/>
  <c r="P22" i="18"/>
  <c r="O22" i="18"/>
  <c r="N22" i="18"/>
  <c r="M22" i="18"/>
  <c r="H21" i="18"/>
  <c r="P21" i="18"/>
  <c r="O21" i="18"/>
  <c r="N21" i="18"/>
  <c r="M21" i="18"/>
  <c r="H20" i="18"/>
  <c r="P20" i="18"/>
  <c r="O20" i="18"/>
  <c r="N20" i="18"/>
  <c r="M20" i="18"/>
  <c r="H19" i="18"/>
  <c r="P19" i="18"/>
  <c r="O19" i="18"/>
  <c r="N19" i="18"/>
  <c r="M19" i="18"/>
  <c r="H18" i="18"/>
  <c r="P18" i="18"/>
  <c r="O18" i="18"/>
  <c r="N18" i="18"/>
  <c r="M18" i="18"/>
  <c r="H17" i="18"/>
  <c r="P17" i="18"/>
  <c r="O17" i="18"/>
  <c r="N17" i="18"/>
  <c r="M17" i="18"/>
  <c r="H16" i="18"/>
  <c r="P16" i="18"/>
  <c r="O16" i="18"/>
  <c r="N16" i="18"/>
  <c r="M16" i="18"/>
  <c r="H15" i="18"/>
  <c r="P15" i="18"/>
  <c r="O15" i="18"/>
  <c r="N15" i="18"/>
  <c r="M15" i="18"/>
  <c r="H14" i="18"/>
  <c r="P14" i="18"/>
  <c r="O14" i="18"/>
  <c r="N14" i="18"/>
  <c r="M14" i="18"/>
  <c r="H13" i="18"/>
  <c r="P13" i="18"/>
  <c r="O13" i="18"/>
  <c r="N13" i="18"/>
  <c r="M13" i="18"/>
  <c r="H12" i="18"/>
  <c r="P12" i="18"/>
  <c r="O12" i="18"/>
  <c r="N12" i="18"/>
  <c r="M12" i="18"/>
  <c r="H11" i="18"/>
  <c r="P11" i="18"/>
  <c r="O11" i="18"/>
  <c r="N11" i="18"/>
  <c r="M11" i="18"/>
  <c r="H10" i="18"/>
  <c r="P10" i="18"/>
  <c r="O10" i="18"/>
  <c r="N10" i="18"/>
  <c r="M10" i="18"/>
  <c r="H2" i="18"/>
  <c r="P2" i="18"/>
  <c r="H3" i="18"/>
  <c r="P3" i="18"/>
  <c r="H4" i="18"/>
  <c r="P4" i="18"/>
  <c r="H5" i="18"/>
  <c r="P5" i="18"/>
  <c r="H6" i="18"/>
  <c r="P6" i="18"/>
  <c r="H7" i="18"/>
  <c r="P7" i="18"/>
  <c r="H8" i="18"/>
  <c r="P8" i="18"/>
  <c r="H9" i="18"/>
  <c r="P9" i="18"/>
  <c r="T2" i="18"/>
  <c r="Y9" i="18"/>
  <c r="N2" i="18"/>
  <c r="N3" i="18"/>
  <c r="N4" i="18"/>
  <c r="N5" i="18"/>
  <c r="N6" i="18"/>
  <c r="N7" i="18"/>
  <c r="N8" i="18"/>
  <c r="N9" i="18"/>
  <c r="R2" i="18"/>
  <c r="X9" i="18"/>
  <c r="W9" i="18"/>
  <c r="V9" i="18"/>
  <c r="O9" i="18"/>
  <c r="M9" i="18"/>
  <c r="O2" i="18"/>
  <c r="O3" i="18"/>
  <c r="O4" i="18"/>
  <c r="O5" i="18"/>
  <c r="O6" i="18"/>
  <c r="O7" i="18"/>
  <c r="O8" i="18"/>
  <c r="S2" i="18"/>
  <c r="Y8" i="18"/>
  <c r="M2" i="18"/>
  <c r="M3" i="18"/>
  <c r="M4" i="18"/>
  <c r="M5" i="18"/>
  <c r="M6" i="18"/>
  <c r="M7" i="18"/>
  <c r="M8" i="18"/>
  <c r="Q2" i="18"/>
  <c r="X8" i="18"/>
  <c r="W8" i="18"/>
  <c r="V8" i="18"/>
  <c r="Y9" i="17"/>
  <c r="Y8" i="17"/>
  <c r="X9" i="17"/>
  <c r="X8" i="17"/>
  <c r="W9" i="17"/>
  <c r="W8" i="17"/>
  <c r="V9" i="17"/>
  <c r="J2" i="17"/>
  <c r="H2" i="17"/>
  <c r="N2" i="17"/>
  <c r="H3" i="17"/>
  <c r="N3" i="17"/>
  <c r="H4" i="17"/>
  <c r="N4" i="17"/>
  <c r="H5" i="17"/>
  <c r="N5" i="17"/>
  <c r="H6" i="17"/>
  <c r="N6" i="17"/>
  <c r="H7" i="17"/>
  <c r="N7" i="17"/>
  <c r="H8" i="17"/>
  <c r="N8" i="17"/>
  <c r="H9" i="17"/>
  <c r="N9" i="17"/>
  <c r="H10" i="17"/>
  <c r="N10" i="17"/>
  <c r="H11" i="17"/>
  <c r="N11" i="17"/>
  <c r="H12" i="17"/>
  <c r="N12" i="17"/>
  <c r="H13" i="17"/>
  <c r="N13" i="17"/>
  <c r="H14" i="17"/>
  <c r="N14" i="17"/>
  <c r="H15" i="17"/>
  <c r="N15" i="17"/>
  <c r="H16" i="17"/>
  <c r="N16" i="17"/>
  <c r="H17" i="17"/>
  <c r="N17" i="17"/>
  <c r="H18" i="17"/>
  <c r="N18" i="17"/>
  <c r="H19" i="17"/>
  <c r="N19" i="17"/>
  <c r="H20" i="17"/>
  <c r="N20" i="17"/>
  <c r="H21" i="17"/>
  <c r="N21" i="17"/>
  <c r="H22" i="17"/>
  <c r="N22" i="17"/>
  <c r="H23" i="17"/>
  <c r="N23" i="17"/>
  <c r="H24" i="17"/>
  <c r="N24" i="17"/>
  <c r="H25" i="17"/>
  <c r="N25" i="17"/>
  <c r="H26" i="17"/>
  <c r="N26" i="17"/>
  <c r="H27" i="17"/>
  <c r="N27" i="17"/>
  <c r="H28" i="17"/>
  <c r="N28" i="17"/>
  <c r="H29" i="17"/>
  <c r="N29" i="17"/>
  <c r="H30" i="17"/>
  <c r="N30" i="17"/>
  <c r="H31" i="17"/>
  <c r="N31" i="17"/>
  <c r="H32" i="17"/>
  <c r="N32" i="17"/>
  <c r="H33" i="17"/>
  <c r="N33" i="17"/>
  <c r="H34" i="17"/>
  <c r="N34" i="17"/>
  <c r="H35" i="17"/>
  <c r="N35" i="17"/>
  <c r="H36" i="17"/>
  <c r="N36" i="17"/>
  <c r="H37" i="17"/>
  <c r="N37" i="17"/>
  <c r="H38" i="17"/>
  <c r="N38" i="17"/>
  <c r="H39" i="17"/>
  <c r="N39" i="17"/>
  <c r="H40" i="17"/>
  <c r="N40" i="17"/>
  <c r="H41" i="17"/>
  <c r="N41" i="17"/>
  <c r="H42" i="17"/>
  <c r="N42" i="17"/>
  <c r="H43" i="17"/>
  <c r="N43" i="17"/>
  <c r="H44" i="17"/>
  <c r="N44" i="17"/>
  <c r="H45" i="17"/>
  <c r="N45" i="17"/>
  <c r="H46" i="17"/>
  <c r="N46" i="17"/>
  <c r="H47" i="17"/>
  <c r="N47" i="17"/>
  <c r="H48" i="17"/>
  <c r="N48" i="17"/>
  <c r="H49" i="17"/>
  <c r="N49" i="17"/>
  <c r="H50" i="17"/>
  <c r="N50" i="17"/>
  <c r="H51" i="17"/>
  <c r="N51" i="17"/>
  <c r="H52" i="17"/>
  <c r="N52" i="17"/>
  <c r="H53" i="17"/>
  <c r="N53" i="17"/>
  <c r="H54" i="17"/>
  <c r="N54" i="17"/>
  <c r="H55" i="17"/>
  <c r="N55" i="17"/>
  <c r="H56" i="17"/>
  <c r="N56" i="17"/>
  <c r="H57" i="17"/>
  <c r="N57" i="17"/>
  <c r="H58" i="17"/>
  <c r="N58" i="17"/>
  <c r="H59" i="17"/>
  <c r="N59" i="17"/>
  <c r="H60" i="17"/>
  <c r="N60" i="17"/>
  <c r="H61" i="17"/>
  <c r="N61" i="17"/>
  <c r="H62" i="17"/>
  <c r="N62" i="17"/>
  <c r="H63" i="17"/>
  <c r="N63" i="17"/>
  <c r="H64" i="17"/>
  <c r="N64" i="17"/>
  <c r="H65" i="17"/>
  <c r="N65" i="17"/>
  <c r="H66" i="17"/>
  <c r="N66" i="17"/>
  <c r="H67" i="17"/>
  <c r="N67" i="17"/>
  <c r="H68" i="17"/>
  <c r="N68" i="17"/>
  <c r="H69" i="17"/>
  <c r="N69" i="17"/>
  <c r="H70" i="17"/>
  <c r="N70" i="17"/>
  <c r="H71" i="17"/>
  <c r="N71" i="17"/>
  <c r="H72" i="17"/>
  <c r="N72" i="17"/>
  <c r="H73" i="17"/>
  <c r="N73" i="17"/>
  <c r="H74" i="17"/>
  <c r="N74" i="17"/>
  <c r="H75" i="17"/>
  <c r="N75" i="17"/>
  <c r="H76" i="17"/>
  <c r="N76" i="17"/>
  <c r="V8" i="17"/>
  <c r="R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S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T2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Q2" i="17"/>
  <c r="K2" i="17"/>
  <c r="L2" i="17"/>
  <c r="I2" i="17"/>
  <c r="U84" i="10"/>
  <c r="T84" i="10"/>
  <c r="S84" i="10"/>
  <c r="R84" i="10"/>
  <c r="Q84" i="10"/>
  <c r="P84" i="10"/>
  <c r="O84" i="10"/>
  <c r="N84" i="10"/>
  <c r="P79" i="3"/>
  <c r="U84" i="3"/>
  <c r="T84" i="3"/>
  <c r="S84" i="3"/>
  <c r="R84" i="3"/>
  <c r="Q84" i="3"/>
  <c r="P84" i="3"/>
  <c r="O84" i="3"/>
  <c r="N84" i="3"/>
  <c r="J5" i="6"/>
  <c r="K5" i="6"/>
  <c r="J6" i="6"/>
  <c r="K6" i="6"/>
  <c r="J4" i="6"/>
  <c r="K4" i="6"/>
  <c r="J6" i="13"/>
  <c r="J5" i="13"/>
  <c r="J4" i="13"/>
  <c r="I6" i="13"/>
  <c r="I5" i="13"/>
  <c r="I4" i="13"/>
  <c r="H6" i="13"/>
  <c r="H5" i="13"/>
  <c r="H4" i="13"/>
  <c r="G6" i="13"/>
  <c r="G5" i="13"/>
  <c r="G4" i="13"/>
  <c r="BC68" i="1"/>
  <c r="BD68" i="1"/>
  <c r="BF68" i="1"/>
  <c r="BC69" i="1"/>
  <c r="BD69" i="1"/>
  <c r="BF69" i="1"/>
  <c r="BC70" i="1"/>
  <c r="BD70" i="1"/>
  <c r="BF70" i="1"/>
  <c r="BC71" i="1"/>
  <c r="BD71" i="1"/>
  <c r="BF71" i="1"/>
  <c r="BC72" i="1"/>
  <c r="BD72" i="1"/>
  <c r="BF72" i="1"/>
  <c r="BC73" i="1"/>
  <c r="BD73" i="1"/>
  <c r="BF73" i="1"/>
  <c r="BC74" i="1"/>
  <c r="BD74" i="1"/>
  <c r="BF74" i="1"/>
  <c r="BC75" i="1"/>
  <c r="BD75" i="1"/>
  <c r="BF75" i="1"/>
  <c r="BC76" i="1"/>
  <c r="BD76" i="1"/>
  <c r="BF76" i="1"/>
  <c r="BC53" i="1"/>
  <c r="BD53" i="1"/>
  <c r="BF53" i="1"/>
  <c r="BC54" i="1"/>
  <c r="BD54" i="1"/>
  <c r="BF54" i="1"/>
  <c r="BC55" i="1"/>
  <c r="BD55" i="1"/>
  <c r="BF55" i="1"/>
  <c r="BC56" i="1"/>
  <c r="BD56" i="1"/>
  <c r="BF56" i="1"/>
  <c r="BC57" i="1"/>
  <c r="BD57" i="1"/>
  <c r="BF57" i="1"/>
  <c r="BC58" i="1"/>
  <c r="BD58" i="1"/>
  <c r="BF58" i="1"/>
  <c r="BC59" i="1"/>
  <c r="BD59" i="1"/>
  <c r="BF59" i="1"/>
  <c r="BC60" i="1"/>
  <c r="BD60" i="1"/>
  <c r="BF60" i="1"/>
  <c r="BC61" i="1"/>
  <c r="BD61" i="1"/>
  <c r="BF61" i="1"/>
  <c r="BC62" i="1"/>
  <c r="BD62" i="1"/>
  <c r="BF62" i="1"/>
  <c r="BC63" i="1"/>
  <c r="BD63" i="1"/>
  <c r="BF63" i="1"/>
  <c r="BC64" i="1"/>
  <c r="BD64" i="1"/>
  <c r="BF64" i="1"/>
  <c r="BC65" i="1"/>
  <c r="BD65" i="1"/>
  <c r="BF65" i="1"/>
  <c r="BC66" i="1"/>
  <c r="BD66" i="1"/>
  <c r="BF66" i="1"/>
  <c r="BC67" i="1"/>
  <c r="BD67" i="1"/>
  <c r="BF67" i="1"/>
  <c r="BC30" i="1"/>
  <c r="BD30" i="1"/>
  <c r="BF30" i="1"/>
  <c r="BC31" i="1"/>
  <c r="BD31" i="1"/>
  <c r="BF31" i="1"/>
  <c r="BC32" i="1"/>
  <c r="BD32" i="1"/>
  <c r="BF32" i="1"/>
  <c r="BC33" i="1"/>
  <c r="BD33" i="1"/>
  <c r="BF33" i="1"/>
  <c r="BC34" i="1"/>
  <c r="BD34" i="1"/>
  <c r="BF34" i="1"/>
  <c r="BC35" i="1"/>
  <c r="BD35" i="1"/>
  <c r="BF35" i="1"/>
  <c r="BC36" i="1"/>
  <c r="BD36" i="1"/>
  <c r="BF36" i="1"/>
  <c r="BC37" i="1"/>
  <c r="BD37" i="1"/>
  <c r="BF37" i="1"/>
  <c r="BC38" i="1"/>
  <c r="BD38" i="1"/>
  <c r="BF38" i="1"/>
  <c r="BC39" i="1"/>
  <c r="BD39" i="1"/>
  <c r="BF39" i="1"/>
  <c r="BC40" i="1"/>
  <c r="BD40" i="1"/>
  <c r="BF40" i="1"/>
  <c r="BC41" i="1"/>
  <c r="BD41" i="1"/>
  <c r="BF41" i="1"/>
  <c r="BC42" i="1"/>
  <c r="BD42" i="1"/>
  <c r="BF42" i="1"/>
  <c r="BC43" i="1"/>
  <c r="BD43" i="1"/>
  <c r="BF43" i="1"/>
  <c r="BC44" i="1"/>
  <c r="BD44" i="1"/>
  <c r="BF44" i="1"/>
  <c r="BC45" i="1"/>
  <c r="BD45" i="1"/>
  <c r="BF45" i="1"/>
  <c r="BC46" i="1"/>
  <c r="BD46" i="1"/>
  <c r="BF46" i="1"/>
  <c r="BC47" i="1"/>
  <c r="BD47" i="1"/>
  <c r="BF47" i="1"/>
  <c r="BC48" i="1"/>
  <c r="BD48" i="1"/>
  <c r="BF48" i="1"/>
  <c r="BC49" i="1"/>
  <c r="BD49" i="1"/>
  <c r="BF49" i="1"/>
  <c r="BC50" i="1"/>
  <c r="BD50" i="1"/>
  <c r="BF50" i="1"/>
  <c r="BC51" i="1"/>
  <c r="BD51" i="1"/>
  <c r="BF51" i="1"/>
  <c r="BC52" i="1"/>
  <c r="BD52" i="1"/>
  <c r="BF52" i="1"/>
  <c r="BC3" i="1"/>
  <c r="BD3" i="1"/>
  <c r="BF3" i="1"/>
  <c r="BC4" i="1"/>
  <c r="BD4" i="1"/>
  <c r="BF4" i="1"/>
  <c r="BC5" i="1"/>
  <c r="BD5" i="1"/>
  <c r="BF5" i="1"/>
  <c r="BC6" i="1"/>
  <c r="BD6" i="1"/>
  <c r="BF6" i="1"/>
  <c r="BC7" i="1"/>
  <c r="BD7" i="1"/>
  <c r="BF7" i="1"/>
  <c r="BC8" i="1"/>
  <c r="BD8" i="1"/>
  <c r="BF8" i="1"/>
  <c r="BC9" i="1"/>
  <c r="BD9" i="1"/>
  <c r="BF9" i="1"/>
  <c r="BC10" i="1"/>
  <c r="BD10" i="1"/>
  <c r="BF10" i="1"/>
  <c r="BC11" i="1"/>
  <c r="BD11" i="1"/>
  <c r="BF11" i="1"/>
  <c r="BC12" i="1"/>
  <c r="BD12" i="1"/>
  <c r="BF12" i="1"/>
  <c r="BC13" i="1"/>
  <c r="BD13" i="1"/>
  <c r="BF13" i="1"/>
  <c r="BC14" i="1"/>
  <c r="BD14" i="1"/>
  <c r="BF14" i="1"/>
  <c r="BC15" i="1"/>
  <c r="BD15" i="1"/>
  <c r="BF15" i="1"/>
  <c r="BC16" i="1"/>
  <c r="BD16" i="1"/>
  <c r="BF16" i="1"/>
  <c r="BC17" i="1"/>
  <c r="BD17" i="1"/>
  <c r="BF17" i="1"/>
  <c r="BC18" i="1"/>
  <c r="BD18" i="1"/>
  <c r="BF18" i="1"/>
  <c r="BC19" i="1"/>
  <c r="BD19" i="1"/>
  <c r="BF19" i="1"/>
  <c r="BC20" i="1"/>
  <c r="BD20" i="1"/>
  <c r="BF20" i="1"/>
  <c r="BC21" i="1"/>
  <c r="BD21" i="1"/>
  <c r="BF21" i="1"/>
  <c r="BC22" i="1"/>
  <c r="BD22" i="1"/>
  <c r="BF22" i="1"/>
  <c r="BC23" i="1"/>
  <c r="BD23" i="1"/>
  <c r="BF23" i="1"/>
  <c r="BC24" i="1"/>
  <c r="BD24" i="1"/>
  <c r="BF24" i="1"/>
  <c r="BC25" i="1"/>
  <c r="BD25" i="1"/>
  <c r="BF25" i="1"/>
  <c r="BC26" i="1"/>
  <c r="BD26" i="1"/>
  <c r="BF26" i="1"/>
  <c r="BC27" i="1"/>
  <c r="BD27" i="1"/>
  <c r="BF27" i="1"/>
  <c r="BC28" i="1"/>
  <c r="BD28" i="1"/>
  <c r="BF28" i="1"/>
  <c r="BC29" i="1"/>
  <c r="BD29" i="1"/>
  <c r="BF29" i="1"/>
  <c r="BC2" i="1"/>
  <c r="BD2" i="1"/>
  <c r="BF2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2" i="1"/>
  <c r="I6" i="6"/>
  <c r="I5" i="6"/>
  <c r="I4" i="6"/>
  <c r="H4" i="6"/>
  <c r="H5" i="6"/>
  <c r="H6" i="6"/>
  <c r="G6" i="6"/>
  <c r="G5" i="6"/>
  <c r="G4" i="6"/>
  <c r="E53" i="12"/>
  <c r="F53" i="12"/>
  <c r="H53" i="12"/>
  <c r="E54" i="12"/>
  <c r="H54" i="12"/>
  <c r="E55" i="12"/>
  <c r="H55" i="12"/>
  <c r="E56" i="12"/>
  <c r="H56" i="12"/>
  <c r="E57" i="12"/>
  <c r="H57" i="12"/>
  <c r="E58" i="12"/>
  <c r="H58" i="12"/>
  <c r="E59" i="12"/>
  <c r="H59" i="12"/>
  <c r="E60" i="12"/>
  <c r="H60" i="12"/>
  <c r="E61" i="12"/>
  <c r="H61" i="12"/>
  <c r="E62" i="12"/>
  <c r="H62" i="12"/>
  <c r="E63" i="12"/>
  <c r="H63" i="12"/>
  <c r="E64" i="12"/>
  <c r="H64" i="12"/>
  <c r="E65" i="12"/>
  <c r="H65" i="12"/>
  <c r="E66" i="12"/>
  <c r="H66" i="12"/>
  <c r="E67" i="12"/>
  <c r="H67" i="12"/>
  <c r="E68" i="12"/>
  <c r="H68" i="12"/>
  <c r="E69" i="12"/>
  <c r="H69" i="12"/>
  <c r="E70" i="12"/>
  <c r="H70" i="12"/>
  <c r="E71" i="12"/>
  <c r="H71" i="12"/>
  <c r="E72" i="12"/>
  <c r="H72" i="12"/>
  <c r="E73" i="12"/>
  <c r="H73" i="12"/>
  <c r="E74" i="12"/>
  <c r="H74" i="12"/>
  <c r="E75" i="12"/>
  <c r="H75" i="12"/>
  <c r="E76" i="12"/>
  <c r="H76" i="12"/>
  <c r="J53" i="12"/>
  <c r="K82" i="12"/>
  <c r="E27" i="12"/>
  <c r="F27" i="12"/>
  <c r="H27" i="12"/>
  <c r="E28" i="12"/>
  <c r="H28" i="12"/>
  <c r="E29" i="12"/>
  <c r="H29" i="12"/>
  <c r="E30" i="12"/>
  <c r="H30" i="12"/>
  <c r="E31" i="12"/>
  <c r="H31" i="12"/>
  <c r="E32" i="12"/>
  <c r="H32" i="12"/>
  <c r="E33" i="12"/>
  <c r="H33" i="12"/>
  <c r="E34" i="12"/>
  <c r="H34" i="12"/>
  <c r="E35" i="12"/>
  <c r="H35" i="12"/>
  <c r="E36" i="12"/>
  <c r="H36" i="12"/>
  <c r="E37" i="12"/>
  <c r="H37" i="12"/>
  <c r="E38" i="12"/>
  <c r="H38" i="12"/>
  <c r="E39" i="12"/>
  <c r="H39" i="12"/>
  <c r="E40" i="12"/>
  <c r="H40" i="12"/>
  <c r="E41" i="12"/>
  <c r="H41" i="12"/>
  <c r="E42" i="12"/>
  <c r="H42" i="12"/>
  <c r="E43" i="12"/>
  <c r="H43" i="12"/>
  <c r="E44" i="12"/>
  <c r="H44" i="12"/>
  <c r="E45" i="12"/>
  <c r="H45" i="12"/>
  <c r="E46" i="12"/>
  <c r="H46" i="12"/>
  <c r="E47" i="12"/>
  <c r="H47" i="12"/>
  <c r="E48" i="12"/>
  <c r="H48" i="12"/>
  <c r="E49" i="12"/>
  <c r="H49" i="12"/>
  <c r="E50" i="12"/>
  <c r="H50" i="12"/>
  <c r="E51" i="12"/>
  <c r="H51" i="12"/>
  <c r="E52" i="12"/>
  <c r="H52" i="12"/>
  <c r="J27" i="12"/>
  <c r="K81" i="12"/>
  <c r="E2" i="12"/>
  <c r="F2" i="12"/>
  <c r="H2" i="12"/>
  <c r="E3" i="12"/>
  <c r="H3" i="12"/>
  <c r="E4" i="12"/>
  <c r="H4" i="12"/>
  <c r="E5" i="12"/>
  <c r="H5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J2" i="12"/>
  <c r="K80" i="12"/>
  <c r="G53" i="12"/>
  <c r="J82" i="12"/>
  <c r="G27" i="12"/>
  <c r="J81" i="12"/>
  <c r="G2" i="12"/>
  <c r="J80" i="12"/>
  <c r="I82" i="12"/>
  <c r="I81" i="12"/>
  <c r="I80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K9" i="11"/>
  <c r="K8" i="11"/>
  <c r="K7" i="11"/>
  <c r="J9" i="11"/>
  <c r="J8" i="11"/>
  <c r="J7" i="11"/>
  <c r="I9" i="11"/>
  <c r="I8" i="11"/>
  <c r="I7" i="11"/>
  <c r="H9" i="11"/>
  <c r="H8" i="11"/>
  <c r="H7" i="11"/>
  <c r="K5" i="11"/>
  <c r="K4" i="11"/>
  <c r="K3" i="11"/>
  <c r="J5" i="11"/>
  <c r="J4" i="11"/>
  <c r="J3" i="11"/>
  <c r="I5" i="11"/>
  <c r="I4" i="11"/>
  <c r="I3" i="11"/>
  <c r="H5" i="11"/>
  <c r="H4" i="11"/>
  <c r="H3" i="11"/>
  <c r="G2" i="10"/>
  <c r="K2" i="10"/>
  <c r="O2" i="10"/>
  <c r="G3" i="10"/>
  <c r="O3" i="10"/>
  <c r="G4" i="10"/>
  <c r="O4" i="10"/>
  <c r="G5" i="10"/>
  <c r="O5" i="10"/>
  <c r="G6" i="10"/>
  <c r="O6" i="10"/>
  <c r="G7" i="10"/>
  <c r="O7" i="10"/>
  <c r="G8" i="10"/>
  <c r="O8" i="10"/>
  <c r="G9" i="10"/>
  <c r="O9" i="10"/>
  <c r="G10" i="10"/>
  <c r="O10" i="10"/>
  <c r="G11" i="10"/>
  <c r="O11" i="10"/>
  <c r="G12" i="10"/>
  <c r="O12" i="10"/>
  <c r="G13" i="10"/>
  <c r="O13" i="10"/>
  <c r="G14" i="10"/>
  <c r="O14" i="10"/>
  <c r="G15" i="10"/>
  <c r="O15" i="10"/>
  <c r="G16" i="10"/>
  <c r="O16" i="10"/>
  <c r="G17" i="10"/>
  <c r="O17" i="10"/>
  <c r="G18" i="10"/>
  <c r="O18" i="10"/>
  <c r="G19" i="10"/>
  <c r="O19" i="10"/>
  <c r="G20" i="10"/>
  <c r="O20" i="10"/>
  <c r="G21" i="10"/>
  <c r="O21" i="10"/>
  <c r="G22" i="10"/>
  <c r="O22" i="10"/>
  <c r="G23" i="10"/>
  <c r="O23" i="10"/>
  <c r="G24" i="10"/>
  <c r="O24" i="10"/>
  <c r="G25" i="10"/>
  <c r="O25" i="10"/>
  <c r="G26" i="10"/>
  <c r="O26" i="10"/>
  <c r="G27" i="10"/>
  <c r="O27" i="10"/>
  <c r="G28" i="10"/>
  <c r="O28" i="10"/>
  <c r="G29" i="10"/>
  <c r="O29" i="10"/>
  <c r="G30" i="10"/>
  <c r="O30" i="10"/>
  <c r="G31" i="10"/>
  <c r="O31" i="10"/>
  <c r="G32" i="10"/>
  <c r="O32" i="10"/>
  <c r="G33" i="10"/>
  <c r="O33" i="10"/>
  <c r="G34" i="10"/>
  <c r="O34" i="10"/>
  <c r="G35" i="10"/>
  <c r="O35" i="10"/>
  <c r="G36" i="10"/>
  <c r="O36" i="10"/>
  <c r="G37" i="10"/>
  <c r="O37" i="10"/>
  <c r="G38" i="10"/>
  <c r="O38" i="10"/>
  <c r="G39" i="10"/>
  <c r="O39" i="10"/>
  <c r="G40" i="10"/>
  <c r="O40" i="10"/>
  <c r="G41" i="10"/>
  <c r="O41" i="10"/>
  <c r="G42" i="10"/>
  <c r="O42" i="10"/>
  <c r="G43" i="10"/>
  <c r="O43" i="10"/>
  <c r="G44" i="10"/>
  <c r="O44" i="10"/>
  <c r="G45" i="10"/>
  <c r="O45" i="10"/>
  <c r="G46" i="10"/>
  <c r="O46" i="10"/>
  <c r="G47" i="10"/>
  <c r="O47" i="10"/>
  <c r="G48" i="10"/>
  <c r="O48" i="10"/>
  <c r="G49" i="10"/>
  <c r="O49" i="10"/>
  <c r="G50" i="10"/>
  <c r="O50" i="10"/>
  <c r="G51" i="10"/>
  <c r="O51" i="10"/>
  <c r="G52" i="10"/>
  <c r="O52" i="10"/>
  <c r="G53" i="10"/>
  <c r="O53" i="10"/>
  <c r="G54" i="10"/>
  <c r="O54" i="10"/>
  <c r="G55" i="10"/>
  <c r="O55" i="10"/>
  <c r="G56" i="10"/>
  <c r="O56" i="10"/>
  <c r="G57" i="10"/>
  <c r="O57" i="10"/>
  <c r="G58" i="10"/>
  <c r="O58" i="10"/>
  <c r="G59" i="10"/>
  <c r="O59" i="10"/>
  <c r="G60" i="10"/>
  <c r="O60" i="10"/>
  <c r="G61" i="10"/>
  <c r="O61" i="10"/>
  <c r="G62" i="10"/>
  <c r="O62" i="10"/>
  <c r="G63" i="10"/>
  <c r="O63" i="10"/>
  <c r="G64" i="10"/>
  <c r="O64" i="10"/>
  <c r="G65" i="10"/>
  <c r="O65" i="10"/>
  <c r="G66" i="10"/>
  <c r="O66" i="10"/>
  <c r="G67" i="10"/>
  <c r="O67" i="10"/>
  <c r="G68" i="10"/>
  <c r="O68" i="10"/>
  <c r="G69" i="10"/>
  <c r="O69" i="10"/>
  <c r="G70" i="10"/>
  <c r="O70" i="10"/>
  <c r="G71" i="10"/>
  <c r="O71" i="10"/>
  <c r="G72" i="10"/>
  <c r="O72" i="10"/>
  <c r="G73" i="10"/>
  <c r="O73" i="10"/>
  <c r="G74" i="10"/>
  <c r="O74" i="10"/>
  <c r="G75" i="10"/>
  <c r="O75" i="10"/>
  <c r="G76" i="10"/>
  <c r="O76" i="10"/>
  <c r="S2" i="10"/>
  <c r="Q80" i="10"/>
  <c r="J2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R2" i="10"/>
  <c r="Q79" i="10"/>
  <c r="I2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Q2" i="10"/>
  <c r="P80" i="10"/>
  <c r="H2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P2" i="10"/>
  <c r="P79" i="10"/>
  <c r="O80" i="10"/>
  <c r="O79" i="10"/>
  <c r="N80" i="10"/>
  <c r="N79" i="10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2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2" i="9"/>
  <c r="K53" i="9"/>
  <c r="L53" i="9"/>
  <c r="N53" i="9"/>
  <c r="K54" i="9"/>
  <c r="N54" i="9"/>
  <c r="K55" i="9"/>
  <c r="N55" i="9"/>
  <c r="K56" i="9"/>
  <c r="N56" i="9"/>
  <c r="K57" i="9"/>
  <c r="N57" i="9"/>
  <c r="K58" i="9"/>
  <c r="N58" i="9"/>
  <c r="K59" i="9"/>
  <c r="N59" i="9"/>
  <c r="K60" i="9"/>
  <c r="N60" i="9"/>
  <c r="K61" i="9"/>
  <c r="N61" i="9"/>
  <c r="K62" i="9"/>
  <c r="N62" i="9"/>
  <c r="K63" i="9"/>
  <c r="N63" i="9"/>
  <c r="K64" i="9"/>
  <c r="N64" i="9"/>
  <c r="K65" i="9"/>
  <c r="N65" i="9"/>
  <c r="K66" i="9"/>
  <c r="N66" i="9"/>
  <c r="K67" i="9"/>
  <c r="N67" i="9"/>
  <c r="K68" i="9"/>
  <c r="N68" i="9"/>
  <c r="K69" i="9"/>
  <c r="N69" i="9"/>
  <c r="K70" i="9"/>
  <c r="N70" i="9"/>
  <c r="K71" i="9"/>
  <c r="N71" i="9"/>
  <c r="K72" i="9"/>
  <c r="N72" i="9"/>
  <c r="K73" i="9"/>
  <c r="N73" i="9"/>
  <c r="K74" i="9"/>
  <c r="N74" i="9"/>
  <c r="K75" i="9"/>
  <c r="N75" i="9"/>
  <c r="K76" i="9"/>
  <c r="N76" i="9"/>
  <c r="P53" i="9"/>
  <c r="L81" i="9"/>
  <c r="M53" i="9"/>
  <c r="K81" i="9"/>
  <c r="J81" i="9"/>
  <c r="K27" i="9"/>
  <c r="L27" i="9"/>
  <c r="N27" i="9"/>
  <c r="K28" i="9"/>
  <c r="N28" i="9"/>
  <c r="K29" i="9"/>
  <c r="N29" i="9"/>
  <c r="K30" i="9"/>
  <c r="N30" i="9"/>
  <c r="K31" i="9"/>
  <c r="N31" i="9"/>
  <c r="K32" i="9"/>
  <c r="N32" i="9"/>
  <c r="K33" i="9"/>
  <c r="N33" i="9"/>
  <c r="K34" i="9"/>
  <c r="N34" i="9"/>
  <c r="K35" i="9"/>
  <c r="N35" i="9"/>
  <c r="K36" i="9"/>
  <c r="N36" i="9"/>
  <c r="K37" i="9"/>
  <c r="N37" i="9"/>
  <c r="K38" i="9"/>
  <c r="N38" i="9"/>
  <c r="K39" i="9"/>
  <c r="N39" i="9"/>
  <c r="K40" i="9"/>
  <c r="N40" i="9"/>
  <c r="K41" i="9"/>
  <c r="N41" i="9"/>
  <c r="K42" i="9"/>
  <c r="N42" i="9"/>
  <c r="K43" i="9"/>
  <c r="N43" i="9"/>
  <c r="K44" i="9"/>
  <c r="N44" i="9"/>
  <c r="K45" i="9"/>
  <c r="N45" i="9"/>
  <c r="K46" i="9"/>
  <c r="N46" i="9"/>
  <c r="K47" i="9"/>
  <c r="N47" i="9"/>
  <c r="K48" i="9"/>
  <c r="N48" i="9"/>
  <c r="K49" i="9"/>
  <c r="N49" i="9"/>
  <c r="K50" i="9"/>
  <c r="N50" i="9"/>
  <c r="K51" i="9"/>
  <c r="N51" i="9"/>
  <c r="K52" i="9"/>
  <c r="N52" i="9"/>
  <c r="P27" i="9"/>
  <c r="L80" i="9"/>
  <c r="M27" i="9"/>
  <c r="K80" i="9"/>
  <c r="J80" i="9"/>
  <c r="K2" i="9"/>
  <c r="L2" i="9"/>
  <c r="N2" i="9"/>
  <c r="K3" i="9"/>
  <c r="N3" i="9"/>
  <c r="K4" i="9"/>
  <c r="N4" i="9"/>
  <c r="K5" i="9"/>
  <c r="N5" i="9"/>
  <c r="K6" i="9"/>
  <c r="N6" i="9"/>
  <c r="K7" i="9"/>
  <c r="N7" i="9"/>
  <c r="K8" i="9"/>
  <c r="N8" i="9"/>
  <c r="K9" i="9"/>
  <c r="N9" i="9"/>
  <c r="K10" i="9"/>
  <c r="N10" i="9"/>
  <c r="K11" i="9"/>
  <c r="N11" i="9"/>
  <c r="K12" i="9"/>
  <c r="N12" i="9"/>
  <c r="K13" i="9"/>
  <c r="N13" i="9"/>
  <c r="K14" i="9"/>
  <c r="N14" i="9"/>
  <c r="K15" i="9"/>
  <c r="N15" i="9"/>
  <c r="K16" i="9"/>
  <c r="N16" i="9"/>
  <c r="K17" i="9"/>
  <c r="N17" i="9"/>
  <c r="K18" i="9"/>
  <c r="N18" i="9"/>
  <c r="K19" i="9"/>
  <c r="N19" i="9"/>
  <c r="K20" i="9"/>
  <c r="N20" i="9"/>
  <c r="K21" i="9"/>
  <c r="N21" i="9"/>
  <c r="K22" i="9"/>
  <c r="N22" i="9"/>
  <c r="K23" i="9"/>
  <c r="N23" i="9"/>
  <c r="K24" i="9"/>
  <c r="N24" i="9"/>
  <c r="K25" i="9"/>
  <c r="N25" i="9"/>
  <c r="K26" i="9"/>
  <c r="N26" i="9"/>
  <c r="P2" i="9"/>
  <c r="L79" i="9"/>
  <c r="M2" i="9"/>
  <c r="K79" i="9"/>
  <c r="J79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I53" i="8"/>
  <c r="J53" i="8"/>
  <c r="K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L53" i="8"/>
  <c r="N53" i="8"/>
  <c r="J54" i="8"/>
  <c r="K54" i="8"/>
  <c r="N54" i="8"/>
  <c r="J55" i="8"/>
  <c r="K55" i="8"/>
  <c r="N55" i="8"/>
  <c r="J56" i="8"/>
  <c r="K56" i="8"/>
  <c r="N56" i="8"/>
  <c r="J57" i="8"/>
  <c r="K57" i="8"/>
  <c r="N57" i="8"/>
  <c r="J58" i="8"/>
  <c r="K58" i="8"/>
  <c r="N58" i="8"/>
  <c r="J59" i="8"/>
  <c r="K59" i="8"/>
  <c r="N59" i="8"/>
  <c r="J60" i="8"/>
  <c r="K60" i="8"/>
  <c r="N60" i="8"/>
  <c r="J61" i="8"/>
  <c r="K61" i="8"/>
  <c r="N61" i="8"/>
  <c r="J62" i="8"/>
  <c r="K62" i="8"/>
  <c r="N62" i="8"/>
  <c r="J63" i="8"/>
  <c r="K63" i="8"/>
  <c r="N63" i="8"/>
  <c r="J64" i="8"/>
  <c r="K64" i="8"/>
  <c r="N64" i="8"/>
  <c r="J65" i="8"/>
  <c r="K65" i="8"/>
  <c r="N65" i="8"/>
  <c r="J66" i="8"/>
  <c r="K66" i="8"/>
  <c r="N66" i="8"/>
  <c r="J67" i="8"/>
  <c r="K67" i="8"/>
  <c r="N67" i="8"/>
  <c r="J68" i="8"/>
  <c r="K68" i="8"/>
  <c r="N68" i="8"/>
  <c r="J69" i="8"/>
  <c r="K69" i="8"/>
  <c r="N69" i="8"/>
  <c r="J70" i="8"/>
  <c r="K70" i="8"/>
  <c r="N70" i="8"/>
  <c r="J71" i="8"/>
  <c r="K71" i="8"/>
  <c r="N71" i="8"/>
  <c r="J72" i="8"/>
  <c r="K72" i="8"/>
  <c r="N72" i="8"/>
  <c r="J73" i="8"/>
  <c r="K73" i="8"/>
  <c r="N73" i="8"/>
  <c r="J74" i="8"/>
  <c r="K74" i="8"/>
  <c r="N74" i="8"/>
  <c r="J75" i="8"/>
  <c r="K75" i="8"/>
  <c r="N75" i="8"/>
  <c r="J76" i="8"/>
  <c r="K76" i="8"/>
  <c r="N76" i="8"/>
  <c r="P53" i="8"/>
  <c r="L81" i="8"/>
  <c r="M53" i="8"/>
  <c r="K81" i="8"/>
  <c r="J81" i="8"/>
  <c r="I27" i="8"/>
  <c r="J27" i="8"/>
  <c r="K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L27" i="8"/>
  <c r="N27" i="8"/>
  <c r="J28" i="8"/>
  <c r="K28" i="8"/>
  <c r="N28" i="8"/>
  <c r="J29" i="8"/>
  <c r="K29" i="8"/>
  <c r="N29" i="8"/>
  <c r="J30" i="8"/>
  <c r="K30" i="8"/>
  <c r="N30" i="8"/>
  <c r="J31" i="8"/>
  <c r="K31" i="8"/>
  <c r="N31" i="8"/>
  <c r="J32" i="8"/>
  <c r="K32" i="8"/>
  <c r="N32" i="8"/>
  <c r="J33" i="8"/>
  <c r="K33" i="8"/>
  <c r="N33" i="8"/>
  <c r="J34" i="8"/>
  <c r="K34" i="8"/>
  <c r="N34" i="8"/>
  <c r="J35" i="8"/>
  <c r="K35" i="8"/>
  <c r="N35" i="8"/>
  <c r="J36" i="8"/>
  <c r="K36" i="8"/>
  <c r="N36" i="8"/>
  <c r="J37" i="8"/>
  <c r="K37" i="8"/>
  <c r="N37" i="8"/>
  <c r="J38" i="8"/>
  <c r="K38" i="8"/>
  <c r="N38" i="8"/>
  <c r="J39" i="8"/>
  <c r="K39" i="8"/>
  <c r="N39" i="8"/>
  <c r="J40" i="8"/>
  <c r="K40" i="8"/>
  <c r="N40" i="8"/>
  <c r="J41" i="8"/>
  <c r="K41" i="8"/>
  <c r="N41" i="8"/>
  <c r="J42" i="8"/>
  <c r="K42" i="8"/>
  <c r="N42" i="8"/>
  <c r="J43" i="8"/>
  <c r="K43" i="8"/>
  <c r="N43" i="8"/>
  <c r="J44" i="8"/>
  <c r="K44" i="8"/>
  <c r="N44" i="8"/>
  <c r="J45" i="8"/>
  <c r="K45" i="8"/>
  <c r="N45" i="8"/>
  <c r="J46" i="8"/>
  <c r="K46" i="8"/>
  <c r="N46" i="8"/>
  <c r="J47" i="8"/>
  <c r="K47" i="8"/>
  <c r="N47" i="8"/>
  <c r="J48" i="8"/>
  <c r="K48" i="8"/>
  <c r="N48" i="8"/>
  <c r="J49" i="8"/>
  <c r="K49" i="8"/>
  <c r="N49" i="8"/>
  <c r="J50" i="8"/>
  <c r="K50" i="8"/>
  <c r="N50" i="8"/>
  <c r="J51" i="8"/>
  <c r="K51" i="8"/>
  <c r="N51" i="8"/>
  <c r="J52" i="8"/>
  <c r="K52" i="8"/>
  <c r="N52" i="8"/>
  <c r="P27" i="8"/>
  <c r="L80" i="8"/>
  <c r="M27" i="8"/>
  <c r="K80" i="8"/>
  <c r="J80" i="8"/>
  <c r="I2" i="8"/>
  <c r="J2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L2" i="8"/>
  <c r="N2" i="8"/>
  <c r="J3" i="8"/>
  <c r="K3" i="8"/>
  <c r="N3" i="8"/>
  <c r="J4" i="8"/>
  <c r="K4" i="8"/>
  <c r="N4" i="8"/>
  <c r="J5" i="8"/>
  <c r="K5" i="8"/>
  <c r="N5" i="8"/>
  <c r="J6" i="8"/>
  <c r="K6" i="8"/>
  <c r="N6" i="8"/>
  <c r="J7" i="8"/>
  <c r="K7" i="8"/>
  <c r="N7" i="8"/>
  <c r="J8" i="8"/>
  <c r="K8" i="8"/>
  <c r="N8" i="8"/>
  <c r="J9" i="8"/>
  <c r="K9" i="8"/>
  <c r="N9" i="8"/>
  <c r="J10" i="8"/>
  <c r="K10" i="8"/>
  <c r="N10" i="8"/>
  <c r="J11" i="8"/>
  <c r="K11" i="8"/>
  <c r="N11" i="8"/>
  <c r="J12" i="8"/>
  <c r="K12" i="8"/>
  <c r="N12" i="8"/>
  <c r="J13" i="8"/>
  <c r="K13" i="8"/>
  <c r="N13" i="8"/>
  <c r="J14" i="8"/>
  <c r="K14" i="8"/>
  <c r="N14" i="8"/>
  <c r="J15" i="8"/>
  <c r="K15" i="8"/>
  <c r="N15" i="8"/>
  <c r="J16" i="8"/>
  <c r="K16" i="8"/>
  <c r="N16" i="8"/>
  <c r="J17" i="8"/>
  <c r="K17" i="8"/>
  <c r="N17" i="8"/>
  <c r="J18" i="8"/>
  <c r="K18" i="8"/>
  <c r="N18" i="8"/>
  <c r="J19" i="8"/>
  <c r="K19" i="8"/>
  <c r="N19" i="8"/>
  <c r="J20" i="8"/>
  <c r="K20" i="8"/>
  <c r="N20" i="8"/>
  <c r="J21" i="8"/>
  <c r="K21" i="8"/>
  <c r="N21" i="8"/>
  <c r="J22" i="8"/>
  <c r="K22" i="8"/>
  <c r="N22" i="8"/>
  <c r="J23" i="8"/>
  <c r="K23" i="8"/>
  <c r="N23" i="8"/>
  <c r="J24" i="8"/>
  <c r="K24" i="8"/>
  <c r="N24" i="8"/>
  <c r="J25" i="8"/>
  <c r="K25" i="8"/>
  <c r="N25" i="8"/>
  <c r="J26" i="8"/>
  <c r="K26" i="8"/>
  <c r="N26" i="8"/>
  <c r="P2" i="8"/>
  <c r="L79" i="8"/>
  <c r="M2" i="8"/>
  <c r="K79" i="8"/>
  <c r="J79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I53" i="7"/>
  <c r="J53" i="7"/>
  <c r="K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L53" i="7"/>
  <c r="N53" i="7"/>
  <c r="J54" i="7"/>
  <c r="K54" i="7"/>
  <c r="N54" i="7"/>
  <c r="J55" i="7"/>
  <c r="K55" i="7"/>
  <c r="N55" i="7"/>
  <c r="J56" i="7"/>
  <c r="K56" i="7"/>
  <c r="N56" i="7"/>
  <c r="J57" i="7"/>
  <c r="K57" i="7"/>
  <c r="N57" i="7"/>
  <c r="J58" i="7"/>
  <c r="K58" i="7"/>
  <c r="N58" i="7"/>
  <c r="J59" i="7"/>
  <c r="K59" i="7"/>
  <c r="N59" i="7"/>
  <c r="J60" i="7"/>
  <c r="K60" i="7"/>
  <c r="N60" i="7"/>
  <c r="J61" i="7"/>
  <c r="K61" i="7"/>
  <c r="N61" i="7"/>
  <c r="J62" i="7"/>
  <c r="K62" i="7"/>
  <c r="N62" i="7"/>
  <c r="J63" i="7"/>
  <c r="K63" i="7"/>
  <c r="N63" i="7"/>
  <c r="J64" i="7"/>
  <c r="K64" i="7"/>
  <c r="N64" i="7"/>
  <c r="J65" i="7"/>
  <c r="K65" i="7"/>
  <c r="N65" i="7"/>
  <c r="J66" i="7"/>
  <c r="K66" i="7"/>
  <c r="N66" i="7"/>
  <c r="J67" i="7"/>
  <c r="K67" i="7"/>
  <c r="N67" i="7"/>
  <c r="J68" i="7"/>
  <c r="K68" i="7"/>
  <c r="N68" i="7"/>
  <c r="J69" i="7"/>
  <c r="K69" i="7"/>
  <c r="N69" i="7"/>
  <c r="J70" i="7"/>
  <c r="K70" i="7"/>
  <c r="N70" i="7"/>
  <c r="J71" i="7"/>
  <c r="K71" i="7"/>
  <c r="N71" i="7"/>
  <c r="J72" i="7"/>
  <c r="K72" i="7"/>
  <c r="N72" i="7"/>
  <c r="J73" i="7"/>
  <c r="K73" i="7"/>
  <c r="N73" i="7"/>
  <c r="J74" i="7"/>
  <c r="K74" i="7"/>
  <c r="N74" i="7"/>
  <c r="J75" i="7"/>
  <c r="K75" i="7"/>
  <c r="N75" i="7"/>
  <c r="J76" i="7"/>
  <c r="K76" i="7"/>
  <c r="N76" i="7"/>
  <c r="P53" i="7"/>
  <c r="L81" i="7"/>
  <c r="I27" i="7"/>
  <c r="J27" i="7"/>
  <c r="K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L27" i="7"/>
  <c r="N27" i="7"/>
  <c r="J28" i="7"/>
  <c r="K28" i="7"/>
  <c r="N28" i="7"/>
  <c r="J29" i="7"/>
  <c r="K29" i="7"/>
  <c r="N29" i="7"/>
  <c r="J30" i="7"/>
  <c r="K30" i="7"/>
  <c r="N30" i="7"/>
  <c r="J31" i="7"/>
  <c r="K31" i="7"/>
  <c r="N31" i="7"/>
  <c r="J32" i="7"/>
  <c r="K32" i="7"/>
  <c r="N32" i="7"/>
  <c r="J33" i="7"/>
  <c r="K33" i="7"/>
  <c r="N33" i="7"/>
  <c r="J34" i="7"/>
  <c r="K34" i="7"/>
  <c r="N34" i="7"/>
  <c r="J35" i="7"/>
  <c r="K35" i="7"/>
  <c r="N35" i="7"/>
  <c r="J36" i="7"/>
  <c r="K36" i="7"/>
  <c r="N36" i="7"/>
  <c r="J37" i="7"/>
  <c r="K37" i="7"/>
  <c r="N37" i="7"/>
  <c r="J38" i="7"/>
  <c r="K38" i="7"/>
  <c r="N38" i="7"/>
  <c r="J39" i="7"/>
  <c r="K39" i="7"/>
  <c r="N39" i="7"/>
  <c r="J40" i="7"/>
  <c r="K40" i="7"/>
  <c r="N40" i="7"/>
  <c r="J41" i="7"/>
  <c r="K41" i="7"/>
  <c r="N41" i="7"/>
  <c r="J42" i="7"/>
  <c r="K42" i="7"/>
  <c r="N42" i="7"/>
  <c r="J43" i="7"/>
  <c r="K43" i="7"/>
  <c r="N43" i="7"/>
  <c r="J44" i="7"/>
  <c r="K44" i="7"/>
  <c r="N44" i="7"/>
  <c r="J45" i="7"/>
  <c r="K45" i="7"/>
  <c r="N45" i="7"/>
  <c r="J46" i="7"/>
  <c r="K46" i="7"/>
  <c r="N46" i="7"/>
  <c r="J47" i="7"/>
  <c r="K47" i="7"/>
  <c r="N47" i="7"/>
  <c r="J48" i="7"/>
  <c r="K48" i="7"/>
  <c r="N48" i="7"/>
  <c r="J49" i="7"/>
  <c r="K49" i="7"/>
  <c r="N49" i="7"/>
  <c r="J50" i="7"/>
  <c r="K50" i="7"/>
  <c r="N50" i="7"/>
  <c r="J51" i="7"/>
  <c r="K51" i="7"/>
  <c r="N51" i="7"/>
  <c r="J52" i="7"/>
  <c r="K52" i="7"/>
  <c r="N52" i="7"/>
  <c r="P27" i="7"/>
  <c r="L80" i="7"/>
  <c r="I2" i="7"/>
  <c r="J2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L2" i="7"/>
  <c r="N2" i="7"/>
  <c r="J3" i="7"/>
  <c r="K3" i="7"/>
  <c r="N3" i="7"/>
  <c r="J4" i="7"/>
  <c r="K4" i="7"/>
  <c r="N4" i="7"/>
  <c r="J5" i="7"/>
  <c r="K5" i="7"/>
  <c r="N5" i="7"/>
  <c r="J6" i="7"/>
  <c r="K6" i="7"/>
  <c r="N6" i="7"/>
  <c r="J7" i="7"/>
  <c r="K7" i="7"/>
  <c r="N7" i="7"/>
  <c r="J8" i="7"/>
  <c r="K8" i="7"/>
  <c r="N8" i="7"/>
  <c r="J9" i="7"/>
  <c r="K9" i="7"/>
  <c r="N9" i="7"/>
  <c r="J10" i="7"/>
  <c r="K10" i="7"/>
  <c r="N10" i="7"/>
  <c r="J11" i="7"/>
  <c r="K11" i="7"/>
  <c r="N11" i="7"/>
  <c r="J12" i="7"/>
  <c r="K12" i="7"/>
  <c r="N12" i="7"/>
  <c r="J13" i="7"/>
  <c r="K13" i="7"/>
  <c r="N13" i="7"/>
  <c r="J14" i="7"/>
  <c r="K14" i="7"/>
  <c r="N14" i="7"/>
  <c r="J15" i="7"/>
  <c r="K15" i="7"/>
  <c r="N15" i="7"/>
  <c r="J16" i="7"/>
  <c r="K16" i="7"/>
  <c r="N16" i="7"/>
  <c r="J17" i="7"/>
  <c r="K17" i="7"/>
  <c r="N17" i="7"/>
  <c r="J18" i="7"/>
  <c r="K18" i="7"/>
  <c r="N18" i="7"/>
  <c r="J19" i="7"/>
  <c r="K19" i="7"/>
  <c r="N19" i="7"/>
  <c r="J20" i="7"/>
  <c r="K20" i="7"/>
  <c r="N20" i="7"/>
  <c r="J21" i="7"/>
  <c r="K21" i="7"/>
  <c r="N21" i="7"/>
  <c r="J22" i="7"/>
  <c r="K22" i="7"/>
  <c r="N22" i="7"/>
  <c r="J23" i="7"/>
  <c r="K23" i="7"/>
  <c r="N23" i="7"/>
  <c r="J24" i="7"/>
  <c r="K24" i="7"/>
  <c r="N24" i="7"/>
  <c r="J25" i="7"/>
  <c r="K25" i="7"/>
  <c r="N25" i="7"/>
  <c r="J26" i="7"/>
  <c r="K26" i="7"/>
  <c r="N26" i="7"/>
  <c r="P2" i="7"/>
  <c r="L79" i="7"/>
  <c r="M53" i="7"/>
  <c r="K81" i="7"/>
  <c r="M27" i="7"/>
  <c r="K80" i="7"/>
  <c r="M2" i="7"/>
  <c r="K79" i="7"/>
  <c r="J81" i="7"/>
  <c r="J80" i="7"/>
  <c r="J79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I53" i="4"/>
  <c r="J53" i="4"/>
  <c r="K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L53" i="4"/>
  <c r="N53" i="4"/>
  <c r="J54" i="4"/>
  <c r="K54" i="4"/>
  <c r="N54" i="4"/>
  <c r="J55" i="4"/>
  <c r="K55" i="4"/>
  <c r="N55" i="4"/>
  <c r="J56" i="4"/>
  <c r="K56" i="4"/>
  <c r="N56" i="4"/>
  <c r="J57" i="4"/>
  <c r="K57" i="4"/>
  <c r="N57" i="4"/>
  <c r="J58" i="4"/>
  <c r="K58" i="4"/>
  <c r="N58" i="4"/>
  <c r="J59" i="4"/>
  <c r="K59" i="4"/>
  <c r="N59" i="4"/>
  <c r="J60" i="4"/>
  <c r="K60" i="4"/>
  <c r="N60" i="4"/>
  <c r="J61" i="4"/>
  <c r="K61" i="4"/>
  <c r="N61" i="4"/>
  <c r="J62" i="4"/>
  <c r="K62" i="4"/>
  <c r="N62" i="4"/>
  <c r="J63" i="4"/>
  <c r="K63" i="4"/>
  <c r="N63" i="4"/>
  <c r="J64" i="4"/>
  <c r="K64" i="4"/>
  <c r="N64" i="4"/>
  <c r="J65" i="4"/>
  <c r="K65" i="4"/>
  <c r="N65" i="4"/>
  <c r="J66" i="4"/>
  <c r="K66" i="4"/>
  <c r="N66" i="4"/>
  <c r="J67" i="4"/>
  <c r="K67" i="4"/>
  <c r="N67" i="4"/>
  <c r="J68" i="4"/>
  <c r="K68" i="4"/>
  <c r="N68" i="4"/>
  <c r="J69" i="4"/>
  <c r="K69" i="4"/>
  <c r="N69" i="4"/>
  <c r="J70" i="4"/>
  <c r="K70" i="4"/>
  <c r="N70" i="4"/>
  <c r="J71" i="4"/>
  <c r="K71" i="4"/>
  <c r="N71" i="4"/>
  <c r="J72" i="4"/>
  <c r="K72" i="4"/>
  <c r="N72" i="4"/>
  <c r="J73" i="4"/>
  <c r="K73" i="4"/>
  <c r="N73" i="4"/>
  <c r="J74" i="4"/>
  <c r="K74" i="4"/>
  <c r="N74" i="4"/>
  <c r="J75" i="4"/>
  <c r="K75" i="4"/>
  <c r="N75" i="4"/>
  <c r="J76" i="4"/>
  <c r="K76" i="4"/>
  <c r="N76" i="4"/>
  <c r="P53" i="4"/>
  <c r="L81" i="4"/>
  <c r="M53" i="4"/>
  <c r="K81" i="4"/>
  <c r="J81" i="4"/>
  <c r="I27" i="4"/>
  <c r="J27" i="4"/>
  <c r="K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L27" i="4"/>
  <c r="N27" i="4"/>
  <c r="J28" i="4"/>
  <c r="K28" i="4"/>
  <c r="N28" i="4"/>
  <c r="J29" i="4"/>
  <c r="K29" i="4"/>
  <c r="N29" i="4"/>
  <c r="J30" i="4"/>
  <c r="K30" i="4"/>
  <c r="N30" i="4"/>
  <c r="J31" i="4"/>
  <c r="K31" i="4"/>
  <c r="N31" i="4"/>
  <c r="J32" i="4"/>
  <c r="K32" i="4"/>
  <c r="N32" i="4"/>
  <c r="J33" i="4"/>
  <c r="K33" i="4"/>
  <c r="N33" i="4"/>
  <c r="J34" i="4"/>
  <c r="K34" i="4"/>
  <c r="N34" i="4"/>
  <c r="J35" i="4"/>
  <c r="K35" i="4"/>
  <c r="N35" i="4"/>
  <c r="J36" i="4"/>
  <c r="K36" i="4"/>
  <c r="N36" i="4"/>
  <c r="J37" i="4"/>
  <c r="K37" i="4"/>
  <c r="N37" i="4"/>
  <c r="J38" i="4"/>
  <c r="K38" i="4"/>
  <c r="N38" i="4"/>
  <c r="J39" i="4"/>
  <c r="K39" i="4"/>
  <c r="N39" i="4"/>
  <c r="J40" i="4"/>
  <c r="K40" i="4"/>
  <c r="N40" i="4"/>
  <c r="J41" i="4"/>
  <c r="K41" i="4"/>
  <c r="N41" i="4"/>
  <c r="J42" i="4"/>
  <c r="K42" i="4"/>
  <c r="N42" i="4"/>
  <c r="J43" i="4"/>
  <c r="K43" i="4"/>
  <c r="N43" i="4"/>
  <c r="J44" i="4"/>
  <c r="K44" i="4"/>
  <c r="N44" i="4"/>
  <c r="J45" i="4"/>
  <c r="K45" i="4"/>
  <c r="N45" i="4"/>
  <c r="J46" i="4"/>
  <c r="K46" i="4"/>
  <c r="N46" i="4"/>
  <c r="J47" i="4"/>
  <c r="K47" i="4"/>
  <c r="N47" i="4"/>
  <c r="J48" i="4"/>
  <c r="K48" i="4"/>
  <c r="N48" i="4"/>
  <c r="J49" i="4"/>
  <c r="K49" i="4"/>
  <c r="N49" i="4"/>
  <c r="J50" i="4"/>
  <c r="K50" i="4"/>
  <c r="N50" i="4"/>
  <c r="J51" i="4"/>
  <c r="K51" i="4"/>
  <c r="N51" i="4"/>
  <c r="J52" i="4"/>
  <c r="K52" i="4"/>
  <c r="N52" i="4"/>
  <c r="P27" i="4"/>
  <c r="L80" i="4"/>
  <c r="M27" i="4"/>
  <c r="K80" i="4"/>
  <c r="J80" i="4"/>
  <c r="I2" i="4"/>
  <c r="J2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L2" i="4"/>
  <c r="N2" i="4"/>
  <c r="J3" i="4"/>
  <c r="K3" i="4"/>
  <c r="N3" i="4"/>
  <c r="J4" i="4"/>
  <c r="K4" i="4"/>
  <c r="N4" i="4"/>
  <c r="J5" i="4"/>
  <c r="K5" i="4"/>
  <c r="N5" i="4"/>
  <c r="J6" i="4"/>
  <c r="K6" i="4"/>
  <c r="N6" i="4"/>
  <c r="J7" i="4"/>
  <c r="K7" i="4"/>
  <c r="N7" i="4"/>
  <c r="J8" i="4"/>
  <c r="K8" i="4"/>
  <c r="N8" i="4"/>
  <c r="J9" i="4"/>
  <c r="K9" i="4"/>
  <c r="N9" i="4"/>
  <c r="J10" i="4"/>
  <c r="K10" i="4"/>
  <c r="N10" i="4"/>
  <c r="J11" i="4"/>
  <c r="K11" i="4"/>
  <c r="N11" i="4"/>
  <c r="J12" i="4"/>
  <c r="K12" i="4"/>
  <c r="N12" i="4"/>
  <c r="J13" i="4"/>
  <c r="K13" i="4"/>
  <c r="N13" i="4"/>
  <c r="J14" i="4"/>
  <c r="K14" i="4"/>
  <c r="N14" i="4"/>
  <c r="J15" i="4"/>
  <c r="K15" i="4"/>
  <c r="N15" i="4"/>
  <c r="J16" i="4"/>
  <c r="K16" i="4"/>
  <c r="N16" i="4"/>
  <c r="J17" i="4"/>
  <c r="K17" i="4"/>
  <c r="N17" i="4"/>
  <c r="J18" i="4"/>
  <c r="K18" i="4"/>
  <c r="N18" i="4"/>
  <c r="J19" i="4"/>
  <c r="K19" i="4"/>
  <c r="N19" i="4"/>
  <c r="J20" i="4"/>
  <c r="K20" i="4"/>
  <c r="N20" i="4"/>
  <c r="J21" i="4"/>
  <c r="K21" i="4"/>
  <c r="N21" i="4"/>
  <c r="J22" i="4"/>
  <c r="K22" i="4"/>
  <c r="N22" i="4"/>
  <c r="J23" i="4"/>
  <c r="K23" i="4"/>
  <c r="N23" i="4"/>
  <c r="J24" i="4"/>
  <c r="K24" i="4"/>
  <c r="N24" i="4"/>
  <c r="J25" i="4"/>
  <c r="K25" i="4"/>
  <c r="N25" i="4"/>
  <c r="J26" i="4"/>
  <c r="K26" i="4"/>
  <c r="N26" i="4"/>
  <c r="P2" i="4"/>
  <c r="L79" i="4"/>
  <c r="M2" i="4"/>
  <c r="K79" i="4"/>
  <c r="J79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53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" i="4"/>
  <c r="G2" i="3"/>
  <c r="K2" i="3"/>
  <c r="O2" i="3"/>
  <c r="G3" i="3"/>
  <c r="O3" i="3"/>
  <c r="G4" i="3"/>
  <c r="O4" i="3"/>
  <c r="G5" i="3"/>
  <c r="O5" i="3"/>
  <c r="G6" i="3"/>
  <c r="O6" i="3"/>
  <c r="G7" i="3"/>
  <c r="O7" i="3"/>
  <c r="G8" i="3"/>
  <c r="O8" i="3"/>
  <c r="G9" i="3"/>
  <c r="O9" i="3"/>
  <c r="G10" i="3"/>
  <c r="O10" i="3"/>
  <c r="G11" i="3"/>
  <c r="O11" i="3"/>
  <c r="G12" i="3"/>
  <c r="O12" i="3"/>
  <c r="G13" i="3"/>
  <c r="O13" i="3"/>
  <c r="G14" i="3"/>
  <c r="O14" i="3"/>
  <c r="G15" i="3"/>
  <c r="O15" i="3"/>
  <c r="G16" i="3"/>
  <c r="O16" i="3"/>
  <c r="G17" i="3"/>
  <c r="O17" i="3"/>
  <c r="G18" i="3"/>
  <c r="O18" i="3"/>
  <c r="G19" i="3"/>
  <c r="O19" i="3"/>
  <c r="G20" i="3"/>
  <c r="O20" i="3"/>
  <c r="G21" i="3"/>
  <c r="O21" i="3"/>
  <c r="G22" i="3"/>
  <c r="O22" i="3"/>
  <c r="G23" i="3"/>
  <c r="O23" i="3"/>
  <c r="G24" i="3"/>
  <c r="O24" i="3"/>
  <c r="G25" i="3"/>
  <c r="O25" i="3"/>
  <c r="G26" i="3"/>
  <c r="O26" i="3"/>
  <c r="G27" i="3"/>
  <c r="O27" i="3"/>
  <c r="G28" i="3"/>
  <c r="O28" i="3"/>
  <c r="G29" i="3"/>
  <c r="O29" i="3"/>
  <c r="G30" i="3"/>
  <c r="O30" i="3"/>
  <c r="G31" i="3"/>
  <c r="O31" i="3"/>
  <c r="G32" i="3"/>
  <c r="O32" i="3"/>
  <c r="G33" i="3"/>
  <c r="O33" i="3"/>
  <c r="G34" i="3"/>
  <c r="O34" i="3"/>
  <c r="G35" i="3"/>
  <c r="O35" i="3"/>
  <c r="G36" i="3"/>
  <c r="O36" i="3"/>
  <c r="G37" i="3"/>
  <c r="O37" i="3"/>
  <c r="G38" i="3"/>
  <c r="O38" i="3"/>
  <c r="G39" i="3"/>
  <c r="O39" i="3"/>
  <c r="G40" i="3"/>
  <c r="O40" i="3"/>
  <c r="G41" i="3"/>
  <c r="O41" i="3"/>
  <c r="G42" i="3"/>
  <c r="O42" i="3"/>
  <c r="G43" i="3"/>
  <c r="O43" i="3"/>
  <c r="G44" i="3"/>
  <c r="O44" i="3"/>
  <c r="G45" i="3"/>
  <c r="O45" i="3"/>
  <c r="G46" i="3"/>
  <c r="O46" i="3"/>
  <c r="G47" i="3"/>
  <c r="O47" i="3"/>
  <c r="G48" i="3"/>
  <c r="O48" i="3"/>
  <c r="G49" i="3"/>
  <c r="O49" i="3"/>
  <c r="G50" i="3"/>
  <c r="O50" i="3"/>
  <c r="G51" i="3"/>
  <c r="O51" i="3"/>
  <c r="G52" i="3"/>
  <c r="O52" i="3"/>
  <c r="G53" i="3"/>
  <c r="O53" i="3"/>
  <c r="G54" i="3"/>
  <c r="O54" i="3"/>
  <c r="G55" i="3"/>
  <c r="O55" i="3"/>
  <c r="G56" i="3"/>
  <c r="O56" i="3"/>
  <c r="G57" i="3"/>
  <c r="O57" i="3"/>
  <c r="G58" i="3"/>
  <c r="O58" i="3"/>
  <c r="G59" i="3"/>
  <c r="O59" i="3"/>
  <c r="G60" i="3"/>
  <c r="O60" i="3"/>
  <c r="G61" i="3"/>
  <c r="O61" i="3"/>
  <c r="G62" i="3"/>
  <c r="O62" i="3"/>
  <c r="G63" i="3"/>
  <c r="O63" i="3"/>
  <c r="G64" i="3"/>
  <c r="O64" i="3"/>
  <c r="G65" i="3"/>
  <c r="O65" i="3"/>
  <c r="G66" i="3"/>
  <c r="O66" i="3"/>
  <c r="G67" i="3"/>
  <c r="O67" i="3"/>
  <c r="G68" i="3"/>
  <c r="O68" i="3"/>
  <c r="G69" i="3"/>
  <c r="O69" i="3"/>
  <c r="G70" i="3"/>
  <c r="O70" i="3"/>
  <c r="G71" i="3"/>
  <c r="O71" i="3"/>
  <c r="G72" i="3"/>
  <c r="O72" i="3"/>
  <c r="G73" i="3"/>
  <c r="O73" i="3"/>
  <c r="G74" i="3"/>
  <c r="O74" i="3"/>
  <c r="G75" i="3"/>
  <c r="O75" i="3"/>
  <c r="G76" i="3"/>
  <c r="O76" i="3"/>
  <c r="S2" i="3"/>
  <c r="Q80" i="3"/>
  <c r="J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R2" i="3"/>
  <c r="Q79" i="3"/>
  <c r="I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Q2" i="3"/>
  <c r="P80" i="3"/>
  <c r="H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P2" i="3"/>
  <c r="O80" i="3"/>
  <c r="O79" i="3"/>
  <c r="N80" i="3"/>
  <c r="N79" i="3"/>
  <c r="E53" i="2"/>
  <c r="F53" i="2"/>
  <c r="H53" i="2"/>
  <c r="E54" i="2"/>
  <c r="H54" i="2"/>
  <c r="E55" i="2"/>
  <c r="H55" i="2"/>
  <c r="E56" i="2"/>
  <c r="H56" i="2"/>
  <c r="E57" i="2"/>
  <c r="H57" i="2"/>
  <c r="E58" i="2"/>
  <c r="H58" i="2"/>
  <c r="E59" i="2"/>
  <c r="H59" i="2"/>
  <c r="E60" i="2"/>
  <c r="H60" i="2"/>
  <c r="E61" i="2"/>
  <c r="H61" i="2"/>
  <c r="E62" i="2"/>
  <c r="H62" i="2"/>
  <c r="E63" i="2"/>
  <c r="H63" i="2"/>
  <c r="E64" i="2"/>
  <c r="H64" i="2"/>
  <c r="E65" i="2"/>
  <c r="H65" i="2"/>
  <c r="E66" i="2"/>
  <c r="H66" i="2"/>
  <c r="E67" i="2"/>
  <c r="H67" i="2"/>
  <c r="E68" i="2"/>
  <c r="H68" i="2"/>
  <c r="E69" i="2"/>
  <c r="H69" i="2"/>
  <c r="E70" i="2"/>
  <c r="H70" i="2"/>
  <c r="E71" i="2"/>
  <c r="H71" i="2"/>
  <c r="E72" i="2"/>
  <c r="H72" i="2"/>
  <c r="E73" i="2"/>
  <c r="H73" i="2"/>
  <c r="E74" i="2"/>
  <c r="H74" i="2"/>
  <c r="E75" i="2"/>
  <c r="H75" i="2"/>
  <c r="E76" i="2"/>
  <c r="H76" i="2"/>
  <c r="J53" i="2"/>
  <c r="F81" i="2"/>
  <c r="E27" i="2"/>
  <c r="F27" i="2"/>
  <c r="H27" i="2"/>
  <c r="E28" i="2"/>
  <c r="H28" i="2"/>
  <c r="E29" i="2"/>
  <c r="H29" i="2"/>
  <c r="E30" i="2"/>
  <c r="H30" i="2"/>
  <c r="E31" i="2"/>
  <c r="H31" i="2"/>
  <c r="E32" i="2"/>
  <c r="H32" i="2"/>
  <c r="E33" i="2"/>
  <c r="H33" i="2"/>
  <c r="E34" i="2"/>
  <c r="H34" i="2"/>
  <c r="E35" i="2"/>
  <c r="H35" i="2"/>
  <c r="E36" i="2"/>
  <c r="H36" i="2"/>
  <c r="E37" i="2"/>
  <c r="H37" i="2"/>
  <c r="E38" i="2"/>
  <c r="H38" i="2"/>
  <c r="E39" i="2"/>
  <c r="H39" i="2"/>
  <c r="E40" i="2"/>
  <c r="H40" i="2"/>
  <c r="E41" i="2"/>
  <c r="H41" i="2"/>
  <c r="E42" i="2"/>
  <c r="H42" i="2"/>
  <c r="E43" i="2"/>
  <c r="H43" i="2"/>
  <c r="E44" i="2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E52" i="2"/>
  <c r="H52" i="2"/>
  <c r="J27" i="2"/>
  <c r="F80" i="2"/>
  <c r="E2" i="2"/>
  <c r="F2" i="2"/>
  <c r="H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J2" i="2"/>
  <c r="F79" i="2"/>
  <c r="G2" i="2"/>
  <c r="E79" i="2"/>
  <c r="G27" i="2"/>
  <c r="E80" i="2"/>
  <c r="G53" i="2"/>
  <c r="E81" i="2"/>
  <c r="D81" i="2"/>
  <c r="D80" i="2"/>
  <c r="D79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5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</calcChain>
</file>

<file path=xl/sharedStrings.xml><?xml version="1.0" encoding="utf-8"?>
<sst xmlns="http://schemas.openxmlformats.org/spreadsheetml/2006/main" count="1603" uniqueCount="211">
  <si>
    <t>ID</t>
  </si>
  <si>
    <t>Month</t>
  </si>
  <si>
    <t>age</t>
  </si>
  <si>
    <t>gender</t>
  </si>
  <si>
    <t>overallRT</t>
  </si>
  <si>
    <t>overallAccu</t>
  </si>
  <si>
    <t>visNo</t>
  </si>
  <si>
    <t>visRT</t>
  </si>
  <si>
    <t>audNo</t>
  </si>
  <si>
    <t>audRT</t>
  </si>
  <si>
    <t>mrtrNo</t>
  </si>
  <si>
    <t>mrtrRT</t>
  </si>
  <si>
    <t>cmtrNo</t>
  </si>
  <si>
    <t>cmtrRT</t>
  </si>
  <si>
    <t>mrtsNo</t>
  </si>
  <si>
    <t>mrtsRT</t>
  </si>
  <si>
    <t>cmtsNo</t>
  </si>
  <si>
    <t>cmtsRT</t>
  </si>
  <si>
    <t>visAccu</t>
  </si>
  <si>
    <t>audAccu</t>
  </si>
  <si>
    <t>mrtrAccu</t>
  </si>
  <si>
    <t>cmtrAccu</t>
  </si>
  <si>
    <t>mrtsAccu</t>
  </si>
  <si>
    <t>cmtsAccu</t>
  </si>
  <si>
    <t>v2vAccu</t>
  </si>
  <si>
    <t>a2vAccu</t>
  </si>
  <si>
    <t>a2aAccu</t>
  </si>
  <si>
    <t>v2aAccu</t>
  </si>
  <si>
    <t>VSingleAccu</t>
  </si>
  <si>
    <t>ASingleAccu</t>
  </si>
  <si>
    <t>mrtrVNo</t>
  </si>
  <si>
    <t>mrtrV</t>
  </si>
  <si>
    <t>mrtrANo</t>
  </si>
  <si>
    <t>mrtrA</t>
  </si>
  <si>
    <t>mrtsVNo</t>
  </si>
  <si>
    <t>mrtsV</t>
  </si>
  <si>
    <t>mrtsANo</t>
  </si>
  <si>
    <t>mrtsA</t>
  </si>
  <si>
    <t>cmtrVNo</t>
  </si>
  <si>
    <t>cmtrV</t>
  </si>
  <si>
    <t>cmtrANo</t>
  </si>
  <si>
    <t>cmtrA</t>
  </si>
  <si>
    <t>cmtsVNo</t>
  </si>
  <si>
    <t>cmtsV</t>
  </si>
  <si>
    <t>cmtsANo</t>
  </si>
  <si>
    <t>cmtsA</t>
  </si>
  <si>
    <t>trVsingleNo</t>
  </si>
  <si>
    <t>trVsingleRT</t>
  </si>
  <si>
    <t>trAsingleNo</t>
  </si>
  <si>
    <t>trAsingleRT</t>
  </si>
  <si>
    <t>TScost</t>
  </si>
  <si>
    <t>MScost</t>
  </si>
  <si>
    <t>CMTScost</t>
  </si>
  <si>
    <t>combinedcost</t>
  </si>
  <si>
    <t>YE01</t>
  </si>
  <si>
    <t xml:space="preserve"> </t>
  </si>
  <si>
    <t>YE02</t>
  </si>
  <si>
    <t>YE04</t>
  </si>
  <si>
    <t>YE05</t>
  </si>
  <si>
    <t>YE06</t>
  </si>
  <si>
    <t>YE09</t>
  </si>
  <si>
    <t>YE10</t>
  </si>
  <si>
    <t>YE11</t>
  </si>
  <si>
    <t>YE15</t>
  </si>
  <si>
    <t>YE18</t>
  </si>
  <si>
    <t>YE19</t>
  </si>
  <si>
    <t>YE20</t>
  </si>
  <si>
    <t>YE21</t>
  </si>
  <si>
    <t>YE23</t>
  </si>
  <si>
    <t>YE24</t>
  </si>
  <si>
    <t>YE25</t>
  </si>
  <si>
    <t>YE26</t>
  </si>
  <si>
    <t>YE27</t>
  </si>
  <si>
    <t>YE29</t>
  </si>
  <si>
    <t>YE31</t>
  </si>
  <si>
    <t>YE32</t>
  </si>
  <si>
    <t>YE34</t>
  </si>
  <si>
    <t>YE35</t>
  </si>
  <si>
    <t>YE36</t>
  </si>
  <si>
    <t>YE37</t>
  </si>
  <si>
    <t>ME01</t>
  </si>
  <si>
    <t>ME02</t>
  </si>
  <si>
    <t>ME03</t>
  </si>
  <si>
    <t>ME04</t>
  </si>
  <si>
    <t>ME05</t>
  </si>
  <si>
    <t>ME06</t>
  </si>
  <si>
    <t>ME07</t>
  </si>
  <si>
    <t>ME08</t>
  </si>
  <si>
    <t>ME09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</si>
  <si>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</si>
  <si>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</si>
  <si>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</si>
  <si>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</si>
  <si>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</si>
  <si>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</si>
  <si>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</si>
  <si>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</si>
  <si>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</si>
  <si>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</si>
  <si>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ME21</t>
  </si>
  <si>
    <t>ME24</t>
  </si>
  <si>
    <t>ME25</t>
  </si>
  <si>
    <t>ME26</t>
  </si>
  <si>
    <t>ME27</t>
  </si>
  <si>
    <t>ME28</t>
  </si>
  <si>
    <t>ME29</t>
  </si>
  <si>
    <t>AE01</t>
  </si>
  <si>
    <t>AE02</t>
  </si>
  <si>
    <t>AE03</t>
  </si>
  <si>
    <t>AE04</t>
  </si>
  <si>
    <t>AE05</t>
  </si>
  <si>
    <t>AE06</t>
  </si>
  <si>
    <t>AE07</t>
  </si>
  <si>
    <t>AE08</t>
  </si>
  <si>
    <t>AE09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</si>
  <si>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</si>
  <si>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</si>
  <si>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</si>
  <si>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</si>
  <si>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</si>
  <si>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</si>
  <si>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</si>
  <si>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</si>
  <si>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</si>
  <si>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</si>
  <si>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</si>
  <si>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</si>
  <si>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</si>
  <si>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</si>
  <si>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</si>
  <si>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within</t>
  </si>
  <si>
    <t>Var1</t>
  </si>
  <si>
    <t>Group 1</t>
  </si>
  <si>
    <t>Group 2</t>
  </si>
  <si>
    <t>Var2</t>
  </si>
  <si>
    <t>New CI</t>
  </si>
  <si>
    <t>4-year-old</t>
  </si>
  <si>
    <t>6-year-old</t>
  </si>
  <si>
    <t>Adult</t>
  </si>
  <si>
    <t>Visual Target</t>
  </si>
  <si>
    <t>Auditory Target</t>
  </si>
  <si>
    <t>CI</t>
  </si>
  <si>
    <t>Within</t>
  </si>
  <si>
    <t>Group 3</t>
  </si>
  <si>
    <t>Group 4</t>
  </si>
  <si>
    <t>Var3</t>
  </si>
  <si>
    <t>Var4</t>
  </si>
  <si>
    <t>CI1</t>
  </si>
  <si>
    <t>CI2</t>
  </si>
  <si>
    <t>CI3</t>
  </si>
  <si>
    <t>CI4</t>
  </si>
  <si>
    <t>TS</t>
  </si>
  <si>
    <t>MS</t>
  </si>
  <si>
    <t>TR</t>
  </si>
  <si>
    <t>MR</t>
  </si>
  <si>
    <t>TR CI</t>
  </si>
  <si>
    <t>TS CI</t>
  </si>
  <si>
    <t>Calculate Modality Shift Trials</t>
  </si>
  <si>
    <t>Modality Rep</t>
  </si>
  <si>
    <t>Modality Shift</t>
  </si>
  <si>
    <t>Task Rep</t>
  </si>
  <si>
    <t>Task Switch</t>
  </si>
  <si>
    <t>Male</t>
  </si>
  <si>
    <t xml:space="preserve">Female </t>
  </si>
  <si>
    <t>CMTS Cost</t>
  </si>
  <si>
    <t>Combined Cost</t>
  </si>
  <si>
    <t>TS accu cost</t>
  </si>
  <si>
    <t>MS accu cost</t>
  </si>
  <si>
    <t>CMTS accu cost</t>
  </si>
  <si>
    <t>Combined accu cost</t>
  </si>
  <si>
    <t>SE</t>
  </si>
  <si>
    <t>MRTR</t>
  </si>
  <si>
    <t>MSTS</t>
  </si>
  <si>
    <t>TS (MRTS)</t>
  </si>
  <si>
    <t>MS (MSTR)</t>
  </si>
  <si>
    <t>A</t>
  </si>
  <si>
    <t>6</t>
  </si>
  <si>
    <t>4</t>
  </si>
  <si>
    <t>TRRs</t>
  </si>
  <si>
    <t>TSRs</t>
  </si>
  <si>
    <t>TSRr</t>
  </si>
  <si>
    <t>Group1</t>
  </si>
  <si>
    <t>Var 1</t>
  </si>
  <si>
    <t>Var 2</t>
  </si>
  <si>
    <t>Var 3</t>
  </si>
  <si>
    <t>Var 4</t>
  </si>
  <si>
    <t>RS</t>
  </si>
  <si>
    <t>RR</t>
  </si>
  <si>
    <t>TRRr</t>
  </si>
  <si>
    <t>MRRs</t>
  </si>
  <si>
    <t>MRRr</t>
  </si>
  <si>
    <t>MSRs</t>
  </si>
  <si>
    <t>MSRr</t>
  </si>
  <si>
    <t>MS Cost</t>
  </si>
  <si>
    <t>TS Cost</t>
  </si>
  <si>
    <t>MS CI</t>
  </si>
  <si>
    <t>Descriptive Statistics</t>
  </si>
  <si>
    <t>N</t>
  </si>
  <si>
    <t>Minimum</t>
  </si>
  <si>
    <t>Maximum</t>
  </si>
  <si>
    <t>Mean</t>
  </si>
  <si>
    <t>Std. Deviation</t>
  </si>
  <si>
    <t>Statistic</t>
  </si>
  <si>
    <t>Std. Error</t>
  </si>
  <si>
    <t>MSEv</t>
  </si>
  <si>
    <t>MSEa</t>
  </si>
  <si>
    <t>Valid N (listwise)</t>
  </si>
  <si>
    <t>CI Vis</t>
  </si>
  <si>
    <t>CI Aud</t>
  </si>
  <si>
    <t>MSE to Visual Target</t>
  </si>
  <si>
    <t>MSE to Auditory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</si>
</sst>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1" fontId="0" fillId="0" borderId="0" xfId="0" applyNumberFormat="1"/>
    <xf numFmtId="164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Gender!$H$2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Gender!$J$3:$J$5</c:f>
                <c:numCache>
                  <c:formatCode>General</c:formatCode>
                  <c:ptCount val="3"/>
                  <c:pt idx="0">
                    <c:v>202.8162774212338</c:v>
                  </c:pt>
                  <c:pt idx="1">
                    <c:v>108.0793090422426</c:v>
                  </c:pt>
                  <c:pt idx="2">
                    <c:v>83.77859680328375</c:v>
                  </c:pt>
                </c:numCache>
              </c:numRef>
            </c:plus>
            <c:minus>
              <c:numRef>
                <c:f>Gender!$J$3:$J$5</c:f>
                <c:numCache>
                  <c:formatCode>General</c:formatCode>
                  <c:ptCount val="3"/>
                  <c:pt idx="0">
                    <c:v>202.8162774212338</c:v>
                  </c:pt>
                  <c:pt idx="1">
                    <c:v>108.0793090422426</c:v>
                  </c:pt>
                  <c:pt idx="2">
                    <c:v>83.77859680328375</c:v>
                  </c:pt>
                </c:numCache>
              </c:numRef>
            </c:minus>
          </c:errBars>
          <c:cat>
            <c:strRef>
              <c:f>Gender!$G$3:$G$5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Gender!$H$3:$H$5</c:f>
              <c:numCache>
                <c:formatCode>General</c:formatCode>
                <c:ptCount val="3"/>
                <c:pt idx="0">
                  <c:v>1941.83875</c:v>
                </c:pt>
                <c:pt idx="1">
                  <c:v>1486.517194117647</c:v>
                </c:pt>
                <c:pt idx="2">
                  <c:v>975.9909230769231</c:v>
                </c:pt>
              </c:numCache>
            </c:numRef>
          </c:val>
        </c:ser>
        <c:ser>
          <c:idx val="1"/>
          <c:order val="1"/>
          <c:tx>
            <c:strRef>
              <c:f>Gender!$I$2</c:f>
              <c:strCache>
                <c:ptCount val="1"/>
                <c:pt idx="0">
                  <c:v>Female 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Gender!$K$3:$K$5</c:f>
                <c:numCache>
                  <c:formatCode>General</c:formatCode>
                  <c:ptCount val="3"/>
                  <c:pt idx="0">
                    <c:v>161.5972062779591</c:v>
                  </c:pt>
                  <c:pt idx="1">
                    <c:v>204.604542854309</c:v>
                  </c:pt>
                  <c:pt idx="2">
                    <c:v>131.9699147432723</c:v>
                  </c:pt>
                </c:numCache>
              </c:numRef>
            </c:plus>
            <c:minus>
              <c:numRef>
                <c:f>Gender!$K$3:$K$5</c:f>
                <c:numCache>
                  <c:formatCode>General</c:formatCode>
                  <c:ptCount val="3"/>
                  <c:pt idx="0">
                    <c:v>161.5972062779591</c:v>
                  </c:pt>
                  <c:pt idx="1">
                    <c:v>204.604542854309</c:v>
                  </c:pt>
                  <c:pt idx="2">
                    <c:v>131.9699147432723</c:v>
                  </c:pt>
                </c:numCache>
              </c:numRef>
            </c:minus>
          </c:errBars>
          <c:cat>
            <c:strRef>
              <c:f>Gender!$G$3:$G$5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Gender!$I$3:$I$5</c:f>
              <c:numCache>
                <c:formatCode>General</c:formatCode>
                <c:ptCount val="3"/>
                <c:pt idx="0">
                  <c:v>2063.589323076923</c:v>
                </c:pt>
                <c:pt idx="1">
                  <c:v>1801.267766666667</c:v>
                </c:pt>
                <c:pt idx="2">
                  <c:v>1071.232272727273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885616"/>
        <c:axId val="1572395856"/>
      </c:barChart>
      <c:catAx>
        <c:axId val="-206188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72395856"/>
        <c:crosses val="autoZero"/>
        <c:auto val="1"/>
        <c:lblAlgn val="ctr"/>
        <c:lblOffset val="100"/>
        <c:noMultiLvlLbl val="0"/>
      </c:catAx>
      <c:valAx>
        <c:axId val="1572395856"/>
        <c:scaling>
          <c:orientation val="minMax"/>
          <c:max val="25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188561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27248263888889"/>
          <c:y val="0.014576990376203"/>
          <c:w val="0.247715711805556"/>
          <c:h val="0.187173228346457"/>
        </c:manualLayout>
      </c:layout>
      <c:overlay val="0"/>
      <c:txPr>
        <a:bodyPr/>
        <a:lstStyle/>
        <a:p>
          <a:pPr>
            <a:defRPr sz="8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'TS RT by Age'!$J$78</c:f>
              <c:strCache>
                <c:ptCount val="1"/>
                <c:pt idx="0">
                  <c:v>Task Rep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'TS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Age'!$J$79:$J$81</c:f>
              <c:numCache>
                <c:formatCode>General</c:formatCode>
                <c:ptCount val="3"/>
                <c:pt idx="0">
                  <c:v>1971.720362</c:v>
                </c:pt>
                <c:pt idx="1">
                  <c:v>1566.023769230769</c:v>
                </c:pt>
                <c:pt idx="2">
                  <c:v>996.8352250000003</c:v>
                </c:pt>
              </c:numCache>
            </c:numRef>
          </c:val>
        </c:ser>
        <c:ser>
          <c:idx val="1"/>
          <c:order val="1"/>
          <c:tx>
            <c:strRef>
              <c:f>'TS RT by Age'!$K$78</c:f>
              <c:strCache>
                <c:ptCount val="1"/>
                <c:pt idx="0">
                  <c:v>Task Switch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'TS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Age'!$K$79:$K$81</c:f>
              <c:numCache>
                <c:formatCode>General</c:formatCode>
                <c:ptCount val="3"/>
                <c:pt idx="0">
                  <c:v>2055.135494000001</c:v>
                </c:pt>
                <c:pt idx="1">
                  <c:v>1631.134071153846</c:v>
                </c:pt>
                <c:pt idx="2">
                  <c:v>1040.976797916667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21168"/>
        <c:axId val="-2072674848"/>
      </c:barChart>
      <c:catAx>
        <c:axId val="-207662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72674848"/>
        <c:crosses val="autoZero"/>
        <c:auto val="1"/>
        <c:lblAlgn val="ctr"/>
        <c:lblOffset val="100"/>
        <c:noMultiLvlLbl val="0"/>
      </c:catAx>
      <c:valAx>
        <c:axId val="-2072674848"/>
        <c:scaling>
          <c:orientation val="minMax"/>
          <c:max val="2200.0"/>
          <c:min val="8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7662116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61883639545057"/>
          <c:y val="0.0756881014873141"/>
          <c:w val="0.39555643044619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8337707786527"/>
          <c:y val="0.0429752066115702"/>
          <c:w val="0.783852143482065"/>
          <c:h val="0.862740157480315"/>
        </c:manualLayout>
      </c:layout>
      <c:lineChart>
        <c:grouping val="standard"/>
        <c:varyColors val="0"/>
        <c:ser>
          <c:idx val="0"/>
          <c:order val="0"/>
          <c:tx>
            <c:strRef>
              <c:f>'TS Accu by Age'!$J$78</c:f>
              <c:strCache>
                <c:ptCount val="1"/>
                <c:pt idx="0">
                  <c:v>Task Rep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 Accu by Age'!$L$79:$L$81</c:f>
                <c:numCache>
                  <c:formatCode>General</c:formatCode>
                  <c:ptCount val="3"/>
                  <c:pt idx="0">
                    <c:v>1.273649786556728</c:v>
                  </c:pt>
                  <c:pt idx="1">
                    <c:v>0.624298834932239</c:v>
                  </c:pt>
                  <c:pt idx="2">
                    <c:v>0.522182736692752</c:v>
                  </c:pt>
                </c:numCache>
              </c:numRef>
            </c:plus>
            <c:minus>
              <c:numRef>
                <c:f>'TS Accu by Age'!$L$79:$L$81</c:f>
                <c:numCache>
                  <c:formatCode>General</c:formatCode>
                  <c:ptCount val="3"/>
                  <c:pt idx="0">
                    <c:v>1.273649786556728</c:v>
                  </c:pt>
                  <c:pt idx="1">
                    <c:v>0.624298834932239</c:v>
                  </c:pt>
                  <c:pt idx="2">
                    <c:v>0.522182736692752</c:v>
                  </c:pt>
                </c:numCache>
              </c:numRef>
            </c:minus>
          </c:errBars>
          <c:cat>
            <c:strRef>
              <c:f>'TS Accu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Accu by Age'!$J$79:$J$81</c:f>
              <c:numCache>
                <c:formatCode>General</c:formatCode>
                <c:ptCount val="3"/>
                <c:pt idx="0">
                  <c:v>11.20002</c:v>
                </c:pt>
                <c:pt idx="1">
                  <c:v>3.795903846153825</c:v>
                </c:pt>
                <c:pt idx="2">
                  <c:v>1.687062500000003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'TS Accu by Age'!$K$78</c:f>
              <c:strCache>
                <c:ptCount val="1"/>
                <c:pt idx="0">
                  <c:v>Task Switch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 Accu by Age'!$L$79:$L$81</c:f>
                <c:numCache>
                  <c:formatCode>General</c:formatCode>
                  <c:ptCount val="3"/>
                  <c:pt idx="0">
                    <c:v>1.273649786556728</c:v>
                  </c:pt>
                  <c:pt idx="1">
                    <c:v>0.624298834932239</c:v>
                  </c:pt>
                  <c:pt idx="2">
                    <c:v>0.522182736692752</c:v>
                  </c:pt>
                </c:numCache>
              </c:numRef>
            </c:plus>
            <c:minus>
              <c:numRef>
                <c:f>'TS Accu by Age'!$L$79:$L$81</c:f>
                <c:numCache>
                  <c:formatCode>General</c:formatCode>
                  <c:ptCount val="3"/>
                  <c:pt idx="0">
                    <c:v>1.273649786556728</c:v>
                  </c:pt>
                  <c:pt idx="1">
                    <c:v>0.624298834932239</c:v>
                  </c:pt>
                  <c:pt idx="2">
                    <c:v>0.522182736692752</c:v>
                  </c:pt>
                </c:numCache>
              </c:numRef>
            </c:minus>
          </c:errBars>
          <c:cat>
            <c:strRef>
              <c:f>'TS Accu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Accu by Age'!$K$79:$K$81</c:f>
              <c:numCache>
                <c:formatCode>General</c:formatCode>
                <c:ptCount val="3"/>
                <c:pt idx="0">
                  <c:v>12.76652</c:v>
                </c:pt>
                <c:pt idx="1">
                  <c:v>4.558711538461502</c:v>
                </c:pt>
                <c:pt idx="2">
                  <c:v>2.581875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28992"/>
        <c:axId val="-2020741136"/>
      </c:lineChart>
      <c:catAx>
        <c:axId val="1804428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0741136"/>
        <c:crosses val="autoZero"/>
        <c:auto val="1"/>
        <c:lblAlgn val="ctr"/>
        <c:lblOffset val="100"/>
        <c:noMultiLvlLbl val="0"/>
      </c:catAx>
      <c:valAx>
        <c:axId val="-2020741136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4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475065616798"/>
          <c:y val="0.0441828521434821"/>
          <c:w val="0.482612423447069"/>
          <c:h val="0.15816185476815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4677169328382"/>
          <c:y val="0.0361111111111111"/>
          <c:w val="0.70612855546342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'TS RT by Age'!$K$78</c:f>
              <c:strCache>
                <c:ptCount val="1"/>
                <c:pt idx="0">
                  <c:v>Task Switch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'TS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Age'!$K$79:$K$81</c:f>
              <c:numCache>
                <c:formatCode>General</c:formatCode>
                <c:ptCount val="3"/>
                <c:pt idx="0">
                  <c:v>2055.135494000001</c:v>
                </c:pt>
                <c:pt idx="1">
                  <c:v>1631.134071153846</c:v>
                </c:pt>
                <c:pt idx="2">
                  <c:v>1040.976797916667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'TS RT by Age'!$J$78</c:f>
              <c:strCache>
                <c:ptCount val="1"/>
                <c:pt idx="0">
                  <c:v>Task Rep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'TS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Age'!$J$79:$J$81</c:f>
              <c:numCache>
                <c:formatCode>General</c:formatCode>
                <c:ptCount val="3"/>
                <c:pt idx="0">
                  <c:v>1971.720362</c:v>
                </c:pt>
                <c:pt idx="1">
                  <c:v>1566.023769230769</c:v>
                </c:pt>
                <c:pt idx="2">
                  <c:v>996.8352250000003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250752"/>
        <c:axId val="1807273232"/>
      </c:lineChart>
      <c:catAx>
        <c:axId val="-2020250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7273232"/>
        <c:crosses val="autoZero"/>
        <c:auto val="1"/>
        <c:lblAlgn val="ctr"/>
        <c:lblOffset val="100"/>
        <c:noMultiLvlLbl val="0"/>
      </c:catAx>
      <c:valAx>
        <c:axId val="1807273232"/>
        <c:scaling>
          <c:orientation val="minMax"/>
          <c:max val="2200.0"/>
          <c:min val="8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02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209973753281"/>
          <c:y val="0.0360918635170604"/>
          <c:w val="0.390216097987751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42892203409638"/>
          <c:y val="0.0426929392446634"/>
          <c:w val="0.889649540560677"/>
          <c:h val="0.87590026246719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'MS RT by Age'!$J$78</c:f>
              <c:strCache>
                <c:ptCount val="1"/>
                <c:pt idx="0">
                  <c:v>Modality Rep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Age'!$W$112:$W$114</c:f>
              <c:numCache>
                <c:formatCode>General</c:formatCode>
                <c:ptCount val="3"/>
                <c:pt idx="0">
                  <c:v>2001.271164</c:v>
                </c:pt>
                <c:pt idx="1">
                  <c:v>1566.200021153847</c:v>
                </c:pt>
                <c:pt idx="2">
                  <c:v>1007.914922916667</c:v>
                </c:pt>
              </c:numCache>
            </c:numRef>
          </c:val>
        </c:ser>
        <c:ser>
          <c:idx val="3"/>
          <c:order val="1"/>
          <c:tx>
            <c:strRef>
              <c:f>'MS RT by Age'!$K$78</c:f>
              <c:strCache>
                <c:ptCount val="1"/>
                <c:pt idx="0">
                  <c:v>Modality Shift</c:v>
                </c:pt>
              </c:strCache>
            </c:strRef>
          </c:tx>
          <c:spPr>
            <a:pattFill prst="wdDnDiag">
              <a:fgClr>
                <a:srgbClr val="F7964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Age'!$X$112:$X$114</c:f>
              <c:numCache>
                <c:formatCode>General</c:formatCode>
                <c:ptCount val="3"/>
                <c:pt idx="0">
                  <c:v>2025.584692</c:v>
                </c:pt>
                <c:pt idx="1">
                  <c:v>1630.957819230769</c:v>
                </c:pt>
                <c:pt idx="2">
                  <c:v>1029.8971</c:v>
                </c:pt>
              </c:numCache>
            </c:numRef>
          </c:val>
        </c:ser>
        <c:ser>
          <c:idx val="4"/>
          <c:order val="2"/>
          <c:invertIfNegative val="0"/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Age'!$R$77</c:f>
              <c:numCache>
                <c:formatCode>General</c:formatCode>
                <c:ptCount val="1"/>
              </c:numCache>
            </c:numRef>
          </c:val>
        </c:ser>
        <c:ser>
          <c:idx val="0"/>
          <c:order val="3"/>
          <c:tx>
            <c:strRef>
              <c:f>'TS RT by Age'!$J$78</c:f>
              <c:strCache>
                <c:ptCount val="1"/>
                <c:pt idx="0">
                  <c:v>Task Rep</c:v>
                </c:pt>
              </c:strCache>
            </c:strRef>
          </c:tx>
          <c:spPr>
            <a:solidFill>
              <a:srgbClr val="4BACC6">
                <a:lumMod val="75000"/>
              </a:srgb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Age'!$AA$112:$AA$114</c:f>
              <c:numCache>
                <c:formatCode>General</c:formatCode>
                <c:ptCount val="3"/>
                <c:pt idx="0">
                  <c:v>1971.720362</c:v>
                </c:pt>
                <c:pt idx="1">
                  <c:v>1566.023769230769</c:v>
                </c:pt>
                <c:pt idx="2">
                  <c:v>996.8352250000003</c:v>
                </c:pt>
              </c:numCache>
            </c:numRef>
          </c:val>
        </c:ser>
        <c:ser>
          <c:idx val="1"/>
          <c:order val="4"/>
          <c:tx>
            <c:strRef>
              <c:f>'TS RT by Age'!$K$78</c:f>
              <c:strCache>
                <c:ptCount val="1"/>
                <c:pt idx="0">
                  <c:v>Task Switch</c:v>
                </c:pt>
              </c:strCache>
            </c:strRef>
          </c:tx>
          <c:spPr>
            <a:pattFill prst="wdDnDiag">
              <a:fgClr>
                <a:srgbClr val="4BACC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plus>
            <c:minus>
              <c:numRef>
                <c:f>'TS RT by Age'!$L$79:$L$81</c:f>
                <c:numCache>
                  <c:formatCode>General</c:formatCode>
                  <c:ptCount val="3"/>
                  <c:pt idx="0">
                    <c:v>25.82048458469398</c:v>
                  </c:pt>
                  <c:pt idx="1">
                    <c:v>21.90828115160886</c:v>
                  </c:pt>
                  <c:pt idx="2">
                    <c:v>15.86423525449819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'TS RT by Age'!$AB$112:$AB$114</c:f>
              <c:numCache>
                <c:formatCode>General</c:formatCode>
                <c:ptCount val="3"/>
                <c:pt idx="0">
                  <c:v>2055.135494000001</c:v>
                </c:pt>
                <c:pt idx="1">
                  <c:v>1631.134071153846</c:v>
                </c:pt>
                <c:pt idx="2">
                  <c:v>1040.976797916667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097056"/>
        <c:axId val="-2073772576"/>
      </c:barChart>
      <c:catAx>
        <c:axId val="-205609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73772576"/>
        <c:crosses val="autoZero"/>
        <c:auto val="1"/>
        <c:lblAlgn val="ctr"/>
        <c:lblOffset val="100"/>
        <c:noMultiLvlLbl val="0"/>
      </c:catAx>
      <c:valAx>
        <c:axId val="-2073772576"/>
        <c:scaling>
          <c:orientation val="minMax"/>
          <c:max val="2200.0"/>
          <c:min val="8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56097056"/>
        <c:crosses val="autoZero"/>
        <c:crossBetween val="between"/>
        <c:majorUnit val="200.0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0209194629892"/>
          <c:y val="0.0319552538483603"/>
          <c:w val="0.118861846814603"/>
          <c:h val="0.204550148197724"/>
        </c:manualLayout>
      </c:layout>
      <c:overlay val="0"/>
      <c:txPr>
        <a:bodyPr/>
        <a:lstStyle/>
        <a:p>
          <a:pPr>
            <a:defRPr sz="8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'TS RT by Age'!$V$119</c:f>
              <c:strCache>
                <c:ptCount val="1"/>
                <c:pt idx="0">
                  <c:v>4-year-old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Age'!$Y$119:$Z$119</c:f>
                <c:numCache>
                  <c:formatCode>General</c:formatCode>
                  <c:ptCount val="2"/>
                  <c:pt idx="0">
                    <c:v>37.37582501661635</c:v>
                  </c:pt>
                  <c:pt idx="1">
                    <c:v>25.82048458469398</c:v>
                  </c:pt>
                </c:numCache>
              </c:numRef>
            </c:plus>
            <c:minus>
              <c:numRef>
                <c:f>'TS RT by Age'!$Y$119:$Z$119</c:f>
                <c:numCache>
                  <c:formatCode>General</c:formatCode>
                  <c:ptCount val="2"/>
                  <c:pt idx="0">
                    <c:v>37.37582501661635</c:v>
                  </c:pt>
                  <c:pt idx="1">
                    <c:v>25.82048458469398</c:v>
                  </c:pt>
                </c:numCache>
              </c:numRef>
            </c:minus>
          </c:errBars>
          <c:cat>
            <c:strRef>
              <c:f>'TS RT by Age'!$W$118:$X$118</c:f>
              <c:strCache>
                <c:ptCount val="2"/>
                <c:pt idx="0">
                  <c:v>MS Cost</c:v>
                </c:pt>
                <c:pt idx="1">
                  <c:v>TS Cost</c:v>
                </c:pt>
              </c:strCache>
            </c:strRef>
          </c:cat>
          <c:val>
            <c:numRef>
              <c:f>'TS RT by Age'!$W$119:$X$119</c:f>
              <c:numCache>
                <c:formatCode>General</c:formatCode>
                <c:ptCount val="2"/>
                <c:pt idx="0">
                  <c:v>24.31352799999968</c:v>
                </c:pt>
                <c:pt idx="1">
                  <c:v>83.41513200000054</c:v>
                </c:pt>
              </c:numCache>
            </c:numRef>
          </c:val>
        </c:ser>
        <c:ser>
          <c:idx val="1"/>
          <c:order val="1"/>
          <c:tx>
            <c:strRef>
              <c:f>'TS RT by Age'!$V$120</c:f>
              <c:strCache>
                <c:ptCount val="1"/>
                <c:pt idx="0">
                  <c:v>6-year-old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Age'!$Y$120:$Z$120</c:f>
                <c:numCache>
                  <c:formatCode>General</c:formatCode>
                  <c:ptCount val="2"/>
                  <c:pt idx="0">
                    <c:v>27.73331408302003</c:v>
                  </c:pt>
                  <c:pt idx="1">
                    <c:v>21.90828115160886</c:v>
                  </c:pt>
                </c:numCache>
              </c:numRef>
            </c:plus>
            <c:minus>
              <c:numRef>
                <c:f>'TS RT by Age'!$Y$120:$Z$120</c:f>
                <c:numCache>
                  <c:formatCode>General</c:formatCode>
                  <c:ptCount val="2"/>
                  <c:pt idx="0">
                    <c:v>27.73331408302003</c:v>
                  </c:pt>
                  <c:pt idx="1">
                    <c:v>21.90828115160886</c:v>
                  </c:pt>
                </c:numCache>
              </c:numRef>
            </c:minus>
          </c:errBars>
          <c:cat>
            <c:strRef>
              <c:f>'TS RT by Age'!$W$118:$X$118</c:f>
              <c:strCache>
                <c:ptCount val="2"/>
                <c:pt idx="0">
                  <c:v>MS Cost</c:v>
                </c:pt>
                <c:pt idx="1">
                  <c:v>TS Cost</c:v>
                </c:pt>
              </c:strCache>
            </c:strRef>
          </c:cat>
          <c:val>
            <c:numRef>
              <c:f>'TS RT by Age'!$W$120:$X$120</c:f>
              <c:numCache>
                <c:formatCode>General</c:formatCode>
                <c:ptCount val="2"/>
                <c:pt idx="0">
                  <c:v>64.7577980769222</c:v>
                </c:pt>
                <c:pt idx="1">
                  <c:v>65.11030192307658</c:v>
                </c:pt>
              </c:numCache>
            </c:numRef>
          </c:val>
        </c:ser>
        <c:ser>
          <c:idx val="2"/>
          <c:order val="2"/>
          <c:tx>
            <c:strRef>
              <c:f>'TS RT by Age'!$V$121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'TS RT by Age'!$Y$121:$Z$121</c:f>
                <c:numCache>
                  <c:formatCode>General</c:formatCode>
                  <c:ptCount val="2"/>
                  <c:pt idx="0">
                    <c:v>20.20025946951983</c:v>
                  </c:pt>
                  <c:pt idx="1">
                    <c:v>15.86423525449819</c:v>
                  </c:pt>
                </c:numCache>
              </c:numRef>
            </c:plus>
            <c:minus>
              <c:numRef>
                <c:f>'TS RT by Age'!$Y$121:$Z$121</c:f>
                <c:numCache>
                  <c:formatCode>General</c:formatCode>
                  <c:ptCount val="2"/>
                  <c:pt idx="0">
                    <c:v>20.20025946951983</c:v>
                  </c:pt>
                  <c:pt idx="1">
                    <c:v>15.86423525449819</c:v>
                  </c:pt>
                </c:numCache>
              </c:numRef>
            </c:minus>
          </c:errBars>
          <c:cat>
            <c:strRef>
              <c:f>'TS RT by Age'!$W$118:$X$118</c:f>
              <c:strCache>
                <c:ptCount val="2"/>
                <c:pt idx="0">
                  <c:v>MS Cost</c:v>
                </c:pt>
                <c:pt idx="1">
                  <c:v>TS Cost</c:v>
                </c:pt>
              </c:strCache>
            </c:strRef>
          </c:cat>
          <c:val>
            <c:numRef>
              <c:f>'TS RT by Age'!$W$121:$X$121</c:f>
              <c:numCache>
                <c:formatCode>General</c:formatCode>
                <c:ptCount val="2"/>
                <c:pt idx="0">
                  <c:v>21.98217708333323</c:v>
                </c:pt>
                <c:pt idx="1">
                  <c:v>44.14157291666652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86480"/>
        <c:axId val="-2102909392"/>
      </c:barChart>
      <c:catAx>
        <c:axId val="-208768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909392"/>
        <c:crosses val="autoZero"/>
        <c:auto val="1"/>
        <c:lblAlgn val="ctr"/>
        <c:lblOffset val="100"/>
        <c:noMultiLvlLbl val="0"/>
      </c:catAx>
      <c:valAx>
        <c:axId val="-2102909392"/>
        <c:scaling>
          <c:orientation val="minMax"/>
          <c:max val="130.0"/>
          <c:min val="-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Reaction Time Costs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87686480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818332458442695"/>
          <c:y val="0.0432808398950131"/>
          <c:w val="0.144615266841645"/>
          <c:h val="0.233966535433071"/>
        </c:manualLayout>
      </c:layout>
      <c:overlay val="0"/>
      <c:txPr>
        <a:bodyPr/>
        <a:lstStyle/>
        <a:p>
          <a:pPr>
            <a:defRPr sz="8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791580204099"/>
          <c:y val="0.0426929392446634"/>
          <c:w val="0.785150515932801"/>
          <c:h val="0.917567074948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'MSE by target Mod'!$E$19</c:f>
              <c:strCache>
                <c:ptCount val="1"/>
                <c:pt idx="0">
                  <c:v>MSE to Visual Target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'MSE by target Mod'!$G$20:$G$22</c:f>
                <c:numCache>
                  <c:formatCode>General</c:formatCode>
                  <c:ptCount val="3"/>
                  <c:pt idx="0">
                    <c:v>241.3100448</c:v>
                  </c:pt>
                  <c:pt idx="1">
                    <c:v>110.2354902</c:v>
                  </c:pt>
                  <c:pt idx="2">
                    <c:v>65.2933116</c:v>
                  </c:pt>
                </c:numCache>
              </c:numRef>
            </c:plus>
            <c:minus>
              <c:numRef>
                <c:f>'MSE by target Mod'!$G$20:$G$22</c:f>
                <c:numCache>
                  <c:formatCode>General</c:formatCode>
                  <c:ptCount val="3"/>
                  <c:pt idx="0">
                    <c:v>241.3100448</c:v>
                  </c:pt>
                  <c:pt idx="1">
                    <c:v>110.2354902</c:v>
                  </c:pt>
                  <c:pt idx="2">
                    <c:v>65.2933116</c:v>
                  </c:pt>
                </c:numCache>
              </c:numRef>
            </c:minus>
          </c:errBars>
          <c:cat>
            <c:strRef>
              <c:f>'MSE by target Mod'!$D$20:$D$22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'MSE by target Mod'!$E$20:$E$22</c:f>
              <c:numCache>
                <c:formatCode>General</c:formatCode>
                <c:ptCount val="3"/>
                <c:pt idx="0">
                  <c:v>340.2894</c:v>
                </c:pt>
                <c:pt idx="1">
                  <c:v>96.1258</c:v>
                </c:pt>
                <c:pt idx="2">
                  <c:v>67.8856</c:v>
                </c:pt>
              </c:numCache>
            </c:numRef>
          </c:val>
        </c:ser>
        <c:ser>
          <c:idx val="1"/>
          <c:order val="1"/>
          <c:tx>
            <c:strRef>
              <c:f>'MSE by target Mod'!$F$19</c:f>
              <c:strCache>
                <c:ptCount val="1"/>
                <c:pt idx="0">
                  <c:v>MSE to Auditory Target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'MSE by target Mod'!$H$20:$H$22</c:f>
                <c:numCache>
                  <c:formatCode>General</c:formatCode>
                  <c:ptCount val="3"/>
                  <c:pt idx="0">
                    <c:v>255.631266</c:v>
                  </c:pt>
                  <c:pt idx="1">
                    <c:v>200.5903152</c:v>
                  </c:pt>
                  <c:pt idx="2">
                    <c:v>102.8473182</c:v>
                  </c:pt>
                </c:numCache>
              </c:numRef>
            </c:plus>
            <c:minus>
              <c:numRef>
                <c:f>'MSE by target Mod'!$H$20:$H$22</c:f>
                <c:numCache>
                  <c:formatCode>General</c:formatCode>
                  <c:ptCount val="3"/>
                  <c:pt idx="0">
                    <c:v>255.631266</c:v>
                  </c:pt>
                  <c:pt idx="1">
                    <c:v>200.5903152</c:v>
                  </c:pt>
                  <c:pt idx="2">
                    <c:v>102.8473182</c:v>
                  </c:pt>
                </c:numCache>
              </c:numRef>
            </c:minus>
          </c:errBars>
          <c:cat>
            <c:strRef>
              <c:f>'MSE by target Mod'!$D$20:$D$22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'MSE by target Mod'!$F$20:$F$22</c:f>
              <c:numCache>
                <c:formatCode>General</c:formatCode>
                <c:ptCount val="3"/>
                <c:pt idx="0">
                  <c:v>190.0415</c:v>
                </c:pt>
                <c:pt idx="1">
                  <c:v>102.6855</c:v>
                </c:pt>
                <c:pt idx="2">
                  <c:v>9.2621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349200"/>
        <c:axId val="-2062353904"/>
      </c:barChart>
      <c:catAx>
        <c:axId val="-206234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2353904"/>
        <c:crosses val="autoZero"/>
        <c:auto val="1"/>
        <c:lblAlgn val="ctr"/>
        <c:lblOffset val="200"/>
        <c:noMultiLvlLbl val="0"/>
      </c:catAx>
      <c:valAx>
        <c:axId val="-2062353904"/>
        <c:scaling>
          <c:orientation val="minMax"/>
          <c:max val="700.0"/>
          <c:min val="-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2349200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330836578640666"/>
          <c:y val="0.0756881014873141"/>
          <c:w val="0.626603371329486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58984375"/>
          <c:y val="0.0429752066115702"/>
          <c:w val="0.756291232638889"/>
          <c:h val="0.862740157480315"/>
        </c:manualLayout>
      </c:layout>
      <c:lineChart>
        <c:grouping val="standard"/>
        <c:varyColors val="0"/>
        <c:ser>
          <c:idx val="1"/>
          <c:order val="1"/>
          <c:tx>
            <c:strRef>
              <c:f>'MSTSoverall RT'!$M$80</c:f>
              <c:strCache>
                <c:ptCount val="1"/>
                <c:pt idx="0">
                  <c:v>MS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'MSTSoverall RT'!$P$80:$Q$80</c:f>
                <c:numCache>
                  <c:formatCode>General</c:formatCode>
                  <c:ptCount val="2"/>
                  <c:pt idx="0">
                    <c:v>24.5724097322718</c:v>
                  </c:pt>
                  <c:pt idx="1">
                    <c:v>26.38790806722015</c:v>
                  </c:pt>
                </c:numCache>
              </c:numRef>
            </c:plus>
            <c:minus>
              <c:numRef>
                <c:f>'MSTSoverall RT'!$P$80:$Q$80</c:f>
                <c:numCache>
                  <c:formatCode>General</c:formatCode>
                  <c:ptCount val="2"/>
                  <c:pt idx="0">
                    <c:v>24.5724097322718</c:v>
                  </c:pt>
                  <c:pt idx="1">
                    <c:v>26.38790806722015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'MSTSoverall RT'!$N$78:$O$78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'MSTSoverall RT'!$N$80:$O$80</c:f>
              <c:numCache>
                <c:formatCode>General</c:formatCode>
                <c:ptCount val="2"/>
                <c:pt idx="0">
                  <c:v>1544.824326666667</c:v>
                </c:pt>
                <c:pt idx="1">
                  <c:v>1595.497033333334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'MSTSoverall RT'!$M$79</c:f>
              <c:strCache>
                <c:ptCount val="1"/>
                <c:pt idx="0">
                  <c:v>MR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'MSTSoverall RT'!$P$79:$Q$79</c:f>
                <c:numCache>
                  <c:formatCode>General</c:formatCode>
                  <c:ptCount val="2"/>
                  <c:pt idx="0">
                    <c:v>21.55546269197731</c:v>
                  </c:pt>
                  <c:pt idx="1">
                    <c:v>28.31695102905013</c:v>
                  </c:pt>
                </c:numCache>
              </c:numRef>
            </c:plus>
            <c:minus>
              <c:numRef>
                <c:f>'MSTSoverall RT'!$P$79:$Q$79</c:f>
                <c:numCache>
                  <c:formatCode>General</c:formatCode>
                  <c:ptCount val="2"/>
                  <c:pt idx="0">
                    <c:v>21.55546269197731</c:v>
                  </c:pt>
                  <c:pt idx="1">
                    <c:v>28.31695102905013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'MSTSoverall RT'!$N$78:$O$78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'MSTSoverall RT'!$N$79:$O$79</c:f>
              <c:numCache>
                <c:formatCode>General</c:formatCode>
                <c:ptCount val="2"/>
                <c:pt idx="0">
                  <c:v>1493.406938666667</c:v>
                </c:pt>
                <c:pt idx="1">
                  <c:v>1571.738069333333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34544"/>
        <c:axId val="-2115168320"/>
      </c:lineChart>
      <c:catAx>
        <c:axId val="162373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5168320"/>
        <c:crosses val="autoZero"/>
        <c:auto val="1"/>
        <c:lblAlgn val="ctr"/>
        <c:lblOffset val="100"/>
        <c:noMultiLvlLbl val="0"/>
      </c:catAx>
      <c:valAx>
        <c:axId val="-2115168320"/>
        <c:scaling>
          <c:orientation val="minMax"/>
          <c:max val="2000.0"/>
          <c:min val="12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Reaction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734544"/>
        <c:crosses val="autoZero"/>
        <c:crossBetween val="between"/>
        <c:majorUnit val="2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475260416667"/>
          <c:y val="0.0275161854768154"/>
          <c:w val="0.482612423447069"/>
          <c:h val="0.15816185476815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'MSTSoverall RT'!$R$84:$U$84</c:f>
                <c:numCache>
                  <c:formatCode>General</c:formatCode>
                  <c:ptCount val="4"/>
                  <c:pt idx="0">
                    <c:v>21.55546269197731</c:v>
                  </c:pt>
                  <c:pt idx="1">
                    <c:v>24.5724097322718</c:v>
                  </c:pt>
                  <c:pt idx="2">
                    <c:v>28.31695102905013</c:v>
                  </c:pt>
                  <c:pt idx="3">
                    <c:v>26.38790806722015</c:v>
                  </c:pt>
                </c:numCache>
              </c:numRef>
            </c:plus>
            <c:minus>
              <c:numRef>
                <c:f>'MSTSoverall RT'!$R$84:$U$84</c:f>
                <c:numCache>
                  <c:formatCode>General</c:formatCode>
                  <c:ptCount val="4"/>
                  <c:pt idx="0">
                    <c:v>21.55546269197731</c:v>
                  </c:pt>
                  <c:pt idx="1">
                    <c:v>24.5724097322718</c:v>
                  </c:pt>
                  <c:pt idx="2">
                    <c:v>28.31695102905013</c:v>
                  </c:pt>
                  <c:pt idx="3">
                    <c:v>26.38790806722015</c:v>
                  </c:pt>
                </c:numCache>
              </c:numRef>
            </c:minus>
          </c:errBars>
          <c:cat>
            <c:strRef>
              <c:f>'MSTSoverall RT'!$N$83:$Q$83</c:f>
              <c:strCache>
                <c:ptCount val="4"/>
                <c:pt idx="0">
                  <c:v>MRTR</c:v>
                </c:pt>
                <c:pt idx="1">
                  <c:v>MS (MSTR)</c:v>
                </c:pt>
                <c:pt idx="2">
                  <c:v>TS (MRTS)</c:v>
                </c:pt>
                <c:pt idx="3">
                  <c:v>MSTS</c:v>
                </c:pt>
              </c:strCache>
            </c:strRef>
          </c:cat>
          <c:val>
            <c:numRef>
              <c:f>'MSTSoverall RT'!$N$84:$Q$84</c:f>
              <c:numCache>
                <c:formatCode>General</c:formatCode>
                <c:ptCount val="4"/>
                <c:pt idx="0">
                  <c:v>1493.406938666667</c:v>
                </c:pt>
                <c:pt idx="1">
                  <c:v>1544.824326666667</c:v>
                </c:pt>
                <c:pt idx="2">
                  <c:v>1571.738069333333</c:v>
                </c:pt>
                <c:pt idx="3">
                  <c:v>1595.497033333334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694016"/>
        <c:axId val="1541043360"/>
      </c:barChart>
      <c:catAx>
        <c:axId val="150869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41043360"/>
        <c:crosses val="autoZero"/>
        <c:auto val="1"/>
        <c:lblAlgn val="ctr"/>
        <c:lblOffset val="100"/>
        <c:noMultiLvlLbl val="0"/>
      </c:catAx>
      <c:valAx>
        <c:axId val="1541043360"/>
        <c:scaling>
          <c:orientation val="minMax"/>
          <c:max val="1660.0"/>
          <c:min val="144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08694016"/>
        <c:crosses val="autoZero"/>
        <c:crossBetween val="between"/>
        <c:majorUnit val="2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58984375"/>
          <c:y val="0.0429752066115702"/>
          <c:w val="0.756291232638889"/>
          <c:h val="0.862740157480315"/>
        </c:manualLayout>
      </c:layout>
      <c:lineChart>
        <c:grouping val="standard"/>
        <c:varyColors val="0"/>
        <c:ser>
          <c:idx val="1"/>
          <c:order val="1"/>
          <c:tx>
            <c:strRef>
              <c:f>'MSTSoverall Accu (2)'!$M$80</c:f>
              <c:strCache>
                <c:ptCount val="1"/>
                <c:pt idx="0">
                  <c:v>MS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'MSTSoverall Accu (2)'!$P$80:$Q$80</c:f>
                <c:numCache>
                  <c:formatCode>General</c:formatCode>
                  <c:ptCount val="2"/>
                  <c:pt idx="0">
                    <c:v>0.960781838894238</c:v>
                  </c:pt>
                  <c:pt idx="1">
                    <c:v>0.927198336193936</c:v>
                  </c:pt>
                </c:numCache>
              </c:numRef>
            </c:plus>
            <c:minus>
              <c:numRef>
                <c:f>'MSTSoverall Accu (2)'!$P$80:$Q$80</c:f>
                <c:numCache>
                  <c:formatCode>General</c:formatCode>
                  <c:ptCount val="2"/>
                  <c:pt idx="0">
                    <c:v>0.960781838894238</c:v>
                  </c:pt>
                  <c:pt idx="1">
                    <c:v>0.927198336193936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'MSTSoverall Accu (2)'!$N$78:$O$78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'MSTSoverall Accu (2)'!$N$80:$O$80</c:f>
              <c:numCache>
                <c:formatCode>General</c:formatCode>
                <c:ptCount val="2"/>
                <c:pt idx="0">
                  <c:v>6.361280000000002</c:v>
                </c:pt>
                <c:pt idx="1">
                  <c:v>6.620519999999985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'MSTSoverall Accu (2)'!$M$79</c:f>
              <c:strCache>
                <c:ptCount val="1"/>
                <c:pt idx="0">
                  <c:v>MR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'MSTSoverall Accu (2)'!$P$79:$Q$79</c:f>
                <c:numCache>
                  <c:formatCode>General</c:formatCode>
                  <c:ptCount val="2"/>
                  <c:pt idx="0">
                    <c:v>0.892141977000151</c:v>
                  </c:pt>
                  <c:pt idx="1">
                    <c:v>1.005419983551868</c:v>
                  </c:pt>
                </c:numCache>
              </c:numRef>
            </c:plus>
            <c:minus>
              <c:numRef>
                <c:f>'MSTSoverall Accu (2)'!$P$79:$Q$79</c:f>
                <c:numCache>
                  <c:formatCode>General</c:formatCode>
                  <c:ptCount val="2"/>
                  <c:pt idx="0">
                    <c:v>0.892141977000151</c:v>
                  </c:pt>
                  <c:pt idx="1">
                    <c:v>1.005419983551868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'MSTSoverall Accu (2)'!$N$78:$O$78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'MSTSoverall Accu (2)'!$N$79:$O$79</c:f>
              <c:numCache>
                <c:formatCode>General</c:formatCode>
                <c:ptCount val="2"/>
                <c:pt idx="0">
                  <c:v>4.816946666666677</c:v>
                </c:pt>
                <c:pt idx="1">
                  <c:v>6.703599999999998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06496"/>
        <c:axId val="1508144320"/>
      </c:lineChart>
      <c:catAx>
        <c:axId val="1623706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8144320"/>
        <c:crosses val="autoZero"/>
        <c:auto val="1"/>
        <c:lblAlgn val="ctr"/>
        <c:lblOffset val="100"/>
        <c:noMultiLvlLbl val="0"/>
      </c:catAx>
      <c:valAx>
        <c:axId val="1508144320"/>
        <c:scaling>
          <c:orientation val="minMax"/>
          <c:max val="20.0"/>
          <c:min val="1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706496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475260416667"/>
          <c:y val="0.0275161854768154"/>
          <c:w val="0.482612423447069"/>
          <c:h val="0.15816185476815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'MSTSoverall Accu (2)'!$R$84:$U$84</c:f>
                <c:numCache>
                  <c:formatCode>General</c:formatCode>
                  <c:ptCount val="4"/>
                  <c:pt idx="0">
                    <c:v>0.892141977000151</c:v>
                  </c:pt>
                  <c:pt idx="1">
                    <c:v>0.960781838894238</c:v>
                  </c:pt>
                  <c:pt idx="2">
                    <c:v>1.005419983551868</c:v>
                  </c:pt>
                  <c:pt idx="3">
                    <c:v>0.927198336193936</c:v>
                  </c:pt>
                </c:numCache>
              </c:numRef>
            </c:plus>
            <c:minus>
              <c:numRef>
                <c:f>'MSTSoverall Accu (2)'!$R$84:$U$84</c:f>
                <c:numCache>
                  <c:formatCode>General</c:formatCode>
                  <c:ptCount val="4"/>
                  <c:pt idx="0">
                    <c:v>0.892141977000151</c:v>
                  </c:pt>
                  <c:pt idx="1">
                    <c:v>0.960781838894238</c:v>
                  </c:pt>
                  <c:pt idx="2">
                    <c:v>1.005419983551868</c:v>
                  </c:pt>
                  <c:pt idx="3">
                    <c:v>0.927198336193936</c:v>
                  </c:pt>
                </c:numCache>
              </c:numRef>
            </c:minus>
          </c:errBars>
          <c:cat>
            <c:strRef>
              <c:f>'MSTSoverall Accu (2)'!$N$83:$Q$83</c:f>
              <c:strCache>
                <c:ptCount val="4"/>
                <c:pt idx="0">
                  <c:v>MRTR</c:v>
                </c:pt>
                <c:pt idx="1">
                  <c:v>MS (MSTR)</c:v>
                </c:pt>
                <c:pt idx="2">
                  <c:v>TS (MRTS)</c:v>
                </c:pt>
                <c:pt idx="3">
                  <c:v>MSTS</c:v>
                </c:pt>
              </c:strCache>
            </c:strRef>
          </c:cat>
          <c:val>
            <c:numRef>
              <c:f>'MSTSoverall Accu (2)'!$N$84:$Q$84</c:f>
              <c:numCache>
                <c:formatCode>General</c:formatCode>
                <c:ptCount val="4"/>
                <c:pt idx="0">
                  <c:v>4.816946666666677</c:v>
                </c:pt>
                <c:pt idx="1">
                  <c:v>6.361280000000002</c:v>
                </c:pt>
                <c:pt idx="2">
                  <c:v>6.703599999999998</c:v>
                </c:pt>
                <c:pt idx="3">
                  <c:v>6.620519999999985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396576"/>
        <c:axId val="-2021393360"/>
      </c:lineChart>
      <c:catAx>
        <c:axId val="-2021396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1393360"/>
        <c:crosses val="autoZero"/>
        <c:auto val="1"/>
        <c:lblAlgn val="ctr"/>
        <c:lblOffset val="100"/>
        <c:noMultiLvlLbl val="0"/>
      </c:catAx>
      <c:valAx>
        <c:axId val="-2021393360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1396576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8337707786527"/>
          <c:y val="0.0429752066115702"/>
          <c:w val="0.783852143482065"/>
          <c:h val="0.862740157480315"/>
        </c:manualLayout>
      </c:layout>
      <c:lineChart>
        <c:grouping val="standard"/>
        <c:varyColors val="0"/>
        <c:ser>
          <c:idx val="1"/>
          <c:order val="1"/>
          <c:tx>
            <c:strRef>
              <c:f>Gender!$H$2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Gender!$J$7:$J$9</c:f>
                <c:numCache>
                  <c:formatCode>General</c:formatCode>
                  <c:ptCount val="3"/>
                  <c:pt idx="0">
                    <c:v>4.69319108944484</c:v>
                  </c:pt>
                  <c:pt idx="1">
                    <c:v>1.387354260795492</c:v>
                  </c:pt>
                  <c:pt idx="2">
                    <c:v>1.825179396421162</c:v>
                  </c:pt>
                </c:numCache>
              </c:numRef>
            </c:plus>
            <c:minus>
              <c:numRef>
                <c:f>Gender!$J$7:$J$9</c:f>
                <c:numCache>
                  <c:formatCode>General</c:formatCode>
                  <c:ptCount val="3"/>
                  <c:pt idx="0">
                    <c:v>4.69319108944484</c:v>
                  </c:pt>
                  <c:pt idx="1">
                    <c:v>1.387354260795492</c:v>
                  </c:pt>
                  <c:pt idx="2">
                    <c:v>1.825179396421162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Gender!$G$7:$G$9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Gender!$H$7:$H$9</c:f>
              <c:numCache>
                <c:formatCode>General</c:formatCode>
                <c:ptCount val="3"/>
                <c:pt idx="0">
                  <c:v>14.27533333333336</c:v>
                </c:pt>
                <c:pt idx="1">
                  <c:v>4.757117647058806</c:v>
                </c:pt>
                <c:pt idx="2">
                  <c:v>2.54184615384615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Gender!$I$2</c:f>
              <c:strCache>
                <c:ptCount val="1"/>
                <c:pt idx="0">
                  <c:v>Female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Gender!$K$7:$K$9</c:f>
                <c:numCache>
                  <c:formatCode>General</c:formatCode>
                  <c:ptCount val="3"/>
                  <c:pt idx="0">
                    <c:v>4.234740460632732</c:v>
                  </c:pt>
                  <c:pt idx="1">
                    <c:v>1.365474590177258</c:v>
                  </c:pt>
                  <c:pt idx="2">
                    <c:v>1.969576319556071</c:v>
                  </c:pt>
                </c:numCache>
              </c:numRef>
            </c:plus>
            <c:minus>
              <c:numRef>
                <c:f>Gender!$K$7:$K$9</c:f>
                <c:numCache>
                  <c:formatCode>General</c:formatCode>
                  <c:ptCount val="3"/>
                  <c:pt idx="0">
                    <c:v>4.234740460632732</c:v>
                  </c:pt>
                  <c:pt idx="1">
                    <c:v>1.365474590177258</c:v>
                  </c:pt>
                  <c:pt idx="2">
                    <c:v>1.969576319556071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Gender!$G$7:$G$9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Gender!$I$7:$I$9</c:f>
              <c:numCache>
                <c:formatCode>General</c:formatCode>
                <c:ptCount val="3"/>
                <c:pt idx="0">
                  <c:v>9.89961538461539</c:v>
                </c:pt>
                <c:pt idx="1">
                  <c:v>2.995222222222216</c:v>
                </c:pt>
                <c:pt idx="2">
                  <c:v>1.660090909090917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420448"/>
        <c:axId val="1626635472"/>
      </c:lineChart>
      <c:catAx>
        <c:axId val="1627420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6635472"/>
        <c:crosses val="autoZero"/>
        <c:auto val="1"/>
        <c:lblAlgn val="ctr"/>
        <c:lblOffset val="100"/>
        <c:noMultiLvlLbl val="0"/>
      </c:catAx>
      <c:valAx>
        <c:axId val="1626635472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Error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74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499565972222"/>
          <c:y val="0.0232651909722222"/>
          <c:w val="0.482612423447069"/>
          <c:h val="0.15816185476815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'CMTS cost'!$G$3</c:f>
              <c:strCache>
                <c:ptCount val="1"/>
                <c:pt idx="0">
                  <c:v>CMTS Cost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'CMTS cost'!$K$4:$K$6</c:f>
                <c:numCache>
                  <c:formatCode>General</c:formatCode>
                  <c:ptCount val="3"/>
                  <c:pt idx="0">
                    <c:v>62.56133706900907</c:v>
                  </c:pt>
                  <c:pt idx="1">
                    <c:v>59.38775741597691</c:v>
                  </c:pt>
                  <c:pt idx="2">
                    <c:v>34.80626338448991</c:v>
                  </c:pt>
                </c:numCache>
              </c:numRef>
            </c:plus>
            <c:minus>
              <c:numRef>
                <c:f>'CMTS cost'!$K$4:$K$6</c:f>
                <c:numCache>
                  <c:formatCode>General</c:formatCode>
                  <c:ptCount val="3"/>
                  <c:pt idx="0">
                    <c:v>62.56133706900907</c:v>
                  </c:pt>
                  <c:pt idx="1">
                    <c:v>59.38775741597691</c:v>
                  </c:pt>
                  <c:pt idx="2">
                    <c:v>34.80626338448991</c:v>
                  </c:pt>
                </c:numCache>
              </c:numRef>
            </c:minus>
          </c:errBars>
          <c:cat>
            <c:strRef>
              <c:f>'CMTS cost'!$F$4:$F$6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'CMTS cost'!$G$4:$G$6</c:f>
              <c:numCache>
                <c:formatCode>General</c:formatCode>
                <c:ptCount val="3"/>
                <c:pt idx="0">
                  <c:v>107.72866</c:v>
                </c:pt>
                <c:pt idx="1">
                  <c:v>129.8681</c:v>
                </c:pt>
                <c:pt idx="2">
                  <c:v>66.12375000000002</c:v>
                </c:pt>
              </c:numCache>
            </c:numRef>
          </c:val>
        </c:ser>
        <c:ser>
          <c:idx val="1"/>
          <c:order val="1"/>
          <c:tx>
            <c:strRef>
              <c:f>'CMTS cost'!$H$3</c:f>
              <c:strCache>
                <c:ptCount val="1"/>
                <c:pt idx="0">
                  <c:v>Combined Cost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'CMTS cost'!$K$4:$K$6</c:f>
                <c:numCache>
                  <c:formatCode>General</c:formatCode>
                  <c:ptCount val="3"/>
                  <c:pt idx="0">
                    <c:v>62.56133706900907</c:v>
                  </c:pt>
                  <c:pt idx="1">
                    <c:v>59.38775741597691</c:v>
                  </c:pt>
                  <c:pt idx="2">
                    <c:v>34.80626338448991</c:v>
                  </c:pt>
                </c:numCache>
              </c:numRef>
            </c:plus>
            <c:minus>
              <c:numRef>
                <c:f>'CMTS cost'!$K$4:$K$6</c:f>
                <c:numCache>
                  <c:formatCode>General</c:formatCode>
                  <c:ptCount val="3"/>
                  <c:pt idx="0">
                    <c:v>62.56133706900907</c:v>
                  </c:pt>
                  <c:pt idx="1">
                    <c:v>59.38775741597691</c:v>
                  </c:pt>
                  <c:pt idx="2">
                    <c:v>34.80626338448991</c:v>
                  </c:pt>
                </c:numCache>
              </c:numRef>
            </c:minus>
          </c:errBars>
          <c:cat>
            <c:strRef>
              <c:f>'CMTS cost'!$F$4:$F$6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'CMTS cost'!$H$4:$H$6</c:f>
              <c:numCache>
                <c:formatCode>General</c:formatCode>
                <c:ptCount val="3"/>
                <c:pt idx="0">
                  <c:v>189.15422</c:v>
                </c:pt>
                <c:pt idx="1">
                  <c:v>114.4547653846154</c:v>
                </c:pt>
                <c:pt idx="2">
                  <c:v>84.43581249999998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384096"/>
        <c:axId val="1625715024"/>
      </c:barChart>
      <c:catAx>
        <c:axId val="1508384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25715024"/>
        <c:crosses val="autoZero"/>
        <c:auto val="1"/>
        <c:lblAlgn val="ctr"/>
        <c:lblOffset val="100"/>
        <c:noMultiLvlLbl val="0"/>
      </c:catAx>
      <c:valAx>
        <c:axId val="1625715024"/>
        <c:scaling>
          <c:orientation val="minMax"/>
          <c:max val="4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08384096"/>
        <c:crosses val="autoZero"/>
        <c:crossBetween val="between"/>
        <c:majorUnit val="50.0"/>
      </c:valAx>
    </c:plotArea>
    <c:legend>
      <c:legendPos val="r"/>
      <c:layout>
        <c:manualLayout>
          <c:xMode val="edge"/>
          <c:yMode val="edge"/>
          <c:x val="0.49566304936716"/>
          <c:y val="0.0371028645833333"/>
          <c:w val="0.489337762912329"/>
          <c:h val="0.224826480023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'CMTS cost (2)'!$G$3</c:f>
              <c:strCache>
                <c:ptCount val="1"/>
                <c:pt idx="0">
                  <c:v>CMTS Cost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'CMTS cost (2)'!$I$4:$I$6</c:f>
                <c:numCache>
                  <c:formatCode>General</c:formatCode>
                  <c:ptCount val="3"/>
                  <c:pt idx="0">
                    <c:v>3.744815747801197</c:v>
                  </c:pt>
                  <c:pt idx="1">
                    <c:v>1.800464646124583</c:v>
                  </c:pt>
                  <c:pt idx="2">
                    <c:v>1.692774508971313</c:v>
                  </c:pt>
                </c:numCache>
              </c:numRef>
            </c:plus>
            <c:minus>
              <c:numRef>
                <c:f>'CMTS cost (2)'!$I$4:$I$6</c:f>
                <c:numCache>
                  <c:formatCode>General</c:formatCode>
                  <c:ptCount val="3"/>
                  <c:pt idx="0">
                    <c:v>3.744815747801197</c:v>
                  </c:pt>
                  <c:pt idx="1">
                    <c:v>1.800464646124583</c:v>
                  </c:pt>
                  <c:pt idx="2">
                    <c:v>1.692774508971313</c:v>
                  </c:pt>
                </c:numCache>
              </c:numRef>
            </c:minus>
          </c:errBars>
          <c:cat>
            <c:strRef>
              <c:f>'CMTS cost (2)'!$F$4:$F$6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'CMTS cost (2)'!$G$4:$G$6</c:f>
              <c:numCache>
                <c:formatCode>General</c:formatCode>
                <c:ptCount val="3"/>
                <c:pt idx="0">
                  <c:v>3.285680000000001</c:v>
                </c:pt>
                <c:pt idx="1">
                  <c:v>0.551346153846154</c:v>
                </c:pt>
                <c:pt idx="2">
                  <c:v>1.616291666666667</c:v>
                </c:pt>
              </c:numCache>
            </c:numRef>
          </c:val>
        </c:ser>
        <c:ser>
          <c:idx val="1"/>
          <c:order val="1"/>
          <c:tx>
            <c:strRef>
              <c:f>'CMTS cost (2)'!$H$3</c:f>
              <c:strCache>
                <c:ptCount val="1"/>
                <c:pt idx="0">
                  <c:v>Combined Cost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'CMTS cost (2)'!$J$4:$J$6</c:f>
                <c:numCache>
                  <c:formatCode>General</c:formatCode>
                  <c:ptCount val="3"/>
                  <c:pt idx="0">
                    <c:v>6.465166829941878</c:v>
                  </c:pt>
                  <c:pt idx="1">
                    <c:v>2.883639123340755</c:v>
                  </c:pt>
                  <c:pt idx="2">
                    <c:v>2.570404776284728</c:v>
                  </c:pt>
                </c:numCache>
              </c:numRef>
            </c:plus>
            <c:minus>
              <c:numRef>
                <c:f>'CMTS cost (2)'!$J$4:$J$6</c:f>
                <c:numCache>
                  <c:formatCode>General</c:formatCode>
                  <c:ptCount val="3"/>
                  <c:pt idx="0">
                    <c:v>6.465166829941878</c:v>
                  </c:pt>
                  <c:pt idx="1">
                    <c:v>2.883639123340755</c:v>
                  </c:pt>
                  <c:pt idx="2">
                    <c:v>2.570404776284728</c:v>
                  </c:pt>
                </c:numCache>
              </c:numRef>
            </c:minus>
          </c:errBars>
          <c:cat>
            <c:strRef>
              <c:f>'CMTS cost (2)'!$F$4:$F$6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'CMTS cost (2)'!$H$4:$H$6</c:f>
              <c:numCache>
                <c:formatCode>General</c:formatCode>
                <c:ptCount val="3"/>
                <c:pt idx="0">
                  <c:v>5.35636</c:v>
                </c:pt>
                <c:pt idx="1">
                  <c:v>2.288653846153845</c:v>
                </c:pt>
                <c:pt idx="2">
                  <c:v>2.662916666666666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870176"/>
        <c:axId val="1803873344"/>
      </c:barChart>
      <c:catAx>
        <c:axId val="180387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803873344"/>
        <c:crosses val="autoZero"/>
        <c:auto val="1"/>
        <c:lblAlgn val="ctr"/>
        <c:lblOffset val="100"/>
        <c:noMultiLvlLbl val="0"/>
      </c:catAx>
      <c:valAx>
        <c:axId val="1803873344"/>
        <c:scaling>
          <c:orientation val="minMax"/>
          <c:max val="14.0"/>
          <c:min val="-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Cost %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803870176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589444444444444"/>
          <c:y val="0.0371028645833333"/>
          <c:w val="0.395556430446194"/>
          <c:h val="0.155382051282051"/>
        </c:manualLayout>
      </c:layout>
      <c:overlay val="0"/>
      <c:txPr>
        <a:bodyPr/>
        <a:lstStyle/>
        <a:p>
          <a:pPr>
            <a:defRPr sz="800"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745080476052"/>
          <c:y val="0.0361111111111111"/>
          <c:w val="0.73147193406379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'Task Trans x RR'!$U$9</c:f>
              <c:strCache>
                <c:ptCount val="1"/>
                <c:pt idx="0">
                  <c:v>RR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Trans x RR'!$X$9:$Y$9</c:f>
                <c:numCache>
                  <c:formatCode>General</c:formatCode>
                  <c:ptCount val="2"/>
                  <c:pt idx="0">
                    <c:v>29.09109279882087</c:v>
                  </c:pt>
                  <c:pt idx="1">
                    <c:v>29.93335799561748</c:v>
                  </c:pt>
                </c:numCache>
              </c:numRef>
            </c:plus>
            <c:minus>
              <c:numRef>
                <c:f>'Task Trans x RR'!$X$9:$Y$9</c:f>
                <c:numCache>
                  <c:formatCode>General</c:formatCode>
                  <c:ptCount val="2"/>
                  <c:pt idx="0">
                    <c:v>29.09109279882087</c:v>
                  </c:pt>
                  <c:pt idx="1">
                    <c:v>29.93335799561748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'Task Trans x RR'!$V$7:$W$7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'Task Trans x RR'!$V$9:$W$9</c:f>
              <c:numCache>
                <c:formatCode>0.0000</c:formatCode>
                <c:ptCount val="2"/>
                <c:pt idx="0">
                  <c:v>1450.805625333334</c:v>
                </c:pt>
                <c:pt idx="1">
                  <c:v>1563.841181333333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'Task Trans x RR'!$U$8</c:f>
              <c:strCache>
                <c:ptCount val="1"/>
                <c:pt idx="0">
                  <c:v>RS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Trans x RR'!$X$8:$Y$8</c:f>
                <c:numCache>
                  <c:formatCode>General</c:formatCode>
                  <c:ptCount val="2"/>
                  <c:pt idx="0">
                    <c:v>21.24548515785243</c:v>
                  </c:pt>
                  <c:pt idx="1">
                    <c:v>18.66217267584637</c:v>
                  </c:pt>
                </c:numCache>
              </c:numRef>
            </c:plus>
            <c:minus>
              <c:numRef>
                <c:f>'Task Trans x RR'!$X$8:$Y$8</c:f>
                <c:numCache>
                  <c:formatCode>General</c:formatCode>
                  <c:ptCount val="2"/>
                  <c:pt idx="0">
                    <c:v>21.24548515785243</c:v>
                  </c:pt>
                  <c:pt idx="1">
                    <c:v>18.66217267584637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'Task Trans x RR'!$V$7:$W$7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'Task Trans x RR'!$V$8:$W$8</c:f>
              <c:numCache>
                <c:formatCode>0.0000</c:formatCode>
                <c:ptCount val="2"/>
                <c:pt idx="0">
                  <c:v>1545.336453333334</c:v>
                </c:pt>
                <c:pt idx="1">
                  <c:v>1591.556258666666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594720"/>
        <c:axId val="1507879776"/>
      </c:lineChart>
      <c:catAx>
        <c:axId val="-2021594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7879776"/>
        <c:crosses val="autoZero"/>
        <c:auto val="1"/>
        <c:lblAlgn val="ctr"/>
        <c:lblOffset val="100"/>
        <c:noMultiLvlLbl val="0"/>
      </c:catAx>
      <c:valAx>
        <c:axId val="1507879776"/>
        <c:scaling>
          <c:orientation val="minMax"/>
          <c:max val="2000.0"/>
          <c:min val="10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1594720"/>
        <c:crosses val="autoZero"/>
        <c:crossBetween val="between"/>
        <c:majorUnit val="200.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71209973753281"/>
          <c:y val="0.0360918635170604"/>
          <c:w val="0.390216097987751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745080476052"/>
          <c:y val="0.0361111111111111"/>
          <c:w val="0.73147193406379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'Mod Trans x RR'!$U$9</c:f>
              <c:strCache>
                <c:ptCount val="1"/>
                <c:pt idx="0">
                  <c:v>RR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 Trans x RR'!$X$9:$Y$9</c:f>
                <c:numCache>
                  <c:formatCode>General</c:formatCode>
                  <c:ptCount val="2"/>
                  <c:pt idx="0">
                    <c:v>38.9939955348888</c:v>
                  </c:pt>
                  <c:pt idx="1">
                    <c:v>38.37583207117228</c:v>
                  </c:pt>
                </c:numCache>
              </c:numRef>
            </c:plus>
            <c:minus>
              <c:numRef>
                <c:f>'Mod Trans x RR'!$X$9:$Y$9</c:f>
                <c:numCache>
                  <c:formatCode>General</c:formatCode>
                  <c:ptCount val="2"/>
                  <c:pt idx="0">
                    <c:v>38.9939955348888</c:v>
                  </c:pt>
                  <c:pt idx="1">
                    <c:v>38.37583207117228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'Mod Trans x RR'!$V$7:$W$7</c:f>
              <c:strCache>
                <c:ptCount val="2"/>
                <c:pt idx="0">
                  <c:v>MR</c:v>
                </c:pt>
                <c:pt idx="1">
                  <c:v>MS</c:v>
                </c:pt>
              </c:strCache>
            </c:strRef>
          </c:cat>
          <c:val>
            <c:numRef>
              <c:f>'Mod Trans x RR'!$V$9:$W$9</c:f>
              <c:numCache>
                <c:formatCode>0.0000</c:formatCode>
                <c:ptCount val="2"/>
                <c:pt idx="0">
                  <c:v>1459.920228</c:v>
                </c:pt>
                <c:pt idx="1">
                  <c:v>1523.733054666667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'Mod Trans x RR'!$U$8</c:f>
              <c:strCache>
                <c:ptCount val="1"/>
                <c:pt idx="0">
                  <c:v>RS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 Trans x RR'!$X$8:$Y$8</c:f>
                <c:numCache>
                  <c:formatCode>General</c:formatCode>
                  <c:ptCount val="2"/>
                  <c:pt idx="0">
                    <c:v>23.88055486068108</c:v>
                  </c:pt>
                  <c:pt idx="1">
                    <c:v>26.63881399985851</c:v>
                  </c:pt>
                </c:numCache>
              </c:numRef>
            </c:plus>
            <c:minus>
              <c:numRef>
                <c:f>'Mod Trans x RR'!$X$8:$Y$8</c:f>
                <c:numCache>
                  <c:formatCode>General</c:formatCode>
                  <c:ptCount val="2"/>
                  <c:pt idx="0">
                    <c:v>23.88055486068108</c:v>
                  </c:pt>
                  <c:pt idx="1">
                    <c:v>26.63881399985851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'Mod Trans x RR'!$V$7:$W$7</c:f>
              <c:strCache>
                <c:ptCount val="2"/>
                <c:pt idx="0">
                  <c:v>MR</c:v>
                </c:pt>
                <c:pt idx="1">
                  <c:v>MS</c:v>
                </c:pt>
              </c:strCache>
            </c:strRef>
          </c:cat>
          <c:val>
            <c:numRef>
              <c:f>'Mod Trans x RR'!$V$8:$W$8</c:f>
              <c:numCache>
                <c:formatCode>0.0000</c:formatCode>
                <c:ptCount val="2"/>
                <c:pt idx="0">
                  <c:v>1560.740862666667</c:v>
                </c:pt>
                <c:pt idx="1">
                  <c:v>1600.497301333334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792512"/>
        <c:axId val="1536979952"/>
      </c:lineChart>
      <c:catAx>
        <c:axId val="157479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6979952"/>
        <c:crosses val="autoZero"/>
        <c:auto val="1"/>
        <c:lblAlgn val="ctr"/>
        <c:lblOffset val="100"/>
        <c:noMultiLvlLbl val="0"/>
      </c:catAx>
      <c:valAx>
        <c:axId val="1536979952"/>
        <c:scaling>
          <c:orientation val="minMax"/>
          <c:max val="2000.0"/>
          <c:min val="10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4792512"/>
        <c:crosses val="autoZero"/>
        <c:crossBetween val="between"/>
        <c:majorUnit val="200.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71209973753281"/>
          <c:y val="0.0360918635170604"/>
          <c:w val="0.390216097987751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745080476052"/>
          <c:y val="0.0361111111111111"/>
          <c:w val="0.73147193406379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'Task Trans x RR'!$U$9</c:f>
              <c:strCache>
                <c:ptCount val="1"/>
                <c:pt idx="0">
                  <c:v>RR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Trans x RR'!$X$9:$Y$9</c:f>
                <c:numCache>
                  <c:formatCode>General</c:formatCode>
                  <c:ptCount val="2"/>
                  <c:pt idx="0">
                    <c:v>29.09109279882087</c:v>
                  </c:pt>
                  <c:pt idx="1">
                    <c:v>29.93335799561748</c:v>
                  </c:pt>
                </c:numCache>
              </c:numRef>
            </c:plus>
            <c:minus>
              <c:numRef>
                <c:f>'Task Trans x RR'!$X$9:$Y$9</c:f>
                <c:numCache>
                  <c:formatCode>General</c:formatCode>
                  <c:ptCount val="2"/>
                  <c:pt idx="0">
                    <c:v>29.09109279882087</c:v>
                  </c:pt>
                  <c:pt idx="1">
                    <c:v>29.93335799561748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'Task Trans x RR'!$V$7:$W$7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'Task Trans x RR'!$V$9:$W$9</c:f>
              <c:numCache>
                <c:formatCode>0.0000</c:formatCode>
                <c:ptCount val="2"/>
                <c:pt idx="0">
                  <c:v>1450.805625333334</c:v>
                </c:pt>
                <c:pt idx="1">
                  <c:v>1563.841181333333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'Task Trans x RR'!$U$8</c:f>
              <c:strCache>
                <c:ptCount val="1"/>
                <c:pt idx="0">
                  <c:v>RS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Trans x RR'!$X$8:$Y$8</c:f>
                <c:numCache>
                  <c:formatCode>General</c:formatCode>
                  <c:ptCount val="2"/>
                  <c:pt idx="0">
                    <c:v>21.24548515785243</c:v>
                  </c:pt>
                  <c:pt idx="1">
                    <c:v>18.66217267584637</c:v>
                  </c:pt>
                </c:numCache>
              </c:numRef>
            </c:plus>
            <c:minus>
              <c:numRef>
                <c:f>'Task Trans x RR'!$X$8:$Y$8</c:f>
                <c:numCache>
                  <c:formatCode>General</c:formatCode>
                  <c:ptCount val="2"/>
                  <c:pt idx="0">
                    <c:v>21.24548515785243</c:v>
                  </c:pt>
                  <c:pt idx="1">
                    <c:v>18.66217267584637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'Task Trans x RR'!$V$7:$W$7</c:f>
              <c:strCache>
                <c:ptCount val="2"/>
                <c:pt idx="0">
                  <c:v>TR</c:v>
                </c:pt>
                <c:pt idx="1">
                  <c:v>TS</c:v>
                </c:pt>
              </c:strCache>
            </c:strRef>
          </c:cat>
          <c:val>
            <c:numRef>
              <c:f>'Task Trans x RR'!$V$8:$W$8</c:f>
              <c:numCache>
                <c:formatCode>0.0000</c:formatCode>
                <c:ptCount val="2"/>
                <c:pt idx="0">
                  <c:v>1545.336453333334</c:v>
                </c:pt>
                <c:pt idx="1">
                  <c:v>1591.556258666666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353856"/>
        <c:axId val="1569225584"/>
      </c:lineChart>
      <c:catAx>
        <c:axId val="1776353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9225584"/>
        <c:crosses val="autoZero"/>
        <c:auto val="1"/>
        <c:lblAlgn val="ctr"/>
        <c:lblOffset val="100"/>
        <c:noMultiLvlLbl val="0"/>
      </c:catAx>
      <c:valAx>
        <c:axId val="1569225584"/>
        <c:scaling>
          <c:orientation val="minMax"/>
          <c:max val="2000.0"/>
          <c:min val="10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6353856"/>
        <c:crosses val="autoZero"/>
        <c:crossBetween val="between"/>
        <c:majorUnit val="200.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71209973753281"/>
          <c:y val="0.0360918635170604"/>
          <c:w val="0.390216097987751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75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Gender!$O$3:$O$5</c:f>
                <c:numCache>
                  <c:formatCode>General</c:formatCode>
                  <c:ptCount val="3"/>
                  <c:pt idx="0">
                    <c:v>128.1848439561158</c:v>
                  </c:pt>
                  <c:pt idx="1">
                    <c:v>113.8890798898081</c:v>
                  </c:pt>
                  <c:pt idx="2">
                    <c:v>76.35653094791274</c:v>
                  </c:pt>
                </c:numCache>
              </c:numRef>
            </c:plus>
            <c:minus>
              <c:numRef>
                <c:f>Gender!$O$3:$O$5</c:f>
                <c:numCache>
                  <c:formatCode>General</c:formatCode>
                  <c:ptCount val="3"/>
                  <c:pt idx="0">
                    <c:v>128.1848439561158</c:v>
                  </c:pt>
                  <c:pt idx="1">
                    <c:v>113.8890798898081</c:v>
                  </c:pt>
                  <c:pt idx="2">
                    <c:v>76.35653094791274</c:v>
                  </c:pt>
                </c:numCache>
              </c:numRef>
            </c:minus>
          </c:errBars>
          <c:cat>
            <c:strRef>
              <c:f>Gender!$M$3:$M$5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Gender!$N$3:$N$5</c:f>
              <c:numCache>
                <c:formatCode>General</c:formatCode>
                <c:ptCount val="3"/>
                <c:pt idx="0">
                  <c:v>2002.714036538461</c:v>
                </c:pt>
                <c:pt idx="1">
                  <c:v>1643.892480392157</c:v>
                </c:pt>
                <c:pt idx="2">
                  <c:v>1023.611597902098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551296"/>
        <c:axId val="-2061750816"/>
      </c:barChart>
      <c:catAx>
        <c:axId val="162655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1750816"/>
        <c:crosses val="autoZero"/>
        <c:auto val="1"/>
        <c:lblAlgn val="ctr"/>
        <c:lblOffset val="100"/>
        <c:noMultiLvlLbl val="0"/>
      </c:catAx>
      <c:valAx>
        <c:axId val="-2061750816"/>
        <c:scaling>
          <c:orientation val="minMax"/>
          <c:max val="25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26551296"/>
        <c:crosses val="autoZero"/>
        <c:crossBetween val="between"/>
        <c:majorUnit val="20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square"/>
            <c:size val="6"/>
            <c:spPr>
              <a:solidFill>
                <a:sysClr val="windowText" lastClr="000000"/>
              </a:solidFill>
              <a:ln w="6350"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Gender!$O$7:$O$9</c:f>
                <c:numCache>
                  <c:formatCode>General</c:formatCode>
                  <c:ptCount val="3"/>
                  <c:pt idx="0">
                    <c:v>2.738431299893105</c:v>
                  </c:pt>
                  <c:pt idx="1">
                    <c:v>1.131416202406242</c:v>
                  </c:pt>
                  <c:pt idx="2">
                    <c:v>1.100861831065958</c:v>
                  </c:pt>
                </c:numCache>
              </c:numRef>
            </c:plus>
            <c:minus>
              <c:numRef>
                <c:f>Gender!$O$7:$O$9</c:f>
                <c:numCache>
                  <c:formatCode>General</c:formatCode>
                  <c:ptCount val="3"/>
                  <c:pt idx="0">
                    <c:v>2.738431299893105</c:v>
                  </c:pt>
                  <c:pt idx="1">
                    <c:v>1.131416202406242</c:v>
                  </c:pt>
                  <c:pt idx="2">
                    <c:v>1.100861831065958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Gender!$M$7:$M$9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Gender!$N$7:$N$9</c:f>
              <c:numCache>
                <c:formatCode>General</c:formatCode>
                <c:ptCount val="3"/>
                <c:pt idx="0">
                  <c:v>12.08747435897438</c:v>
                </c:pt>
                <c:pt idx="1">
                  <c:v>3.876169934640511</c:v>
                </c:pt>
                <c:pt idx="2">
                  <c:v>2.100968531468533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09456"/>
        <c:axId val="1572773248"/>
      </c:lineChart>
      <c:catAx>
        <c:axId val="-207830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2773248"/>
        <c:crosses val="autoZero"/>
        <c:auto val="1"/>
        <c:lblAlgn val="ctr"/>
        <c:lblOffset val="100"/>
        <c:noMultiLvlLbl val="0"/>
      </c:catAx>
      <c:valAx>
        <c:axId val="157277324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83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Modality'!$D$78</c:f>
              <c:strCache>
                <c:ptCount val="1"/>
                <c:pt idx="0">
                  <c:v>Visual Target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Modality'!$F$79:$F$81</c:f>
                <c:numCache>
                  <c:formatCode>General</c:formatCode>
                  <c:ptCount val="3"/>
                  <c:pt idx="0">
                    <c:v>56.01790647734534</c:v>
                  </c:pt>
                  <c:pt idx="1">
                    <c:v>32.9102240104179</c:v>
                  </c:pt>
                  <c:pt idx="2">
                    <c:v>25.60511404251178</c:v>
                  </c:pt>
                </c:numCache>
              </c:numRef>
            </c:plus>
            <c:minus>
              <c:numRef>
                <c:f>'Target Modality'!$F$79:$F$81</c:f>
                <c:numCache>
                  <c:formatCode>General</c:formatCode>
                  <c:ptCount val="3"/>
                  <c:pt idx="0">
                    <c:v>56.01790647734534</c:v>
                  </c:pt>
                  <c:pt idx="1">
                    <c:v>32.9102240104179</c:v>
                  </c:pt>
                  <c:pt idx="2">
                    <c:v>25.60511404251178</c:v>
                  </c:pt>
                </c:numCache>
              </c:numRef>
            </c:minus>
          </c:errBars>
          <c:cat>
            <c:strRef>
              <c:f>'Target Modality'!$C$79:$C$81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'Target Modality'!$D$79:$D$81</c:f>
              <c:numCache>
                <c:formatCode>General</c:formatCode>
                <c:ptCount val="3"/>
                <c:pt idx="0">
                  <c:v>1975.847764</c:v>
                </c:pt>
                <c:pt idx="1">
                  <c:v>1583.853276</c:v>
                </c:pt>
                <c:pt idx="2">
                  <c:v>978.7912166666664</c:v>
                </c:pt>
              </c:numCache>
            </c:numRef>
          </c:val>
        </c:ser>
        <c:ser>
          <c:idx val="1"/>
          <c:order val="1"/>
          <c:tx>
            <c:strRef>
              <c:f>'Target Modality'!$E$78</c:f>
              <c:strCache>
                <c:ptCount val="1"/>
                <c:pt idx="0">
                  <c:v>Auditory Target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Modality'!$F$79:$F$81</c:f>
                <c:numCache>
                  <c:formatCode>General</c:formatCode>
                  <c:ptCount val="3"/>
                  <c:pt idx="0">
                    <c:v>56.01790647734534</c:v>
                  </c:pt>
                  <c:pt idx="1">
                    <c:v>32.9102240104179</c:v>
                  </c:pt>
                  <c:pt idx="2">
                    <c:v>25.60511404251178</c:v>
                  </c:pt>
                </c:numCache>
              </c:numRef>
            </c:plus>
            <c:minus>
              <c:numRef>
                <c:f>'Target Modality'!$F$79:$F$81</c:f>
                <c:numCache>
                  <c:formatCode>General</c:formatCode>
                  <c:ptCount val="3"/>
                  <c:pt idx="0">
                    <c:v>56.01790647734534</c:v>
                  </c:pt>
                  <c:pt idx="1">
                    <c:v>32.9102240104179</c:v>
                  </c:pt>
                  <c:pt idx="2">
                    <c:v>25.60511404251178</c:v>
                  </c:pt>
                </c:numCache>
              </c:numRef>
            </c:minus>
          </c:errBars>
          <c:cat>
            <c:strRef>
              <c:f>'Target Modality'!$C$79:$C$81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'Target Modality'!$E$79:$E$81</c:f>
              <c:numCache>
                <c:formatCode>General</c:formatCode>
                <c:ptCount val="3"/>
                <c:pt idx="0">
                  <c:v>2041.596568</c:v>
                </c:pt>
                <c:pt idx="1">
                  <c:v>1611.223972</c:v>
                </c:pt>
                <c:pt idx="2">
                  <c:v>1058.799116666667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51440"/>
        <c:axId val="-2085861024"/>
      </c:barChart>
      <c:catAx>
        <c:axId val="-208435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85861024"/>
        <c:crosses val="autoZero"/>
        <c:auto val="1"/>
        <c:lblAlgn val="ctr"/>
        <c:lblOffset val="100"/>
        <c:noMultiLvlLbl val="0"/>
      </c:catAx>
      <c:valAx>
        <c:axId val="-2085861024"/>
        <c:scaling>
          <c:orientation val="minMax"/>
          <c:max val="2200.0"/>
          <c:min val="8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84351440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33488480606591"/>
          <c:y val="0.0534658792650919"/>
          <c:w val="0.435062506075629"/>
          <c:h val="0.22945610965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8337707786527"/>
          <c:y val="0.0429752066115702"/>
          <c:w val="0.783852143482065"/>
          <c:h val="0.862740157480315"/>
        </c:manualLayout>
      </c:layout>
      <c:lineChart>
        <c:grouping val="standard"/>
        <c:varyColors val="0"/>
        <c:ser>
          <c:idx val="0"/>
          <c:order val="0"/>
          <c:tx>
            <c:strRef>
              <c:f>'Target Modality Accu'!$I$79</c:f>
              <c:strCache>
                <c:ptCount val="1"/>
                <c:pt idx="0">
                  <c:v>Visual Target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'Target Modality Accu'!$K$80:$K$82</c:f>
                <c:numCache>
                  <c:formatCode>General</c:formatCode>
                  <c:ptCount val="3"/>
                  <c:pt idx="0">
                    <c:v>2.210665523141748</c:v>
                  </c:pt>
                  <c:pt idx="1">
                    <c:v>1.053278322524018</c:v>
                  </c:pt>
                  <c:pt idx="2">
                    <c:v>0.8448751456126</c:v>
                  </c:pt>
                </c:numCache>
              </c:numRef>
            </c:plus>
            <c:minus>
              <c:numRef>
                <c:f>'Target Modality Accu'!$K$80:$K$82</c:f>
                <c:numCache>
                  <c:formatCode>General</c:formatCode>
                  <c:ptCount val="3"/>
                  <c:pt idx="0">
                    <c:v>2.210665523141748</c:v>
                  </c:pt>
                  <c:pt idx="1">
                    <c:v>1.053278322524018</c:v>
                  </c:pt>
                  <c:pt idx="2">
                    <c:v>0.8448751456126</c:v>
                  </c:pt>
                </c:numCache>
              </c:numRef>
            </c:minus>
          </c:errBars>
          <c:cat>
            <c:strRef>
              <c:f>'Target Modality Accu'!$H$80:$H$82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'Target Modality Accu'!$I$80:$I$82</c:f>
              <c:numCache>
                <c:formatCode>General</c:formatCode>
                <c:ptCount val="3"/>
                <c:pt idx="0">
                  <c:v>9.867320000000001</c:v>
                </c:pt>
                <c:pt idx="1">
                  <c:v>2.035239999999983</c:v>
                </c:pt>
                <c:pt idx="2">
                  <c:v>0.872125000000012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'Target Modality Accu'!$J$79</c:f>
              <c:strCache>
                <c:ptCount val="1"/>
                <c:pt idx="0">
                  <c:v>Auditory Target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'Target Modality Accu'!$K$80:$K$82</c:f>
                <c:numCache>
                  <c:formatCode>General</c:formatCode>
                  <c:ptCount val="3"/>
                  <c:pt idx="0">
                    <c:v>2.210665523141748</c:v>
                  </c:pt>
                  <c:pt idx="1">
                    <c:v>1.053278322524018</c:v>
                  </c:pt>
                  <c:pt idx="2">
                    <c:v>0.8448751456126</c:v>
                  </c:pt>
                </c:numCache>
              </c:numRef>
            </c:plus>
            <c:minus>
              <c:numRef>
                <c:f>'Target Modality Accu'!$K$80:$K$82</c:f>
                <c:numCache>
                  <c:formatCode>General</c:formatCode>
                  <c:ptCount val="3"/>
                  <c:pt idx="0">
                    <c:v>2.210665523141748</c:v>
                  </c:pt>
                  <c:pt idx="1">
                    <c:v>1.053278322524018</c:v>
                  </c:pt>
                  <c:pt idx="2">
                    <c:v>0.8448751456126</c:v>
                  </c:pt>
                </c:numCache>
              </c:numRef>
            </c:minus>
          </c:errBars>
          <c:cat>
            <c:strRef>
              <c:f>'Target Modality Accu'!$H$80:$H$82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'Target Modality Accu'!$J$80:$J$82</c:f>
              <c:numCache>
                <c:formatCode>General</c:formatCode>
                <c:ptCount val="3"/>
                <c:pt idx="0">
                  <c:v>16.74647999999998</c:v>
                </c:pt>
                <c:pt idx="1">
                  <c:v>3.519440000000007</c:v>
                </c:pt>
                <c:pt idx="2">
                  <c:v>2.180625000000003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461952"/>
        <c:axId val="1623630208"/>
      </c:lineChart>
      <c:catAx>
        <c:axId val="-2080461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630208"/>
        <c:crosses val="autoZero"/>
        <c:auto val="1"/>
        <c:lblAlgn val="ctr"/>
        <c:lblOffset val="100"/>
        <c:noMultiLvlLbl val="0"/>
      </c:catAx>
      <c:valAx>
        <c:axId val="162363020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04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2438028579761"/>
          <c:y val="0.0441828521434821"/>
          <c:w val="0.519649654904248"/>
          <c:h val="0.236286909448819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'MS RT by Age'!$J$78</c:f>
              <c:strCache>
                <c:ptCount val="1"/>
                <c:pt idx="0">
                  <c:v>Modality Rep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RT by Age'!$J$79:$J$81</c:f>
              <c:numCache>
                <c:formatCode>General</c:formatCode>
                <c:ptCount val="3"/>
                <c:pt idx="0">
                  <c:v>2001.271164</c:v>
                </c:pt>
                <c:pt idx="1">
                  <c:v>1566.200021153847</c:v>
                </c:pt>
                <c:pt idx="2">
                  <c:v>1007.914922916667</c:v>
                </c:pt>
              </c:numCache>
            </c:numRef>
          </c:val>
        </c:ser>
        <c:ser>
          <c:idx val="1"/>
          <c:order val="1"/>
          <c:tx>
            <c:strRef>
              <c:f>'MS RT by Age'!$K$78</c:f>
              <c:strCache>
                <c:ptCount val="1"/>
                <c:pt idx="0">
                  <c:v>Modality Shift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RT by Age'!$K$79:$K$81</c:f>
              <c:numCache>
                <c:formatCode>General</c:formatCode>
                <c:ptCount val="3"/>
                <c:pt idx="0">
                  <c:v>2025.584692</c:v>
                </c:pt>
                <c:pt idx="1">
                  <c:v>1630.957819230769</c:v>
                </c:pt>
                <c:pt idx="2">
                  <c:v>1029.8971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414976"/>
        <c:axId val="1804045904"/>
      </c:barChart>
      <c:catAx>
        <c:axId val="-207641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04045904"/>
        <c:crosses val="autoZero"/>
        <c:auto val="1"/>
        <c:lblAlgn val="ctr"/>
        <c:lblOffset val="100"/>
        <c:noMultiLvlLbl val="0"/>
      </c:catAx>
      <c:valAx>
        <c:axId val="1804045904"/>
        <c:scaling>
          <c:orientation val="minMax"/>
          <c:max val="2200.0"/>
          <c:min val="8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7641497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61883639545057"/>
          <c:y val="0.0756881014873141"/>
          <c:w val="0.39555643044619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8337707786527"/>
          <c:y val="0.0429752066115702"/>
          <c:w val="0.783852143482065"/>
          <c:h val="0.862740157480315"/>
        </c:manualLayout>
      </c:layout>
      <c:lineChart>
        <c:grouping val="standard"/>
        <c:varyColors val="0"/>
        <c:ser>
          <c:idx val="0"/>
          <c:order val="0"/>
          <c:tx>
            <c:strRef>
              <c:f>'MS Accu by Age'!$J$78</c:f>
              <c:strCache>
                <c:ptCount val="1"/>
                <c:pt idx="0">
                  <c:v>Modality Rep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 Accu by Age'!$L$79:$L$81</c:f>
                <c:numCache>
                  <c:formatCode>General</c:formatCode>
                  <c:ptCount val="3"/>
                  <c:pt idx="0">
                    <c:v>1.58136112103349</c:v>
                  </c:pt>
                  <c:pt idx="1">
                    <c:v>0.772331199439385</c:v>
                  </c:pt>
                  <c:pt idx="2">
                    <c:v>0.578548211063531</c:v>
                  </c:pt>
                </c:numCache>
              </c:numRef>
            </c:plus>
            <c:minus>
              <c:numRef>
                <c:f>'MS Accu by Age'!$L$79:$L$81</c:f>
                <c:numCache>
                  <c:formatCode>General</c:formatCode>
                  <c:ptCount val="3"/>
                  <c:pt idx="0">
                    <c:v>1.58136112103349</c:v>
                  </c:pt>
                  <c:pt idx="1">
                    <c:v>0.772331199439385</c:v>
                  </c:pt>
                  <c:pt idx="2">
                    <c:v>0.578548211063531</c:v>
                  </c:pt>
                </c:numCache>
              </c:numRef>
            </c:minus>
          </c:errBars>
          <c:cat>
            <c:strRef>
              <c:f>'MS Accu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Accu by Age'!$J$79:$J$81</c:f>
              <c:numCache>
                <c:formatCode>General</c:formatCode>
                <c:ptCount val="3"/>
                <c:pt idx="0">
                  <c:v>11.12367999999998</c:v>
                </c:pt>
                <c:pt idx="1">
                  <c:v>4.283038461538446</c:v>
                </c:pt>
                <c:pt idx="2">
                  <c:v>1.77372916666666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'MS Accu by Age'!$K$78</c:f>
              <c:strCache>
                <c:ptCount val="1"/>
                <c:pt idx="0">
                  <c:v>Modality Shift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 Accu by Age'!$L$79:$L$81</c:f>
                <c:numCache>
                  <c:formatCode>General</c:formatCode>
                  <c:ptCount val="3"/>
                  <c:pt idx="0">
                    <c:v>1.58136112103349</c:v>
                  </c:pt>
                  <c:pt idx="1">
                    <c:v>0.772331199439385</c:v>
                  </c:pt>
                  <c:pt idx="2">
                    <c:v>0.578548211063531</c:v>
                  </c:pt>
                </c:numCache>
              </c:numRef>
            </c:plus>
            <c:minus>
              <c:numRef>
                <c:f>'MS Accu by Age'!$L$79:$L$81</c:f>
                <c:numCache>
                  <c:formatCode>General</c:formatCode>
                  <c:ptCount val="3"/>
                  <c:pt idx="0">
                    <c:v>1.58136112103349</c:v>
                  </c:pt>
                  <c:pt idx="1">
                    <c:v>0.772331199439385</c:v>
                  </c:pt>
                  <c:pt idx="2">
                    <c:v>0.578548211063531</c:v>
                  </c:pt>
                </c:numCache>
              </c:numRef>
            </c:minus>
          </c:errBars>
          <c:cat>
            <c:strRef>
              <c:f>'MS Accu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Accu by Age'!$K$79:$K$81</c:f>
              <c:numCache>
                <c:formatCode>General</c:formatCode>
                <c:ptCount val="3"/>
                <c:pt idx="0">
                  <c:v>12.84286</c:v>
                </c:pt>
                <c:pt idx="1">
                  <c:v>4.071576923076925</c:v>
                </c:pt>
                <c:pt idx="2">
                  <c:v>2.495208333333332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525920"/>
        <c:axId val="-2021634560"/>
      </c:lineChart>
      <c:catAx>
        <c:axId val="-2087525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1634560"/>
        <c:crosses val="autoZero"/>
        <c:auto val="1"/>
        <c:lblAlgn val="ctr"/>
        <c:lblOffset val="100"/>
        <c:noMultiLvlLbl val="0"/>
      </c:catAx>
      <c:valAx>
        <c:axId val="-2021634560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75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475065616798"/>
          <c:y val="0.0441828521434821"/>
          <c:w val="0.482612423447069"/>
          <c:h val="0.15816185476815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668554562859"/>
          <c:y val="0.0361111111111111"/>
          <c:w val="0.744120134014039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'MS RT by Age'!$K$78</c:f>
              <c:strCache>
                <c:ptCount val="1"/>
                <c:pt idx="0">
                  <c:v>Modality Shift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RT by Age'!$K$79:$K$81</c:f>
              <c:numCache>
                <c:formatCode>General</c:formatCode>
                <c:ptCount val="3"/>
                <c:pt idx="0">
                  <c:v>2025.584692</c:v>
                </c:pt>
                <c:pt idx="1">
                  <c:v>1630.957819230769</c:v>
                </c:pt>
                <c:pt idx="2">
                  <c:v>1029.8971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'MS RT by Age'!$J$78</c:f>
              <c:strCache>
                <c:ptCount val="1"/>
                <c:pt idx="0">
                  <c:v>Modality Rep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plus>
            <c:minus>
              <c:numRef>
                <c:f>'MS RT by Age'!$L$79:$L$81</c:f>
                <c:numCache>
                  <c:formatCode>General</c:formatCode>
                  <c:ptCount val="3"/>
                  <c:pt idx="0">
                    <c:v>37.37582501661635</c:v>
                  </c:pt>
                  <c:pt idx="1">
                    <c:v>27.73331408302003</c:v>
                  </c:pt>
                  <c:pt idx="2">
                    <c:v>20.20025946951983</c:v>
                  </c:pt>
                </c:numCache>
              </c:numRef>
            </c:minus>
          </c:errBars>
          <c:cat>
            <c:strRef>
              <c:f>'MS RT by Age'!$I$79:$I$81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'MS RT by Age'!$J$79:$J$81</c:f>
              <c:numCache>
                <c:formatCode>General</c:formatCode>
                <c:ptCount val="3"/>
                <c:pt idx="0">
                  <c:v>2001.271164</c:v>
                </c:pt>
                <c:pt idx="1">
                  <c:v>1566.200021153847</c:v>
                </c:pt>
                <c:pt idx="2">
                  <c:v>1007.914922916667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200592"/>
        <c:axId val="-2085907472"/>
      </c:lineChart>
      <c:catAx>
        <c:axId val="-2072200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5907472"/>
        <c:crosses val="autoZero"/>
        <c:auto val="1"/>
        <c:lblAlgn val="ctr"/>
        <c:lblOffset val="100"/>
        <c:noMultiLvlLbl val="0"/>
      </c:catAx>
      <c:valAx>
        <c:axId val="-2085907472"/>
        <c:scaling>
          <c:orientation val="minMax"/>
          <c:max val="2200.0"/>
          <c:min val="8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2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209973753281"/>
          <c:y val="0.0360918635170604"/>
          <c:w val="0.390216097987751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12</xdr:row>
      <xdr:rowOff>88900</xdr:rowOff>
    </xdr:from>
    <xdr:to>
      <xdr:col>8</xdr:col>
      <xdr:colOff>475200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12</xdr:row>
      <xdr:rowOff>101600</xdr:rowOff>
    </xdr:from>
    <xdr:to>
      <xdr:col>11</xdr:col>
      <xdr:colOff>322800</xdr:colOff>
      <xdr:row>24</xdr:row>
      <xdr:rowOff>122936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546100</xdr:colOff>
      <xdr:row>27</xdr:row>
      <xdr:rowOff>82550</xdr:rowOff>
    </xdr:from>
    <xdr:to>
      <xdr:col>11</xdr:col>
      <xdr:colOff>700625</xdr:colOff>
      <xdr:row>40</xdr:row>
      <xdr:rowOff>184150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698501</xdr:colOff>
      <xdr:row>27</xdr:row>
      <xdr:rowOff>82550</xdr:rowOff>
    </xdr:from>
    <xdr:to>
      <xdr:col>15</xdr:col>
      <xdr:colOff>27526</xdr:colOff>
      <xdr:row>40</xdr:row>
      <xdr:rowOff>184150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88900</xdr:colOff>
      <xdr:row>16</xdr:row>
      <xdr:rowOff>177800</xdr:rowOff>
    </xdr:from>
    <xdr:to>
      <xdr:col>27</xdr:col>
      <xdr:colOff>182238</xdr:colOff>
      <xdr:row>30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24</xdr:col>
      <xdr:colOff>93338</xdr:colOff>
      <xdr:row>30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63</xdr:row>
      <xdr:rowOff>165100</xdr:rowOff>
    </xdr:from>
    <xdr:to>
      <xdr:col>13</xdr:col>
      <xdr:colOff>69850</xdr:colOff>
      <xdr:row>77</xdr:row>
      <xdr:rowOff>63500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63</xdr:row>
      <xdr:rowOff>139700</xdr:rowOff>
    </xdr:from>
    <xdr:to>
      <xdr:col>16</xdr:col>
      <xdr:colOff>146050</xdr:colOff>
      <xdr:row>77</xdr:row>
      <xdr:rowOff>38100</xdr:rowOff>
    </xdr:to>
    <xdr:graphicFrame macro="">
      <xdr:nvGraphicFramePr>
        <xdr:cNvPr id="3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78</xdr:row>
      <xdr:rowOff>139700</xdr:rowOff>
    </xdr:from>
    <xdr:to>
      <xdr:col>15</xdr:col>
      <xdr:colOff>426706</xdr:colOff>
      <xdr:row>92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79</xdr:row>
      <xdr:rowOff>0</xdr:rowOff>
    </xdr:from>
    <xdr:to>
      <xdr:col>18</xdr:col>
      <xdr:colOff>477506</xdr:colOff>
      <xdr:row>92</xdr:row>
      <xdr:rowOff>101600</xdr:rowOff>
    </xdr:to>
    <xdr:graphicFrame macro="">
      <xdr:nvGraphicFramePr>
        <xdr:cNvPr id="3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127000</xdr:colOff>
      <xdr:row>71</xdr:row>
      <xdr:rowOff>50800</xdr:rowOff>
    </xdr:from>
    <xdr:to>
      <xdr:col>24</xdr:col>
      <xdr:colOff>157700</xdr:colOff>
      <xdr:row>83</xdr:row>
      <xdr:rowOff>68800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85</xdr:row>
      <xdr:rowOff>101600</xdr:rowOff>
    </xdr:from>
    <xdr:to>
      <xdr:col>11</xdr:col>
      <xdr:colOff>490206</xdr:colOff>
      <xdr:row>99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85</xdr:row>
      <xdr:rowOff>152400</xdr:rowOff>
    </xdr:from>
    <xdr:to>
      <xdr:col>14</xdr:col>
      <xdr:colOff>566406</xdr:colOff>
      <xdr:row>99</xdr:row>
      <xdr:rowOff>50800</xdr:rowOff>
    </xdr:to>
    <xdr:graphicFrame macro="">
      <xdr:nvGraphicFramePr>
        <xdr:cNvPr id="3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165100</xdr:colOff>
      <xdr:row>99</xdr:row>
      <xdr:rowOff>190500</xdr:rowOff>
    </xdr:from>
    <xdr:to>
      <xdr:col>19</xdr:col>
      <xdr:colOff>462500</xdr:colOff>
      <xdr:row>112</xdr:row>
      <xdr:rowOff>5300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83</xdr:row>
      <xdr:rowOff>38100</xdr:rowOff>
    </xdr:from>
    <xdr:to>
      <xdr:col>27</xdr:col>
      <xdr:colOff>508000</xdr:colOff>
      <xdr:row>103</xdr:row>
      <xdr:rowOff>157700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508000</xdr:colOff>
      <xdr:row>123</xdr:row>
      <xdr:rowOff>19050</xdr:rowOff>
    </xdr:from>
    <xdr:to>
      <xdr:col>26</xdr:col>
      <xdr:colOff>127000</xdr:colOff>
      <xdr:row>136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69850</xdr:rowOff>
    </xdr:from>
    <xdr:to>
      <xdr:col>12</xdr:col>
      <xdr:colOff>469900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76</xdr:row>
      <xdr:rowOff>165100</xdr:rowOff>
    </xdr:from>
    <xdr:to>
      <xdr:col>11</xdr:col>
      <xdr:colOff>640300</xdr:colOff>
      <xdr:row>88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87</xdr:row>
      <xdr:rowOff>152400</xdr:rowOff>
    </xdr:from>
    <xdr:to>
      <xdr:col>17</xdr:col>
      <xdr:colOff>330200</xdr:colOff>
      <xdr:row>101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76</xdr:row>
      <xdr:rowOff>165100</xdr:rowOff>
    </xdr:from>
    <xdr:to>
      <xdr:col>11</xdr:col>
      <xdr:colOff>640300</xdr:colOff>
      <xdr:row>88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88</xdr:row>
      <xdr:rowOff>139700</xdr:rowOff>
    </xdr:from>
    <xdr:to>
      <xdr:col>17</xdr:col>
      <xdr:colOff>520700</xdr:colOff>
      <xdr:row>99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0</xdr:rowOff>
    </xdr:from>
    <xdr:to>
      <xdr:col>8</xdr:col>
      <xdr:colOff>553706</xdr:colOff>
      <xdr:row>25</xdr:row>
      <xdr:rowOff>101600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13</xdr:row>
      <xdr:rowOff>88900</xdr:rowOff>
    </xdr:from>
    <xdr:to>
      <xdr:col>12</xdr:col>
      <xdr:colOff>449800</xdr:colOff>
      <xdr:row>25</xdr:row>
      <xdr:rowOff>106900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12</xdr:row>
      <xdr:rowOff>50800</xdr:rowOff>
    </xdr:from>
    <xdr:to>
      <xdr:col>20</xdr:col>
      <xdr:colOff>183388</xdr:colOff>
      <xdr:row>24</xdr:row>
      <xdr:rowOff>72136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6"/>
  <sheetViews>
    <sheetView workbookViewId="0">
      <selection activeCell="BH26" sqref="BH26"/>
    </sheetView>
  </sheetViews>
  <sheetFormatPr baseColWidth="10" defaultRowHeight="16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166</v>
      </c>
      <c r="BD1" t="s">
        <v>167</v>
      </c>
      <c r="BE1" t="s">
        <v>168</v>
      </c>
      <c r="BF1" t="s">
        <v>169</v>
      </c>
    </row>
    <row r="2" spans="1:58" x14ac:dyDescent="0.2">
      <c r="A2" t="s">
        <v>54</v>
      </c>
      <c r="B2">
        <v>56</v>
      </c>
      <c r="C2">
        <v>1</v>
      </c>
      <c r="D2">
        <v>2</v>
      </c>
      <c r="E2">
        <v>2640.0738999999999</v>
      </c>
      <c r="F2">
        <v>0.78261000000000003</v>
      </c>
      <c r="G2">
        <v>21</v>
      </c>
      <c r="H2">
        <v>2936.1289000000002</v>
      </c>
      <c r="I2">
        <v>27</v>
      </c>
      <c r="J2">
        <v>2407.6284000000001</v>
      </c>
      <c r="K2">
        <v>11</v>
      </c>
      <c r="L2">
        <v>2540.0250999999998</v>
      </c>
      <c r="M2">
        <v>13</v>
      </c>
      <c r="N2">
        <v>2694.0866000000001</v>
      </c>
      <c r="O2">
        <v>8</v>
      </c>
      <c r="P2">
        <v>2641.3928999999998</v>
      </c>
      <c r="Q2">
        <v>16</v>
      </c>
      <c r="R2">
        <v>2667.7921999999999</v>
      </c>
      <c r="S2">
        <v>0.65625</v>
      </c>
      <c r="T2">
        <v>0.72972999999999999</v>
      </c>
      <c r="U2">
        <v>0.83333000000000002</v>
      </c>
      <c r="V2">
        <v>0.8</v>
      </c>
      <c r="W2">
        <v>0.58333000000000002</v>
      </c>
      <c r="X2">
        <v>0.875</v>
      </c>
      <c r="Y2">
        <v>0.33333000000000002</v>
      </c>
      <c r="Z2">
        <v>0.88888999999999996</v>
      </c>
      <c r="AA2">
        <v>0.8</v>
      </c>
      <c r="AB2">
        <v>0.58333000000000002</v>
      </c>
      <c r="AC2">
        <v>0.64705999999999997</v>
      </c>
      <c r="AD2">
        <v>0.8</v>
      </c>
      <c r="AE2">
        <v>0</v>
      </c>
      <c r="AF2" t="s">
        <v>55</v>
      </c>
      <c r="AG2">
        <v>6</v>
      </c>
      <c r="AH2">
        <v>2434.0666000000001</v>
      </c>
      <c r="AI2">
        <v>2</v>
      </c>
      <c r="AJ2">
        <v>2110.9</v>
      </c>
      <c r="AK2">
        <v>2</v>
      </c>
      <c r="AL2">
        <v>2103.5</v>
      </c>
      <c r="AM2">
        <v>4</v>
      </c>
      <c r="AN2">
        <v>2809.9214000000002</v>
      </c>
      <c r="AO2">
        <v>1</v>
      </c>
      <c r="AP2">
        <v>3643.1</v>
      </c>
      <c r="AQ2">
        <v>4</v>
      </c>
      <c r="AR2">
        <v>2722.5632999999998</v>
      </c>
      <c r="AS2">
        <v>6</v>
      </c>
      <c r="AT2">
        <v>2452.1334999999999</v>
      </c>
      <c r="AU2">
        <v>6</v>
      </c>
      <c r="AV2">
        <v>3091.5048000000002</v>
      </c>
      <c r="AW2">
        <v>7</v>
      </c>
      <c r="AX2">
        <v>2116.9182000000001</v>
      </c>
      <c r="AY2">
        <v>101.3678</v>
      </c>
      <c r="AZ2">
        <v>154.0615</v>
      </c>
      <c r="BA2">
        <v>127.7671</v>
      </c>
      <c r="BB2">
        <v>255.42930000000001</v>
      </c>
      <c r="BC2">
        <f>U2-W2</f>
        <v>0.25</v>
      </c>
      <c r="BD2">
        <f>U2-V2</f>
        <v>3.3329999999999971E-2</v>
      </c>
      <c r="BE2">
        <f>U2-X2</f>
        <v>-4.1669999999999985E-2</v>
      </c>
      <c r="BF2">
        <f>BC2+BD2</f>
        <v>0.28332999999999997</v>
      </c>
    </row>
    <row r="3" spans="1:58" x14ac:dyDescent="0.2">
      <c r="A3" t="s">
        <v>56</v>
      </c>
      <c r="B3">
        <v>58</v>
      </c>
      <c r="C3">
        <v>1</v>
      </c>
      <c r="D3">
        <v>1</v>
      </c>
      <c r="E3">
        <v>2303.8308000000002</v>
      </c>
      <c r="F3">
        <v>0.76522000000000001</v>
      </c>
      <c r="G3">
        <v>23</v>
      </c>
      <c r="H3">
        <v>2134.9349000000002</v>
      </c>
      <c r="I3">
        <v>21</v>
      </c>
      <c r="J3">
        <v>2482.6235999999999</v>
      </c>
      <c r="K3">
        <v>9</v>
      </c>
      <c r="L3">
        <v>2158.8768</v>
      </c>
      <c r="M3">
        <v>12</v>
      </c>
      <c r="N3">
        <v>2449.3054999999999</v>
      </c>
      <c r="O3">
        <v>10</v>
      </c>
      <c r="P3">
        <v>2529.8894</v>
      </c>
      <c r="Q3">
        <v>13</v>
      </c>
      <c r="R3">
        <v>2091.9614999999999</v>
      </c>
      <c r="S3">
        <v>0.71875</v>
      </c>
      <c r="T3">
        <v>0.56757000000000002</v>
      </c>
      <c r="U3">
        <v>0.79166999999999998</v>
      </c>
      <c r="V3">
        <v>0.77142999999999995</v>
      </c>
      <c r="W3">
        <v>0.70833000000000002</v>
      </c>
      <c r="X3">
        <v>0.78125</v>
      </c>
      <c r="Y3">
        <v>0.66666999999999998</v>
      </c>
      <c r="Z3">
        <v>0.77778000000000003</v>
      </c>
      <c r="AA3">
        <v>0.6</v>
      </c>
      <c r="AB3">
        <v>0.75</v>
      </c>
      <c r="AC3">
        <v>0.70587999999999995</v>
      </c>
      <c r="AD3">
        <v>0.4</v>
      </c>
      <c r="AE3">
        <v>0</v>
      </c>
      <c r="AF3" t="s">
        <v>55</v>
      </c>
      <c r="AG3">
        <v>4</v>
      </c>
      <c r="AH3">
        <v>1946.8193000000001</v>
      </c>
      <c r="AI3">
        <v>4</v>
      </c>
      <c r="AJ3">
        <v>2258.7132999999999</v>
      </c>
      <c r="AK3">
        <v>2</v>
      </c>
      <c r="AL3">
        <v>2715.45</v>
      </c>
      <c r="AM3">
        <v>4</v>
      </c>
      <c r="AN3">
        <v>1740.3334</v>
      </c>
      <c r="AO3">
        <v>3</v>
      </c>
      <c r="AP3">
        <v>3320.9816999999998</v>
      </c>
      <c r="AQ3">
        <v>3</v>
      </c>
      <c r="AR3">
        <v>2600.2811999999999</v>
      </c>
      <c r="AS3">
        <v>6</v>
      </c>
      <c r="AT3">
        <v>2030.2163</v>
      </c>
      <c r="AU3">
        <v>7</v>
      </c>
      <c r="AV3">
        <v>2056.1963999999998</v>
      </c>
      <c r="AW3">
        <v>3</v>
      </c>
      <c r="AX3">
        <v>3241.5518999999999</v>
      </c>
      <c r="AY3">
        <v>371.01260000000002</v>
      </c>
      <c r="AZ3">
        <v>290.42869999999999</v>
      </c>
      <c r="BA3">
        <v>-66.915300000000101</v>
      </c>
      <c r="BB3">
        <v>661.44129999999996</v>
      </c>
      <c r="BC3">
        <f t="shared" ref="BC3:BC66" si="0">U3-W3</f>
        <v>8.333999999999997E-2</v>
      </c>
      <c r="BD3">
        <f t="shared" ref="BD3:BD66" si="1">U3-V3</f>
        <v>2.0240000000000036E-2</v>
      </c>
      <c r="BE3">
        <f t="shared" ref="BE3:BE66" si="2">U3-X3</f>
        <v>1.0419999999999985E-2</v>
      </c>
      <c r="BF3">
        <f t="shared" ref="BF3:BF66" si="3">BC3+BD3</f>
        <v>0.10358000000000001</v>
      </c>
    </row>
    <row r="4" spans="1:58" x14ac:dyDescent="0.2">
      <c r="A4" t="s">
        <v>57</v>
      </c>
      <c r="B4">
        <v>56</v>
      </c>
      <c r="C4">
        <v>1</v>
      </c>
      <c r="D4">
        <v>2</v>
      </c>
      <c r="E4">
        <v>2278.3978000000002</v>
      </c>
      <c r="F4">
        <v>0.75651999999999997</v>
      </c>
      <c r="G4">
        <v>28</v>
      </c>
      <c r="H4">
        <v>2390.0284000000001</v>
      </c>
      <c r="I4">
        <v>29</v>
      </c>
      <c r="J4">
        <v>2169.9825999999998</v>
      </c>
      <c r="K4">
        <v>13</v>
      </c>
      <c r="L4">
        <v>2319.6905000000002</v>
      </c>
      <c r="M4">
        <v>14</v>
      </c>
      <c r="N4">
        <v>2387.0300000000002</v>
      </c>
      <c r="O4">
        <v>19</v>
      </c>
      <c r="P4">
        <v>2101.2903999999999</v>
      </c>
      <c r="Q4">
        <v>11</v>
      </c>
      <c r="R4">
        <v>2390.8103999999998</v>
      </c>
      <c r="S4">
        <v>0.8</v>
      </c>
      <c r="T4">
        <v>0.82857000000000003</v>
      </c>
      <c r="U4">
        <v>0.90476000000000001</v>
      </c>
      <c r="V4">
        <v>0.72972999999999999</v>
      </c>
      <c r="W4">
        <v>0.86207</v>
      </c>
      <c r="X4">
        <v>0.57142999999999999</v>
      </c>
      <c r="Y4">
        <v>1</v>
      </c>
      <c r="Z4">
        <v>0.55556000000000005</v>
      </c>
      <c r="AA4">
        <v>1</v>
      </c>
      <c r="AB4">
        <v>0.7</v>
      </c>
      <c r="AC4">
        <v>0.83333000000000002</v>
      </c>
      <c r="AD4">
        <v>0.8125</v>
      </c>
      <c r="AE4">
        <v>5</v>
      </c>
      <c r="AF4">
        <v>2192.5754999999999</v>
      </c>
      <c r="AG4">
        <v>3</v>
      </c>
      <c r="AH4">
        <v>2007.8105</v>
      </c>
      <c r="AI4">
        <v>7</v>
      </c>
      <c r="AJ4">
        <v>2107.4663999999998</v>
      </c>
      <c r="AK4">
        <v>6</v>
      </c>
      <c r="AL4">
        <v>2331.4483</v>
      </c>
      <c r="AM4">
        <v>3</v>
      </c>
      <c r="AN4">
        <v>2971.2489</v>
      </c>
      <c r="AO4">
        <v>3</v>
      </c>
      <c r="AP4">
        <v>1876.1294</v>
      </c>
      <c r="AQ4">
        <v>2</v>
      </c>
      <c r="AR4">
        <v>2860.6</v>
      </c>
      <c r="AS4">
        <v>3</v>
      </c>
      <c r="AT4">
        <v>2118.7248</v>
      </c>
      <c r="AU4">
        <v>6</v>
      </c>
      <c r="AV4">
        <v>2394.3946000000001</v>
      </c>
      <c r="AW4">
        <v>7</v>
      </c>
      <c r="AX4">
        <v>2532.5095000000001</v>
      </c>
      <c r="AY4">
        <v>-218.40010000000001</v>
      </c>
      <c r="AZ4">
        <v>67.339500000000001</v>
      </c>
      <c r="BA4">
        <v>71.119899999999703</v>
      </c>
      <c r="BB4">
        <v>-151.06059999999999</v>
      </c>
      <c r="BC4">
        <f t="shared" si="0"/>
        <v>4.2690000000000006E-2</v>
      </c>
      <c r="BD4">
        <f t="shared" si="1"/>
        <v>0.17503000000000002</v>
      </c>
      <c r="BE4">
        <f t="shared" si="2"/>
        <v>0.33333000000000002</v>
      </c>
      <c r="BF4">
        <f t="shared" si="3"/>
        <v>0.21772000000000002</v>
      </c>
    </row>
    <row r="5" spans="1:58" x14ac:dyDescent="0.2">
      <c r="A5" t="s">
        <v>58</v>
      </c>
      <c r="B5">
        <v>57</v>
      </c>
      <c r="C5">
        <v>1</v>
      </c>
      <c r="D5">
        <v>1</v>
      </c>
      <c r="E5">
        <v>2275.4128999999998</v>
      </c>
      <c r="F5">
        <v>0.73912999999999995</v>
      </c>
      <c r="G5">
        <v>26</v>
      </c>
      <c r="H5">
        <v>2254.9481000000001</v>
      </c>
      <c r="I5">
        <v>19</v>
      </c>
      <c r="J5">
        <v>2301.9393</v>
      </c>
      <c r="K5">
        <v>13</v>
      </c>
      <c r="L5">
        <v>2235.4629</v>
      </c>
      <c r="M5">
        <v>12</v>
      </c>
      <c r="N5">
        <v>2238.6550000000002</v>
      </c>
      <c r="O5">
        <v>6</v>
      </c>
      <c r="P5">
        <v>2803.0572000000002</v>
      </c>
      <c r="Q5">
        <v>14</v>
      </c>
      <c r="R5">
        <v>2121.5920000000001</v>
      </c>
      <c r="S5">
        <v>0.72221999999999997</v>
      </c>
      <c r="T5">
        <v>0.54286000000000001</v>
      </c>
      <c r="U5">
        <v>0.86207</v>
      </c>
      <c r="V5">
        <v>0.59375</v>
      </c>
      <c r="W5">
        <v>0.73912999999999995</v>
      </c>
      <c r="X5">
        <v>0.77419000000000004</v>
      </c>
      <c r="Y5">
        <v>0.8</v>
      </c>
      <c r="Z5">
        <v>0.8</v>
      </c>
      <c r="AA5">
        <v>0.4</v>
      </c>
      <c r="AB5">
        <v>0.6</v>
      </c>
      <c r="AC5">
        <v>0.66666999999999998</v>
      </c>
      <c r="AD5">
        <v>0.53332999999999997</v>
      </c>
      <c r="AE5">
        <v>2</v>
      </c>
      <c r="AF5">
        <v>1794.95</v>
      </c>
      <c r="AG5">
        <v>1</v>
      </c>
      <c r="AH5">
        <v>3691.1</v>
      </c>
      <c r="AI5">
        <v>1</v>
      </c>
      <c r="AJ5">
        <v>2364</v>
      </c>
      <c r="AK5">
        <v>1</v>
      </c>
      <c r="AL5">
        <v>3163.9</v>
      </c>
      <c r="AM5">
        <v>6</v>
      </c>
      <c r="AN5">
        <v>2216.2022999999999</v>
      </c>
      <c r="AO5">
        <v>3</v>
      </c>
      <c r="AP5">
        <v>2116.5091000000002</v>
      </c>
      <c r="AQ5">
        <v>5</v>
      </c>
      <c r="AR5">
        <v>2537.1759999999999</v>
      </c>
      <c r="AS5">
        <v>6</v>
      </c>
      <c r="AT5">
        <v>1642.9422999999999</v>
      </c>
      <c r="AU5">
        <v>8</v>
      </c>
      <c r="AV5">
        <v>2130.9956999999999</v>
      </c>
      <c r="AW5">
        <v>5</v>
      </c>
      <c r="AX5">
        <v>2391.0178000000001</v>
      </c>
      <c r="AY5">
        <v>567.59429999999998</v>
      </c>
      <c r="AZ5">
        <v>3.19210000000021</v>
      </c>
      <c r="BA5">
        <v>-113.87090000000001</v>
      </c>
      <c r="BB5">
        <v>570.78639999999996</v>
      </c>
      <c r="BC5">
        <f t="shared" si="0"/>
        <v>0.12294000000000005</v>
      </c>
      <c r="BD5">
        <f t="shared" si="1"/>
        <v>0.26832</v>
      </c>
      <c r="BE5">
        <f t="shared" si="2"/>
        <v>8.7879999999999958E-2</v>
      </c>
      <c r="BF5">
        <f t="shared" si="3"/>
        <v>0.39126000000000005</v>
      </c>
    </row>
    <row r="6" spans="1:58" x14ac:dyDescent="0.2">
      <c r="A6" t="s">
        <v>59</v>
      </c>
      <c r="B6">
        <v>54</v>
      </c>
      <c r="C6">
        <v>1</v>
      </c>
      <c r="D6">
        <v>1</v>
      </c>
      <c r="E6">
        <v>2140.9220999999998</v>
      </c>
      <c r="F6">
        <v>0.75651999999999997</v>
      </c>
      <c r="G6">
        <v>25</v>
      </c>
      <c r="H6">
        <v>1902.6187</v>
      </c>
      <c r="I6">
        <v>25</v>
      </c>
      <c r="J6">
        <v>2379.7195999999999</v>
      </c>
      <c r="K6">
        <v>9</v>
      </c>
      <c r="L6">
        <v>1933.1909000000001</v>
      </c>
      <c r="M6">
        <v>12</v>
      </c>
      <c r="N6">
        <v>2249.3787000000002</v>
      </c>
      <c r="O6">
        <v>15</v>
      </c>
      <c r="P6">
        <v>2024.5688</v>
      </c>
      <c r="Q6">
        <v>14</v>
      </c>
      <c r="R6">
        <v>2303.3796000000002</v>
      </c>
      <c r="S6">
        <v>0.78125</v>
      </c>
      <c r="T6">
        <v>0.67567999999999995</v>
      </c>
      <c r="U6">
        <v>0.625</v>
      </c>
      <c r="V6">
        <v>0.74285999999999996</v>
      </c>
      <c r="W6">
        <v>0.875</v>
      </c>
      <c r="X6">
        <v>0.78125</v>
      </c>
      <c r="Y6">
        <v>1</v>
      </c>
      <c r="Z6">
        <v>0.55556000000000005</v>
      </c>
      <c r="AA6">
        <v>0.7</v>
      </c>
      <c r="AB6">
        <v>0.58333000000000002</v>
      </c>
      <c r="AC6">
        <v>0.82352999999999998</v>
      </c>
      <c r="AD6">
        <v>0.73333000000000004</v>
      </c>
      <c r="AE6">
        <v>0</v>
      </c>
      <c r="AF6" t="s">
        <v>55</v>
      </c>
      <c r="AG6">
        <v>4</v>
      </c>
      <c r="AH6">
        <v>2251.7035000000001</v>
      </c>
      <c r="AI6">
        <v>6</v>
      </c>
      <c r="AJ6">
        <v>1723.8159000000001</v>
      </c>
      <c r="AK6">
        <v>3</v>
      </c>
      <c r="AL6">
        <v>2287.2354999999998</v>
      </c>
      <c r="AM6">
        <v>2</v>
      </c>
      <c r="AN6">
        <v>1941.05</v>
      </c>
      <c r="AO6">
        <v>2</v>
      </c>
      <c r="AP6">
        <v>3195.6</v>
      </c>
      <c r="AQ6">
        <v>3</v>
      </c>
      <c r="AR6">
        <v>2396.6511999999998</v>
      </c>
      <c r="AS6">
        <v>5</v>
      </c>
      <c r="AT6">
        <v>2204.5048999999999</v>
      </c>
      <c r="AU6">
        <v>7</v>
      </c>
      <c r="AV6">
        <v>1735.6169</v>
      </c>
      <c r="AW6">
        <v>6</v>
      </c>
      <c r="AX6">
        <v>2154.2714000000001</v>
      </c>
      <c r="AY6">
        <v>91.377899999999997</v>
      </c>
      <c r="AZ6">
        <v>316.18779999999998</v>
      </c>
      <c r="BA6">
        <v>370.18869999999998</v>
      </c>
      <c r="BB6">
        <v>407.56569999999999</v>
      </c>
      <c r="BC6">
        <f t="shared" si="0"/>
        <v>-0.25</v>
      </c>
      <c r="BD6">
        <f t="shared" si="1"/>
        <v>-0.11785999999999996</v>
      </c>
      <c r="BE6">
        <f t="shared" si="2"/>
        <v>-0.15625</v>
      </c>
      <c r="BF6">
        <f t="shared" si="3"/>
        <v>-0.36785999999999996</v>
      </c>
    </row>
    <row r="7" spans="1:58" x14ac:dyDescent="0.2">
      <c r="A7" t="s">
        <v>60</v>
      </c>
      <c r="B7">
        <v>55</v>
      </c>
      <c r="C7">
        <v>1</v>
      </c>
      <c r="D7">
        <v>1</v>
      </c>
      <c r="E7">
        <v>1949.8581999999999</v>
      </c>
      <c r="F7">
        <v>0.89564999999999995</v>
      </c>
      <c r="G7">
        <v>31</v>
      </c>
      <c r="H7">
        <v>1722.8886</v>
      </c>
      <c r="I7">
        <v>31</v>
      </c>
      <c r="J7">
        <v>2176.8449999999998</v>
      </c>
      <c r="K7">
        <v>11</v>
      </c>
      <c r="L7">
        <v>2024.2003</v>
      </c>
      <c r="M7">
        <v>17</v>
      </c>
      <c r="N7">
        <v>1990.806</v>
      </c>
      <c r="O7">
        <v>15</v>
      </c>
      <c r="P7">
        <v>1776.6259</v>
      </c>
      <c r="Q7">
        <v>19</v>
      </c>
      <c r="R7">
        <v>2003.5759</v>
      </c>
      <c r="S7">
        <v>0.91176000000000001</v>
      </c>
      <c r="T7">
        <v>0.91176000000000001</v>
      </c>
      <c r="U7">
        <v>0.95</v>
      </c>
      <c r="V7">
        <v>0.9</v>
      </c>
      <c r="W7">
        <v>0.84848000000000001</v>
      </c>
      <c r="X7">
        <v>0.90625</v>
      </c>
      <c r="Y7">
        <v>1</v>
      </c>
      <c r="Z7">
        <v>0.83333000000000002</v>
      </c>
      <c r="AA7">
        <v>0.88888999999999996</v>
      </c>
      <c r="AB7">
        <v>1</v>
      </c>
      <c r="AC7">
        <v>0.92308000000000001</v>
      </c>
      <c r="AD7">
        <v>0.83333000000000002</v>
      </c>
      <c r="AE7">
        <v>4</v>
      </c>
      <c r="AF7">
        <v>2002.4518</v>
      </c>
      <c r="AG7">
        <v>3</v>
      </c>
      <c r="AH7">
        <v>2286.1943000000001</v>
      </c>
      <c r="AI7">
        <v>5</v>
      </c>
      <c r="AJ7">
        <v>1624.9577999999999</v>
      </c>
      <c r="AK7">
        <v>4</v>
      </c>
      <c r="AL7">
        <v>2406.5174000000002</v>
      </c>
      <c r="AM7">
        <v>7</v>
      </c>
      <c r="AN7">
        <v>1601.0441000000001</v>
      </c>
      <c r="AO7">
        <v>4</v>
      </c>
      <c r="AP7">
        <v>2327.4050000000002</v>
      </c>
      <c r="AQ7">
        <v>2</v>
      </c>
      <c r="AR7">
        <v>2386.9499999999998</v>
      </c>
      <c r="AS7">
        <v>9</v>
      </c>
      <c r="AT7">
        <v>2093.8721999999998</v>
      </c>
      <c r="AU7">
        <v>4</v>
      </c>
      <c r="AV7">
        <v>1796.8404</v>
      </c>
      <c r="AW7">
        <v>6</v>
      </c>
      <c r="AX7">
        <v>2255.9987000000001</v>
      </c>
      <c r="AY7">
        <v>-247.5744</v>
      </c>
      <c r="AZ7">
        <v>-33.394299999999902</v>
      </c>
      <c r="BA7">
        <v>-20.624399999999898</v>
      </c>
      <c r="BB7">
        <v>-280.96870000000001</v>
      </c>
      <c r="BC7">
        <f t="shared" si="0"/>
        <v>0.10151999999999994</v>
      </c>
      <c r="BD7">
        <f t="shared" si="1"/>
        <v>4.9999999999999933E-2</v>
      </c>
      <c r="BE7">
        <f t="shared" si="2"/>
        <v>4.3749999999999956E-2</v>
      </c>
      <c r="BF7">
        <f t="shared" si="3"/>
        <v>0.15151999999999988</v>
      </c>
    </row>
    <row r="8" spans="1:58" x14ac:dyDescent="0.2">
      <c r="A8" t="s">
        <v>61</v>
      </c>
      <c r="B8">
        <v>59</v>
      </c>
      <c r="C8">
        <v>1</v>
      </c>
      <c r="D8">
        <v>2</v>
      </c>
      <c r="E8">
        <v>2034.6374000000001</v>
      </c>
      <c r="F8">
        <v>0.92174</v>
      </c>
      <c r="G8">
        <v>34</v>
      </c>
      <c r="H8">
        <v>1982.6793</v>
      </c>
      <c r="I8">
        <v>29</v>
      </c>
      <c r="J8">
        <v>2097.5772999999999</v>
      </c>
      <c r="K8">
        <v>20</v>
      </c>
      <c r="L8">
        <v>2016.6872000000001</v>
      </c>
      <c r="M8">
        <v>19</v>
      </c>
      <c r="N8">
        <v>1812.6135999999999</v>
      </c>
      <c r="O8">
        <v>7</v>
      </c>
      <c r="P8">
        <v>2330.2953000000002</v>
      </c>
      <c r="Q8">
        <v>17</v>
      </c>
      <c r="R8">
        <v>2182.5322999999999</v>
      </c>
      <c r="S8">
        <v>0.91891999999999996</v>
      </c>
      <c r="T8">
        <v>0.85294000000000003</v>
      </c>
      <c r="U8">
        <v>0.96552000000000004</v>
      </c>
      <c r="V8">
        <v>0.93547999999999998</v>
      </c>
      <c r="W8">
        <v>0.85714000000000001</v>
      </c>
      <c r="X8">
        <v>0.91176000000000001</v>
      </c>
      <c r="Y8">
        <v>0.92308000000000001</v>
      </c>
      <c r="Z8">
        <v>0.85714000000000001</v>
      </c>
      <c r="AA8">
        <v>1</v>
      </c>
      <c r="AB8">
        <v>0.93332999999999999</v>
      </c>
      <c r="AC8">
        <v>1</v>
      </c>
      <c r="AD8">
        <v>0.73333000000000004</v>
      </c>
      <c r="AE8">
        <v>8</v>
      </c>
      <c r="AF8">
        <v>1855.9421</v>
      </c>
      <c r="AG8">
        <v>4</v>
      </c>
      <c r="AH8">
        <v>1881.5716</v>
      </c>
      <c r="AI8">
        <v>4</v>
      </c>
      <c r="AJ8">
        <v>2043.0576000000001</v>
      </c>
      <c r="AK8">
        <v>0</v>
      </c>
      <c r="AL8" t="s">
        <v>55</v>
      </c>
      <c r="AM8">
        <v>8</v>
      </c>
      <c r="AN8">
        <v>1773.9701</v>
      </c>
      <c r="AO8">
        <v>8</v>
      </c>
      <c r="AP8">
        <v>1751.6771000000001</v>
      </c>
      <c r="AQ8">
        <v>4</v>
      </c>
      <c r="AR8">
        <v>1996.6581000000001</v>
      </c>
      <c r="AS8">
        <v>6</v>
      </c>
      <c r="AT8">
        <v>2252.2831000000001</v>
      </c>
      <c r="AU8">
        <v>6</v>
      </c>
      <c r="AV8">
        <v>2266.8861999999999</v>
      </c>
      <c r="AW8">
        <v>5</v>
      </c>
      <c r="AX8">
        <v>2121.8027999999999</v>
      </c>
      <c r="AY8">
        <v>313.60809999999998</v>
      </c>
      <c r="AZ8">
        <v>-204.0736</v>
      </c>
      <c r="BA8">
        <v>165.8451</v>
      </c>
      <c r="BB8">
        <v>109.53449999999999</v>
      </c>
      <c r="BC8">
        <f t="shared" si="0"/>
        <v>0.10838000000000003</v>
      </c>
      <c r="BD8">
        <f t="shared" si="1"/>
        <v>3.0040000000000067E-2</v>
      </c>
      <c r="BE8">
        <f t="shared" si="2"/>
        <v>5.376000000000003E-2</v>
      </c>
      <c r="BF8">
        <f t="shared" si="3"/>
        <v>0.1384200000000001</v>
      </c>
    </row>
    <row r="9" spans="1:58" x14ac:dyDescent="0.2">
      <c r="A9" t="s">
        <v>62</v>
      </c>
      <c r="B9">
        <v>56</v>
      </c>
      <c r="C9">
        <v>1</v>
      </c>
      <c r="D9">
        <v>2</v>
      </c>
      <c r="E9">
        <v>2003.4627</v>
      </c>
      <c r="F9">
        <v>0.82608999999999999</v>
      </c>
      <c r="G9">
        <v>30</v>
      </c>
      <c r="H9">
        <v>2183.0749000000001</v>
      </c>
      <c r="I9">
        <v>26</v>
      </c>
      <c r="J9">
        <v>1796.1368</v>
      </c>
      <c r="K9">
        <v>11</v>
      </c>
      <c r="L9">
        <v>1794.6795999999999</v>
      </c>
      <c r="M9">
        <v>18</v>
      </c>
      <c r="N9">
        <v>2020.9942000000001</v>
      </c>
      <c r="O9">
        <v>20</v>
      </c>
      <c r="P9">
        <v>1989.8724999999999</v>
      </c>
      <c r="Q9">
        <v>7</v>
      </c>
      <c r="R9">
        <v>2323.0122999999999</v>
      </c>
      <c r="S9">
        <v>0.83333000000000002</v>
      </c>
      <c r="T9">
        <v>0.8125</v>
      </c>
      <c r="U9">
        <v>0.88</v>
      </c>
      <c r="V9">
        <v>0.89654999999999996</v>
      </c>
      <c r="W9">
        <v>0.81818000000000002</v>
      </c>
      <c r="X9">
        <v>0.71428999999999998</v>
      </c>
      <c r="Y9">
        <v>0.83333000000000002</v>
      </c>
      <c r="Z9">
        <v>1</v>
      </c>
      <c r="AA9">
        <v>0.83333000000000002</v>
      </c>
      <c r="AB9">
        <v>0.875</v>
      </c>
      <c r="AC9">
        <v>0.77778000000000003</v>
      </c>
      <c r="AD9">
        <v>0.75</v>
      </c>
      <c r="AE9">
        <v>4</v>
      </c>
      <c r="AF9">
        <v>1855.6432</v>
      </c>
      <c r="AG9">
        <v>3</v>
      </c>
      <c r="AH9">
        <v>1607.8126</v>
      </c>
      <c r="AI9">
        <v>6</v>
      </c>
      <c r="AJ9">
        <v>2327.2941999999998</v>
      </c>
      <c r="AK9">
        <v>7</v>
      </c>
      <c r="AL9">
        <v>1899.336</v>
      </c>
      <c r="AM9">
        <v>3</v>
      </c>
      <c r="AN9">
        <v>2437.8083999999999</v>
      </c>
      <c r="AO9">
        <v>5</v>
      </c>
      <c r="AP9">
        <v>1718.7108000000001</v>
      </c>
      <c r="AQ9">
        <v>3</v>
      </c>
      <c r="AR9">
        <v>2794.9148</v>
      </c>
      <c r="AS9">
        <v>2</v>
      </c>
      <c r="AT9">
        <v>1745.35</v>
      </c>
      <c r="AU9">
        <v>6</v>
      </c>
      <c r="AV9">
        <v>2225.0680000000002</v>
      </c>
      <c r="AW9">
        <v>8</v>
      </c>
      <c r="AX9">
        <v>1827.5082</v>
      </c>
      <c r="AY9">
        <v>195.19290000000001</v>
      </c>
      <c r="AZ9">
        <v>226.31460000000001</v>
      </c>
      <c r="BA9">
        <v>528.33270000000005</v>
      </c>
      <c r="BB9">
        <v>421.50749999999999</v>
      </c>
      <c r="BC9">
        <f t="shared" si="0"/>
        <v>6.1819999999999986E-2</v>
      </c>
      <c r="BD9">
        <f t="shared" si="1"/>
        <v>-1.6549999999999954E-2</v>
      </c>
      <c r="BE9">
        <f t="shared" si="2"/>
        <v>0.16571000000000002</v>
      </c>
      <c r="BF9">
        <f t="shared" si="3"/>
        <v>4.5270000000000032E-2</v>
      </c>
    </row>
    <row r="10" spans="1:58" x14ac:dyDescent="0.2">
      <c r="A10" t="s">
        <v>63</v>
      </c>
      <c r="B10">
        <v>56</v>
      </c>
      <c r="C10">
        <v>1</v>
      </c>
      <c r="D10">
        <v>2</v>
      </c>
      <c r="E10">
        <v>1950.2659000000001</v>
      </c>
      <c r="F10">
        <v>0.97391000000000005</v>
      </c>
      <c r="G10">
        <v>36</v>
      </c>
      <c r="H10">
        <v>1952.6822</v>
      </c>
      <c r="I10">
        <v>32</v>
      </c>
      <c r="J10">
        <v>1948.7517</v>
      </c>
      <c r="K10">
        <v>20</v>
      </c>
      <c r="L10">
        <v>1900.3607</v>
      </c>
      <c r="M10">
        <v>19</v>
      </c>
      <c r="N10">
        <v>1772.3271999999999</v>
      </c>
      <c r="O10">
        <v>10</v>
      </c>
      <c r="P10">
        <v>1958.2898</v>
      </c>
      <c r="Q10">
        <v>19</v>
      </c>
      <c r="R10">
        <v>2177.0048000000002</v>
      </c>
      <c r="S10">
        <v>0.97297</v>
      </c>
      <c r="T10">
        <v>0.94118000000000002</v>
      </c>
      <c r="U10">
        <v>0.96552000000000004</v>
      </c>
      <c r="V10">
        <v>0.96774000000000004</v>
      </c>
      <c r="W10">
        <v>1</v>
      </c>
      <c r="X10">
        <v>0.97058999999999995</v>
      </c>
      <c r="Y10">
        <v>1</v>
      </c>
      <c r="Z10">
        <v>0.92857000000000001</v>
      </c>
      <c r="AA10">
        <v>0.75</v>
      </c>
      <c r="AB10">
        <v>1</v>
      </c>
      <c r="AC10">
        <v>1</v>
      </c>
      <c r="AD10">
        <v>0.93332999999999999</v>
      </c>
      <c r="AE10">
        <v>8</v>
      </c>
      <c r="AF10">
        <v>2042.6577</v>
      </c>
      <c r="AG10">
        <v>3</v>
      </c>
      <c r="AH10">
        <v>1929.1063999999999</v>
      </c>
      <c r="AI10">
        <v>5</v>
      </c>
      <c r="AJ10">
        <v>1831.6983</v>
      </c>
      <c r="AK10">
        <v>0</v>
      </c>
      <c r="AL10" t="s">
        <v>55</v>
      </c>
      <c r="AM10">
        <v>8</v>
      </c>
      <c r="AN10">
        <v>1670.8132000000001</v>
      </c>
      <c r="AO10">
        <v>8</v>
      </c>
      <c r="AP10">
        <v>1770.174</v>
      </c>
      <c r="AQ10">
        <v>5</v>
      </c>
      <c r="AR10">
        <v>2177.3254000000002</v>
      </c>
      <c r="AS10">
        <v>7</v>
      </c>
      <c r="AT10">
        <v>2077.5781999999999</v>
      </c>
      <c r="AU10">
        <v>6</v>
      </c>
      <c r="AV10">
        <v>1797.7729999999999</v>
      </c>
      <c r="AW10">
        <v>6</v>
      </c>
      <c r="AX10">
        <v>1868.3522</v>
      </c>
      <c r="AY10">
        <v>57.929100000000098</v>
      </c>
      <c r="AZ10">
        <v>-128.0335</v>
      </c>
      <c r="BA10">
        <v>276.64409999999998</v>
      </c>
      <c r="BB10">
        <v>-70.104399999999899</v>
      </c>
      <c r="BC10">
        <f t="shared" si="0"/>
        <v>-3.4479999999999955E-2</v>
      </c>
      <c r="BD10">
        <f t="shared" si="1"/>
        <v>-2.2199999999999998E-3</v>
      </c>
      <c r="BE10">
        <f t="shared" si="2"/>
        <v>-5.0699999999999079E-3</v>
      </c>
      <c r="BF10">
        <f t="shared" si="3"/>
        <v>-3.6699999999999955E-2</v>
      </c>
    </row>
    <row r="11" spans="1:58" x14ac:dyDescent="0.2">
      <c r="A11" t="s">
        <v>64</v>
      </c>
      <c r="B11">
        <v>55</v>
      </c>
      <c r="C11">
        <v>1</v>
      </c>
      <c r="D11">
        <v>1</v>
      </c>
      <c r="E11">
        <v>2256.7341999999999</v>
      </c>
      <c r="F11">
        <v>0.91303999999999996</v>
      </c>
      <c r="G11">
        <v>32</v>
      </c>
      <c r="H11">
        <v>2220.7224999999999</v>
      </c>
      <c r="I11">
        <v>28</v>
      </c>
      <c r="J11">
        <v>2299.2420000000002</v>
      </c>
      <c r="K11">
        <v>11</v>
      </c>
      <c r="L11">
        <v>2395.3551000000002</v>
      </c>
      <c r="M11">
        <v>16</v>
      </c>
      <c r="N11">
        <v>2103.9902999999999</v>
      </c>
      <c r="O11">
        <v>16</v>
      </c>
      <c r="P11">
        <v>2384.9692</v>
      </c>
      <c r="Q11">
        <v>17</v>
      </c>
      <c r="R11">
        <v>2188.6257000000001</v>
      </c>
      <c r="S11">
        <v>1</v>
      </c>
      <c r="T11">
        <v>0.75675999999999999</v>
      </c>
      <c r="U11">
        <v>0.91666999999999998</v>
      </c>
      <c r="V11">
        <v>0.88571</v>
      </c>
      <c r="W11">
        <v>0.95833000000000002</v>
      </c>
      <c r="X11">
        <v>0.90625</v>
      </c>
      <c r="Y11">
        <v>1</v>
      </c>
      <c r="Z11">
        <v>1</v>
      </c>
      <c r="AA11">
        <v>0.7</v>
      </c>
      <c r="AB11">
        <v>0.66666999999999998</v>
      </c>
      <c r="AC11">
        <v>1</v>
      </c>
      <c r="AD11">
        <v>0.86667000000000005</v>
      </c>
      <c r="AE11">
        <v>0</v>
      </c>
      <c r="AF11" t="s">
        <v>55</v>
      </c>
      <c r="AG11">
        <v>4</v>
      </c>
      <c r="AH11">
        <v>2249.2966000000001</v>
      </c>
      <c r="AI11">
        <v>6</v>
      </c>
      <c r="AJ11">
        <v>2419.7453999999998</v>
      </c>
      <c r="AK11">
        <v>3</v>
      </c>
      <c r="AL11">
        <v>2001.0379</v>
      </c>
      <c r="AM11">
        <v>4</v>
      </c>
      <c r="AN11">
        <v>1583.5911000000001</v>
      </c>
      <c r="AO11">
        <v>2</v>
      </c>
      <c r="AP11">
        <v>1668.55</v>
      </c>
      <c r="AQ11">
        <v>5</v>
      </c>
      <c r="AR11">
        <v>2183.0259999999998</v>
      </c>
      <c r="AS11">
        <v>6</v>
      </c>
      <c r="AT11">
        <v>2315.4243000000001</v>
      </c>
      <c r="AU11">
        <v>9</v>
      </c>
      <c r="AV11">
        <v>2254.078</v>
      </c>
      <c r="AW11">
        <v>8</v>
      </c>
      <c r="AX11">
        <v>2626.7244999999998</v>
      </c>
      <c r="AY11">
        <v>-10.3859000000002</v>
      </c>
      <c r="AZ11">
        <v>-291.3648</v>
      </c>
      <c r="BA11">
        <v>-206.7294</v>
      </c>
      <c r="BB11">
        <v>-301.75070000000102</v>
      </c>
      <c r="BC11">
        <f t="shared" si="0"/>
        <v>-4.166000000000003E-2</v>
      </c>
      <c r="BD11">
        <f t="shared" si="1"/>
        <v>3.0959999999999988E-2</v>
      </c>
      <c r="BE11">
        <f t="shared" si="2"/>
        <v>1.0419999999999985E-2</v>
      </c>
      <c r="BF11">
        <f t="shared" si="3"/>
        <v>-1.0700000000000043E-2</v>
      </c>
    </row>
    <row r="12" spans="1:58" x14ac:dyDescent="0.2">
      <c r="A12" t="s">
        <v>65</v>
      </c>
      <c r="B12">
        <v>55</v>
      </c>
      <c r="C12">
        <v>1</v>
      </c>
      <c r="D12">
        <v>1</v>
      </c>
      <c r="E12">
        <v>1994.2420999999999</v>
      </c>
      <c r="F12">
        <v>0.85216999999999998</v>
      </c>
      <c r="G12">
        <v>32</v>
      </c>
      <c r="H12">
        <v>1892.8547000000001</v>
      </c>
      <c r="I12">
        <v>20</v>
      </c>
      <c r="J12">
        <v>2159.5338999999999</v>
      </c>
      <c r="K12">
        <v>10</v>
      </c>
      <c r="L12">
        <v>2038.3649</v>
      </c>
      <c r="M12">
        <v>12</v>
      </c>
      <c r="N12">
        <v>1905.2357</v>
      </c>
      <c r="O12">
        <v>14</v>
      </c>
      <c r="P12">
        <v>2204.7813000000001</v>
      </c>
      <c r="Q12">
        <v>16</v>
      </c>
      <c r="R12">
        <v>1851.5902000000001</v>
      </c>
      <c r="S12">
        <v>1</v>
      </c>
      <c r="T12">
        <v>0.54054000000000002</v>
      </c>
      <c r="U12">
        <v>0.875</v>
      </c>
      <c r="V12">
        <v>0.8</v>
      </c>
      <c r="W12">
        <v>0.875</v>
      </c>
      <c r="X12">
        <v>0.875</v>
      </c>
      <c r="Y12">
        <v>1</v>
      </c>
      <c r="Z12">
        <v>1</v>
      </c>
      <c r="AA12">
        <v>0.5</v>
      </c>
      <c r="AB12">
        <v>0.41666999999999998</v>
      </c>
      <c r="AC12">
        <v>1</v>
      </c>
      <c r="AD12">
        <v>0.66666999999999998</v>
      </c>
      <c r="AE12">
        <v>0</v>
      </c>
      <c r="AF12" t="s">
        <v>55</v>
      </c>
      <c r="AG12">
        <v>3</v>
      </c>
      <c r="AH12">
        <v>2072.2069000000001</v>
      </c>
      <c r="AI12">
        <v>6</v>
      </c>
      <c r="AJ12">
        <v>2227.5635000000002</v>
      </c>
      <c r="AK12">
        <v>2</v>
      </c>
      <c r="AL12">
        <v>1575.5</v>
      </c>
      <c r="AM12">
        <v>4</v>
      </c>
      <c r="AN12">
        <v>1568.0537999999999</v>
      </c>
      <c r="AO12">
        <v>0</v>
      </c>
      <c r="AP12" t="s">
        <v>55</v>
      </c>
      <c r="AQ12">
        <v>5</v>
      </c>
      <c r="AR12">
        <v>1772.4137000000001</v>
      </c>
      <c r="AS12">
        <v>5</v>
      </c>
      <c r="AT12">
        <v>2043.3921</v>
      </c>
      <c r="AU12">
        <v>9</v>
      </c>
      <c r="AV12">
        <v>1839.1795</v>
      </c>
      <c r="AW12">
        <v>6</v>
      </c>
      <c r="AX12">
        <v>2369.9297000000001</v>
      </c>
      <c r="AY12">
        <v>166.41640000000001</v>
      </c>
      <c r="AZ12">
        <v>-133.1292</v>
      </c>
      <c r="BA12">
        <v>-186.7747</v>
      </c>
      <c r="BB12">
        <v>33.287199999999999</v>
      </c>
      <c r="BC12">
        <f t="shared" si="0"/>
        <v>0</v>
      </c>
      <c r="BD12">
        <f t="shared" si="1"/>
        <v>7.4999999999999956E-2</v>
      </c>
      <c r="BE12">
        <f t="shared" si="2"/>
        <v>0</v>
      </c>
      <c r="BF12">
        <f t="shared" si="3"/>
        <v>7.4999999999999956E-2</v>
      </c>
    </row>
    <row r="13" spans="1:58" x14ac:dyDescent="0.2">
      <c r="A13" t="s">
        <v>66</v>
      </c>
      <c r="B13">
        <v>51</v>
      </c>
      <c r="C13">
        <v>1</v>
      </c>
      <c r="D13">
        <v>2</v>
      </c>
      <c r="E13">
        <v>2440.7100999999998</v>
      </c>
      <c r="F13">
        <v>0.81738999999999995</v>
      </c>
      <c r="G13">
        <v>25</v>
      </c>
      <c r="H13">
        <v>2481.6064000000001</v>
      </c>
      <c r="I13">
        <v>26</v>
      </c>
      <c r="J13">
        <v>2405.2321999999999</v>
      </c>
      <c r="K13">
        <v>12</v>
      </c>
      <c r="L13">
        <v>2492.7147</v>
      </c>
      <c r="M13">
        <v>9</v>
      </c>
      <c r="N13">
        <v>2591.6772999999998</v>
      </c>
      <c r="O13">
        <v>15</v>
      </c>
      <c r="P13">
        <v>2287.5088000000001</v>
      </c>
      <c r="Q13">
        <v>15</v>
      </c>
      <c r="R13">
        <v>2467.7238000000002</v>
      </c>
      <c r="S13">
        <v>0.78125</v>
      </c>
      <c r="T13">
        <v>0.70269999999999999</v>
      </c>
      <c r="U13">
        <v>0.95833000000000002</v>
      </c>
      <c r="V13">
        <v>0.65713999999999995</v>
      </c>
      <c r="W13">
        <v>0.91666999999999998</v>
      </c>
      <c r="X13">
        <v>0.8125</v>
      </c>
      <c r="Y13">
        <v>1</v>
      </c>
      <c r="Z13">
        <v>0.77778000000000003</v>
      </c>
      <c r="AA13">
        <v>0.9</v>
      </c>
      <c r="AB13">
        <v>0.75</v>
      </c>
      <c r="AC13">
        <v>0.70587999999999995</v>
      </c>
      <c r="AD13">
        <v>0.53332999999999997</v>
      </c>
      <c r="AE13">
        <v>0</v>
      </c>
      <c r="AF13" t="s">
        <v>55</v>
      </c>
      <c r="AG13">
        <v>6</v>
      </c>
      <c r="AH13">
        <v>2230.1059</v>
      </c>
      <c r="AI13">
        <v>6</v>
      </c>
      <c r="AJ13">
        <v>2310.5643</v>
      </c>
      <c r="AK13">
        <v>3</v>
      </c>
      <c r="AL13">
        <v>2187.7538</v>
      </c>
      <c r="AM13">
        <v>3</v>
      </c>
      <c r="AN13">
        <v>1989.6773000000001</v>
      </c>
      <c r="AO13">
        <v>2</v>
      </c>
      <c r="AP13">
        <v>3246.4</v>
      </c>
      <c r="AQ13">
        <v>4</v>
      </c>
      <c r="AR13">
        <v>2142.4070999999999</v>
      </c>
      <c r="AS13">
        <v>7</v>
      </c>
      <c r="AT13">
        <v>2518.1318999999999</v>
      </c>
      <c r="AU13">
        <v>7</v>
      </c>
      <c r="AV13">
        <v>2926.2869000000001</v>
      </c>
      <c r="AW13">
        <v>3</v>
      </c>
      <c r="AX13">
        <v>2326.2138</v>
      </c>
      <c r="AY13">
        <v>-205.20590000000001</v>
      </c>
      <c r="AZ13">
        <v>98.962599999999796</v>
      </c>
      <c r="BA13">
        <v>-24.990899999999801</v>
      </c>
      <c r="BB13">
        <v>-106.2433</v>
      </c>
      <c r="BC13">
        <f t="shared" si="0"/>
        <v>4.166000000000003E-2</v>
      </c>
      <c r="BD13">
        <f t="shared" si="1"/>
        <v>0.30119000000000007</v>
      </c>
      <c r="BE13">
        <f t="shared" si="2"/>
        <v>0.14583000000000002</v>
      </c>
      <c r="BF13">
        <f t="shared" si="3"/>
        <v>0.3428500000000001</v>
      </c>
    </row>
    <row r="14" spans="1:58" x14ac:dyDescent="0.2">
      <c r="A14" t="s">
        <v>67</v>
      </c>
      <c r="B14">
        <v>61</v>
      </c>
      <c r="C14">
        <v>1</v>
      </c>
      <c r="D14">
        <v>1</v>
      </c>
      <c r="E14">
        <v>1643.5146</v>
      </c>
      <c r="F14">
        <v>0.92174</v>
      </c>
      <c r="G14">
        <v>31</v>
      </c>
      <c r="H14">
        <v>1697.1633999999999</v>
      </c>
      <c r="I14">
        <v>31</v>
      </c>
      <c r="J14">
        <v>1589.1793</v>
      </c>
      <c r="K14">
        <v>12</v>
      </c>
      <c r="L14">
        <v>1569.4159</v>
      </c>
      <c r="M14">
        <v>18</v>
      </c>
      <c r="N14">
        <v>1525.6895</v>
      </c>
      <c r="O14">
        <v>16</v>
      </c>
      <c r="P14">
        <v>1556.3226</v>
      </c>
      <c r="Q14">
        <v>16</v>
      </c>
      <c r="R14">
        <v>1919.0586000000001</v>
      </c>
      <c r="S14">
        <v>0.96875</v>
      </c>
      <c r="T14">
        <v>0.83784000000000003</v>
      </c>
      <c r="U14">
        <v>0.95833000000000002</v>
      </c>
      <c r="V14">
        <v>0.97143000000000002</v>
      </c>
      <c r="W14">
        <v>0.91666999999999998</v>
      </c>
      <c r="X14">
        <v>0.84375</v>
      </c>
      <c r="Y14">
        <v>1</v>
      </c>
      <c r="Z14">
        <v>1</v>
      </c>
      <c r="AA14">
        <v>0.9</v>
      </c>
      <c r="AB14">
        <v>0.58333000000000002</v>
      </c>
      <c r="AC14">
        <v>0.94118000000000002</v>
      </c>
      <c r="AD14">
        <v>1</v>
      </c>
      <c r="AE14">
        <v>0</v>
      </c>
      <c r="AF14" t="s">
        <v>55</v>
      </c>
      <c r="AG14">
        <v>5</v>
      </c>
      <c r="AH14">
        <v>1264.1726000000001</v>
      </c>
      <c r="AI14">
        <v>6</v>
      </c>
      <c r="AJ14">
        <v>1380.1003000000001</v>
      </c>
      <c r="AK14">
        <v>4</v>
      </c>
      <c r="AL14">
        <v>1589.9498000000001</v>
      </c>
      <c r="AM14">
        <v>4</v>
      </c>
      <c r="AN14">
        <v>1305.9590000000001</v>
      </c>
      <c r="AO14">
        <v>3</v>
      </c>
      <c r="AP14">
        <v>1593.7526</v>
      </c>
      <c r="AQ14">
        <v>5</v>
      </c>
      <c r="AR14">
        <v>1929.7859000000001</v>
      </c>
      <c r="AS14">
        <v>4</v>
      </c>
      <c r="AT14">
        <v>2323.8040999999998</v>
      </c>
      <c r="AU14">
        <v>9</v>
      </c>
      <c r="AV14">
        <v>1876.0861</v>
      </c>
      <c r="AW14">
        <v>9</v>
      </c>
      <c r="AX14">
        <v>1453.24</v>
      </c>
      <c r="AY14">
        <v>-13.093299999999999</v>
      </c>
      <c r="AZ14">
        <v>-43.726399999999998</v>
      </c>
      <c r="BA14">
        <v>349.64269999999999</v>
      </c>
      <c r="BB14">
        <v>-56.819699999999997</v>
      </c>
      <c r="BC14">
        <f t="shared" si="0"/>
        <v>4.166000000000003E-2</v>
      </c>
      <c r="BD14">
        <f t="shared" si="1"/>
        <v>-1.3100000000000001E-2</v>
      </c>
      <c r="BE14">
        <f t="shared" si="2"/>
        <v>0.11458000000000002</v>
      </c>
      <c r="BF14">
        <f t="shared" si="3"/>
        <v>2.856000000000003E-2</v>
      </c>
    </row>
    <row r="15" spans="1:58" x14ac:dyDescent="0.2">
      <c r="A15" t="s">
        <v>68</v>
      </c>
      <c r="B15">
        <v>58</v>
      </c>
      <c r="C15">
        <v>1</v>
      </c>
      <c r="D15">
        <v>2</v>
      </c>
      <c r="E15">
        <v>1927.8300999999999</v>
      </c>
      <c r="F15">
        <v>0.95652000000000004</v>
      </c>
      <c r="G15">
        <v>37</v>
      </c>
      <c r="H15">
        <v>1598.7784999999999</v>
      </c>
      <c r="I15">
        <v>30</v>
      </c>
      <c r="J15">
        <v>2333.7705000000001</v>
      </c>
      <c r="K15">
        <v>21</v>
      </c>
      <c r="L15">
        <v>1687.0988</v>
      </c>
      <c r="M15">
        <v>19</v>
      </c>
      <c r="N15">
        <v>1947.1476</v>
      </c>
      <c r="O15">
        <v>8</v>
      </c>
      <c r="P15">
        <v>1954.1059</v>
      </c>
      <c r="Q15">
        <v>19</v>
      </c>
      <c r="R15">
        <v>2161.2984999999999</v>
      </c>
      <c r="S15">
        <v>1</v>
      </c>
      <c r="T15">
        <v>0.88234999999999997</v>
      </c>
      <c r="U15">
        <v>1</v>
      </c>
      <c r="V15">
        <v>0.96774000000000004</v>
      </c>
      <c r="W15">
        <v>0.85714000000000001</v>
      </c>
      <c r="X15">
        <v>0.97058999999999995</v>
      </c>
      <c r="Y15">
        <v>1</v>
      </c>
      <c r="Z15">
        <v>1</v>
      </c>
      <c r="AA15">
        <v>1</v>
      </c>
      <c r="AB15">
        <v>0.93332999999999999</v>
      </c>
      <c r="AC15">
        <v>1</v>
      </c>
      <c r="AD15">
        <v>0.8</v>
      </c>
      <c r="AE15">
        <v>8</v>
      </c>
      <c r="AF15">
        <v>1377.5979</v>
      </c>
      <c r="AG15">
        <v>4</v>
      </c>
      <c r="AH15">
        <v>2125.7310000000002</v>
      </c>
      <c r="AI15">
        <v>5</v>
      </c>
      <c r="AJ15">
        <v>1358.4431999999999</v>
      </c>
      <c r="AK15">
        <v>0</v>
      </c>
      <c r="AL15" t="s">
        <v>55</v>
      </c>
      <c r="AM15">
        <v>8</v>
      </c>
      <c r="AN15">
        <v>1541.1059</v>
      </c>
      <c r="AO15">
        <v>8</v>
      </c>
      <c r="AP15">
        <v>2117.4956000000002</v>
      </c>
      <c r="AQ15">
        <v>6</v>
      </c>
      <c r="AR15">
        <v>1830.8094000000001</v>
      </c>
      <c r="AS15">
        <v>6</v>
      </c>
      <c r="AT15">
        <v>2217.9283999999998</v>
      </c>
      <c r="AU15">
        <v>6</v>
      </c>
      <c r="AV15">
        <v>1528.3251</v>
      </c>
      <c r="AW15">
        <v>6</v>
      </c>
      <c r="AX15">
        <v>2416.7498000000001</v>
      </c>
      <c r="AY15">
        <v>267.00709999999998</v>
      </c>
      <c r="AZ15">
        <v>260.04880000000003</v>
      </c>
      <c r="BA15">
        <v>474.19970000000001</v>
      </c>
      <c r="BB15">
        <v>527.05589999999995</v>
      </c>
      <c r="BC15">
        <f t="shared" si="0"/>
        <v>0.14285999999999999</v>
      </c>
      <c r="BD15">
        <f t="shared" si="1"/>
        <v>3.2259999999999955E-2</v>
      </c>
      <c r="BE15">
        <f t="shared" si="2"/>
        <v>2.9410000000000047E-2</v>
      </c>
      <c r="BF15">
        <f t="shared" si="3"/>
        <v>0.17511999999999994</v>
      </c>
    </row>
    <row r="16" spans="1:58" x14ac:dyDescent="0.2">
      <c r="A16" t="s">
        <v>69</v>
      </c>
      <c r="B16">
        <v>57</v>
      </c>
      <c r="C16">
        <v>1</v>
      </c>
      <c r="D16">
        <v>1</v>
      </c>
      <c r="E16">
        <v>2377.8281000000002</v>
      </c>
      <c r="F16">
        <v>0.86956999999999995</v>
      </c>
      <c r="G16">
        <v>33</v>
      </c>
      <c r="H16">
        <v>2428.4009999999998</v>
      </c>
      <c r="I16">
        <v>25</v>
      </c>
      <c r="J16">
        <v>2310.8760000000002</v>
      </c>
      <c r="K16">
        <v>12</v>
      </c>
      <c r="L16">
        <v>2444.7512999999999</v>
      </c>
      <c r="M16">
        <v>18</v>
      </c>
      <c r="N16">
        <v>2312.4904000000001</v>
      </c>
      <c r="O16">
        <v>21</v>
      </c>
      <c r="P16">
        <v>2464.4922999999999</v>
      </c>
      <c r="Q16">
        <v>7</v>
      </c>
      <c r="R16">
        <v>2168.7123999999999</v>
      </c>
      <c r="S16">
        <v>0.91666999999999998</v>
      </c>
      <c r="T16">
        <v>0.78125</v>
      </c>
      <c r="U16">
        <v>0.88</v>
      </c>
      <c r="V16">
        <v>0.93103000000000002</v>
      </c>
      <c r="W16">
        <v>0.87878999999999996</v>
      </c>
      <c r="X16">
        <v>0.78571000000000002</v>
      </c>
      <c r="Y16">
        <v>1</v>
      </c>
      <c r="Z16">
        <v>0.83333000000000002</v>
      </c>
      <c r="AA16">
        <v>0.75</v>
      </c>
      <c r="AB16">
        <v>0.75</v>
      </c>
      <c r="AC16">
        <v>0.88888999999999996</v>
      </c>
      <c r="AD16">
        <v>0.83333000000000002</v>
      </c>
      <c r="AE16">
        <v>5</v>
      </c>
      <c r="AF16">
        <v>2319.8953000000001</v>
      </c>
      <c r="AG16">
        <v>4</v>
      </c>
      <c r="AH16">
        <v>2471.7599</v>
      </c>
      <c r="AI16">
        <v>7</v>
      </c>
      <c r="AJ16">
        <v>2544.6261</v>
      </c>
      <c r="AK16">
        <v>5</v>
      </c>
      <c r="AL16">
        <v>2133.4193</v>
      </c>
      <c r="AM16">
        <v>3</v>
      </c>
      <c r="AN16">
        <v>2787.6199000000001</v>
      </c>
      <c r="AO16">
        <v>4</v>
      </c>
      <c r="AP16">
        <v>2179.7579999999998</v>
      </c>
      <c r="AQ16">
        <v>2</v>
      </c>
      <c r="AR16">
        <v>2065.5500000000002</v>
      </c>
      <c r="AS16">
        <v>2</v>
      </c>
      <c r="AT16">
        <v>2641.8</v>
      </c>
      <c r="AU16">
        <v>6</v>
      </c>
      <c r="AV16">
        <v>2543.1392999999998</v>
      </c>
      <c r="AW16">
        <v>8</v>
      </c>
      <c r="AX16">
        <v>2141.7033000000001</v>
      </c>
      <c r="AY16">
        <v>19.741</v>
      </c>
      <c r="AZ16">
        <v>-132.26089999999999</v>
      </c>
      <c r="BA16">
        <v>-276.03890000000001</v>
      </c>
      <c r="BB16">
        <v>-112.51990000000001</v>
      </c>
      <c r="BC16">
        <f t="shared" si="0"/>
        <v>1.2100000000000444E-3</v>
      </c>
      <c r="BD16">
        <f t="shared" si="1"/>
        <v>-5.103000000000002E-2</v>
      </c>
      <c r="BE16">
        <f t="shared" si="2"/>
        <v>9.4289999999999985E-2</v>
      </c>
      <c r="BF16">
        <f t="shared" si="3"/>
        <v>-4.9819999999999975E-2</v>
      </c>
    </row>
    <row r="17" spans="1:58" x14ac:dyDescent="0.2">
      <c r="A17" t="s">
        <v>70</v>
      </c>
      <c r="B17">
        <v>59</v>
      </c>
      <c r="C17">
        <v>1</v>
      </c>
      <c r="D17">
        <v>2</v>
      </c>
      <c r="E17">
        <v>1408.7976000000001</v>
      </c>
      <c r="F17">
        <v>0.92174</v>
      </c>
      <c r="G17">
        <v>35</v>
      </c>
      <c r="H17">
        <v>1335.9229</v>
      </c>
      <c r="I17">
        <v>34</v>
      </c>
      <c r="J17">
        <v>1485.6859999999999</v>
      </c>
      <c r="K17">
        <v>21</v>
      </c>
      <c r="L17">
        <v>1236.3601000000001</v>
      </c>
      <c r="M17">
        <v>12</v>
      </c>
      <c r="N17">
        <v>1608.8523</v>
      </c>
      <c r="O17">
        <v>21</v>
      </c>
      <c r="P17">
        <v>1464.0589</v>
      </c>
      <c r="Q17">
        <v>15</v>
      </c>
      <c r="R17">
        <v>1418.7722000000001</v>
      </c>
      <c r="S17">
        <v>1</v>
      </c>
      <c r="T17">
        <v>1</v>
      </c>
      <c r="U17">
        <v>0.96875</v>
      </c>
      <c r="V17">
        <v>1</v>
      </c>
      <c r="W17">
        <v>0.85294000000000003</v>
      </c>
      <c r="X17">
        <v>0.89285999999999999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7</v>
      </c>
      <c r="AF17">
        <v>1085.0718999999999</v>
      </c>
      <c r="AG17">
        <v>7</v>
      </c>
      <c r="AH17">
        <v>1331.0133000000001</v>
      </c>
      <c r="AI17">
        <v>7</v>
      </c>
      <c r="AJ17">
        <v>1080.2284999999999</v>
      </c>
      <c r="AK17">
        <v>7</v>
      </c>
      <c r="AL17">
        <v>1675.2318</v>
      </c>
      <c r="AM17">
        <v>2</v>
      </c>
      <c r="AN17">
        <v>1823.8</v>
      </c>
      <c r="AO17">
        <v>3</v>
      </c>
      <c r="AP17">
        <v>1323.9096999999999</v>
      </c>
      <c r="AQ17">
        <v>4</v>
      </c>
      <c r="AR17">
        <v>1557.9292</v>
      </c>
      <c r="AS17">
        <v>3</v>
      </c>
      <c r="AT17">
        <v>1201.1959999999999</v>
      </c>
      <c r="AU17">
        <v>7</v>
      </c>
      <c r="AV17">
        <v>1269.2221</v>
      </c>
      <c r="AW17">
        <v>7</v>
      </c>
      <c r="AX17">
        <v>1693.2190000000001</v>
      </c>
      <c r="AY17">
        <v>227.69880000000001</v>
      </c>
      <c r="AZ17">
        <v>372.49220000000003</v>
      </c>
      <c r="BA17">
        <v>182.41210000000001</v>
      </c>
      <c r="BB17">
        <v>600.19100000000003</v>
      </c>
      <c r="BC17">
        <f t="shared" si="0"/>
        <v>0.11580999999999997</v>
      </c>
      <c r="BD17">
        <f t="shared" si="1"/>
        <v>-3.125E-2</v>
      </c>
      <c r="BE17">
        <f t="shared" si="2"/>
        <v>7.5890000000000013E-2</v>
      </c>
      <c r="BF17">
        <f t="shared" si="3"/>
        <v>8.4559999999999969E-2</v>
      </c>
    </row>
    <row r="18" spans="1:58" x14ac:dyDescent="0.2">
      <c r="A18" t="s">
        <v>71</v>
      </c>
      <c r="B18">
        <v>56</v>
      </c>
      <c r="C18">
        <v>1</v>
      </c>
      <c r="D18">
        <v>1</v>
      </c>
      <c r="E18">
        <v>1826.2057</v>
      </c>
      <c r="F18">
        <v>0.86956999999999995</v>
      </c>
      <c r="G18">
        <v>31</v>
      </c>
      <c r="H18">
        <v>1824.3588999999999</v>
      </c>
      <c r="I18">
        <v>30</v>
      </c>
      <c r="J18">
        <v>1830.1022</v>
      </c>
      <c r="K18">
        <v>10</v>
      </c>
      <c r="L18">
        <v>1537.6139000000001</v>
      </c>
      <c r="M18">
        <v>16</v>
      </c>
      <c r="N18">
        <v>2010.5308</v>
      </c>
      <c r="O18">
        <v>16</v>
      </c>
      <c r="P18">
        <v>1816.1006</v>
      </c>
      <c r="Q18">
        <v>19</v>
      </c>
      <c r="R18">
        <v>1825.8942999999999</v>
      </c>
      <c r="S18">
        <v>0.91176000000000001</v>
      </c>
      <c r="T18">
        <v>0.88234999999999997</v>
      </c>
      <c r="U18">
        <v>0.85</v>
      </c>
      <c r="V18">
        <v>0.83333000000000002</v>
      </c>
      <c r="W18">
        <v>0.87878999999999996</v>
      </c>
      <c r="X18">
        <v>0.90625</v>
      </c>
      <c r="Y18">
        <v>0.88888999999999996</v>
      </c>
      <c r="Z18">
        <v>0.91666999999999998</v>
      </c>
      <c r="AA18">
        <v>1</v>
      </c>
      <c r="AB18">
        <v>0.92308000000000001</v>
      </c>
      <c r="AC18">
        <v>0.92308000000000001</v>
      </c>
      <c r="AD18">
        <v>0.75</v>
      </c>
      <c r="AE18">
        <v>3</v>
      </c>
      <c r="AF18">
        <v>1364.4041</v>
      </c>
      <c r="AG18">
        <v>3</v>
      </c>
      <c r="AH18">
        <v>1365.4284</v>
      </c>
      <c r="AI18">
        <v>5</v>
      </c>
      <c r="AJ18">
        <v>1516.6442999999999</v>
      </c>
      <c r="AK18">
        <v>5</v>
      </c>
      <c r="AL18">
        <v>2246.9373999999998</v>
      </c>
      <c r="AM18">
        <v>8</v>
      </c>
      <c r="AN18">
        <v>2032.134</v>
      </c>
      <c r="AO18">
        <v>3</v>
      </c>
      <c r="AP18">
        <v>2017.7392</v>
      </c>
      <c r="AQ18">
        <v>2</v>
      </c>
      <c r="AR18">
        <v>1902.35</v>
      </c>
      <c r="AS18">
        <v>9</v>
      </c>
      <c r="AT18">
        <v>1711.2546</v>
      </c>
      <c r="AU18">
        <v>4</v>
      </c>
      <c r="AV18">
        <v>1808.0373</v>
      </c>
      <c r="AW18">
        <v>5</v>
      </c>
      <c r="AX18">
        <v>1988.7679000000001</v>
      </c>
      <c r="AY18">
        <v>278.48669999999998</v>
      </c>
      <c r="AZ18">
        <v>472.9169</v>
      </c>
      <c r="BA18">
        <v>288.28039999999999</v>
      </c>
      <c r="BB18">
        <v>751.40359999999998</v>
      </c>
      <c r="BC18">
        <f t="shared" si="0"/>
        <v>-2.8789999999999982E-2</v>
      </c>
      <c r="BD18">
        <f t="shared" si="1"/>
        <v>1.6669999999999963E-2</v>
      </c>
      <c r="BE18">
        <f t="shared" si="2"/>
        <v>-5.6250000000000022E-2</v>
      </c>
      <c r="BF18">
        <f t="shared" si="3"/>
        <v>-1.212000000000002E-2</v>
      </c>
    </row>
    <row r="19" spans="1:58" x14ac:dyDescent="0.2">
      <c r="A19" t="s">
        <v>72</v>
      </c>
      <c r="B19">
        <v>56</v>
      </c>
      <c r="C19">
        <v>1</v>
      </c>
      <c r="D19">
        <v>2</v>
      </c>
      <c r="E19">
        <v>2242.9713999999999</v>
      </c>
      <c r="F19">
        <v>0.93913000000000002</v>
      </c>
      <c r="G19">
        <v>27</v>
      </c>
      <c r="H19">
        <v>2078.0893999999998</v>
      </c>
      <c r="I19">
        <v>35</v>
      </c>
      <c r="J19">
        <v>2370.0032000000001</v>
      </c>
      <c r="K19">
        <v>16</v>
      </c>
      <c r="L19">
        <v>2178.145</v>
      </c>
      <c r="M19">
        <v>11</v>
      </c>
      <c r="N19">
        <v>2254.8368999999998</v>
      </c>
      <c r="O19">
        <v>13</v>
      </c>
      <c r="P19">
        <v>2506.5434</v>
      </c>
      <c r="Q19">
        <v>22</v>
      </c>
      <c r="R19">
        <v>2131.7021</v>
      </c>
      <c r="S19">
        <v>0.93103000000000002</v>
      </c>
      <c r="T19">
        <v>0.89744000000000002</v>
      </c>
      <c r="U19">
        <v>1</v>
      </c>
      <c r="V19">
        <v>0.83333000000000002</v>
      </c>
      <c r="W19">
        <v>0.96</v>
      </c>
      <c r="X19">
        <v>0.93938999999999995</v>
      </c>
      <c r="Y19">
        <v>1</v>
      </c>
      <c r="Z19">
        <v>1</v>
      </c>
      <c r="AA19">
        <v>0.92308000000000001</v>
      </c>
      <c r="AB19">
        <v>0.75</v>
      </c>
      <c r="AC19">
        <v>0.84614999999999996</v>
      </c>
      <c r="AD19">
        <v>1</v>
      </c>
      <c r="AE19">
        <v>3</v>
      </c>
      <c r="AF19">
        <v>1675.5273999999999</v>
      </c>
      <c r="AG19">
        <v>6</v>
      </c>
      <c r="AH19">
        <v>2314.2287000000001</v>
      </c>
      <c r="AI19">
        <v>3</v>
      </c>
      <c r="AJ19">
        <v>1743.0256999999999</v>
      </c>
      <c r="AK19">
        <v>5</v>
      </c>
      <c r="AL19">
        <v>2723.212</v>
      </c>
      <c r="AM19">
        <v>5</v>
      </c>
      <c r="AN19">
        <v>2347.9225000000001</v>
      </c>
      <c r="AO19">
        <v>2</v>
      </c>
      <c r="AP19">
        <v>2657.5</v>
      </c>
      <c r="AQ19">
        <v>5</v>
      </c>
      <c r="AR19">
        <v>1941.6421</v>
      </c>
      <c r="AS19">
        <v>7</v>
      </c>
      <c r="AT19">
        <v>2412.8555000000001</v>
      </c>
      <c r="AU19">
        <v>4</v>
      </c>
      <c r="AV19">
        <v>2131.5162</v>
      </c>
      <c r="AW19">
        <v>5</v>
      </c>
      <c r="AX19">
        <v>2153.6770000000001</v>
      </c>
      <c r="AY19">
        <v>328.39839999999998</v>
      </c>
      <c r="AZ19">
        <v>76.691899999999805</v>
      </c>
      <c r="BA19">
        <v>-46.442900000000002</v>
      </c>
      <c r="BB19">
        <v>405.09030000000001</v>
      </c>
      <c r="BC19">
        <f t="shared" si="0"/>
        <v>4.0000000000000036E-2</v>
      </c>
      <c r="BD19">
        <f t="shared" si="1"/>
        <v>0.16666999999999998</v>
      </c>
      <c r="BE19">
        <f t="shared" si="2"/>
        <v>6.0610000000000053E-2</v>
      </c>
      <c r="BF19">
        <f t="shared" si="3"/>
        <v>0.20667000000000002</v>
      </c>
    </row>
    <row r="20" spans="1:58" x14ac:dyDescent="0.2">
      <c r="A20" t="s">
        <v>73</v>
      </c>
      <c r="B20">
        <v>54</v>
      </c>
      <c r="C20">
        <v>1</v>
      </c>
      <c r="D20">
        <v>2</v>
      </c>
      <c r="E20">
        <v>2062.8281000000002</v>
      </c>
      <c r="F20">
        <v>0.92174</v>
      </c>
      <c r="G20">
        <v>29</v>
      </c>
      <c r="H20">
        <v>2214.6860000000001</v>
      </c>
      <c r="I20">
        <v>35</v>
      </c>
      <c r="J20">
        <v>1936.952</v>
      </c>
      <c r="K20">
        <v>12</v>
      </c>
      <c r="L20">
        <v>2010.7374</v>
      </c>
      <c r="M20">
        <v>18</v>
      </c>
      <c r="N20">
        <v>2100.6275000000001</v>
      </c>
      <c r="O20">
        <v>15</v>
      </c>
      <c r="P20">
        <v>2088.4268999999999</v>
      </c>
      <c r="Q20">
        <v>19</v>
      </c>
      <c r="R20">
        <v>2036.9808</v>
      </c>
      <c r="S20">
        <v>0.90625</v>
      </c>
      <c r="T20">
        <v>0.94594999999999996</v>
      </c>
      <c r="U20">
        <v>0.875</v>
      </c>
      <c r="V20">
        <v>0.97143000000000002</v>
      </c>
      <c r="W20">
        <v>0.83333000000000002</v>
      </c>
      <c r="X20">
        <v>0.96875</v>
      </c>
      <c r="Y20">
        <v>1</v>
      </c>
      <c r="Z20">
        <v>0.88888999999999996</v>
      </c>
      <c r="AA20">
        <v>0.9</v>
      </c>
      <c r="AB20">
        <v>0.91666999999999998</v>
      </c>
      <c r="AC20">
        <v>0.88234999999999997</v>
      </c>
      <c r="AD20">
        <v>1</v>
      </c>
      <c r="AE20">
        <v>0</v>
      </c>
      <c r="AF20" t="s">
        <v>55</v>
      </c>
      <c r="AG20">
        <v>6</v>
      </c>
      <c r="AH20">
        <v>1957.4205999999999</v>
      </c>
      <c r="AI20">
        <v>6</v>
      </c>
      <c r="AJ20">
        <v>2384.1831999999999</v>
      </c>
      <c r="AK20">
        <v>3</v>
      </c>
      <c r="AL20">
        <v>1291.9889000000001</v>
      </c>
      <c r="AM20">
        <v>4</v>
      </c>
      <c r="AN20">
        <v>2474.0007000000001</v>
      </c>
      <c r="AO20">
        <v>3</v>
      </c>
      <c r="AP20">
        <v>1536.8162</v>
      </c>
      <c r="AQ20">
        <v>4</v>
      </c>
      <c r="AR20">
        <v>1894.8529000000001</v>
      </c>
      <c r="AS20">
        <v>8</v>
      </c>
      <c r="AT20">
        <v>2144.4825999999998</v>
      </c>
      <c r="AU20">
        <v>8</v>
      </c>
      <c r="AV20">
        <v>2167.56</v>
      </c>
      <c r="AW20">
        <v>9</v>
      </c>
      <c r="AX20">
        <v>2042.6840999999999</v>
      </c>
      <c r="AY20">
        <v>77.689499999999995</v>
      </c>
      <c r="AZ20">
        <v>89.890100000000103</v>
      </c>
      <c r="BA20">
        <v>26.243400000000101</v>
      </c>
      <c r="BB20">
        <v>167.5796</v>
      </c>
      <c r="BC20">
        <f t="shared" si="0"/>
        <v>4.1669999999999985E-2</v>
      </c>
      <c r="BD20">
        <f t="shared" si="1"/>
        <v>-9.6430000000000016E-2</v>
      </c>
      <c r="BE20">
        <f t="shared" si="2"/>
        <v>-9.375E-2</v>
      </c>
      <c r="BF20">
        <f t="shared" si="3"/>
        <v>-5.4760000000000031E-2</v>
      </c>
    </row>
    <row r="21" spans="1:58" x14ac:dyDescent="0.2">
      <c r="A21" t="s">
        <v>74</v>
      </c>
      <c r="B21">
        <v>48</v>
      </c>
      <c r="C21">
        <v>1</v>
      </c>
      <c r="D21">
        <v>2</v>
      </c>
      <c r="E21">
        <v>1965.3430000000001</v>
      </c>
      <c r="F21">
        <v>0.94782999999999995</v>
      </c>
      <c r="G21">
        <v>35</v>
      </c>
      <c r="H21">
        <v>1970.6242999999999</v>
      </c>
      <c r="I21">
        <v>34</v>
      </c>
      <c r="J21">
        <v>1957.6819</v>
      </c>
      <c r="K21">
        <v>20</v>
      </c>
      <c r="L21">
        <v>1949.4414999999999</v>
      </c>
      <c r="M21">
        <v>20</v>
      </c>
      <c r="N21">
        <v>1808.3575000000001</v>
      </c>
      <c r="O21">
        <v>10</v>
      </c>
      <c r="P21">
        <v>2176.0124000000001</v>
      </c>
      <c r="Q21">
        <v>19</v>
      </c>
      <c r="R21">
        <v>2040.7612999999999</v>
      </c>
      <c r="S21">
        <v>0.94594999999999996</v>
      </c>
      <c r="T21">
        <v>1</v>
      </c>
      <c r="U21">
        <v>0.93103000000000002</v>
      </c>
      <c r="V21">
        <v>1</v>
      </c>
      <c r="W21">
        <v>0.90476000000000001</v>
      </c>
      <c r="X21">
        <v>0.94118000000000002</v>
      </c>
      <c r="Y21">
        <v>1</v>
      </c>
      <c r="Z21">
        <v>0.92857000000000001</v>
      </c>
      <c r="AA21">
        <v>1</v>
      </c>
      <c r="AB21">
        <v>1</v>
      </c>
      <c r="AC21">
        <v>0.9</v>
      </c>
      <c r="AD21">
        <v>1</v>
      </c>
      <c r="AE21">
        <v>8</v>
      </c>
      <c r="AF21">
        <v>1782.8378</v>
      </c>
      <c r="AG21">
        <v>4</v>
      </c>
      <c r="AH21">
        <v>1522.7502999999999</v>
      </c>
      <c r="AI21">
        <v>5</v>
      </c>
      <c r="AJ21">
        <v>2155.7051999999999</v>
      </c>
      <c r="AK21">
        <v>0</v>
      </c>
      <c r="AL21" t="s">
        <v>55</v>
      </c>
      <c r="AM21">
        <v>8</v>
      </c>
      <c r="AN21">
        <v>1813.6451999999999</v>
      </c>
      <c r="AO21">
        <v>8</v>
      </c>
      <c r="AP21">
        <v>1600.674</v>
      </c>
      <c r="AQ21">
        <v>5</v>
      </c>
      <c r="AR21">
        <v>2104.8543</v>
      </c>
      <c r="AS21">
        <v>7</v>
      </c>
      <c r="AT21">
        <v>1927.2266999999999</v>
      </c>
      <c r="AU21">
        <v>5</v>
      </c>
      <c r="AV21">
        <v>2167.2049999999999</v>
      </c>
      <c r="AW21">
        <v>7</v>
      </c>
      <c r="AX21">
        <v>2366.2750000000001</v>
      </c>
      <c r="AY21">
        <v>226.57089999999999</v>
      </c>
      <c r="AZ21">
        <v>-141.084</v>
      </c>
      <c r="BA21">
        <v>91.319800000000001</v>
      </c>
      <c r="BB21">
        <v>85.486900000000304</v>
      </c>
      <c r="BC21">
        <f t="shared" si="0"/>
        <v>2.6270000000000016E-2</v>
      </c>
      <c r="BD21">
        <f t="shared" si="1"/>
        <v>-6.8969999999999976E-2</v>
      </c>
      <c r="BE21">
        <f t="shared" si="2"/>
        <v>-1.0149999999999992E-2</v>
      </c>
      <c r="BF21">
        <f t="shared" si="3"/>
        <v>-4.269999999999996E-2</v>
      </c>
    </row>
    <row r="22" spans="1:58" x14ac:dyDescent="0.2">
      <c r="A22" t="s">
        <v>75</v>
      </c>
      <c r="B22">
        <v>53</v>
      </c>
      <c r="C22">
        <v>1</v>
      </c>
      <c r="D22">
        <v>1</v>
      </c>
      <c r="E22">
        <v>1208.8882000000001</v>
      </c>
      <c r="F22">
        <v>0.76522000000000001</v>
      </c>
      <c r="G22">
        <v>33</v>
      </c>
      <c r="H22">
        <v>1130.3141000000001</v>
      </c>
      <c r="I22">
        <v>30</v>
      </c>
      <c r="J22">
        <v>1294.0151000000001</v>
      </c>
      <c r="K22">
        <v>13</v>
      </c>
      <c r="L22">
        <v>1085.278</v>
      </c>
      <c r="M22">
        <v>18</v>
      </c>
      <c r="N22">
        <v>1430.4577999999999</v>
      </c>
      <c r="O22">
        <v>23</v>
      </c>
      <c r="P22">
        <v>1090.6501000000001</v>
      </c>
      <c r="Q22">
        <v>9</v>
      </c>
      <c r="R22">
        <v>1249.7498000000001</v>
      </c>
      <c r="S22">
        <v>0.91666999999999998</v>
      </c>
      <c r="T22">
        <v>0.9375</v>
      </c>
      <c r="U22">
        <v>0.72</v>
      </c>
      <c r="V22">
        <v>0.75861999999999996</v>
      </c>
      <c r="W22">
        <v>0.84848000000000001</v>
      </c>
      <c r="X22">
        <v>0.71428999999999998</v>
      </c>
      <c r="Y22">
        <v>1</v>
      </c>
      <c r="Z22">
        <v>1</v>
      </c>
      <c r="AA22">
        <v>1</v>
      </c>
      <c r="AB22">
        <v>1</v>
      </c>
      <c r="AC22">
        <v>0.83333000000000002</v>
      </c>
      <c r="AD22">
        <v>0.83333000000000002</v>
      </c>
      <c r="AE22">
        <v>5</v>
      </c>
      <c r="AF22">
        <v>675.25409999999999</v>
      </c>
      <c r="AG22">
        <v>4</v>
      </c>
      <c r="AH22">
        <v>614.84339999999997</v>
      </c>
      <c r="AI22">
        <v>7</v>
      </c>
      <c r="AJ22">
        <v>879.346</v>
      </c>
      <c r="AK22">
        <v>8</v>
      </c>
      <c r="AL22">
        <v>1217.3708999999999</v>
      </c>
      <c r="AM22">
        <v>3</v>
      </c>
      <c r="AN22">
        <v>1773.1943000000001</v>
      </c>
      <c r="AO22">
        <v>5</v>
      </c>
      <c r="AP22">
        <v>1445.6650999999999</v>
      </c>
      <c r="AQ22">
        <v>3</v>
      </c>
      <c r="AR22">
        <v>762.57320000000004</v>
      </c>
      <c r="AS22">
        <v>3</v>
      </c>
      <c r="AT22">
        <v>1348.5717999999999</v>
      </c>
      <c r="AU22">
        <v>6</v>
      </c>
      <c r="AV22">
        <v>1467.8344999999999</v>
      </c>
      <c r="AW22">
        <v>8</v>
      </c>
      <c r="AX22">
        <v>1577.1437000000001</v>
      </c>
      <c r="AY22">
        <v>5.3721000000000503</v>
      </c>
      <c r="AZ22">
        <v>345.1798</v>
      </c>
      <c r="BA22">
        <v>164.4718</v>
      </c>
      <c r="BB22">
        <v>350.55189999999999</v>
      </c>
      <c r="BC22">
        <f t="shared" si="0"/>
        <v>-0.12848000000000004</v>
      </c>
      <c r="BD22">
        <f t="shared" si="1"/>
        <v>-3.8619999999999988E-2</v>
      </c>
      <c r="BE22">
        <f t="shared" si="2"/>
        <v>5.7099999999999929E-3</v>
      </c>
      <c r="BF22">
        <f t="shared" si="3"/>
        <v>-0.16710000000000003</v>
      </c>
    </row>
    <row r="23" spans="1:58" x14ac:dyDescent="0.2">
      <c r="A23" t="s">
        <v>76</v>
      </c>
      <c r="B23">
        <v>58</v>
      </c>
      <c r="C23">
        <v>1</v>
      </c>
      <c r="D23">
        <v>1</v>
      </c>
      <c r="E23">
        <v>1514.7434000000001</v>
      </c>
      <c r="F23">
        <v>0.98260999999999998</v>
      </c>
      <c r="G23">
        <v>32</v>
      </c>
      <c r="H23">
        <v>1310.0933</v>
      </c>
      <c r="I23">
        <v>36</v>
      </c>
      <c r="J23">
        <v>1697.135</v>
      </c>
      <c r="K23">
        <v>13</v>
      </c>
      <c r="L23">
        <v>1466.2505000000001</v>
      </c>
      <c r="M23">
        <v>18</v>
      </c>
      <c r="N23">
        <v>1389.4924000000001</v>
      </c>
      <c r="O23">
        <v>17</v>
      </c>
      <c r="P23">
        <v>1677.8417999999999</v>
      </c>
      <c r="Q23">
        <v>20</v>
      </c>
      <c r="R23">
        <v>1518.1943000000001</v>
      </c>
      <c r="S23">
        <v>1</v>
      </c>
      <c r="T23">
        <v>0.97297</v>
      </c>
      <c r="U23">
        <v>0.95833000000000002</v>
      </c>
      <c r="V23">
        <v>0.97143000000000002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0.93332999999999999</v>
      </c>
      <c r="AE23">
        <v>0</v>
      </c>
      <c r="AF23" t="s">
        <v>55</v>
      </c>
      <c r="AG23">
        <v>6</v>
      </c>
      <c r="AH23">
        <v>1400.6387999999999</v>
      </c>
      <c r="AI23">
        <v>6</v>
      </c>
      <c r="AJ23">
        <v>1402.1061</v>
      </c>
      <c r="AK23">
        <v>4</v>
      </c>
      <c r="AL23">
        <v>2263.0481</v>
      </c>
      <c r="AM23">
        <v>4</v>
      </c>
      <c r="AN23">
        <v>1032.4192</v>
      </c>
      <c r="AO23">
        <v>4</v>
      </c>
      <c r="AP23">
        <v>1648.4708000000001</v>
      </c>
      <c r="AQ23">
        <v>5</v>
      </c>
      <c r="AR23">
        <v>1409.4286999999999</v>
      </c>
      <c r="AS23">
        <v>8</v>
      </c>
      <c r="AT23">
        <v>1533.6793</v>
      </c>
      <c r="AU23">
        <v>9</v>
      </c>
      <c r="AV23">
        <v>1230.2236</v>
      </c>
      <c r="AW23">
        <v>8</v>
      </c>
      <c r="AX23">
        <v>1735.4347</v>
      </c>
      <c r="AY23">
        <v>211.59129999999999</v>
      </c>
      <c r="AZ23">
        <v>-76.758099999999999</v>
      </c>
      <c r="BA23">
        <v>51.943800000000003</v>
      </c>
      <c r="BB23">
        <v>134.83320000000001</v>
      </c>
      <c r="BC23">
        <f t="shared" si="0"/>
        <v>-4.1669999999999985E-2</v>
      </c>
      <c r="BD23">
        <f t="shared" si="1"/>
        <v>-1.3100000000000001E-2</v>
      </c>
      <c r="BE23">
        <f t="shared" si="2"/>
        <v>-4.1669999999999985E-2</v>
      </c>
      <c r="BF23">
        <f t="shared" si="3"/>
        <v>-5.4769999999999985E-2</v>
      </c>
    </row>
    <row r="24" spans="1:58" x14ac:dyDescent="0.2">
      <c r="A24" t="s">
        <v>77</v>
      </c>
      <c r="B24">
        <v>58</v>
      </c>
      <c r="C24">
        <v>1</v>
      </c>
      <c r="D24">
        <v>1</v>
      </c>
      <c r="E24">
        <v>1809.8847000000001</v>
      </c>
      <c r="F24">
        <v>0.95652000000000004</v>
      </c>
      <c r="G24">
        <v>32</v>
      </c>
      <c r="H24">
        <v>1856.6642999999999</v>
      </c>
      <c r="I24">
        <v>33</v>
      </c>
      <c r="J24">
        <v>1762.8915999999999</v>
      </c>
      <c r="K24">
        <v>13</v>
      </c>
      <c r="L24">
        <v>1613.0832</v>
      </c>
      <c r="M24">
        <v>18</v>
      </c>
      <c r="N24">
        <v>1853.9739</v>
      </c>
      <c r="O24">
        <v>16</v>
      </c>
      <c r="P24">
        <v>1889.7144000000001</v>
      </c>
      <c r="Q24">
        <v>18</v>
      </c>
      <c r="R24">
        <v>1836.1248000000001</v>
      </c>
      <c r="S24">
        <v>1</v>
      </c>
      <c r="T24">
        <v>0.89188999999999996</v>
      </c>
      <c r="U24">
        <v>0.95833000000000002</v>
      </c>
      <c r="V24">
        <v>0.97143000000000002</v>
      </c>
      <c r="W24">
        <v>0.95833000000000002</v>
      </c>
      <c r="X24">
        <v>0.9375</v>
      </c>
      <c r="Y24">
        <v>1</v>
      </c>
      <c r="Z24">
        <v>1</v>
      </c>
      <c r="AA24">
        <v>0.9</v>
      </c>
      <c r="AB24">
        <v>0.91666999999999998</v>
      </c>
      <c r="AC24">
        <v>1</v>
      </c>
      <c r="AD24">
        <v>0.86667000000000005</v>
      </c>
      <c r="AE24">
        <v>0</v>
      </c>
      <c r="AF24" t="s">
        <v>55</v>
      </c>
      <c r="AG24">
        <v>6</v>
      </c>
      <c r="AH24">
        <v>1375.1384</v>
      </c>
      <c r="AI24">
        <v>6</v>
      </c>
      <c r="AJ24">
        <v>1905.6958</v>
      </c>
      <c r="AK24">
        <v>3</v>
      </c>
      <c r="AL24">
        <v>1467.8684000000001</v>
      </c>
      <c r="AM24">
        <v>4</v>
      </c>
      <c r="AN24">
        <v>1470.8184000000001</v>
      </c>
      <c r="AO24">
        <v>4</v>
      </c>
      <c r="AP24">
        <v>1783.8630000000001</v>
      </c>
      <c r="AQ24">
        <v>5</v>
      </c>
      <c r="AR24">
        <v>2011.2025000000001</v>
      </c>
      <c r="AS24">
        <v>7</v>
      </c>
      <c r="AT24">
        <v>1861.8668</v>
      </c>
      <c r="AU24">
        <v>9</v>
      </c>
      <c r="AV24">
        <v>1817.0785000000001</v>
      </c>
      <c r="AW24">
        <v>8</v>
      </c>
      <c r="AX24">
        <v>2093.5093000000002</v>
      </c>
      <c r="AY24">
        <v>276.63119999999998</v>
      </c>
      <c r="AZ24">
        <v>240.89070000000001</v>
      </c>
      <c r="BA24">
        <v>223.04159999999999</v>
      </c>
      <c r="BB24">
        <v>517.52189999999996</v>
      </c>
      <c r="BC24">
        <f t="shared" si="0"/>
        <v>0</v>
      </c>
      <c r="BD24">
        <f t="shared" si="1"/>
        <v>-1.3100000000000001E-2</v>
      </c>
      <c r="BE24">
        <f t="shared" si="2"/>
        <v>2.0830000000000015E-2</v>
      </c>
      <c r="BF24">
        <f t="shared" si="3"/>
        <v>-1.3100000000000001E-2</v>
      </c>
    </row>
    <row r="25" spans="1:58" x14ac:dyDescent="0.2">
      <c r="A25" t="s">
        <v>78</v>
      </c>
      <c r="B25">
        <v>57</v>
      </c>
      <c r="C25">
        <v>1</v>
      </c>
      <c r="D25">
        <v>2</v>
      </c>
      <c r="E25">
        <v>1917.0554999999999</v>
      </c>
      <c r="F25">
        <v>0.94782999999999995</v>
      </c>
      <c r="G25">
        <v>31</v>
      </c>
      <c r="H25">
        <v>1937.3752999999999</v>
      </c>
      <c r="I25">
        <v>35</v>
      </c>
      <c r="J25">
        <v>1894.7128</v>
      </c>
      <c r="K25">
        <v>11</v>
      </c>
      <c r="L25">
        <v>1851.3172</v>
      </c>
      <c r="M25">
        <v>21</v>
      </c>
      <c r="N25">
        <v>1838.7146</v>
      </c>
      <c r="O25">
        <v>15</v>
      </c>
      <c r="P25">
        <v>1808.8148000000001</v>
      </c>
      <c r="Q25">
        <v>19</v>
      </c>
      <c r="R25">
        <v>2120.0652</v>
      </c>
      <c r="S25">
        <v>0.93938999999999995</v>
      </c>
      <c r="T25">
        <v>0.92105000000000004</v>
      </c>
      <c r="U25">
        <v>0.91666999999999998</v>
      </c>
      <c r="V25">
        <v>0.96552000000000004</v>
      </c>
      <c r="W25">
        <v>0.96296000000000004</v>
      </c>
      <c r="X25">
        <v>0.94286000000000003</v>
      </c>
      <c r="Y25">
        <v>1</v>
      </c>
      <c r="Z25">
        <v>1</v>
      </c>
      <c r="AA25">
        <v>0.92308000000000001</v>
      </c>
      <c r="AB25">
        <v>0.9375</v>
      </c>
      <c r="AC25">
        <v>0.86667000000000005</v>
      </c>
      <c r="AD25">
        <v>0.875</v>
      </c>
      <c r="AE25">
        <v>5</v>
      </c>
      <c r="AF25">
        <v>1925.9161999999999</v>
      </c>
      <c r="AG25">
        <v>2</v>
      </c>
      <c r="AH25">
        <v>1715.7</v>
      </c>
      <c r="AI25">
        <v>2</v>
      </c>
      <c r="AJ25">
        <v>1622</v>
      </c>
      <c r="AK25">
        <v>10</v>
      </c>
      <c r="AL25">
        <v>1789.9418000000001</v>
      </c>
      <c r="AM25">
        <v>7</v>
      </c>
      <c r="AN25">
        <v>1924.268</v>
      </c>
      <c r="AO25">
        <v>7</v>
      </c>
      <c r="AP25">
        <v>1741.2779</v>
      </c>
      <c r="AQ25">
        <v>4</v>
      </c>
      <c r="AR25">
        <v>2132.5522999999998</v>
      </c>
      <c r="AS25">
        <v>8</v>
      </c>
      <c r="AT25">
        <v>2237.1790999999998</v>
      </c>
      <c r="AU25">
        <v>5</v>
      </c>
      <c r="AV25">
        <v>1989.9780000000001</v>
      </c>
      <c r="AW25">
        <v>5</v>
      </c>
      <c r="AX25">
        <v>1777.7546</v>
      </c>
      <c r="AY25">
        <v>-42.502399999999902</v>
      </c>
      <c r="AZ25">
        <v>-12.602599999999899</v>
      </c>
      <c r="BA25">
        <v>268.74799999999999</v>
      </c>
      <c r="BB25">
        <v>-55.104999999999798</v>
      </c>
      <c r="BC25">
        <f t="shared" si="0"/>
        <v>-4.6290000000000053E-2</v>
      </c>
      <c r="BD25">
        <f t="shared" si="1"/>
        <v>-4.885000000000006E-2</v>
      </c>
      <c r="BE25">
        <f t="shared" si="2"/>
        <v>-2.6190000000000047E-2</v>
      </c>
      <c r="BF25">
        <f t="shared" si="3"/>
        <v>-9.5140000000000113E-2</v>
      </c>
    </row>
    <row r="26" spans="1:58" x14ac:dyDescent="0.2">
      <c r="A26" t="s">
        <v>79</v>
      </c>
      <c r="B26">
        <v>54</v>
      </c>
      <c r="C26">
        <v>1</v>
      </c>
      <c r="D26">
        <v>2</v>
      </c>
      <c r="E26">
        <v>1954.2877000000001</v>
      </c>
      <c r="F26">
        <v>1</v>
      </c>
      <c r="G26">
        <v>32</v>
      </c>
      <c r="H26">
        <v>1958.5551</v>
      </c>
      <c r="I26">
        <v>37</v>
      </c>
      <c r="J26">
        <v>1951.6962000000001</v>
      </c>
      <c r="K26">
        <v>13</v>
      </c>
      <c r="L26">
        <v>2001.0787</v>
      </c>
      <c r="M26">
        <v>19</v>
      </c>
      <c r="N26">
        <v>1808.5666000000001</v>
      </c>
      <c r="O26">
        <v>17</v>
      </c>
      <c r="P26">
        <v>2057.7523999999999</v>
      </c>
      <c r="Q26">
        <v>20</v>
      </c>
      <c r="R26">
        <v>1976.4817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 t="s">
        <v>55</v>
      </c>
      <c r="AG26">
        <v>6</v>
      </c>
      <c r="AH26">
        <v>2084.11</v>
      </c>
      <c r="AI26">
        <v>6</v>
      </c>
      <c r="AJ26">
        <v>2286.8182000000002</v>
      </c>
      <c r="AK26">
        <v>4</v>
      </c>
      <c r="AL26">
        <v>1944.0513000000001</v>
      </c>
      <c r="AM26">
        <v>4</v>
      </c>
      <c r="AN26">
        <v>1683.4375</v>
      </c>
      <c r="AO26">
        <v>4</v>
      </c>
      <c r="AP26">
        <v>2337.3595</v>
      </c>
      <c r="AQ26">
        <v>5</v>
      </c>
      <c r="AR26">
        <v>1776.2973</v>
      </c>
      <c r="AS26">
        <v>8</v>
      </c>
      <c r="AT26">
        <v>2113.9349999999999</v>
      </c>
      <c r="AU26">
        <v>9</v>
      </c>
      <c r="AV26">
        <v>1896.1958999999999</v>
      </c>
      <c r="AW26">
        <v>9</v>
      </c>
      <c r="AX26">
        <v>1627.5019</v>
      </c>
      <c r="AY26">
        <v>56.673699999999798</v>
      </c>
      <c r="AZ26">
        <v>-192.5121</v>
      </c>
      <c r="BA26">
        <v>-24.597000000000001</v>
      </c>
      <c r="BB26">
        <v>-135.83840000000001</v>
      </c>
      <c r="BC26">
        <f t="shared" si="0"/>
        <v>0</v>
      </c>
      <c r="BD26">
        <f t="shared" si="1"/>
        <v>0</v>
      </c>
      <c r="BE26">
        <f t="shared" si="2"/>
        <v>0</v>
      </c>
      <c r="BF26">
        <f t="shared" si="3"/>
        <v>0</v>
      </c>
    </row>
    <row r="27" spans="1:58" x14ac:dyDescent="0.2">
      <c r="A27" t="s">
        <v>80</v>
      </c>
      <c r="B27">
        <v>82</v>
      </c>
      <c r="C27">
        <v>2</v>
      </c>
      <c r="D27">
        <v>1</v>
      </c>
      <c r="E27">
        <v>1619.0409</v>
      </c>
      <c r="F27">
        <v>0.98260999999999998</v>
      </c>
      <c r="G27">
        <v>32</v>
      </c>
      <c r="H27">
        <v>1731.1509000000001</v>
      </c>
      <c r="I27">
        <v>37</v>
      </c>
      <c r="J27">
        <v>1524.0087000000001</v>
      </c>
      <c r="K27">
        <v>13</v>
      </c>
      <c r="L27">
        <v>1637.1510000000001</v>
      </c>
      <c r="M27">
        <v>19</v>
      </c>
      <c r="N27">
        <v>1502.7398000000001</v>
      </c>
      <c r="O27">
        <v>17</v>
      </c>
      <c r="P27">
        <v>1766.5242000000001</v>
      </c>
      <c r="Q27">
        <v>20</v>
      </c>
      <c r="R27">
        <v>1593.0373999999999</v>
      </c>
      <c r="S27">
        <v>1</v>
      </c>
      <c r="T27">
        <v>1</v>
      </c>
      <c r="U27">
        <v>1</v>
      </c>
      <c r="V27">
        <v>0.94286000000000003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 t="s">
        <v>55</v>
      </c>
      <c r="AG27">
        <v>6</v>
      </c>
      <c r="AH27">
        <v>1423.9566</v>
      </c>
      <c r="AI27">
        <v>6</v>
      </c>
      <c r="AJ27">
        <v>1317.3331000000001</v>
      </c>
      <c r="AK27">
        <v>4</v>
      </c>
      <c r="AL27">
        <v>1768.2483</v>
      </c>
      <c r="AM27">
        <v>4</v>
      </c>
      <c r="AN27">
        <v>1566.6253999999999</v>
      </c>
      <c r="AO27">
        <v>4</v>
      </c>
      <c r="AP27">
        <v>1308.1199999999999</v>
      </c>
      <c r="AQ27">
        <v>5</v>
      </c>
      <c r="AR27">
        <v>1714.5556999999999</v>
      </c>
      <c r="AS27">
        <v>8</v>
      </c>
      <c r="AT27">
        <v>1562.5146</v>
      </c>
      <c r="AU27">
        <v>9</v>
      </c>
      <c r="AV27">
        <v>1702.7496000000001</v>
      </c>
      <c r="AW27">
        <v>9</v>
      </c>
      <c r="AX27">
        <v>1610.8393000000001</v>
      </c>
      <c r="AY27">
        <v>129.3732</v>
      </c>
      <c r="AZ27">
        <v>-134.41120000000001</v>
      </c>
      <c r="BA27">
        <v>-44.113600000000098</v>
      </c>
      <c r="BB27">
        <v>-5.03800000000001</v>
      </c>
      <c r="BC27">
        <f t="shared" si="0"/>
        <v>0</v>
      </c>
      <c r="BD27">
        <f t="shared" si="1"/>
        <v>5.7139999999999969E-2</v>
      </c>
      <c r="BE27">
        <f t="shared" si="2"/>
        <v>0</v>
      </c>
      <c r="BF27">
        <f t="shared" si="3"/>
        <v>5.7139999999999969E-2</v>
      </c>
    </row>
    <row r="28" spans="1:58" x14ac:dyDescent="0.2">
      <c r="A28" t="s">
        <v>81</v>
      </c>
      <c r="B28">
        <v>78</v>
      </c>
      <c r="C28">
        <v>2</v>
      </c>
      <c r="D28">
        <v>1</v>
      </c>
      <c r="E28">
        <v>1042.6273000000001</v>
      </c>
      <c r="F28">
        <v>0.92174</v>
      </c>
      <c r="G28">
        <v>33</v>
      </c>
      <c r="H28">
        <v>994.64260000000002</v>
      </c>
      <c r="I28">
        <v>38</v>
      </c>
      <c r="J28">
        <v>1081.7603999999999</v>
      </c>
      <c r="K28">
        <v>13</v>
      </c>
      <c r="L28">
        <v>917.54750000000001</v>
      </c>
      <c r="M28">
        <v>21</v>
      </c>
      <c r="N28">
        <v>1221.2783999999999</v>
      </c>
      <c r="O28">
        <v>16</v>
      </c>
      <c r="P28">
        <v>1049.5669</v>
      </c>
      <c r="Q28">
        <v>21</v>
      </c>
      <c r="R28">
        <v>934.35609999999997</v>
      </c>
      <c r="S28">
        <v>1</v>
      </c>
      <c r="T28">
        <v>1</v>
      </c>
      <c r="U28">
        <v>0.91666999999999998</v>
      </c>
      <c r="V28">
        <v>0.96552000000000004</v>
      </c>
      <c r="W28">
        <v>0.88888999999999996</v>
      </c>
      <c r="X28">
        <v>0.91429000000000005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5</v>
      </c>
      <c r="AF28">
        <v>780.24710000000005</v>
      </c>
      <c r="AG28">
        <v>2</v>
      </c>
      <c r="AH28">
        <v>870.44500000000005</v>
      </c>
      <c r="AI28">
        <v>2</v>
      </c>
      <c r="AJ28">
        <v>917.11</v>
      </c>
      <c r="AK28">
        <v>11</v>
      </c>
      <c r="AL28">
        <v>1068.653</v>
      </c>
      <c r="AM28">
        <v>7</v>
      </c>
      <c r="AN28">
        <v>832.9393</v>
      </c>
      <c r="AO28">
        <v>7</v>
      </c>
      <c r="AP28">
        <v>1029.8200999999999</v>
      </c>
      <c r="AQ28">
        <v>4</v>
      </c>
      <c r="AR28">
        <v>739.74639999999999</v>
      </c>
      <c r="AS28">
        <v>9</v>
      </c>
      <c r="AT28">
        <v>865.90049999999997</v>
      </c>
      <c r="AU28">
        <v>6</v>
      </c>
      <c r="AV28">
        <v>1438.1020000000001</v>
      </c>
      <c r="AW28">
        <v>6</v>
      </c>
      <c r="AX28">
        <v>1530.6927000000001</v>
      </c>
      <c r="AY28">
        <v>132.01939999999999</v>
      </c>
      <c r="AZ28">
        <v>303.73090000000002</v>
      </c>
      <c r="BA28">
        <v>16.808599999999998</v>
      </c>
      <c r="BB28">
        <v>435.75029999999998</v>
      </c>
      <c r="BC28">
        <f t="shared" si="0"/>
        <v>2.7780000000000027E-2</v>
      </c>
      <c r="BD28">
        <f t="shared" si="1"/>
        <v>-4.885000000000006E-2</v>
      </c>
      <c r="BE28">
        <f t="shared" si="2"/>
        <v>2.3799999999999377E-3</v>
      </c>
      <c r="BF28">
        <f t="shared" si="3"/>
        <v>-2.1070000000000033E-2</v>
      </c>
    </row>
    <row r="29" spans="1:58" x14ac:dyDescent="0.2">
      <c r="A29" t="s">
        <v>82</v>
      </c>
      <c r="B29">
        <v>78</v>
      </c>
      <c r="C29">
        <v>2</v>
      </c>
      <c r="D29">
        <v>1</v>
      </c>
      <c r="E29">
        <v>1668.8338000000001</v>
      </c>
      <c r="F29">
        <v>0.96521999999999997</v>
      </c>
      <c r="G29">
        <v>36</v>
      </c>
      <c r="H29">
        <v>1758.2066</v>
      </c>
      <c r="I29">
        <v>34</v>
      </c>
      <c r="J29">
        <v>1570.8605</v>
      </c>
      <c r="K29">
        <v>20</v>
      </c>
      <c r="L29">
        <v>1578.1755000000001</v>
      </c>
      <c r="M29">
        <v>20</v>
      </c>
      <c r="N29">
        <v>1646.2782</v>
      </c>
      <c r="O29">
        <v>10</v>
      </c>
      <c r="P29">
        <v>1757.7889</v>
      </c>
      <c r="Q29">
        <v>20</v>
      </c>
      <c r="R29">
        <v>1735.3003000000001</v>
      </c>
      <c r="S29">
        <v>0.97297</v>
      </c>
      <c r="T29">
        <v>1</v>
      </c>
      <c r="U29">
        <v>0.93103000000000002</v>
      </c>
      <c r="V29">
        <v>0.96774000000000004</v>
      </c>
      <c r="W29">
        <v>1</v>
      </c>
      <c r="X29">
        <v>0.97058999999999995</v>
      </c>
      <c r="Y29">
        <v>1</v>
      </c>
      <c r="Z29">
        <v>1</v>
      </c>
      <c r="AA29">
        <v>1</v>
      </c>
      <c r="AB29">
        <v>1</v>
      </c>
      <c r="AC29">
        <v>0.9</v>
      </c>
      <c r="AD29">
        <v>1</v>
      </c>
      <c r="AE29">
        <v>8</v>
      </c>
      <c r="AF29">
        <v>1517.6733999999999</v>
      </c>
      <c r="AG29">
        <v>4</v>
      </c>
      <c r="AH29">
        <v>1312.0432000000001</v>
      </c>
      <c r="AI29">
        <v>5</v>
      </c>
      <c r="AJ29">
        <v>1413.5242000000001</v>
      </c>
      <c r="AK29">
        <v>0</v>
      </c>
      <c r="AL29" t="s">
        <v>55</v>
      </c>
      <c r="AM29">
        <v>8</v>
      </c>
      <c r="AN29">
        <v>1953.3339000000001</v>
      </c>
      <c r="AO29">
        <v>8</v>
      </c>
      <c r="AP29">
        <v>1248.1532999999999</v>
      </c>
      <c r="AQ29">
        <v>6</v>
      </c>
      <c r="AR29">
        <v>1791.0915</v>
      </c>
      <c r="AS29">
        <v>7</v>
      </c>
      <c r="AT29">
        <v>1634.3381999999999</v>
      </c>
      <c r="AU29">
        <v>5</v>
      </c>
      <c r="AV29">
        <v>1609.3351</v>
      </c>
      <c r="AW29">
        <v>7</v>
      </c>
      <c r="AX29">
        <v>1921.0817</v>
      </c>
      <c r="AY29">
        <v>179.61340000000001</v>
      </c>
      <c r="AZ29">
        <v>68.102699999999899</v>
      </c>
      <c r="BA29">
        <v>157.12479999999999</v>
      </c>
      <c r="BB29">
        <v>247.71610000000001</v>
      </c>
      <c r="BC29">
        <f t="shared" si="0"/>
        <v>-6.8969999999999976E-2</v>
      </c>
      <c r="BD29">
        <f t="shared" si="1"/>
        <v>-3.671000000000002E-2</v>
      </c>
      <c r="BE29">
        <f t="shared" si="2"/>
        <v>-3.9559999999999929E-2</v>
      </c>
      <c r="BF29">
        <f t="shared" si="3"/>
        <v>-0.10568</v>
      </c>
    </row>
    <row r="30" spans="1:58" x14ac:dyDescent="0.2">
      <c r="A30" t="s">
        <v>83</v>
      </c>
      <c r="B30">
        <v>76</v>
      </c>
      <c r="C30">
        <v>2</v>
      </c>
      <c r="D30">
        <v>1</v>
      </c>
      <c r="E30">
        <v>1302.7646999999999</v>
      </c>
      <c r="F30">
        <v>0.88695999999999997</v>
      </c>
      <c r="G30">
        <v>38</v>
      </c>
      <c r="H30">
        <v>1265.8431</v>
      </c>
      <c r="I30">
        <v>29</v>
      </c>
      <c r="J30">
        <v>1346.2393</v>
      </c>
      <c r="K30">
        <v>19</v>
      </c>
      <c r="L30">
        <v>1228.3859</v>
      </c>
      <c r="M30">
        <v>11</v>
      </c>
      <c r="N30">
        <v>1280.4575</v>
      </c>
      <c r="O30">
        <v>24</v>
      </c>
      <c r="P30">
        <v>1255.8217</v>
      </c>
      <c r="Q30">
        <v>13</v>
      </c>
      <c r="R30">
        <v>1508.5316</v>
      </c>
      <c r="S30">
        <v>0.95</v>
      </c>
      <c r="T30">
        <v>1</v>
      </c>
      <c r="U30">
        <v>0.93332999999999999</v>
      </c>
      <c r="V30">
        <v>0.84</v>
      </c>
      <c r="W30">
        <v>0.86485999999999996</v>
      </c>
      <c r="X30">
        <v>0.91303999999999996</v>
      </c>
      <c r="Y30">
        <v>1</v>
      </c>
      <c r="Z30">
        <v>0.88888999999999996</v>
      </c>
      <c r="AA30">
        <v>1</v>
      </c>
      <c r="AB30">
        <v>1</v>
      </c>
      <c r="AC30">
        <v>0.9375</v>
      </c>
      <c r="AD30">
        <v>1</v>
      </c>
      <c r="AE30">
        <v>7</v>
      </c>
      <c r="AF30">
        <v>1320.366</v>
      </c>
      <c r="AG30">
        <v>5</v>
      </c>
      <c r="AH30">
        <v>1225.2573</v>
      </c>
      <c r="AI30">
        <v>8</v>
      </c>
      <c r="AJ30">
        <v>1016.3827</v>
      </c>
      <c r="AK30">
        <v>4</v>
      </c>
      <c r="AL30">
        <v>1137.9797000000001</v>
      </c>
      <c r="AM30">
        <v>4</v>
      </c>
      <c r="AN30">
        <v>956.11770000000001</v>
      </c>
      <c r="AO30">
        <v>2</v>
      </c>
      <c r="AP30">
        <v>1095.9849999999999</v>
      </c>
      <c r="AQ30">
        <v>4</v>
      </c>
      <c r="AR30">
        <v>1599.4160999999999</v>
      </c>
      <c r="AS30">
        <v>6</v>
      </c>
      <c r="AT30">
        <v>1582.6564000000001</v>
      </c>
      <c r="AU30">
        <v>8</v>
      </c>
      <c r="AV30">
        <v>1344.8033</v>
      </c>
      <c r="AW30">
        <v>4</v>
      </c>
      <c r="AX30">
        <v>1306.7892999999999</v>
      </c>
      <c r="AY30">
        <v>27.4358</v>
      </c>
      <c r="AZ30">
        <v>52.071599999999997</v>
      </c>
      <c r="BA30">
        <v>280.14569999999998</v>
      </c>
      <c r="BB30">
        <v>79.507400000000004</v>
      </c>
      <c r="BC30">
        <f t="shared" si="0"/>
        <v>6.8470000000000031E-2</v>
      </c>
      <c r="BD30">
        <f t="shared" si="1"/>
        <v>9.3330000000000024E-2</v>
      </c>
      <c r="BE30">
        <f t="shared" si="2"/>
        <v>2.029000000000003E-2</v>
      </c>
      <c r="BF30">
        <f>BC30+BD30</f>
        <v>0.16180000000000005</v>
      </c>
    </row>
    <row r="31" spans="1:58" x14ac:dyDescent="0.2">
      <c r="A31" t="s">
        <v>84</v>
      </c>
      <c r="B31">
        <v>73</v>
      </c>
      <c r="C31">
        <v>2</v>
      </c>
      <c r="D31">
        <v>2</v>
      </c>
      <c r="E31">
        <v>1884.8810000000001</v>
      </c>
      <c r="F31">
        <v>0.94782999999999995</v>
      </c>
      <c r="G31">
        <v>36</v>
      </c>
      <c r="H31">
        <v>1835.9788000000001</v>
      </c>
      <c r="I31">
        <v>29</v>
      </c>
      <c r="J31">
        <v>1945.9684</v>
      </c>
      <c r="K31">
        <v>18</v>
      </c>
      <c r="L31">
        <v>2064.3739</v>
      </c>
      <c r="M31">
        <v>17</v>
      </c>
      <c r="N31">
        <v>1668.8108999999999</v>
      </c>
      <c r="O31">
        <v>15</v>
      </c>
      <c r="P31">
        <v>1598.8291999999999</v>
      </c>
      <c r="Q31">
        <v>15</v>
      </c>
      <c r="R31">
        <v>2206.7028</v>
      </c>
      <c r="S31">
        <v>0.97297</v>
      </c>
      <c r="T31">
        <v>0.90625</v>
      </c>
      <c r="U31">
        <v>1</v>
      </c>
      <c r="V31">
        <v>0.92593000000000003</v>
      </c>
      <c r="W31">
        <v>0.96153999999999995</v>
      </c>
      <c r="X31">
        <v>0.9</v>
      </c>
      <c r="Y31">
        <v>1</v>
      </c>
      <c r="Z31">
        <v>0.90908999999999995</v>
      </c>
      <c r="AA31">
        <v>0.875</v>
      </c>
      <c r="AB31">
        <v>0.77778000000000003</v>
      </c>
      <c r="AC31">
        <v>1</v>
      </c>
      <c r="AD31">
        <v>1</v>
      </c>
      <c r="AE31">
        <v>6</v>
      </c>
      <c r="AF31">
        <v>1611.2548999999999</v>
      </c>
      <c r="AG31">
        <v>3</v>
      </c>
      <c r="AH31">
        <v>3068.3845000000001</v>
      </c>
      <c r="AI31">
        <v>6</v>
      </c>
      <c r="AJ31">
        <v>1435.5759</v>
      </c>
      <c r="AK31">
        <v>4</v>
      </c>
      <c r="AL31">
        <v>1730.7644</v>
      </c>
      <c r="AM31">
        <v>4</v>
      </c>
      <c r="AN31">
        <v>1777.2001</v>
      </c>
      <c r="AO31">
        <v>5</v>
      </c>
      <c r="AP31">
        <v>1633.8341</v>
      </c>
      <c r="AQ31">
        <v>6</v>
      </c>
      <c r="AR31">
        <v>2051.7460000000001</v>
      </c>
      <c r="AS31">
        <v>2</v>
      </c>
      <c r="AT31">
        <v>1474.6</v>
      </c>
      <c r="AU31">
        <v>7</v>
      </c>
      <c r="AV31">
        <v>1791.4353000000001</v>
      </c>
      <c r="AW31">
        <v>9</v>
      </c>
      <c r="AX31">
        <v>1889.6669999999999</v>
      </c>
      <c r="AY31">
        <v>-465.54469999999998</v>
      </c>
      <c r="AZ31">
        <v>-395.56299999999999</v>
      </c>
      <c r="BA31">
        <v>142.3289</v>
      </c>
      <c r="BB31">
        <v>-861.10770000000002</v>
      </c>
      <c r="BC31">
        <f t="shared" si="0"/>
        <v>3.846000000000005E-2</v>
      </c>
      <c r="BD31">
        <f t="shared" si="1"/>
        <v>7.4069999999999969E-2</v>
      </c>
      <c r="BE31">
        <f t="shared" si="2"/>
        <v>9.9999999999999978E-2</v>
      </c>
      <c r="BF31">
        <f t="shared" si="3"/>
        <v>0.11253000000000002</v>
      </c>
    </row>
    <row r="32" spans="1:58" x14ac:dyDescent="0.2">
      <c r="A32" t="s">
        <v>85</v>
      </c>
      <c r="B32">
        <v>83</v>
      </c>
      <c r="C32">
        <v>2</v>
      </c>
      <c r="D32">
        <v>1</v>
      </c>
      <c r="E32">
        <v>1398.1927000000001</v>
      </c>
      <c r="F32">
        <v>0.95652000000000004</v>
      </c>
      <c r="G32">
        <v>31</v>
      </c>
      <c r="H32">
        <v>1467.8375000000001</v>
      </c>
      <c r="I32">
        <v>38</v>
      </c>
      <c r="J32">
        <v>1339.7212</v>
      </c>
      <c r="K32">
        <v>18</v>
      </c>
      <c r="L32">
        <v>1243.1505</v>
      </c>
      <c r="M32">
        <v>21</v>
      </c>
      <c r="N32">
        <v>1397.1027999999999</v>
      </c>
      <c r="O32">
        <v>13</v>
      </c>
      <c r="P32">
        <v>1246.3297</v>
      </c>
      <c r="Q32">
        <v>17</v>
      </c>
      <c r="R32">
        <v>1673.4029</v>
      </c>
      <c r="S32">
        <v>1</v>
      </c>
      <c r="T32">
        <v>1</v>
      </c>
      <c r="U32">
        <v>1</v>
      </c>
      <c r="V32">
        <v>1</v>
      </c>
      <c r="W32">
        <v>0.95455000000000001</v>
      </c>
      <c r="X32">
        <v>0.875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1152.5</v>
      </c>
      <c r="AG32">
        <v>9</v>
      </c>
      <c r="AH32">
        <v>1152.4852000000001</v>
      </c>
      <c r="AI32">
        <v>3</v>
      </c>
      <c r="AJ32">
        <v>1248.3039000000001</v>
      </c>
      <c r="AK32">
        <v>4</v>
      </c>
      <c r="AL32">
        <v>979.49879999999996</v>
      </c>
      <c r="AM32">
        <v>4</v>
      </c>
      <c r="AN32">
        <v>1261.4405999999999</v>
      </c>
      <c r="AO32">
        <v>9</v>
      </c>
      <c r="AP32">
        <v>1232.3009999999999</v>
      </c>
      <c r="AQ32">
        <v>6</v>
      </c>
      <c r="AR32">
        <v>1528.463</v>
      </c>
      <c r="AS32">
        <v>5</v>
      </c>
      <c r="AT32">
        <v>1902.8276000000001</v>
      </c>
      <c r="AU32">
        <v>6</v>
      </c>
      <c r="AV32">
        <v>1655.4635000000001</v>
      </c>
      <c r="AW32">
        <v>8</v>
      </c>
      <c r="AX32">
        <v>1446.9975999999999</v>
      </c>
      <c r="AY32">
        <v>3.1792000000000402</v>
      </c>
      <c r="AZ32">
        <v>153.95230000000001</v>
      </c>
      <c r="BA32">
        <v>430.25240000000002</v>
      </c>
      <c r="BB32">
        <v>157.13149999999999</v>
      </c>
      <c r="BC32">
        <f t="shared" si="0"/>
        <v>4.544999999999999E-2</v>
      </c>
      <c r="BD32">
        <f t="shared" si="1"/>
        <v>0</v>
      </c>
      <c r="BE32">
        <f t="shared" si="2"/>
        <v>0.125</v>
      </c>
      <c r="BF32">
        <f t="shared" si="3"/>
        <v>4.544999999999999E-2</v>
      </c>
    </row>
    <row r="33" spans="1:58" x14ac:dyDescent="0.2">
      <c r="A33" t="s">
        <v>86</v>
      </c>
      <c r="B33">
        <v>76</v>
      </c>
      <c r="C33">
        <v>2</v>
      </c>
      <c r="D33">
        <v>2</v>
      </c>
      <c r="E33">
        <v>1569.0239999999999</v>
      </c>
      <c r="F33">
        <v>1</v>
      </c>
      <c r="G33">
        <v>32</v>
      </c>
      <c r="H33">
        <v>1488.9319</v>
      </c>
      <c r="I33">
        <v>37</v>
      </c>
      <c r="J33">
        <v>1637.9269999999999</v>
      </c>
      <c r="K33">
        <v>13</v>
      </c>
      <c r="L33">
        <v>1569.2081000000001</v>
      </c>
      <c r="M33">
        <v>19</v>
      </c>
      <c r="N33">
        <v>1607.7174</v>
      </c>
      <c r="O33">
        <v>17</v>
      </c>
      <c r="P33">
        <v>1506.6210000000001</v>
      </c>
      <c r="Q33">
        <v>20</v>
      </c>
      <c r="R33">
        <v>1585.4979000000001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 t="s">
        <v>55</v>
      </c>
      <c r="AG33">
        <v>6</v>
      </c>
      <c r="AH33">
        <v>1528.768</v>
      </c>
      <c r="AI33">
        <v>6</v>
      </c>
      <c r="AJ33">
        <v>1306.9757</v>
      </c>
      <c r="AK33">
        <v>4</v>
      </c>
      <c r="AL33">
        <v>1592.9763</v>
      </c>
      <c r="AM33">
        <v>4</v>
      </c>
      <c r="AN33">
        <v>1438.5340000000001</v>
      </c>
      <c r="AO33">
        <v>4</v>
      </c>
      <c r="AP33">
        <v>1578.9393</v>
      </c>
      <c r="AQ33">
        <v>5</v>
      </c>
      <c r="AR33">
        <v>1406.7040999999999</v>
      </c>
      <c r="AS33">
        <v>8</v>
      </c>
      <c r="AT33">
        <v>1770.8226</v>
      </c>
      <c r="AU33">
        <v>9</v>
      </c>
      <c r="AV33">
        <v>1649.7075</v>
      </c>
      <c r="AW33">
        <v>9</v>
      </c>
      <c r="AX33">
        <v>1643.5119999999999</v>
      </c>
      <c r="AY33">
        <v>-62.5871</v>
      </c>
      <c r="AZ33">
        <v>38.509299999999897</v>
      </c>
      <c r="BA33">
        <v>16.2898</v>
      </c>
      <c r="BB33">
        <v>-24.0778</v>
      </c>
      <c r="BC33">
        <f t="shared" si="0"/>
        <v>0</v>
      </c>
      <c r="BD33">
        <f t="shared" si="1"/>
        <v>0</v>
      </c>
      <c r="BE33">
        <f t="shared" si="2"/>
        <v>0</v>
      </c>
      <c r="BF33">
        <f t="shared" si="3"/>
        <v>0</v>
      </c>
    </row>
    <row r="34" spans="1:58" x14ac:dyDescent="0.2">
      <c r="A34" t="s">
        <v>87</v>
      </c>
      <c r="B34">
        <v>77</v>
      </c>
      <c r="C34">
        <v>2</v>
      </c>
      <c r="D34">
        <v>1</v>
      </c>
      <c r="E34">
        <v>1829.8891000000001</v>
      </c>
      <c r="F34">
        <v>0.93042999999999998</v>
      </c>
      <c r="G34">
        <v>32</v>
      </c>
      <c r="H34">
        <v>1807.0990999999999</v>
      </c>
      <c r="I34">
        <v>34</v>
      </c>
      <c r="J34">
        <v>1853.279</v>
      </c>
      <c r="K34">
        <v>12</v>
      </c>
      <c r="L34">
        <v>1794.9880000000001</v>
      </c>
      <c r="M34">
        <v>20</v>
      </c>
      <c r="N34">
        <v>1869.4111</v>
      </c>
      <c r="O34">
        <v>15</v>
      </c>
      <c r="P34">
        <v>1867.4351999999999</v>
      </c>
      <c r="Q34">
        <v>19</v>
      </c>
      <c r="R34">
        <v>1782.7883999999999</v>
      </c>
      <c r="S34">
        <v>0.96970000000000001</v>
      </c>
      <c r="T34">
        <v>0.89473999999999998</v>
      </c>
      <c r="U34">
        <v>0.91666999999999998</v>
      </c>
      <c r="V34">
        <v>0.96552000000000004</v>
      </c>
      <c r="W34">
        <v>0.88888999999999996</v>
      </c>
      <c r="X34">
        <v>0.94286000000000003</v>
      </c>
      <c r="Y34">
        <v>1</v>
      </c>
      <c r="Z34">
        <v>0.90908999999999995</v>
      </c>
      <c r="AA34">
        <v>0.92308000000000001</v>
      </c>
      <c r="AB34">
        <v>0.875</v>
      </c>
      <c r="AC34">
        <v>1</v>
      </c>
      <c r="AD34">
        <v>0.875</v>
      </c>
      <c r="AE34">
        <v>5</v>
      </c>
      <c r="AF34">
        <v>2131.2341000000001</v>
      </c>
      <c r="AG34">
        <v>2</v>
      </c>
      <c r="AH34">
        <v>1290.2550000000001</v>
      </c>
      <c r="AI34">
        <v>2</v>
      </c>
      <c r="AJ34">
        <v>1291.155</v>
      </c>
      <c r="AK34">
        <v>10</v>
      </c>
      <c r="AL34">
        <v>1887.9718</v>
      </c>
      <c r="AM34">
        <v>7</v>
      </c>
      <c r="AN34">
        <v>1556.9594</v>
      </c>
      <c r="AO34">
        <v>6</v>
      </c>
      <c r="AP34">
        <v>1947.3357000000001</v>
      </c>
      <c r="AQ34">
        <v>3</v>
      </c>
      <c r="AR34">
        <v>1735.4751000000001</v>
      </c>
      <c r="AS34">
        <v>8</v>
      </c>
      <c r="AT34">
        <v>1871.2661000000001</v>
      </c>
      <c r="AU34">
        <v>6</v>
      </c>
      <c r="AV34">
        <v>2074.0340000000001</v>
      </c>
      <c r="AW34">
        <v>5</v>
      </c>
      <c r="AX34">
        <v>1745.2820999999999</v>
      </c>
      <c r="AY34">
        <v>72.447199999999796</v>
      </c>
      <c r="AZ34">
        <v>74.423100000000005</v>
      </c>
      <c r="BA34">
        <v>-12.1996000000001</v>
      </c>
      <c r="BB34">
        <v>146.87029999999999</v>
      </c>
      <c r="BC34">
        <f t="shared" si="0"/>
        <v>2.7780000000000027E-2</v>
      </c>
      <c r="BD34">
        <f t="shared" si="1"/>
        <v>-4.885000000000006E-2</v>
      </c>
      <c r="BE34">
        <f t="shared" si="2"/>
        <v>-2.6190000000000047E-2</v>
      </c>
      <c r="BF34">
        <f t="shared" si="3"/>
        <v>-2.1070000000000033E-2</v>
      </c>
    </row>
    <row r="35" spans="1:58" x14ac:dyDescent="0.2">
      <c r="A35" t="s">
        <v>88</v>
      </c>
      <c r="B35">
        <v>80</v>
      </c>
      <c r="C35">
        <v>2</v>
      </c>
      <c r="D35">
        <v>2</v>
      </c>
      <c r="E35">
        <v>2069.8672000000001</v>
      </c>
      <c r="F35">
        <v>0.97391000000000005</v>
      </c>
      <c r="G35">
        <v>37</v>
      </c>
      <c r="H35">
        <v>2087.9373999999998</v>
      </c>
      <c r="I35">
        <v>33</v>
      </c>
      <c r="J35">
        <v>2047.5157999999999</v>
      </c>
      <c r="K35">
        <v>21</v>
      </c>
      <c r="L35">
        <v>1909.278</v>
      </c>
      <c r="M35">
        <v>19</v>
      </c>
      <c r="N35">
        <v>2149.2478000000001</v>
      </c>
      <c r="O35">
        <v>10</v>
      </c>
      <c r="P35">
        <v>2373.2937999999999</v>
      </c>
      <c r="Q35">
        <v>20</v>
      </c>
      <c r="R35">
        <v>2011.1648</v>
      </c>
      <c r="S35">
        <v>1</v>
      </c>
      <c r="T35">
        <v>0.97058999999999995</v>
      </c>
      <c r="U35">
        <v>1</v>
      </c>
      <c r="V35">
        <v>0.96774000000000004</v>
      </c>
      <c r="W35">
        <v>0.95238</v>
      </c>
      <c r="X35">
        <v>0.97058999999999995</v>
      </c>
      <c r="Y35">
        <v>1</v>
      </c>
      <c r="Z35">
        <v>1</v>
      </c>
      <c r="AA35">
        <v>1</v>
      </c>
      <c r="AB35">
        <v>0.93332999999999999</v>
      </c>
      <c r="AC35">
        <v>1</v>
      </c>
      <c r="AD35">
        <v>1</v>
      </c>
      <c r="AE35">
        <v>8</v>
      </c>
      <c r="AF35">
        <v>1605.5436999999999</v>
      </c>
      <c r="AG35">
        <v>4</v>
      </c>
      <c r="AH35">
        <v>2003.0247999999999</v>
      </c>
      <c r="AI35">
        <v>5</v>
      </c>
      <c r="AJ35">
        <v>2385.2804000000001</v>
      </c>
      <c r="AK35">
        <v>0</v>
      </c>
      <c r="AL35" t="s">
        <v>55</v>
      </c>
      <c r="AM35">
        <v>8</v>
      </c>
      <c r="AN35">
        <v>2091.6051000000002</v>
      </c>
      <c r="AO35">
        <v>7</v>
      </c>
      <c r="AP35">
        <v>2179.3413</v>
      </c>
      <c r="AQ35">
        <v>6</v>
      </c>
      <c r="AR35">
        <v>2254.3285000000001</v>
      </c>
      <c r="AS35">
        <v>7</v>
      </c>
      <c r="AT35">
        <v>1799.8338000000001</v>
      </c>
      <c r="AU35">
        <v>6</v>
      </c>
      <c r="AV35">
        <v>2157.3953999999999</v>
      </c>
      <c r="AW35">
        <v>7</v>
      </c>
      <c r="AX35">
        <v>2170.4321</v>
      </c>
      <c r="AY35">
        <v>464.01580000000001</v>
      </c>
      <c r="AZ35">
        <v>239.96979999999999</v>
      </c>
      <c r="BA35">
        <v>101.88679999999999</v>
      </c>
      <c r="BB35">
        <v>703.98559999999998</v>
      </c>
      <c r="BC35">
        <f t="shared" si="0"/>
        <v>4.7619999999999996E-2</v>
      </c>
      <c r="BD35">
        <f t="shared" si="1"/>
        <v>3.2259999999999955E-2</v>
      </c>
      <c r="BE35">
        <f t="shared" si="2"/>
        <v>2.9410000000000047E-2</v>
      </c>
      <c r="BF35">
        <f t="shared" si="3"/>
        <v>7.9879999999999951E-2</v>
      </c>
    </row>
    <row r="36" spans="1:58" x14ac:dyDescent="0.2">
      <c r="A36" t="s">
        <v>89</v>
      </c>
      <c r="B36">
        <v>81</v>
      </c>
      <c r="C36">
        <v>2</v>
      </c>
      <c r="D36">
        <v>1</v>
      </c>
      <c r="E36">
        <v>1485.1844000000001</v>
      </c>
      <c r="F36">
        <v>0.95652000000000004</v>
      </c>
      <c r="G36">
        <v>37</v>
      </c>
      <c r="H36">
        <v>1415.4124999999999</v>
      </c>
      <c r="I36">
        <v>30</v>
      </c>
      <c r="J36">
        <v>1571.1792</v>
      </c>
      <c r="K36">
        <v>15</v>
      </c>
      <c r="L36">
        <v>1480.221</v>
      </c>
      <c r="M36">
        <v>18</v>
      </c>
      <c r="N36">
        <v>1601.751</v>
      </c>
      <c r="O36">
        <v>16</v>
      </c>
      <c r="P36">
        <v>1358.49</v>
      </c>
      <c r="Q36">
        <v>18</v>
      </c>
      <c r="R36">
        <v>1487.0661</v>
      </c>
      <c r="S36">
        <v>1</v>
      </c>
      <c r="T36">
        <v>0.90908999999999995</v>
      </c>
      <c r="U36">
        <v>0.91429000000000005</v>
      </c>
      <c r="V36">
        <v>1</v>
      </c>
      <c r="W36">
        <v>0.95833000000000002</v>
      </c>
      <c r="X36">
        <v>0.97058999999999995</v>
      </c>
      <c r="Y36">
        <v>1</v>
      </c>
      <c r="Z36">
        <v>1</v>
      </c>
      <c r="AA36">
        <v>0.81818000000000002</v>
      </c>
      <c r="AB36">
        <v>1</v>
      </c>
      <c r="AC36">
        <v>1</v>
      </c>
      <c r="AD36">
        <v>0.91666999999999998</v>
      </c>
      <c r="AE36">
        <v>6</v>
      </c>
      <c r="AF36">
        <v>1412.2779</v>
      </c>
      <c r="AG36">
        <v>5</v>
      </c>
      <c r="AH36">
        <v>1595.8077000000001</v>
      </c>
      <c r="AI36">
        <v>7</v>
      </c>
      <c r="AJ36">
        <v>1189.5714</v>
      </c>
      <c r="AK36">
        <v>4</v>
      </c>
      <c r="AL36">
        <v>1463.3637000000001</v>
      </c>
      <c r="AM36">
        <v>4</v>
      </c>
      <c r="AN36">
        <v>1621.8532</v>
      </c>
      <c r="AO36">
        <v>1</v>
      </c>
      <c r="AP36">
        <v>1031.7</v>
      </c>
      <c r="AQ36">
        <v>8</v>
      </c>
      <c r="AR36">
        <v>1453.3341</v>
      </c>
      <c r="AS36">
        <v>7</v>
      </c>
      <c r="AT36">
        <v>1492.386</v>
      </c>
      <c r="AU36">
        <v>7</v>
      </c>
      <c r="AV36">
        <v>1394.3234</v>
      </c>
      <c r="AW36">
        <v>9</v>
      </c>
      <c r="AX36">
        <v>1713.2058</v>
      </c>
      <c r="AY36">
        <v>-121.73099999999999</v>
      </c>
      <c r="AZ36">
        <v>121.53</v>
      </c>
      <c r="BA36">
        <v>6.8451000000000004</v>
      </c>
      <c r="BB36">
        <v>-0.20100000000002199</v>
      </c>
      <c r="BC36">
        <f t="shared" si="0"/>
        <v>-4.4039999999999968E-2</v>
      </c>
      <c r="BD36">
        <f t="shared" si="1"/>
        <v>-8.5709999999999953E-2</v>
      </c>
      <c r="BE36">
        <f>U36-X36</f>
        <v>-5.6299999999999906E-2</v>
      </c>
      <c r="BF36">
        <f t="shared" si="3"/>
        <v>-0.12974999999999992</v>
      </c>
    </row>
    <row r="37" spans="1:58" x14ac:dyDescent="0.2">
      <c r="A37" t="s">
        <v>90</v>
      </c>
      <c r="B37">
        <v>78</v>
      </c>
      <c r="C37">
        <v>2</v>
      </c>
      <c r="D37">
        <v>2</v>
      </c>
      <c r="E37">
        <v>1793.2242000000001</v>
      </c>
      <c r="F37">
        <v>0.99129999999999996</v>
      </c>
      <c r="G37">
        <v>30</v>
      </c>
      <c r="H37">
        <v>1787.7874999999999</v>
      </c>
      <c r="I37">
        <v>39</v>
      </c>
      <c r="J37">
        <v>1798.8748000000001</v>
      </c>
      <c r="K37">
        <v>22</v>
      </c>
      <c r="L37">
        <v>1738.2478000000001</v>
      </c>
      <c r="M37">
        <v>13</v>
      </c>
      <c r="N37">
        <v>1666.2849000000001</v>
      </c>
      <c r="O37">
        <v>21</v>
      </c>
      <c r="P37">
        <v>1905.6424999999999</v>
      </c>
      <c r="Q37">
        <v>13</v>
      </c>
      <c r="R37">
        <v>1833.4947999999999</v>
      </c>
      <c r="S37">
        <v>1</v>
      </c>
      <c r="T37">
        <v>0.97499999999999998</v>
      </c>
      <c r="U37">
        <v>1</v>
      </c>
      <c r="V37">
        <v>1</v>
      </c>
      <c r="W37">
        <v>1</v>
      </c>
      <c r="X37">
        <v>0.95238</v>
      </c>
      <c r="Y37">
        <v>1</v>
      </c>
      <c r="Z37">
        <v>1</v>
      </c>
      <c r="AA37">
        <v>1</v>
      </c>
      <c r="AB37">
        <v>0.9</v>
      </c>
      <c r="AC37">
        <v>1</v>
      </c>
      <c r="AD37">
        <v>1</v>
      </c>
      <c r="AE37">
        <v>5</v>
      </c>
      <c r="AF37">
        <v>1634.0857000000001</v>
      </c>
      <c r="AG37">
        <v>7</v>
      </c>
      <c r="AH37">
        <v>1422.9645</v>
      </c>
      <c r="AI37">
        <v>3</v>
      </c>
      <c r="AJ37">
        <v>2128.2503000000002</v>
      </c>
      <c r="AK37">
        <v>7</v>
      </c>
      <c r="AL37">
        <v>1718.5904</v>
      </c>
      <c r="AM37">
        <v>5</v>
      </c>
      <c r="AN37">
        <v>1722.3954000000001</v>
      </c>
      <c r="AO37">
        <v>5</v>
      </c>
      <c r="AP37">
        <v>1678.2239</v>
      </c>
      <c r="AQ37">
        <v>4</v>
      </c>
      <c r="AR37">
        <v>1857.4612</v>
      </c>
      <c r="AS37">
        <v>4</v>
      </c>
      <c r="AT37">
        <v>1810.19</v>
      </c>
      <c r="AU37">
        <v>4</v>
      </c>
      <c r="AV37">
        <v>1404.9138</v>
      </c>
      <c r="AW37">
        <v>9</v>
      </c>
      <c r="AX37">
        <v>2140.4324000000001</v>
      </c>
      <c r="AY37">
        <v>167.3947</v>
      </c>
      <c r="AZ37">
        <v>-71.962900000000005</v>
      </c>
      <c r="BA37">
        <v>95.246999999999801</v>
      </c>
      <c r="BB37">
        <v>95.431799999999797</v>
      </c>
      <c r="BC37">
        <f t="shared" si="0"/>
        <v>0</v>
      </c>
      <c r="BD37">
        <f t="shared" si="1"/>
        <v>0</v>
      </c>
      <c r="BE37">
        <f t="shared" si="2"/>
        <v>4.7619999999999996E-2</v>
      </c>
      <c r="BF37">
        <f t="shared" si="3"/>
        <v>0</v>
      </c>
    </row>
    <row r="38" spans="1:58" x14ac:dyDescent="0.2">
      <c r="A38" t="s">
        <v>91</v>
      </c>
      <c r="B38">
        <v>80</v>
      </c>
      <c r="C38">
        <v>2</v>
      </c>
      <c r="D38">
        <v>2</v>
      </c>
      <c r="E38">
        <v>1643.4105</v>
      </c>
      <c r="F38">
        <v>0.96521999999999997</v>
      </c>
      <c r="G38">
        <v>35</v>
      </c>
      <c r="H38">
        <v>1538.5252</v>
      </c>
      <c r="I38">
        <v>30</v>
      </c>
      <c r="J38">
        <v>1760.2071000000001</v>
      </c>
      <c r="K38">
        <v>22</v>
      </c>
      <c r="L38">
        <v>1474.2697000000001</v>
      </c>
      <c r="M38">
        <v>12</v>
      </c>
      <c r="N38">
        <v>1821.7846999999999</v>
      </c>
      <c r="O38">
        <v>14</v>
      </c>
      <c r="P38">
        <v>1497.2458999999999</v>
      </c>
      <c r="Q38">
        <v>17</v>
      </c>
      <c r="R38">
        <v>1852.2777000000001</v>
      </c>
      <c r="S38">
        <v>0.97221999999999997</v>
      </c>
      <c r="T38">
        <v>0.9375</v>
      </c>
      <c r="U38">
        <v>0.97436</v>
      </c>
      <c r="V38">
        <v>1</v>
      </c>
      <c r="W38">
        <v>0.95652000000000004</v>
      </c>
      <c r="X38">
        <v>0.9375</v>
      </c>
      <c r="Y38">
        <v>1</v>
      </c>
      <c r="Z38">
        <v>1</v>
      </c>
      <c r="AA38">
        <v>1</v>
      </c>
      <c r="AB38">
        <v>0.91666999999999998</v>
      </c>
      <c r="AC38">
        <v>0.94737000000000005</v>
      </c>
      <c r="AD38">
        <v>0.91666999999999998</v>
      </c>
      <c r="AE38">
        <v>5</v>
      </c>
      <c r="AF38">
        <v>1396.6023</v>
      </c>
      <c r="AG38">
        <v>5</v>
      </c>
      <c r="AH38">
        <v>1469.3559</v>
      </c>
      <c r="AI38">
        <v>4</v>
      </c>
      <c r="AJ38">
        <v>1567.0514000000001</v>
      </c>
      <c r="AK38">
        <v>3</v>
      </c>
      <c r="AL38">
        <v>1608.2185999999999</v>
      </c>
      <c r="AM38">
        <v>3</v>
      </c>
      <c r="AN38">
        <v>1389.2284999999999</v>
      </c>
      <c r="AO38">
        <v>4</v>
      </c>
      <c r="AP38">
        <v>2024.5777</v>
      </c>
      <c r="AQ38">
        <v>4</v>
      </c>
      <c r="AR38">
        <v>1609.7276999999999</v>
      </c>
      <c r="AS38">
        <v>7</v>
      </c>
      <c r="AT38">
        <v>2147.8146999999999</v>
      </c>
      <c r="AU38">
        <v>11</v>
      </c>
      <c r="AV38">
        <v>1626.5442</v>
      </c>
      <c r="AW38">
        <v>6</v>
      </c>
      <c r="AX38">
        <v>1641.7383</v>
      </c>
      <c r="AY38">
        <v>22.9761999999998</v>
      </c>
      <c r="AZ38">
        <v>347.51499999999999</v>
      </c>
      <c r="BA38">
        <v>378.00799999999998</v>
      </c>
      <c r="BB38">
        <v>370.49119999999999</v>
      </c>
      <c r="BC38">
        <f t="shared" si="0"/>
        <v>1.7839999999999967E-2</v>
      </c>
      <c r="BD38">
        <f t="shared" si="1"/>
        <v>-2.5639999999999996E-2</v>
      </c>
      <c r="BE38">
        <f t="shared" si="2"/>
        <v>3.6860000000000004E-2</v>
      </c>
      <c r="BF38">
        <f t="shared" si="3"/>
        <v>-7.8000000000000291E-3</v>
      </c>
    </row>
    <row r="39" spans="1:58" x14ac:dyDescent="0.2">
      <c r="A39" t="s">
        <v>92</v>
      </c>
      <c r="B39">
        <v>82</v>
      </c>
      <c r="C39">
        <v>2</v>
      </c>
      <c r="D39">
        <v>1</v>
      </c>
      <c r="E39">
        <v>1488.2213999999999</v>
      </c>
      <c r="F39">
        <v>0.97391000000000005</v>
      </c>
      <c r="G39">
        <v>36</v>
      </c>
      <c r="H39">
        <v>1496.6194</v>
      </c>
      <c r="I39">
        <v>33</v>
      </c>
      <c r="J39">
        <v>1477.5019</v>
      </c>
      <c r="K39">
        <v>15</v>
      </c>
      <c r="L39">
        <v>1376.9466</v>
      </c>
      <c r="M39">
        <v>18</v>
      </c>
      <c r="N39">
        <v>1393.5696</v>
      </c>
      <c r="O39">
        <v>22</v>
      </c>
      <c r="P39">
        <v>1638</v>
      </c>
      <c r="Q39">
        <v>14</v>
      </c>
      <c r="R39">
        <v>1494.6528000000001</v>
      </c>
      <c r="S39">
        <v>1</v>
      </c>
      <c r="T39">
        <v>1</v>
      </c>
      <c r="U39">
        <v>0.96428999999999998</v>
      </c>
      <c r="V39">
        <v>0.94118000000000002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3</v>
      </c>
      <c r="AF39">
        <v>1328.671</v>
      </c>
      <c r="AG39">
        <v>5</v>
      </c>
      <c r="AH39">
        <v>1094.1176</v>
      </c>
      <c r="AI39">
        <v>11</v>
      </c>
      <c r="AJ39">
        <v>1572.7725</v>
      </c>
      <c r="AK39">
        <v>3</v>
      </c>
      <c r="AL39">
        <v>1680.1686999999999</v>
      </c>
      <c r="AM39">
        <v>4</v>
      </c>
      <c r="AN39">
        <v>1541.1307999999999</v>
      </c>
      <c r="AO39">
        <v>5</v>
      </c>
      <c r="AP39">
        <v>1334.7164</v>
      </c>
      <c r="AQ39">
        <v>4</v>
      </c>
      <c r="AR39">
        <v>1240.5749000000001</v>
      </c>
      <c r="AS39">
        <v>4</v>
      </c>
      <c r="AT39">
        <v>1719.7762</v>
      </c>
      <c r="AU39">
        <v>7</v>
      </c>
      <c r="AV39">
        <v>1345.3326</v>
      </c>
      <c r="AW39">
        <v>6</v>
      </c>
      <c r="AX39">
        <v>1563.5672999999999</v>
      </c>
      <c r="AY39">
        <v>261.05340000000001</v>
      </c>
      <c r="AZ39">
        <v>16.623000000000001</v>
      </c>
      <c r="BA39">
        <v>117.7062</v>
      </c>
      <c r="BB39">
        <v>277.6764</v>
      </c>
      <c r="BC39">
        <f t="shared" si="0"/>
        <v>-3.571000000000002E-2</v>
      </c>
      <c r="BD39">
        <f>U39-V39</f>
        <v>2.3109999999999964E-2</v>
      </c>
      <c r="BE39">
        <f t="shared" si="2"/>
        <v>-3.571000000000002E-2</v>
      </c>
      <c r="BF39">
        <f t="shared" si="3"/>
        <v>-1.2600000000000056E-2</v>
      </c>
    </row>
    <row r="40" spans="1:58" x14ac:dyDescent="0.2">
      <c r="A40" t="s">
        <v>93</v>
      </c>
      <c r="B40">
        <v>79</v>
      </c>
      <c r="C40">
        <v>2</v>
      </c>
      <c r="D40">
        <v>1</v>
      </c>
      <c r="E40">
        <v>1613.617</v>
      </c>
      <c r="F40">
        <v>0.93042999999999998</v>
      </c>
      <c r="G40">
        <v>34</v>
      </c>
      <c r="H40">
        <v>1579.6805999999999</v>
      </c>
      <c r="I40">
        <v>31</v>
      </c>
      <c r="J40">
        <v>1649.3810000000001</v>
      </c>
      <c r="K40">
        <v>13</v>
      </c>
      <c r="L40">
        <v>1710.5379</v>
      </c>
      <c r="M40">
        <v>22</v>
      </c>
      <c r="N40">
        <v>1521.8051</v>
      </c>
      <c r="O40">
        <v>12</v>
      </c>
      <c r="P40">
        <v>1713.9339</v>
      </c>
      <c r="Q40">
        <v>18</v>
      </c>
      <c r="R40">
        <v>1588.2885000000001</v>
      </c>
      <c r="S40">
        <v>0.97143000000000002</v>
      </c>
      <c r="T40">
        <v>0.96875</v>
      </c>
      <c r="U40">
        <v>0.88888999999999996</v>
      </c>
      <c r="V40">
        <v>1</v>
      </c>
      <c r="W40">
        <v>0.81818000000000002</v>
      </c>
      <c r="X40">
        <v>0.96970000000000001</v>
      </c>
      <c r="Y40">
        <v>1</v>
      </c>
      <c r="Z40">
        <v>1</v>
      </c>
      <c r="AA40">
        <v>1</v>
      </c>
      <c r="AB40">
        <v>1</v>
      </c>
      <c r="AC40">
        <v>0.91666999999999998</v>
      </c>
      <c r="AD40">
        <v>0.93332999999999999</v>
      </c>
      <c r="AE40">
        <v>4</v>
      </c>
      <c r="AF40">
        <v>1407.4879000000001</v>
      </c>
      <c r="AG40">
        <v>5</v>
      </c>
      <c r="AH40">
        <v>1800.8741</v>
      </c>
      <c r="AI40">
        <v>5</v>
      </c>
      <c r="AJ40">
        <v>1846.5119</v>
      </c>
      <c r="AK40">
        <v>4</v>
      </c>
      <c r="AL40">
        <v>1541.8785</v>
      </c>
      <c r="AM40">
        <v>10</v>
      </c>
      <c r="AN40">
        <v>1495.1832999999999</v>
      </c>
      <c r="AO40">
        <v>3</v>
      </c>
      <c r="AP40">
        <v>1284.02</v>
      </c>
      <c r="AQ40">
        <v>3</v>
      </c>
      <c r="AR40">
        <v>1650.0136</v>
      </c>
      <c r="AS40">
        <v>4</v>
      </c>
      <c r="AT40">
        <v>1383.4411</v>
      </c>
      <c r="AU40">
        <v>5</v>
      </c>
      <c r="AV40">
        <v>1588.9594999999999</v>
      </c>
      <c r="AW40">
        <v>8</v>
      </c>
      <c r="AX40">
        <v>1795.6577</v>
      </c>
      <c r="AY40">
        <v>3.3959999999999599</v>
      </c>
      <c r="AZ40">
        <v>-188.7328</v>
      </c>
      <c r="BA40">
        <v>-122.24939999999999</v>
      </c>
      <c r="BB40">
        <v>-185.33680000000001</v>
      </c>
      <c r="BC40">
        <f t="shared" si="0"/>
        <v>7.070999999999994E-2</v>
      </c>
      <c r="BD40">
        <f t="shared" si="1"/>
        <v>-0.11111000000000004</v>
      </c>
      <c r="BE40">
        <f t="shared" si="2"/>
        <v>-8.0810000000000048E-2</v>
      </c>
      <c r="BF40">
        <f t="shared" si="3"/>
        <v>-4.0400000000000102E-2</v>
      </c>
    </row>
    <row r="41" spans="1:58" x14ac:dyDescent="0.2">
      <c r="A41" t="s">
        <v>94</v>
      </c>
      <c r="B41">
        <v>82</v>
      </c>
      <c r="C41">
        <v>2</v>
      </c>
      <c r="D41">
        <v>1</v>
      </c>
      <c r="E41">
        <v>1628.4468999999999</v>
      </c>
      <c r="F41">
        <v>0.95652000000000004</v>
      </c>
      <c r="G41">
        <v>34</v>
      </c>
      <c r="H41">
        <v>1663.2859000000001</v>
      </c>
      <c r="I41">
        <v>35</v>
      </c>
      <c r="J41">
        <v>1594.4911999999999</v>
      </c>
      <c r="K41">
        <v>13</v>
      </c>
      <c r="L41">
        <v>1589.5474999999999</v>
      </c>
      <c r="M41">
        <v>16</v>
      </c>
      <c r="N41">
        <v>1486.7507000000001</v>
      </c>
      <c r="O41">
        <v>16</v>
      </c>
      <c r="P41">
        <v>1670.193</v>
      </c>
      <c r="Q41">
        <v>24</v>
      </c>
      <c r="R41">
        <v>1714.7189000000001</v>
      </c>
      <c r="S41">
        <v>1</v>
      </c>
      <c r="T41">
        <v>1</v>
      </c>
      <c r="U41">
        <v>0.91666999999999998</v>
      </c>
      <c r="V41">
        <v>0.96428999999999998</v>
      </c>
      <c r="W41">
        <v>0.96428999999999998</v>
      </c>
      <c r="X41">
        <v>0.97143000000000002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4</v>
      </c>
      <c r="AF41">
        <v>1452.8026</v>
      </c>
      <c r="AG41">
        <v>5</v>
      </c>
      <c r="AH41">
        <v>1561.0535</v>
      </c>
      <c r="AI41">
        <v>6</v>
      </c>
      <c r="AJ41">
        <v>1523.5435</v>
      </c>
      <c r="AK41">
        <v>5</v>
      </c>
      <c r="AL41">
        <v>1800.6087</v>
      </c>
      <c r="AM41">
        <v>2</v>
      </c>
      <c r="AN41">
        <v>1337.73</v>
      </c>
      <c r="AO41">
        <v>6</v>
      </c>
      <c r="AP41">
        <v>1377.8653999999999</v>
      </c>
      <c r="AQ41">
        <v>8</v>
      </c>
      <c r="AR41">
        <v>1769.5279</v>
      </c>
      <c r="AS41">
        <v>7</v>
      </c>
      <c r="AT41">
        <v>1614.0423000000001</v>
      </c>
      <c r="AU41">
        <v>8</v>
      </c>
      <c r="AV41">
        <v>1702.3125</v>
      </c>
      <c r="AW41">
        <v>4</v>
      </c>
      <c r="AX41">
        <v>1556.2398000000001</v>
      </c>
      <c r="AY41">
        <v>80.645500000000098</v>
      </c>
      <c r="AZ41">
        <v>-102.7968</v>
      </c>
      <c r="BA41">
        <v>125.17140000000001</v>
      </c>
      <c r="BB41">
        <v>-22.1512999999998</v>
      </c>
      <c r="BC41">
        <f t="shared" si="0"/>
        <v>-4.7619999999999996E-2</v>
      </c>
      <c r="BD41">
        <f t="shared" si="1"/>
        <v>-4.7619999999999996E-2</v>
      </c>
      <c r="BE41">
        <f t="shared" si="2"/>
        <v>-5.4760000000000031E-2</v>
      </c>
      <c r="BF41">
        <f t="shared" si="3"/>
        <v>-9.5239999999999991E-2</v>
      </c>
    </row>
    <row r="42" spans="1:58" x14ac:dyDescent="0.2">
      <c r="A42" t="s">
        <v>95</v>
      </c>
      <c r="B42">
        <v>80</v>
      </c>
      <c r="C42">
        <v>2</v>
      </c>
      <c r="D42">
        <v>2</v>
      </c>
      <c r="E42">
        <v>2344.9346999999998</v>
      </c>
      <c r="F42">
        <v>0.95652000000000004</v>
      </c>
      <c r="G42">
        <v>37</v>
      </c>
      <c r="H42">
        <v>2239.3555999999999</v>
      </c>
      <c r="I42">
        <v>27</v>
      </c>
      <c r="J42">
        <v>2489.5333999999998</v>
      </c>
      <c r="K42">
        <v>16</v>
      </c>
      <c r="L42">
        <v>2025.9936</v>
      </c>
      <c r="M42">
        <v>16</v>
      </c>
      <c r="N42">
        <v>2350.2865999999999</v>
      </c>
      <c r="O42">
        <v>16</v>
      </c>
      <c r="P42">
        <v>2290.9232999999999</v>
      </c>
      <c r="Q42">
        <v>16</v>
      </c>
      <c r="R42">
        <v>2717.1320999999998</v>
      </c>
      <c r="S42">
        <v>0.92500000000000004</v>
      </c>
      <c r="T42">
        <v>0.93103000000000002</v>
      </c>
      <c r="U42">
        <v>0.96428999999999998</v>
      </c>
      <c r="V42">
        <v>0.9375</v>
      </c>
      <c r="W42">
        <v>0.92593000000000003</v>
      </c>
      <c r="X42">
        <v>1</v>
      </c>
      <c r="Y42">
        <v>0.93332999999999999</v>
      </c>
      <c r="Z42">
        <v>1</v>
      </c>
      <c r="AA42">
        <v>1</v>
      </c>
      <c r="AB42">
        <v>0.9</v>
      </c>
      <c r="AC42">
        <v>0.84614999999999996</v>
      </c>
      <c r="AD42">
        <v>0.9</v>
      </c>
      <c r="AE42">
        <v>8</v>
      </c>
      <c r="AF42">
        <v>2101.9324999999999</v>
      </c>
      <c r="AG42">
        <v>5</v>
      </c>
      <c r="AH42">
        <v>1904.4970000000001</v>
      </c>
      <c r="AI42">
        <v>5</v>
      </c>
      <c r="AJ42">
        <v>1980.5066999999999</v>
      </c>
      <c r="AK42">
        <v>2</v>
      </c>
      <c r="AL42">
        <v>2543.35</v>
      </c>
      <c r="AM42">
        <v>5</v>
      </c>
      <c r="AN42">
        <v>2387.4616999999998</v>
      </c>
      <c r="AO42">
        <v>5</v>
      </c>
      <c r="AP42">
        <v>2676.4951000000001</v>
      </c>
      <c r="AQ42">
        <v>7</v>
      </c>
      <c r="AR42">
        <v>2348.8613</v>
      </c>
      <c r="AS42">
        <v>4</v>
      </c>
      <c r="AT42">
        <v>2993.9339</v>
      </c>
      <c r="AU42">
        <v>6</v>
      </c>
      <c r="AV42">
        <v>2092.3388</v>
      </c>
      <c r="AW42">
        <v>1</v>
      </c>
      <c r="AX42">
        <v>1955.5</v>
      </c>
      <c r="AY42">
        <v>264.92970000000003</v>
      </c>
      <c r="AZ42">
        <v>324.29300000000001</v>
      </c>
      <c r="BA42">
        <v>691.13850000000002</v>
      </c>
      <c r="BB42">
        <v>589.22270000000003</v>
      </c>
      <c r="BC42">
        <f t="shared" si="0"/>
        <v>3.835999999999995E-2</v>
      </c>
      <c r="BD42">
        <f t="shared" si="1"/>
        <v>2.678999999999998E-2</v>
      </c>
      <c r="BE42">
        <f t="shared" si="2"/>
        <v>-3.571000000000002E-2</v>
      </c>
      <c r="BF42">
        <f t="shared" si="3"/>
        <v>6.514999999999993E-2</v>
      </c>
    </row>
    <row r="43" spans="1:58" x14ac:dyDescent="0.2">
      <c r="A43" t="s">
        <v>96</v>
      </c>
      <c r="B43">
        <v>83</v>
      </c>
      <c r="C43">
        <v>2</v>
      </c>
      <c r="D43">
        <v>1</v>
      </c>
      <c r="E43">
        <v>1755.6315</v>
      </c>
      <c r="F43">
        <v>0.93042999999999998</v>
      </c>
      <c r="G43">
        <v>26</v>
      </c>
      <c r="H43">
        <v>1908.8404</v>
      </c>
      <c r="I43">
        <v>36</v>
      </c>
      <c r="J43">
        <v>1643.4781</v>
      </c>
      <c r="K43">
        <v>12</v>
      </c>
      <c r="L43">
        <v>1617.9065000000001</v>
      </c>
      <c r="M43">
        <v>18</v>
      </c>
      <c r="N43">
        <v>1923.3668</v>
      </c>
      <c r="O43">
        <v>13</v>
      </c>
      <c r="P43">
        <v>1563.8469</v>
      </c>
      <c r="Q43">
        <v>19</v>
      </c>
      <c r="R43">
        <v>1814.4242999999999</v>
      </c>
      <c r="S43">
        <v>0.8125</v>
      </c>
      <c r="T43">
        <v>0.97297</v>
      </c>
      <c r="U43">
        <v>0.95833000000000002</v>
      </c>
      <c r="V43">
        <v>0.94286000000000003</v>
      </c>
      <c r="W43">
        <v>0.83333000000000002</v>
      </c>
      <c r="X43">
        <v>0.96875</v>
      </c>
      <c r="Y43">
        <v>0.83333000000000002</v>
      </c>
      <c r="Z43">
        <v>0.88888999999999996</v>
      </c>
      <c r="AA43">
        <v>0.9</v>
      </c>
      <c r="AB43">
        <v>1</v>
      </c>
      <c r="AC43">
        <v>0.76471</v>
      </c>
      <c r="AD43">
        <v>1</v>
      </c>
      <c r="AE43">
        <v>0</v>
      </c>
      <c r="AF43" t="s">
        <v>55</v>
      </c>
      <c r="AG43">
        <v>6</v>
      </c>
      <c r="AH43">
        <v>1266.8416999999999</v>
      </c>
      <c r="AI43">
        <v>5</v>
      </c>
      <c r="AJ43">
        <v>1560.3742999999999</v>
      </c>
      <c r="AK43">
        <v>3</v>
      </c>
      <c r="AL43">
        <v>1374.0603000000001</v>
      </c>
      <c r="AM43">
        <v>4</v>
      </c>
      <c r="AN43">
        <v>1750.6893</v>
      </c>
      <c r="AO43">
        <v>4</v>
      </c>
      <c r="AP43">
        <v>1675.6123</v>
      </c>
      <c r="AQ43">
        <v>4</v>
      </c>
      <c r="AR43">
        <v>2396.6929</v>
      </c>
      <c r="AS43">
        <v>8</v>
      </c>
      <c r="AT43">
        <v>1768.6762000000001</v>
      </c>
      <c r="AU43">
        <v>7</v>
      </c>
      <c r="AV43">
        <v>2022.9160999999999</v>
      </c>
      <c r="AW43">
        <v>9</v>
      </c>
      <c r="AX43">
        <v>2064.6985</v>
      </c>
      <c r="AY43">
        <v>-54.059600000000003</v>
      </c>
      <c r="AZ43">
        <v>305.46030000000002</v>
      </c>
      <c r="BA43">
        <v>196.51779999999999</v>
      </c>
      <c r="BB43">
        <v>251.4007</v>
      </c>
      <c r="BC43">
        <f t="shared" si="0"/>
        <v>0.125</v>
      </c>
      <c r="BD43">
        <f t="shared" si="1"/>
        <v>1.5469999999999984E-2</v>
      </c>
      <c r="BE43">
        <f t="shared" si="2"/>
        <v>-1.0419999999999985E-2</v>
      </c>
      <c r="BF43">
        <f t="shared" si="3"/>
        <v>0.14046999999999998</v>
      </c>
    </row>
    <row r="44" spans="1:58" x14ac:dyDescent="0.2">
      <c r="A44" t="s">
        <v>97</v>
      </c>
      <c r="B44">
        <v>76</v>
      </c>
      <c r="C44">
        <v>2</v>
      </c>
      <c r="D44">
        <v>1</v>
      </c>
      <c r="E44">
        <v>1410.0256999999999</v>
      </c>
      <c r="F44">
        <v>0.92174</v>
      </c>
      <c r="G44">
        <v>36</v>
      </c>
      <c r="H44">
        <v>1462.5552</v>
      </c>
      <c r="I44">
        <v>32</v>
      </c>
      <c r="J44">
        <v>1353.0175999999999</v>
      </c>
      <c r="K44">
        <v>21</v>
      </c>
      <c r="L44">
        <v>1225.6023</v>
      </c>
      <c r="M44">
        <v>19</v>
      </c>
      <c r="N44">
        <v>1397.2381</v>
      </c>
      <c r="O44">
        <v>9</v>
      </c>
      <c r="P44">
        <v>1598.5142000000001</v>
      </c>
      <c r="Q44">
        <v>19</v>
      </c>
      <c r="R44">
        <v>1535.9084</v>
      </c>
      <c r="S44">
        <v>0.97297</v>
      </c>
      <c r="T44">
        <v>0.94118000000000002</v>
      </c>
      <c r="U44">
        <v>0.96552000000000004</v>
      </c>
      <c r="V44">
        <v>0.90322999999999998</v>
      </c>
      <c r="W44">
        <v>0.90476000000000001</v>
      </c>
      <c r="X44">
        <v>0.91176000000000001</v>
      </c>
      <c r="Y44">
        <v>1</v>
      </c>
      <c r="Z44">
        <v>1</v>
      </c>
      <c r="AA44">
        <v>1</v>
      </c>
      <c r="AB44">
        <v>1</v>
      </c>
      <c r="AC44">
        <v>0.9</v>
      </c>
      <c r="AD44">
        <v>0.86667000000000005</v>
      </c>
      <c r="AE44">
        <v>8</v>
      </c>
      <c r="AF44">
        <v>1038.9260999999999</v>
      </c>
      <c r="AG44">
        <v>4</v>
      </c>
      <c r="AH44">
        <v>906.47950000000003</v>
      </c>
      <c r="AI44">
        <v>5</v>
      </c>
      <c r="AJ44">
        <v>1351.4838</v>
      </c>
      <c r="AK44">
        <v>0</v>
      </c>
      <c r="AL44" t="s">
        <v>55</v>
      </c>
      <c r="AM44">
        <v>8</v>
      </c>
      <c r="AN44">
        <v>1426.5983000000001</v>
      </c>
      <c r="AO44">
        <v>8</v>
      </c>
      <c r="AP44">
        <v>1241.6360999999999</v>
      </c>
      <c r="AQ44">
        <v>6</v>
      </c>
      <c r="AR44">
        <v>1774.7497000000001</v>
      </c>
      <c r="AS44">
        <v>7</v>
      </c>
      <c r="AT44">
        <v>1330.7663</v>
      </c>
      <c r="AU44">
        <v>6</v>
      </c>
      <c r="AV44">
        <v>1750.3751</v>
      </c>
      <c r="AW44">
        <v>6</v>
      </c>
      <c r="AX44">
        <v>1419.6893</v>
      </c>
      <c r="AY44">
        <v>372.9119</v>
      </c>
      <c r="AZ44">
        <v>171.63579999999999</v>
      </c>
      <c r="BA44">
        <v>310.30610000000001</v>
      </c>
      <c r="BB44">
        <v>544.54769999999996</v>
      </c>
      <c r="BC44">
        <f t="shared" si="0"/>
        <v>6.0760000000000036E-2</v>
      </c>
      <c r="BD44">
        <f t="shared" si="1"/>
        <v>6.2290000000000068E-2</v>
      </c>
      <c r="BE44">
        <f t="shared" si="2"/>
        <v>5.376000000000003E-2</v>
      </c>
      <c r="BF44">
        <f t="shared" si="3"/>
        <v>0.1230500000000001</v>
      </c>
    </row>
    <row r="45" spans="1:58" x14ac:dyDescent="0.2">
      <c r="A45" t="s">
        <v>98</v>
      </c>
      <c r="B45">
        <v>74</v>
      </c>
      <c r="C45">
        <v>2</v>
      </c>
      <c r="D45">
        <v>1</v>
      </c>
      <c r="E45">
        <v>1587.9061999999999</v>
      </c>
      <c r="F45">
        <v>0.96521999999999997</v>
      </c>
      <c r="G45">
        <v>32</v>
      </c>
      <c r="H45">
        <v>1396.9751000000001</v>
      </c>
      <c r="I45">
        <v>34</v>
      </c>
      <c r="J45">
        <v>1770.645</v>
      </c>
      <c r="K45">
        <v>12</v>
      </c>
      <c r="L45">
        <v>1522.9765</v>
      </c>
      <c r="M45">
        <v>18</v>
      </c>
      <c r="N45">
        <v>1526.6845000000001</v>
      </c>
      <c r="O45">
        <v>16</v>
      </c>
      <c r="P45">
        <v>1619.2507000000001</v>
      </c>
      <c r="Q45">
        <v>20</v>
      </c>
      <c r="R45">
        <v>1653.3090999999999</v>
      </c>
      <c r="S45">
        <v>1</v>
      </c>
      <c r="T45">
        <v>0.91891999999999996</v>
      </c>
      <c r="U45">
        <v>0.95833000000000002</v>
      </c>
      <c r="V45">
        <v>0.97143000000000002</v>
      </c>
      <c r="W45">
        <v>0.95833000000000002</v>
      </c>
      <c r="X45">
        <v>0.96875</v>
      </c>
      <c r="Y45">
        <v>1</v>
      </c>
      <c r="Z45">
        <v>1</v>
      </c>
      <c r="AA45">
        <v>0.9</v>
      </c>
      <c r="AB45">
        <v>0.91666999999999998</v>
      </c>
      <c r="AC45">
        <v>1</v>
      </c>
      <c r="AD45">
        <v>0.93332999999999999</v>
      </c>
      <c r="AE45">
        <v>0</v>
      </c>
      <c r="AF45" t="s">
        <v>55</v>
      </c>
      <c r="AG45">
        <v>6</v>
      </c>
      <c r="AH45">
        <v>1283.3905999999999</v>
      </c>
      <c r="AI45">
        <v>6</v>
      </c>
      <c r="AJ45">
        <v>1569.6448</v>
      </c>
      <c r="AK45">
        <v>3</v>
      </c>
      <c r="AL45">
        <v>2524.4728</v>
      </c>
      <c r="AM45">
        <v>4</v>
      </c>
      <c r="AN45">
        <v>964.28229999999996</v>
      </c>
      <c r="AO45">
        <v>3</v>
      </c>
      <c r="AP45">
        <v>2644.0790000000002</v>
      </c>
      <c r="AQ45">
        <v>5</v>
      </c>
      <c r="AR45">
        <v>1341.7230999999999</v>
      </c>
      <c r="AS45">
        <v>8</v>
      </c>
      <c r="AT45">
        <v>1728.0717999999999</v>
      </c>
      <c r="AU45">
        <v>9</v>
      </c>
      <c r="AV45">
        <v>1396.8333</v>
      </c>
      <c r="AW45">
        <v>8</v>
      </c>
      <c r="AX45">
        <v>1723.2599</v>
      </c>
      <c r="AY45">
        <v>96.274200000000107</v>
      </c>
      <c r="AZ45">
        <v>3.7080000000000801</v>
      </c>
      <c r="BA45">
        <v>130.33260000000001</v>
      </c>
      <c r="BB45">
        <v>99.982200000000105</v>
      </c>
      <c r="BC45">
        <f t="shared" si="0"/>
        <v>0</v>
      </c>
      <c r="BD45">
        <f t="shared" si="1"/>
        <v>-1.3100000000000001E-2</v>
      </c>
      <c r="BE45">
        <f t="shared" si="2"/>
        <v>-1.0419999999999985E-2</v>
      </c>
      <c r="BF45">
        <f t="shared" si="3"/>
        <v>-1.3100000000000001E-2</v>
      </c>
    </row>
    <row r="46" spans="1:58" x14ac:dyDescent="0.2">
      <c r="A46" t="s">
        <v>99</v>
      </c>
      <c r="B46">
        <v>82</v>
      </c>
      <c r="C46">
        <v>2</v>
      </c>
      <c r="D46">
        <v>1</v>
      </c>
      <c r="E46">
        <v>978.38580000000002</v>
      </c>
      <c r="F46">
        <v>0.94782999999999995</v>
      </c>
      <c r="G46">
        <v>33</v>
      </c>
      <c r="H46">
        <v>910.16380000000004</v>
      </c>
      <c r="I46">
        <v>38</v>
      </c>
      <c r="J46">
        <v>1039.2573</v>
      </c>
      <c r="K46">
        <v>13</v>
      </c>
      <c r="L46">
        <v>943.78430000000003</v>
      </c>
      <c r="M46">
        <v>21</v>
      </c>
      <c r="N46">
        <v>1048.0807</v>
      </c>
      <c r="O46">
        <v>16</v>
      </c>
      <c r="P46">
        <v>974.97230000000002</v>
      </c>
      <c r="Q46">
        <v>21</v>
      </c>
      <c r="R46">
        <v>939.96720000000005</v>
      </c>
      <c r="S46">
        <v>1</v>
      </c>
      <c r="T46">
        <v>1</v>
      </c>
      <c r="U46">
        <v>0.95833000000000002</v>
      </c>
      <c r="V46">
        <v>0.96552000000000004</v>
      </c>
      <c r="W46">
        <v>0.96296000000000004</v>
      </c>
      <c r="X46">
        <v>0.91429000000000005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5</v>
      </c>
      <c r="AF46">
        <v>746.48969999999997</v>
      </c>
      <c r="AG46">
        <v>2</v>
      </c>
      <c r="AH46">
        <v>755.65</v>
      </c>
      <c r="AI46">
        <v>2</v>
      </c>
      <c r="AJ46">
        <v>898.77499999999998</v>
      </c>
      <c r="AK46">
        <v>11</v>
      </c>
      <c r="AL46">
        <v>1018.5619</v>
      </c>
      <c r="AM46">
        <v>7</v>
      </c>
      <c r="AN46">
        <v>963.40049999999997</v>
      </c>
      <c r="AO46">
        <v>7</v>
      </c>
      <c r="AP46">
        <v>1067.2411</v>
      </c>
      <c r="AQ46">
        <v>4</v>
      </c>
      <c r="AR46">
        <v>816.08259999999996</v>
      </c>
      <c r="AS46">
        <v>9</v>
      </c>
      <c r="AT46">
        <v>954.02149999999995</v>
      </c>
      <c r="AU46">
        <v>6</v>
      </c>
      <c r="AV46">
        <v>949.50329999999997</v>
      </c>
      <c r="AW46">
        <v>6</v>
      </c>
      <c r="AX46">
        <v>1090.4727</v>
      </c>
      <c r="AY46">
        <v>31.187999999999999</v>
      </c>
      <c r="AZ46">
        <v>104.29640000000001</v>
      </c>
      <c r="BA46">
        <v>-3.81709999999998</v>
      </c>
      <c r="BB46">
        <v>135.48439999999999</v>
      </c>
      <c r="BC46">
        <f t="shared" si="0"/>
        <v>-4.630000000000023E-3</v>
      </c>
      <c r="BD46">
        <f t="shared" si="1"/>
        <v>-7.1900000000000297E-3</v>
      </c>
      <c r="BE46">
        <f t="shared" si="2"/>
        <v>4.4039999999999968E-2</v>
      </c>
      <c r="BF46">
        <f t="shared" si="3"/>
        <v>-1.1820000000000053E-2</v>
      </c>
    </row>
    <row r="47" spans="1:58" x14ac:dyDescent="0.2">
      <c r="A47" t="s">
        <v>100</v>
      </c>
      <c r="B47">
        <v>75</v>
      </c>
      <c r="C47">
        <v>2</v>
      </c>
      <c r="D47">
        <v>1</v>
      </c>
      <c r="E47">
        <v>1354.6443999999999</v>
      </c>
      <c r="F47">
        <v>0.99129999999999996</v>
      </c>
      <c r="G47">
        <v>37</v>
      </c>
      <c r="H47">
        <v>1405.9554000000001</v>
      </c>
      <c r="I47">
        <v>34</v>
      </c>
      <c r="J47">
        <v>1303.0074999999999</v>
      </c>
      <c r="K47">
        <v>21</v>
      </c>
      <c r="L47">
        <v>1329.6137000000001</v>
      </c>
      <c r="M47">
        <v>20</v>
      </c>
      <c r="N47">
        <v>1284.5189</v>
      </c>
      <c r="O47">
        <v>10</v>
      </c>
      <c r="P47">
        <v>1463.2919999999999</v>
      </c>
      <c r="Q47">
        <v>20</v>
      </c>
      <c r="R47">
        <v>1402.8459</v>
      </c>
      <c r="S47">
        <v>1</v>
      </c>
      <c r="T47">
        <v>1</v>
      </c>
      <c r="U47">
        <v>1</v>
      </c>
      <c r="V47">
        <v>1</v>
      </c>
      <c r="W47">
        <v>1</v>
      </c>
      <c r="X47">
        <v>0.97058999999999995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8</v>
      </c>
      <c r="AF47">
        <v>1213.0046</v>
      </c>
      <c r="AG47">
        <v>4</v>
      </c>
      <c r="AH47">
        <v>843.80439999999999</v>
      </c>
      <c r="AI47">
        <v>5</v>
      </c>
      <c r="AJ47">
        <v>1265.3277</v>
      </c>
      <c r="AK47">
        <v>0</v>
      </c>
      <c r="AL47" t="s">
        <v>55</v>
      </c>
      <c r="AM47">
        <v>8</v>
      </c>
      <c r="AN47">
        <v>1393.7308</v>
      </c>
      <c r="AO47">
        <v>8</v>
      </c>
      <c r="AP47">
        <v>1113.1396999999999</v>
      </c>
      <c r="AQ47">
        <v>6</v>
      </c>
      <c r="AR47">
        <v>1445.9522999999999</v>
      </c>
      <c r="AS47">
        <v>7</v>
      </c>
      <c r="AT47">
        <v>1101.3942999999999</v>
      </c>
      <c r="AU47">
        <v>6</v>
      </c>
      <c r="AV47">
        <v>1636.7874999999999</v>
      </c>
      <c r="AW47">
        <v>7</v>
      </c>
      <c r="AX47">
        <v>1517.6559999999999</v>
      </c>
      <c r="AY47">
        <v>133.67830000000001</v>
      </c>
      <c r="AZ47">
        <v>-45.094800000000099</v>
      </c>
      <c r="BA47">
        <v>73.232199999999906</v>
      </c>
      <c r="BB47">
        <v>88.583499999999702</v>
      </c>
      <c r="BC47">
        <f t="shared" si="0"/>
        <v>0</v>
      </c>
      <c r="BD47">
        <f t="shared" si="1"/>
        <v>0</v>
      </c>
      <c r="BE47">
        <f t="shared" si="2"/>
        <v>2.9410000000000047E-2</v>
      </c>
      <c r="BF47">
        <f t="shared" si="3"/>
        <v>0</v>
      </c>
    </row>
    <row r="48" spans="1:58" x14ac:dyDescent="0.2">
      <c r="A48" t="s">
        <v>101</v>
      </c>
      <c r="B48">
        <v>74</v>
      </c>
      <c r="C48">
        <v>2</v>
      </c>
      <c r="D48">
        <v>2</v>
      </c>
      <c r="E48">
        <v>1534.0724</v>
      </c>
      <c r="F48">
        <v>0.96521999999999997</v>
      </c>
      <c r="G48">
        <v>36</v>
      </c>
      <c r="H48">
        <v>1557.9595999999999</v>
      </c>
      <c r="I48">
        <v>32</v>
      </c>
      <c r="J48">
        <v>1510.2944</v>
      </c>
      <c r="K48">
        <v>13</v>
      </c>
      <c r="L48">
        <v>1597.645</v>
      </c>
      <c r="M48">
        <v>20</v>
      </c>
      <c r="N48">
        <v>1447.1153999999999</v>
      </c>
      <c r="O48">
        <v>24</v>
      </c>
      <c r="P48">
        <v>1564.4268</v>
      </c>
      <c r="Q48">
        <v>11</v>
      </c>
      <c r="R48">
        <v>1548.7678000000001</v>
      </c>
      <c r="S48">
        <v>1</v>
      </c>
      <c r="T48">
        <v>1</v>
      </c>
      <c r="U48">
        <v>1</v>
      </c>
      <c r="V48">
        <v>0.89654999999999996</v>
      </c>
      <c r="W48">
        <v>0.96970000000000001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5</v>
      </c>
      <c r="AF48">
        <v>1629.0714</v>
      </c>
      <c r="AG48">
        <v>4</v>
      </c>
      <c r="AH48">
        <v>1506.1976</v>
      </c>
      <c r="AI48">
        <v>7</v>
      </c>
      <c r="AJ48">
        <v>1344.0649000000001</v>
      </c>
      <c r="AK48">
        <v>8</v>
      </c>
      <c r="AL48">
        <v>1680.9194</v>
      </c>
      <c r="AM48">
        <v>3</v>
      </c>
      <c r="AN48">
        <v>1520.2648999999999</v>
      </c>
      <c r="AO48">
        <v>5</v>
      </c>
      <c r="AP48">
        <v>1363.931</v>
      </c>
      <c r="AQ48">
        <v>3</v>
      </c>
      <c r="AR48">
        <v>1238.0133000000001</v>
      </c>
      <c r="AS48">
        <v>3</v>
      </c>
      <c r="AT48">
        <v>1203.5097000000001</v>
      </c>
      <c r="AU48">
        <v>7</v>
      </c>
      <c r="AV48">
        <v>1562.62</v>
      </c>
      <c r="AW48">
        <v>9</v>
      </c>
      <c r="AX48">
        <v>1477.8698999999999</v>
      </c>
      <c r="AY48">
        <v>-33.218200000000003</v>
      </c>
      <c r="AZ48">
        <v>-150.52959999999999</v>
      </c>
      <c r="BA48">
        <v>-48.877199999999903</v>
      </c>
      <c r="BB48">
        <v>-183.74780000000001</v>
      </c>
      <c r="BC48">
        <f t="shared" si="0"/>
        <v>3.0299999999999994E-2</v>
      </c>
      <c r="BD48">
        <f t="shared" si="1"/>
        <v>0.10345000000000004</v>
      </c>
      <c r="BE48">
        <f t="shared" si="2"/>
        <v>0</v>
      </c>
      <c r="BF48">
        <f t="shared" si="3"/>
        <v>0.13375000000000004</v>
      </c>
    </row>
    <row r="49" spans="1:58" x14ac:dyDescent="0.2">
      <c r="A49" t="s">
        <v>102</v>
      </c>
      <c r="B49">
        <v>74</v>
      </c>
      <c r="C49">
        <v>2</v>
      </c>
      <c r="D49">
        <v>2</v>
      </c>
      <c r="E49">
        <v>2027.3231000000001</v>
      </c>
      <c r="F49">
        <v>0.93913000000000002</v>
      </c>
      <c r="G49">
        <v>34</v>
      </c>
      <c r="H49">
        <v>1874.7330999999999</v>
      </c>
      <c r="I49">
        <v>28</v>
      </c>
      <c r="J49">
        <v>2207.7676999999999</v>
      </c>
      <c r="K49">
        <v>19</v>
      </c>
      <c r="L49">
        <v>1965.1668</v>
      </c>
      <c r="M49">
        <v>10</v>
      </c>
      <c r="N49">
        <v>2096.2303999999999</v>
      </c>
      <c r="O49">
        <v>19</v>
      </c>
      <c r="P49">
        <v>1936.019</v>
      </c>
      <c r="Q49">
        <v>14</v>
      </c>
      <c r="R49">
        <v>2181.0927000000001</v>
      </c>
      <c r="S49">
        <v>0.97143000000000002</v>
      </c>
      <c r="T49">
        <v>0.82352999999999998</v>
      </c>
      <c r="U49">
        <v>0.9375</v>
      </c>
      <c r="V49">
        <v>0.90476000000000001</v>
      </c>
      <c r="W49">
        <v>0.94118000000000002</v>
      </c>
      <c r="X49">
        <v>0.96428999999999998</v>
      </c>
      <c r="Y49">
        <v>1</v>
      </c>
      <c r="Z49">
        <v>0.83333000000000002</v>
      </c>
      <c r="AA49">
        <v>0.71428999999999998</v>
      </c>
      <c r="AB49">
        <v>1</v>
      </c>
      <c r="AC49">
        <v>1</v>
      </c>
      <c r="AD49">
        <v>0.84614999999999996</v>
      </c>
      <c r="AE49">
        <v>7</v>
      </c>
      <c r="AF49">
        <v>2041.8033</v>
      </c>
      <c r="AG49">
        <v>5</v>
      </c>
      <c r="AH49">
        <v>2251.1687000000002</v>
      </c>
      <c r="AI49">
        <v>7</v>
      </c>
      <c r="AJ49">
        <v>1837.9096</v>
      </c>
      <c r="AK49">
        <v>5</v>
      </c>
      <c r="AL49">
        <v>2456.6030000000001</v>
      </c>
      <c r="AM49">
        <v>2</v>
      </c>
      <c r="AN49">
        <v>1765.55</v>
      </c>
      <c r="AO49">
        <v>3</v>
      </c>
      <c r="AP49">
        <v>2624.3040999999998</v>
      </c>
      <c r="AQ49">
        <v>3</v>
      </c>
      <c r="AR49">
        <v>2344.3366000000001</v>
      </c>
      <c r="AS49">
        <v>3</v>
      </c>
      <c r="AT49">
        <v>2132.8229000000001</v>
      </c>
      <c r="AU49">
        <v>7</v>
      </c>
      <c r="AV49">
        <v>1719.4958999999999</v>
      </c>
      <c r="AW49">
        <v>5</v>
      </c>
      <c r="AX49">
        <v>1838.6892</v>
      </c>
      <c r="AY49">
        <v>-29.1478</v>
      </c>
      <c r="AZ49">
        <v>131.06360000000001</v>
      </c>
      <c r="BA49">
        <v>215.92590000000001</v>
      </c>
      <c r="BB49">
        <v>101.9158</v>
      </c>
      <c r="BC49">
        <f t="shared" si="0"/>
        <v>-3.6800000000000166E-3</v>
      </c>
      <c r="BD49">
        <f t="shared" si="1"/>
        <v>3.2739999999999991E-2</v>
      </c>
      <c r="BE49">
        <f t="shared" si="2"/>
        <v>-2.678999999999998E-2</v>
      </c>
      <c r="BF49">
        <f t="shared" si="3"/>
        <v>2.9059999999999975E-2</v>
      </c>
    </row>
    <row r="50" spans="1:58" x14ac:dyDescent="0.2">
      <c r="A50" t="s">
        <v>103</v>
      </c>
      <c r="B50">
        <v>72</v>
      </c>
      <c r="C50">
        <v>2</v>
      </c>
      <c r="D50">
        <v>1</v>
      </c>
      <c r="E50">
        <v>1481.9614999999999</v>
      </c>
      <c r="F50">
        <v>0.97391000000000005</v>
      </c>
      <c r="G50">
        <v>34</v>
      </c>
      <c r="H50">
        <v>1468.7021999999999</v>
      </c>
      <c r="I50">
        <v>33</v>
      </c>
      <c r="J50">
        <v>1500.9956999999999</v>
      </c>
      <c r="K50">
        <v>11</v>
      </c>
      <c r="L50">
        <v>1515.3197</v>
      </c>
      <c r="M50">
        <v>19</v>
      </c>
      <c r="N50">
        <v>1488.7708</v>
      </c>
      <c r="O50">
        <v>16</v>
      </c>
      <c r="P50">
        <v>1347.0451</v>
      </c>
      <c r="Q50">
        <v>21</v>
      </c>
      <c r="R50">
        <v>1566.9763</v>
      </c>
      <c r="S50">
        <v>1</v>
      </c>
      <c r="T50">
        <v>0.97058999999999995</v>
      </c>
      <c r="U50">
        <v>1</v>
      </c>
      <c r="V50">
        <v>0.96667000000000003</v>
      </c>
      <c r="W50">
        <v>0.96970000000000001</v>
      </c>
      <c r="X50">
        <v>0.96875</v>
      </c>
      <c r="Y50">
        <v>1</v>
      </c>
      <c r="Z50">
        <v>1</v>
      </c>
      <c r="AA50">
        <v>0.88888999999999996</v>
      </c>
      <c r="AB50">
        <v>1</v>
      </c>
      <c r="AC50">
        <v>1</v>
      </c>
      <c r="AD50">
        <v>1</v>
      </c>
      <c r="AE50">
        <v>4</v>
      </c>
      <c r="AF50">
        <v>1295.5153</v>
      </c>
      <c r="AG50">
        <v>3</v>
      </c>
      <c r="AH50">
        <v>1911.2145</v>
      </c>
      <c r="AI50">
        <v>5</v>
      </c>
      <c r="AJ50">
        <v>1270.5818999999999</v>
      </c>
      <c r="AK50">
        <v>4</v>
      </c>
      <c r="AL50">
        <v>1352.9878000000001</v>
      </c>
      <c r="AM50">
        <v>8</v>
      </c>
      <c r="AN50">
        <v>1382.9589000000001</v>
      </c>
      <c r="AO50">
        <v>4</v>
      </c>
      <c r="AP50">
        <v>1506.9538</v>
      </c>
      <c r="AQ50">
        <v>3</v>
      </c>
      <c r="AR50">
        <v>1642.6165000000001</v>
      </c>
      <c r="AS50">
        <v>9</v>
      </c>
      <c r="AT50">
        <v>1554.1687999999999</v>
      </c>
      <c r="AU50">
        <v>4</v>
      </c>
      <c r="AV50">
        <v>1609.2179000000001</v>
      </c>
      <c r="AW50">
        <v>7</v>
      </c>
      <c r="AX50">
        <v>1494.4712</v>
      </c>
      <c r="AY50">
        <v>-168.27459999999999</v>
      </c>
      <c r="AZ50">
        <v>-26.5489</v>
      </c>
      <c r="BA50">
        <v>51.656599999999997</v>
      </c>
      <c r="BB50">
        <v>-194.8235</v>
      </c>
      <c r="BC50">
        <f t="shared" si="0"/>
        <v>3.0299999999999994E-2</v>
      </c>
      <c r="BD50">
        <f t="shared" si="1"/>
        <v>3.3329999999999971E-2</v>
      </c>
      <c r="BE50">
        <f t="shared" si="2"/>
        <v>3.125E-2</v>
      </c>
      <c r="BF50">
        <f t="shared" si="3"/>
        <v>6.3629999999999964E-2</v>
      </c>
    </row>
    <row r="51" spans="1:58" x14ac:dyDescent="0.2">
      <c r="A51" t="s">
        <v>104</v>
      </c>
      <c r="B51">
        <v>77</v>
      </c>
      <c r="C51">
        <v>2</v>
      </c>
      <c r="D51">
        <v>2</v>
      </c>
      <c r="E51">
        <v>1344.6728000000001</v>
      </c>
      <c r="F51">
        <v>0.99129999999999996</v>
      </c>
      <c r="G51">
        <v>29</v>
      </c>
      <c r="H51">
        <v>1452.1524999999999</v>
      </c>
      <c r="I51">
        <v>39</v>
      </c>
      <c r="J51">
        <v>1263.6871000000001</v>
      </c>
      <c r="K51">
        <v>16</v>
      </c>
      <c r="L51">
        <v>1328.7542000000001</v>
      </c>
      <c r="M51">
        <v>15</v>
      </c>
      <c r="N51">
        <v>1497.4467999999999</v>
      </c>
      <c r="O51">
        <v>14</v>
      </c>
      <c r="P51">
        <v>1223.1647</v>
      </c>
      <c r="Q51">
        <v>23</v>
      </c>
      <c r="R51">
        <v>1330.0997</v>
      </c>
      <c r="S51">
        <v>1</v>
      </c>
      <c r="T51">
        <v>1</v>
      </c>
      <c r="U51">
        <v>1</v>
      </c>
      <c r="V51">
        <v>0.95833000000000002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3</v>
      </c>
      <c r="AF51">
        <v>1305.3380999999999</v>
      </c>
      <c r="AG51">
        <v>6</v>
      </c>
      <c r="AH51">
        <v>1113.7203</v>
      </c>
      <c r="AI51">
        <v>3</v>
      </c>
      <c r="AJ51">
        <v>1130.3978999999999</v>
      </c>
      <c r="AK51">
        <v>6</v>
      </c>
      <c r="AL51">
        <v>1013.8714</v>
      </c>
      <c r="AM51">
        <v>5</v>
      </c>
      <c r="AN51">
        <v>1695.4638</v>
      </c>
      <c r="AO51">
        <v>5</v>
      </c>
      <c r="AP51">
        <v>1400.0193999999999</v>
      </c>
      <c r="AQ51">
        <v>5</v>
      </c>
      <c r="AR51">
        <v>1343.7329</v>
      </c>
      <c r="AS51">
        <v>7</v>
      </c>
      <c r="AT51">
        <v>1132.0571</v>
      </c>
      <c r="AU51">
        <v>5</v>
      </c>
      <c r="AV51">
        <v>1521.9254000000001</v>
      </c>
      <c r="AW51">
        <v>5</v>
      </c>
      <c r="AX51">
        <v>1318.6096</v>
      </c>
      <c r="AY51">
        <v>-105.5895</v>
      </c>
      <c r="AZ51">
        <v>168.6926</v>
      </c>
      <c r="BA51">
        <v>1.3454999999999</v>
      </c>
      <c r="BB51">
        <v>63.103099999999799</v>
      </c>
      <c r="BC51">
        <f t="shared" si="0"/>
        <v>0</v>
      </c>
      <c r="BD51">
        <f t="shared" si="1"/>
        <v>4.1669999999999985E-2</v>
      </c>
      <c r="BE51">
        <f t="shared" si="2"/>
        <v>0</v>
      </c>
      <c r="BF51">
        <f t="shared" si="3"/>
        <v>4.1669999999999985E-2</v>
      </c>
    </row>
    <row r="52" spans="1:58" x14ac:dyDescent="0.2">
      <c r="A52" t="s">
        <v>105</v>
      </c>
      <c r="B52">
        <v>78</v>
      </c>
      <c r="C52">
        <v>2</v>
      </c>
      <c r="D52">
        <v>1</v>
      </c>
      <c r="E52">
        <v>1625.4190000000001</v>
      </c>
      <c r="F52">
        <v>1</v>
      </c>
      <c r="G52">
        <v>35</v>
      </c>
      <c r="H52">
        <v>1487.6742999999999</v>
      </c>
      <c r="I52">
        <v>34</v>
      </c>
      <c r="J52">
        <v>1765.0427999999999</v>
      </c>
      <c r="K52">
        <v>20</v>
      </c>
      <c r="L52">
        <v>1590.1618000000001</v>
      </c>
      <c r="M52">
        <v>16</v>
      </c>
      <c r="N52">
        <v>1563.5537999999999</v>
      </c>
      <c r="O52">
        <v>17</v>
      </c>
      <c r="P52">
        <v>1680.2769000000001</v>
      </c>
      <c r="Q52">
        <v>16</v>
      </c>
      <c r="R52">
        <v>1659.7194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5</v>
      </c>
      <c r="AF52">
        <v>1199.1960999999999</v>
      </c>
      <c r="AG52">
        <v>9</v>
      </c>
      <c r="AH52">
        <v>1820.8309999999999</v>
      </c>
      <c r="AI52">
        <v>7</v>
      </c>
      <c r="AJ52">
        <v>1486.7869000000001</v>
      </c>
      <c r="AK52">
        <v>1</v>
      </c>
      <c r="AL52">
        <v>1790.6</v>
      </c>
      <c r="AM52">
        <v>6</v>
      </c>
      <c r="AN52">
        <v>1364.2440999999999</v>
      </c>
      <c r="AO52">
        <v>6</v>
      </c>
      <c r="AP52">
        <v>1754.0657000000001</v>
      </c>
      <c r="AQ52">
        <v>2</v>
      </c>
      <c r="AR52">
        <v>1459.9</v>
      </c>
      <c r="AS52">
        <v>6</v>
      </c>
      <c r="AT52">
        <v>1707.8007</v>
      </c>
      <c r="AU52">
        <v>7</v>
      </c>
      <c r="AV52">
        <v>1494.6655000000001</v>
      </c>
      <c r="AW52">
        <v>3</v>
      </c>
      <c r="AX52">
        <v>1781.9779000000001</v>
      </c>
      <c r="AY52">
        <v>90.115099999999998</v>
      </c>
      <c r="AZ52">
        <v>-26.608000000000199</v>
      </c>
      <c r="BA52">
        <v>69.557599999999894</v>
      </c>
      <c r="BB52">
        <v>63.507099999999802</v>
      </c>
      <c r="BC52">
        <f t="shared" si="0"/>
        <v>0</v>
      </c>
      <c r="BD52">
        <f t="shared" si="1"/>
        <v>0</v>
      </c>
      <c r="BE52">
        <f t="shared" si="2"/>
        <v>0</v>
      </c>
      <c r="BF52">
        <f t="shared" si="3"/>
        <v>0</v>
      </c>
    </row>
    <row r="53" spans="1:58" x14ac:dyDescent="0.2">
      <c r="A53" t="s">
        <v>106</v>
      </c>
      <c r="B53">
        <v>352</v>
      </c>
      <c r="C53">
        <v>3</v>
      </c>
      <c r="D53">
        <v>1</v>
      </c>
      <c r="E53">
        <v>1298.5064</v>
      </c>
      <c r="F53">
        <v>0.86956999999999995</v>
      </c>
      <c r="G53">
        <v>29</v>
      </c>
      <c r="H53">
        <v>1230.4136000000001</v>
      </c>
      <c r="I53">
        <v>26</v>
      </c>
      <c r="J53">
        <v>1373.758</v>
      </c>
      <c r="K53">
        <v>12</v>
      </c>
      <c r="L53">
        <v>1421.2506000000001</v>
      </c>
      <c r="M53">
        <v>15</v>
      </c>
      <c r="N53">
        <v>1088.4443000000001</v>
      </c>
      <c r="O53">
        <v>15</v>
      </c>
      <c r="P53">
        <v>1512.1560999999999</v>
      </c>
      <c r="Q53">
        <v>13</v>
      </c>
      <c r="R53">
        <v>1183.5784000000001</v>
      </c>
      <c r="S53">
        <v>0.90625</v>
      </c>
      <c r="T53">
        <v>0.70269999999999999</v>
      </c>
      <c r="U53">
        <v>0.95833000000000002</v>
      </c>
      <c r="V53">
        <v>0.85714000000000001</v>
      </c>
      <c r="W53">
        <v>0.91666999999999998</v>
      </c>
      <c r="X53">
        <v>0.78125</v>
      </c>
      <c r="Y53">
        <v>1</v>
      </c>
      <c r="Z53">
        <v>0.88888999999999996</v>
      </c>
      <c r="AA53">
        <v>0.9</v>
      </c>
      <c r="AB53">
        <v>0.5</v>
      </c>
      <c r="AC53">
        <v>0.88234999999999997</v>
      </c>
      <c r="AD53">
        <v>0.73333000000000004</v>
      </c>
      <c r="AE53">
        <v>0</v>
      </c>
      <c r="AF53" t="s">
        <v>55</v>
      </c>
      <c r="AG53">
        <v>5</v>
      </c>
      <c r="AH53">
        <v>1242.9221</v>
      </c>
      <c r="AI53">
        <v>6</v>
      </c>
      <c r="AJ53">
        <v>1504.1932999999999</v>
      </c>
      <c r="AK53">
        <v>4</v>
      </c>
      <c r="AL53">
        <v>1695.5842</v>
      </c>
      <c r="AM53">
        <v>4</v>
      </c>
      <c r="AN53">
        <v>1018.8233</v>
      </c>
      <c r="AO53">
        <v>3</v>
      </c>
      <c r="AP53">
        <v>1015.0567</v>
      </c>
      <c r="AQ53">
        <v>4</v>
      </c>
      <c r="AR53">
        <v>1166.7440999999999</v>
      </c>
      <c r="AS53">
        <v>3</v>
      </c>
      <c r="AT53">
        <v>954.95389999999998</v>
      </c>
      <c r="AU53">
        <v>9</v>
      </c>
      <c r="AV53">
        <v>1156.1813</v>
      </c>
      <c r="AW53">
        <v>6</v>
      </c>
      <c r="AX53">
        <v>1618.2334000000001</v>
      </c>
      <c r="AY53">
        <v>90.905499999999805</v>
      </c>
      <c r="AZ53">
        <v>-332.80630000000002</v>
      </c>
      <c r="BA53">
        <v>-237.6722</v>
      </c>
      <c r="BB53">
        <v>-241.9008</v>
      </c>
      <c r="BC53">
        <f t="shared" si="0"/>
        <v>4.166000000000003E-2</v>
      </c>
      <c r="BD53">
        <f t="shared" si="1"/>
        <v>0.10119</v>
      </c>
      <c r="BE53">
        <f t="shared" si="2"/>
        <v>0.17708000000000002</v>
      </c>
      <c r="BF53">
        <f>BC53+BD53</f>
        <v>0.14285000000000003</v>
      </c>
    </row>
    <row r="54" spans="1:58" x14ac:dyDescent="0.2">
      <c r="A54" t="s">
        <v>107</v>
      </c>
      <c r="B54">
        <v>257</v>
      </c>
      <c r="C54">
        <v>3</v>
      </c>
      <c r="D54">
        <v>1</v>
      </c>
      <c r="E54">
        <v>985.42439999999999</v>
      </c>
      <c r="F54">
        <v>0.97391000000000005</v>
      </c>
      <c r="G54">
        <v>33</v>
      </c>
      <c r="H54">
        <v>870.43359999999996</v>
      </c>
      <c r="I54">
        <v>38</v>
      </c>
      <c r="J54">
        <v>1084.4103</v>
      </c>
      <c r="K54">
        <v>13</v>
      </c>
      <c r="L54">
        <v>949.00620000000004</v>
      </c>
      <c r="M54">
        <v>21</v>
      </c>
      <c r="N54">
        <v>926.27350000000001</v>
      </c>
      <c r="O54">
        <v>16</v>
      </c>
      <c r="P54">
        <v>1111.8461</v>
      </c>
      <c r="Q54">
        <v>21</v>
      </c>
      <c r="R54">
        <v>967.83789999999999</v>
      </c>
      <c r="S54">
        <v>1</v>
      </c>
      <c r="T54">
        <v>1</v>
      </c>
      <c r="U54">
        <v>1</v>
      </c>
      <c r="V54">
        <v>0.93103000000000002</v>
      </c>
      <c r="W54">
        <v>0.96296000000000004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5</v>
      </c>
      <c r="AF54">
        <v>726.03240000000005</v>
      </c>
      <c r="AG54">
        <v>2</v>
      </c>
      <c r="AH54">
        <v>1008.62</v>
      </c>
      <c r="AI54">
        <v>2</v>
      </c>
      <c r="AJ54">
        <v>1184.94</v>
      </c>
      <c r="AK54">
        <v>11</v>
      </c>
      <c r="AL54">
        <v>1117.5020999999999</v>
      </c>
      <c r="AM54">
        <v>7</v>
      </c>
      <c r="AN54">
        <v>902.34220000000005</v>
      </c>
      <c r="AO54">
        <v>7</v>
      </c>
      <c r="AP54">
        <v>848.99739999999997</v>
      </c>
      <c r="AQ54">
        <v>4</v>
      </c>
      <c r="AR54">
        <v>707.33259999999996</v>
      </c>
      <c r="AS54">
        <v>9</v>
      </c>
      <c r="AT54">
        <v>1237.1476</v>
      </c>
      <c r="AU54">
        <v>6</v>
      </c>
      <c r="AV54">
        <v>1002.1486</v>
      </c>
      <c r="AW54">
        <v>6</v>
      </c>
      <c r="AX54">
        <v>1033.9375</v>
      </c>
      <c r="AY54">
        <v>162.8399</v>
      </c>
      <c r="AZ54">
        <v>-22.732700000000001</v>
      </c>
      <c r="BA54">
        <v>18.831700000000001</v>
      </c>
      <c r="BB54">
        <v>140.10720000000001</v>
      </c>
      <c r="BC54">
        <f t="shared" si="0"/>
        <v>3.7039999999999962E-2</v>
      </c>
      <c r="BD54">
        <f t="shared" si="1"/>
        <v>6.8969999999999976E-2</v>
      </c>
      <c r="BE54">
        <f t="shared" si="2"/>
        <v>0</v>
      </c>
      <c r="BF54">
        <f t="shared" si="3"/>
        <v>0.10600999999999994</v>
      </c>
    </row>
    <row r="55" spans="1:58" x14ac:dyDescent="0.2">
      <c r="A55" t="s">
        <v>108</v>
      </c>
      <c r="B55">
        <v>237</v>
      </c>
      <c r="C55">
        <v>3</v>
      </c>
      <c r="D55">
        <v>2</v>
      </c>
      <c r="E55">
        <v>1042.8125</v>
      </c>
      <c r="F55">
        <v>0.88695999999999997</v>
      </c>
      <c r="G55">
        <v>34</v>
      </c>
      <c r="H55">
        <v>963.94140000000004</v>
      </c>
      <c r="I55">
        <v>30</v>
      </c>
      <c r="J55">
        <v>1131.0223000000001</v>
      </c>
      <c r="K55">
        <v>20</v>
      </c>
      <c r="L55">
        <v>1023.729</v>
      </c>
      <c r="M55">
        <v>18</v>
      </c>
      <c r="N55">
        <v>896.83630000000005</v>
      </c>
      <c r="O55">
        <v>8</v>
      </c>
      <c r="P55">
        <v>1037.8299</v>
      </c>
      <c r="Q55">
        <v>18</v>
      </c>
      <c r="R55">
        <v>1210.7564</v>
      </c>
      <c r="S55">
        <v>0.91891999999999996</v>
      </c>
      <c r="T55">
        <v>0.88234999999999997</v>
      </c>
      <c r="U55">
        <v>0.93103000000000002</v>
      </c>
      <c r="V55">
        <v>0.87097000000000002</v>
      </c>
      <c r="W55">
        <v>0.85714000000000001</v>
      </c>
      <c r="X55">
        <v>0.88234999999999997</v>
      </c>
      <c r="Y55">
        <v>0.92308000000000001</v>
      </c>
      <c r="Z55">
        <v>1</v>
      </c>
      <c r="AA55">
        <v>1</v>
      </c>
      <c r="AB55">
        <v>0.86667000000000005</v>
      </c>
      <c r="AC55">
        <v>0.8</v>
      </c>
      <c r="AD55">
        <v>0.86667000000000005</v>
      </c>
      <c r="AE55">
        <v>8</v>
      </c>
      <c r="AF55">
        <v>972.79790000000003</v>
      </c>
      <c r="AG55">
        <v>4</v>
      </c>
      <c r="AH55">
        <v>812.58669999999995</v>
      </c>
      <c r="AI55">
        <v>4</v>
      </c>
      <c r="AJ55">
        <v>661.98080000000004</v>
      </c>
      <c r="AK55">
        <v>0</v>
      </c>
      <c r="AL55" t="s">
        <v>55</v>
      </c>
      <c r="AM55">
        <v>8</v>
      </c>
      <c r="AN55">
        <v>827.22460000000001</v>
      </c>
      <c r="AO55">
        <v>7</v>
      </c>
      <c r="AP55">
        <v>835.54179999999997</v>
      </c>
      <c r="AQ55">
        <v>6</v>
      </c>
      <c r="AR55">
        <v>1137.9566</v>
      </c>
      <c r="AS55">
        <v>6</v>
      </c>
      <c r="AT55">
        <v>1609.0283999999999</v>
      </c>
      <c r="AU55">
        <v>5</v>
      </c>
      <c r="AV55">
        <v>1141.2058</v>
      </c>
      <c r="AW55">
        <v>6</v>
      </c>
      <c r="AX55">
        <v>1236.3587</v>
      </c>
      <c r="AY55">
        <v>14.1008999999999</v>
      </c>
      <c r="AZ55">
        <v>-126.8927</v>
      </c>
      <c r="BA55">
        <v>187.0274</v>
      </c>
      <c r="BB55">
        <v>-112.79179999999999</v>
      </c>
      <c r="BC55">
        <f t="shared" si="0"/>
        <v>7.3890000000000011E-2</v>
      </c>
      <c r="BD55">
        <f t="shared" si="1"/>
        <v>6.0060000000000002E-2</v>
      </c>
      <c r="BE55">
        <f t="shared" si="2"/>
        <v>4.8680000000000057E-2</v>
      </c>
      <c r="BF55">
        <f t="shared" si="3"/>
        <v>0.13395000000000001</v>
      </c>
    </row>
    <row r="56" spans="1:58" x14ac:dyDescent="0.2">
      <c r="A56" t="s">
        <v>109</v>
      </c>
      <c r="B56">
        <v>227</v>
      </c>
      <c r="C56">
        <v>3</v>
      </c>
      <c r="D56">
        <v>1</v>
      </c>
      <c r="E56">
        <v>934.40980000000002</v>
      </c>
      <c r="F56">
        <v>0.96521999999999997</v>
      </c>
      <c r="G56">
        <v>32</v>
      </c>
      <c r="H56">
        <v>944.00059999999996</v>
      </c>
      <c r="I56">
        <v>36</v>
      </c>
      <c r="J56">
        <v>926.0951</v>
      </c>
      <c r="K56">
        <v>13</v>
      </c>
      <c r="L56">
        <v>819.76949999999999</v>
      </c>
      <c r="M56">
        <v>19</v>
      </c>
      <c r="N56">
        <v>926.22500000000002</v>
      </c>
      <c r="O56">
        <v>17</v>
      </c>
      <c r="P56">
        <v>992.98559999999998</v>
      </c>
      <c r="Q56">
        <v>19</v>
      </c>
      <c r="R56">
        <v>968.95870000000002</v>
      </c>
      <c r="S56">
        <v>1</v>
      </c>
      <c r="T56">
        <v>0.97297</v>
      </c>
      <c r="U56">
        <v>0.91666999999999998</v>
      </c>
      <c r="V56">
        <v>1</v>
      </c>
      <c r="W56">
        <v>1</v>
      </c>
      <c r="X56">
        <v>0.9375</v>
      </c>
      <c r="Y56">
        <v>1</v>
      </c>
      <c r="Z56">
        <v>1</v>
      </c>
      <c r="AA56">
        <v>1</v>
      </c>
      <c r="AB56">
        <v>0.91666999999999998</v>
      </c>
      <c r="AC56">
        <v>1</v>
      </c>
      <c r="AD56">
        <v>1</v>
      </c>
      <c r="AE56">
        <v>0</v>
      </c>
      <c r="AF56" t="s">
        <v>55</v>
      </c>
      <c r="AG56">
        <v>6</v>
      </c>
      <c r="AH56">
        <v>728.35940000000005</v>
      </c>
      <c r="AI56">
        <v>6</v>
      </c>
      <c r="AJ56">
        <v>1021.8241</v>
      </c>
      <c r="AK56">
        <v>4</v>
      </c>
      <c r="AL56">
        <v>920.87070000000006</v>
      </c>
      <c r="AM56">
        <v>4</v>
      </c>
      <c r="AN56">
        <v>892.31399999999996</v>
      </c>
      <c r="AO56">
        <v>4</v>
      </c>
      <c r="AP56">
        <v>844.16359999999997</v>
      </c>
      <c r="AQ56">
        <v>5</v>
      </c>
      <c r="AR56">
        <v>914.41470000000004</v>
      </c>
      <c r="AS56">
        <v>7</v>
      </c>
      <c r="AT56">
        <v>915.66570000000002</v>
      </c>
      <c r="AU56">
        <v>9</v>
      </c>
      <c r="AV56">
        <v>885.88160000000005</v>
      </c>
      <c r="AW56">
        <v>9</v>
      </c>
      <c r="AX56">
        <v>995.32429999999999</v>
      </c>
      <c r="AY56">
        <v>173.21610000000001</v>
      </c>
      <c r="AZ56">
        <v>106.4555</v>
      </c>
      <c r="BA56">
        <v>149.1892</v>
      </c>
      <c r="BB56">
        <v>279.67160000000001</v>
      </c>
      <c r="BC56">
        <f t="shared" si="0"/>
        <v>-8.3330000000000015E-2</v>
      </c>
      <c r="BD56">
        <f t="shared" si="1"/>
        <v>-8.3330000000000015E-2</v>
      </c>
      <c r="BE56">
        <f t="shared" si="2"/>
        <v>-2.0830000000000015E-2</v>
      </c>
      <c r="BF56">
        <f t="shared" si="3"/>
        <v>-0.16666000000000003</v>
      </c>
    </row>
    <row r="57" spans="1:58" x14ac:dyDescent="0.2">
      <c r="A57" t="s">
        <v>110</v>
      </c>
      <c r="B57">
        <v>224</v>
      </c>
      <c r="C57">
        <v>3</v>
      </c>
      <c r="D57">
        <v>2</v>
      </c>
      <c r="E57">
        <v>683.64329999999995</v>
      </c>
      <c r="F57">
        <v>1</v>
      </c>
      <c r="G57">
        <v>32</v>
      </c>
      <c r="H57">
        <v>691.24959999999999</v>
      </c>
      <c r="I57">
        <v>37</v>
      </c>
      <c r="J57">
        <v>677.03330000000005</v>
      </c>
      <c r="K57">
        <v>13</v>
      </c>
      <c r="L57">
        <v>634.94060000000002</v>
      </c>
      <c r="M57">
        <v>19</v>
      </c>
      <c r="N57">
        <v>667.14290000000005</v>
      </c>
      <c r="O57">
        <v>17</v>
      </c>
      <c r="P57">
        <v>689.29369999999994</v>
      </c>
      <c r="Q57">
        <v>20</v>
      </c>
      <c r="R57">
        <v>725.43150000000003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 t="s">
        <v>55</v>
      </c>
      <c r="AG57">
        <v>6</v>
      </c>
      <c r="AH57">
        <v>585.55709999999999</v>
      </c>
      <c r="AI57">
        <v>6</v>
      </c>
      <c r="AJ57">
        <v>706.37789999999995</v>
      </c>
      <c r="AK57">
        <v>4</v>
      </c>
      <c r="AL57">
        <v>698.56600000000003</v>
      </c>
      <c r="AM57">
        <v>4</v>
      </c>
      <c r="AN57">
        <v>657.71529999999996</v>
      </c>
      <c r="AO57">
        <v>4</v>
      </c>
      <c r="AP57">
        <v>626.30690000000004</v>
      </c>
      <c r="AQ57">
        <v>5</v>
      </c>
      <c r="AR57">
        <v>750.81219999999996</v>
      </c>
      <c r="AS57">
        <v>8</v>
      </c>
      <c r="AT57">
        <v>783.40589999999997</v>
      </c>
      <c r="AU57">
        <v>9</v>
      </c>
      <c r="AV57">
        <v>693.25400000000002</v>
      </c>
      <c r="AW57">
        <v>9</v>
      </c>
      <c r="AX57">
        <v>671.49580000000003</v>
      </c>
      <c r="AY57">
        <v>54.353099999999898</v>
      </c>
      <c r="AZ57">
        <v>32.202300000000001</v>
      </c>
      <c r="BA57">
        <v>90.490899999999996</v>
      </c>
      <c r="BB57">
        <v>86.555400000000006</v>
      </c>
      <c r="BC57">
        <f t="shared" si="0"/>
        <v>0</v>
      </c>
      <c r="BD57">
        <f t="shared" si="1"/>
        <v>0</v>
      </c>
      <c r="BE57">
        <f t="shared" si="2"/>
        <v>0</v>
      </c>
      <c r="BF57">
        <f t="shared" si="3"/>
        <v>0</v>
      </c>
    </row>
    <row r="58" spans="1:58" x14ac:dyDescent="0.2">
      <c r="A58" t="s">
        <v>111</v>
      </c>
      <c r="B58">
        <v>266</v>
      </c>
      <c r="C58">
        <v>3</v>
      </c>
      <c r="D58">
        <v>2</v>
      </c>
      <c r="E58">
        <v>936.29539999999997</v>
      </c>
      <c r="F58">
        <v>0.98260999999999998</v>
      </c>
      <c r="G58">
        <v>32</v>
      </c>
      <c r="H58">
        <v>909.81910000000005</v>
      </c>
      <c r="I58">
        <v>37</v>
      </c>
      <c r="J58">
        <v>959.41610000000003</v>
      </c>
      <c r="K58">
        <v>13</v>
      </c>
      <c r="L58">
        <v>913.17819999999995</v>
      </c>
      <c r="M58">
        <v>19</v>
      </c>
      <c r="N58">
        <v>903.09500000000003</v>
      </c>
      <c r="O58">
        <v>17</v>
      </c>
      <c r="P58">
        <v>921.25869999999998</v>
      </c>
      <c r="Q58">
        <v>20</v>
      </c>
      <c r="R58">
        <v>994.59280000000001</v>
      </c>
      <c r="S58">
        <v>1</v>
      </c>
      <c r="T58">
        <v>1</v>
      </c>
      <c r="U58">
        <v>1</v>
      </c>
      <c r="V58">
        <v>1</v>
      </c>
      <c r="W58">
        <v>1</v>
      </c>
      <c r="X58">
        <v>0.9375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 t="s">
        <v>55</v>
      </c>
      <c r="AG58">
        <v>6</v>
      </c>
      <c r="AH58">
        <v>1004.0186</v>
      </c>
      <c r="AI58">
        <v>6</v>
      </c>
      <c r="AJ58">
        <v>925.15340000000003</v>
      </c>
      <c r="AK58">
        <v>4</v>
      </c>
      <c r="AL58">
        <v>945.87279999999998</v>
      </c>
      <c r="AM58">
        <v>4</v>
      </c>
      <c r="AN58">
        <v>842.61440000000005</v>
      </c>
      <c r="AO58">
        <v>4</v>
      </c>
      <c r="AP58">
        <v>870.76329999999996</v>
      </c>
      <c r="AQ58">
        <v>5</v>
      </c>
      <c r="AR58">
        <v>1004.6419</v>
      </c>
      <c r="AS58">
        <v>8</v>
      </c>
      <c r="AT58">
        <v>1137.6285</v>
      </c>
      <c r="AU58">
        <v>9</v>
      </c>
      <c r="AV58">
        <v>910.87080000000003</v>
      </c>
      <c r="AW58">
        <v>9</v>
      </c>
      <c r="AX58">
        <v>888.51909999999998</v>
      </c>
      <c r="AY58">
        <v>8.0805000000000309</v>
      </c>
      <c r="AZ58">
        <v>-10.0831999999999</v>
      </c>
      <c r="BA58">
        <v>81.414600000000107</v>
      </c>
      <c r="BB58">
        <v>-2.0026999999998898</v>
      </c>
      <c r="BC58">
        <f t="shared" si="0"/>
        <v>0</v>
      </c>
      <c r="BD58">
        <f t="shared" si="1"/>
        <v>0</v>
      </c>
      <c r="BE58">
        <f t="shared" si="2"/>
        <v>6.25E-2</v>
      </c>
      <c r="BF58">
        <f t="shared" si="3"/>
        <v>0</v>
      </c>
    </row>
    <row r="59" spans="1:58" x14ac:dyDescent="0.2">
      <c r="A59" t="s">
        <v>112</v>
      </c>
      <c r="B59">
        <v>439</v>
      </c>
      <c r="C59">
        <v>3</v>
      </c>
      <c r="D59">
        <v>2</v>
      </c>
      <c r="E59">
        <v>1138.2217000000001</v>
      </c>
      <c r="F59">
        <v>1</v>
      </c>
      <c r="G59">
        <v>33</v>
      </c>
      <c r="H59">
        <v>1077.5143</v>
      </c>
      <c r="I59">
        <v>38</v>
      </c>
      <c r="J59">
        <v>1191.4743000000001</v>
      </c>
      <c r="K59">
        <v>13</v>
      </c>
      <c r="L59">
        <v>1087.9331</v>
      </c>
      <c r="M59">
        <v>21</v>
      </c>
      <c r="N59">
        <v>1130.7208000000001</v>
      </c>
      <c r="O59">
        <v>16</v>
      </c>
      <c r="P59">
        <v>1209.0823</v>
      </c>
      <c r="Q59">
        <v>21</v>
      </c>
      <c r="R59">
        <v>1121.9417000000001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5</v>
      </c>
      <c r="AF59">
        <v>974.24390000000005</v>
      </c>
      <c r="AG59">
        <v>2</v>
      </c>
      <c r="AH59">
        <v>1144.5999999999999</v>
      </c>
      <c r="AI59">
        <v>2</v>
      </c>
      <c r="AJ59">
        <v>1062.22</v>
      </c>
      <c r="AK59">
        <v>11</v>
      </c>
      <c r="AL59">
        <v>1250.249</v>
      </c>
      <c r="AM59">
        <v>7</v>
      </c>
      <c r="AN59">
        <v>990.07219999999995</v>
      </c>
      <c r="AO59">
        <v>7</v>
      </c>
      <c r="AP59">
        <v>1259.4106999999999</v>
      </c>
      <c r="AQ59">
        <v>4</v>
      </c>
      <c r="AR59">
        <v>938.76689999999996</v>
      </c>
      <c r="AS59">
        <v>9</v>
      </c>
      <c r="AT59">
        <v>1196.3969</v>
      </c>
      <c r="AU59">
        <v>6</v>
      </c>
      <c r="AV59">
        <v>1192.4167</v>
      </c>
      <c r="AW59">
        <v>6</v>
      </c>
      <c r="AX59">
        <v>1099.0144</v>
      </c>
      <c r="AY59">
        <v>121.14919999999999</v>
      </c>
      <c r="AZ59">
        <v>42.7877000000001</v>
      </c>
      <c r="BA59">
        <v>34.008600000000101</v>
      </c>
      <c r="BB59">
        <v>163.93690000000001</v>
      </c>
      <c r="BC59">
        <f t="shared" si="0"/>
        <v>0</v>
      </c>
      <c r="BD59">
        <f t="shared" si="1"/>
        <v>0</v>
      </c>
      <c r="BE59">
        <f t="shared" si="2"/>
        <v>0</v>
      </c>
      <c r="BF59">
        <f t="shared" si="3"/>
        <v>0</v>
      </c>
    </row>
    <row r="60" spans="1:58" x14ac:dyDescent="0.2">
      <c r="A60" t="s">
        <v>113</v>
      </c>
      <c r="B60">
        <v>359</v>
      </c>
      <c r="C60">
        <v>3</v>
      </c>
      <c r="D60">
        <v>2</v>
      </c>
      <c r="E60">
        <v>1379.9815000000001</v>
      </c>
      <c r="F60">
        <v>1</v>
      </c>
      <c r="G60">
        <v>37</v>
      </c>
      <c r="H60">
        <v>1185.6400000000001</v>
      </c>
      <c r="I60">
        <v>34</v>
      </c>
      <c r="J60">
        <v>1591.0313000000001</v>
      </c>
      <c r="K60">
        <v>21</v>
      </c>
      <c r="L60">
        <v>1273.8867</v>
      </c>
      <c r="M60">
        <v>20</v>
      </c>
      <c r="N60">
        <v>1380.4447</v>
      </c>
      <c r="O60">
        <v>10</v>
      </c>
      <c r="P60">
        <v>1400.6978999999999</v>
      </c>
      <c r="Q60">
        <v>20</v>
      </c>
      <c r="R60">
        <v>1480.4474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8</v>
      </c>
      <c r="AF60">
        <v>977.1671</v>
      </c>
      <c r="AG60">
        <v>4</v>
      </c>
      <c r="AH60">
        <v>1568.1738</v>
      </c>
      <c r="AI60">
        <v>5</v>
      </c>
      <c r="AJ60">
        <v>1075.104</v>
      </c>
      <c r="AK60">
        <v>0</v>
      </c>
      <c r="AL60" t="s">
        <v>55</v>
      </c>
      <c r="AM60">
        <v>8</v>
      </c>
      <c r="AN60">
        <v>1151.5697</v>
      </c>
      <c r="AO60">
        <v>8</v>
      </c>
      <c r="AP60">
        <v>1557.2832000000001</v>
      </c>
      <c r="AQ60">
        <v>6</v>
      </c>
      <c r="AR60">
        <v>1442.3149000000001</v>
      </c>
      <c r="AS60">
        <v>7</v>
      </c>
      <c r="AT60">
        <v>1519.4187999999999</v>
      </c>
      <c r="AU60">
        <v>6</v>
      </c>
      <c r="AV60">
        <v>1248.3818000000001</v>
      </c>
      <c r="AW60">
        <v>7</v>
      </c>
      <c r="AX60">
        <v>1573.8191999999999</v>
      </c>
      <c r="AY60">
        <v>126.8112</v>
      </c>
      <c r="AZ60">
        <v>106.55800000000001</v>
      </c>
      <c r="BA60">
        <v>206.5607</v>
      </c>
      <c r="BB60">
        <v>233.36920000000001</v>
      </c>
      <c r="BC60">
        <f t="shared" si="0"/>
        <v>0</v>
      </c>
      <c r="BD60">
        <f t="shared" si="1"/>
        <v>0</v>
      </c>
      <c r="BE60">
        <f t="shared" si="2"/>
        <v>0</v>
      </c>
      <c r="BF60">
        <f t="shared" si="3"/>
        <v>0</v>
      </c>
    </row>
    <row r="61" spans="1:58" x14ac:dyDescent="0.2">
      <c r="A61" t="s">
        <v>114</v>
      </c>
      <c r="B61">
        <v>261</v>
      </c>
      <c r="C61">
        <v>3</v>
      </c>
      <c r="D61">
        <v>1</v>
      </c>
      <c r="E61">
        <v>1006.0105</v>
      </c>
      <c r="F61">
        <v>1</v>
      </c>
      <c r="G61">
        <v>36</v>
      </c>
      <c r="H61">
        <v>1058.1419000000001</v>
      </c>
      <c r="I61">
        <v>32</v>
      </c>
      <c r="J61">
        <v>946.48500000000001</v>
      </c>
      <c r="K61">
        <v>13</v>
      </c>
      <c r="L61">
        <v>964.59979999999996</v>
      </c>
      <c r="M61">
        <v>20</v>
      </c>
      <c r="N61">
        <v>923.54499999999996</v>
      </c>
      <c r="O61">
        <v>24</v>
      </c>
      <c r="P61">
        <v>1082.0038</v>
      </c>
      <c r="Q61">
        <v>11</v>
      </c>
      <c r="R61">
        <v>1027.6746000000001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5</v>
      </c>
      <c r="AF61">
        <v>961.7681</v>
      </c>
      <c r="AG61">
        <v>4</v>
      </c>
      <c r="AH61">
        <v>906.91989999999998</v>
      </c>
      <c r="AI61">
        <v>7</v>
      </c>
      <c r="AJ61">
        <v>1231.5621000000001</v>
      </c>
      <c r="AK61">
        <v>8</v>
      </c>
      <c r="AL61">
        <v>962.86159999999995</v>
      </c>
      <c r="AM61">
        <v>3</v>
      </c>
      <c r="AN61">
        <v>962.51229999999998</v>
      </c>
      <c r="AO61">
        <v>5</v>
      </c>
      <c r="AP61">
        <v>753.077</v>
      </c>
      <c r="AQ61">
        <v>3</v>
      </c>
      <c r="AR61">
        <v>892.71310000000005</v>
      </c>
      <c r="AS61">
        <v>3</v>
      </c>
      <c r="AT61">
        <v>1164.8613</v>
      </c>
      <c r="AU61">
        <v>7</v>
      </c>
      <c r="AV61">
        <v>1014.3087</v>
      </c>
      <c r="AW61">
        <v>9</v>
      </c>
      <c r="AX61">
        <v>983.27520000000004</v>
      </c>
      <c r="AY61">
        <v>117.404</v>
      </c>
      <c r="AZ61">
        <v>-41.0548</v>
      </c>
      <c r="BA61">
        <v>63.074800000000103</v>
      </c>
      <c r="BB61">
        <v>76.349199999999996</v>
      </c>
      <c r="BC61">
        <f t="shared" si="0"/>
        <v>0</v>
      </c>
      <c r="BD61">
        <f>U61-V61</f>
        <v>0</v>
      </c>
      <c r="BE61">
        <f t="shared" si="2"/>
        <v>0</v>
      </c>
      <c r="BF61">
        <f t="shared" si="3"/>
        <v>0</v>
      </c>
    </row>
    <row r="62" spans="1:58" x14ac:dyDescent="0.2">
      <c r="A62" t="s">
        <v>115</v>
      </c>
      <c r="B62">
        <v>474</v>
      </c>
      <c r="C62">
        <v>3</v>
      </c>
      <c r="D62">
        <v>1</v>
      </c>
      <c r="E62">
        <v>755.41020000000003</v>
      </c>
      <c r="F62">
        <v>0.98260999999999998</v>
      </c>
      <c r="G62">
        <v>35</v>
      </c>
      <c r="H62">
        <v>789.97609999999997</v>
      </c>
      <c r="I62">
        <v>34</v>
      </c>
      <c r="J62">
        <v>718.22360000000003</v>
      </c>
      <c r="K62">
        <v>21</v>
      </c>
      <c r="L62">
        <v>657.03369999999995</v>
      </c>
      <c r="M62">
        <v>12</v>
      </c>
      <c r="N62">
        <v>777.06089999999995</v>
      </c>
      <c r="O62">
        <v>21</v>
      </c>
      <c r="P62">
        <v>812.5874</v>
      </c>
      <c r="Q62">
        <v>15</v>
      </c>
      <c r="R62">
        <v>794.02340000000004</v>
      </c>
      <c r="S62">
        <v>1</v>
      </c>
      <c r="T62">
        <v>1</v>
      </c>
      <c r="U62">
        <v>0.96875</v>
      </c>
      <c r="V62">
        <v>1</v>
      </c>
      <c r="W62">
        <v>0.97058999999999995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7</v>
      </c>
      <c r="AF62">
        <v>685.17489999999998</v>
      </c>
      <c r="AG62">
        <v>7</v>
      </c>
      <c r="AH62">
        <v>576.7269</v>
      </c>
      <c r="AI62">
        <v>7</v>
      </c>
      <c r="AJ62">
        <v>742.66470000000004</v>
      </c>
      <c r="AK62">
        <v>7</v>
      </c>
      <c r="AL62">
        <v>689.9932</v>
      </c>
      <c r="AM62">
        <v>2</v>
      </c>
      <c r="AN62">
        <v>676.35</v>
      </c>
      <c r="AO62">
        <v>3</v>
      </c>
      <c r="AP62">
        <v>691.46550000000002</v>
      </c>
      <c r="AQ62">
        <v>4</v>
      </c>
      <c r="AR62">
        <v>852.47929999999997</v>
      </c>
      <c r="AS62">
        <v>3</v>
      </c>
      <c r="AT62">
        <v>601.29769999999996</v>
      </c>
      <c r="AU62">
        <v>7</v>
      </c>
      <c r="AV62">
        <v>735.89520000000005</v>
      </c>
      <c r="AW62">
        <v>7</v>
      </c>
      <c r="AX62">
        <v>816.3424</v>
      </c>
      <c r="AY62">
        <v>155.55369999999999</v>
      </c>
      <c r="AZ62">
        <v>120.02719999999999</v>
      </c>
      <c r="BA62">
        <v>136.9897</v>
      </c>
      <c r="BB62">
        <v>275.58089999999999</v>
      </c>
      <c r="BC62">
        <f t="shared" si="0"/>
        <v>-1.8399999999999528E-3</v>
      </c>
      <c r="BD62">
        <f t="shared" si="1"/>
        <v>-3.125E-2</v>
      </c>
      <c r="BE62">
        <f>U62-X62</f>
        <v>-3.125E-2</v>
      </c>
      <c r="BF62">
        <f t="shared" si="3"/>
        <v>-3.3089999999999953E-2</v>
      </c>
    </row>
    <row r="63" spans="1:58" x14ac:dyDescent="0.2">
      <c r="A63" t="s">
        <v>116</v>
      </c>
      <c r="B63">
        <v>347</v>
      </c>
      <c r="C63">
        <v>3</v>
      </c>
      <c r="D63">
        <v>2</v>
      </c>
      <c r="E63">
        <v>1090.9602</v>
      </c>
      <c r="F63">
        <v>1</v>
      </c>
      <c r="G63">
        <v>34</v>
      </c>
      <c r="H63">
        <v>1034.9634000000001</v>
      </c>
      <c r="I63">
        <v>34</v>
      </c>
      <c r="J63">
        <v>1147.5192999999999</v>
      </c>
      <c r="K63">
        <v>11</v>
      </c>
      <c r="L63">
        <v>1067.7596000000001</v>
      </c>
      <c r="M63">
        <v>19</v>
      </c>
      <c r="N63">
        <v>1137.4086</v>
      </c>
      <c r="O63">
        <v>17</v>
      </c>
      <c r="P63">
        <v>1062.7286999999999</v>
      </c>
      <c r="Q63">
        <v>21</v>
      </c>
      <c r="R63">
        <v>1081.7642000000001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4</v>
      </c>
      <c r="AF63">
        <v>1025.7156</v>
      </c>
      <c r="AG63">
        <v>3</v>
      </c>
      <c r="AH63">
        <v>1159.1142</v>
      </c>
      <c r="AI63">
        <v>5</v>
      </c>
      <c r="AJ63">
        <v>1012.0286</v>
      </c>
      <c r="AK63">
        <v>5</v>
      </c>
      <c r="AL63">
        <v>1082.4577999999999</v>
      </c>
      <c r="AM63">
        <v>8</v>
      </c>
      <c r="AN63">
        <v>1056.0708999999999</v>
      </c>
      <c r="AO63">
        <v>4</v>
      </c>
      <c r="AP63">
        <v>1136.6259</v>
      </c>
      <c r="AQ63">
        <v>3</v>
      </c>
      <c r="AR63">
        <v>1207.1079</v>
      </c>
      <c r="AS63">
        <v>9</v>
      </c>
      <c r="AT63">
        <v>1077.9492</v>
      </c>
      <c r="AU63">
        <v>4</v>
      </c>
      <c r="AV63">
        <v>886.96820000000002</v>
      </c>
      <c r="AW63">
        <v>7</v>
      </c>
      <c r="AX63">
        <v>1328.2474</v>
      </c>
      <c r="AY63">
        <v>-5.0309000000001998</v>
      </c>
      <c r="AZ63">
        <v>69.648999999999901</v>
      </c>
      <c r="BA63">
        <v>14.0046</v>
      </c>
      <c r="BB63">
        <v>64.6180999999997</v>
      </c>
      <c r="BC63">
        <f t="shared" si="0"/>
        <v>0</v>
      </c>
      <c r="BD63">
        <f t="shared" si="1"/>
        <v>0</v>
      </c>
      <c r="BE63">
        <f t="shared" si="2"/>
        <v>0</v>
      </c>
      <c r="BF63">
        <f t="shared" si="3"/>
        <v>0</v>
      </c>
    </row>
    <row r="64" spans="1:58" x14ac:dyDescent="0.2">
      <c r="A64" t="s">
        <v>117</v>
      </c>
      <c r="B64">
        <v>434</v>
      </c>
      <c r="C64">
        <v>3</v>
      </c>
      <c r="D64">
        <v>2</v>
      </c>
      <c r="E64">
        <v>1497.2919999999999</v>
      </c>
      <c r="F64">
        <v>0.97391000000000005</v>
      </c>
      <c r="G64">
        <v>28</v>
      </c>
      <c r="H64">
        <v>1387.9471000000001</v>
      </c>
      <c r="I64">
        <v>38</v>
      </c>
      <c r="J64">
        <v>1577.6324999999999</v>
      </c>
      <c r="K64">
        <v>16</v>
      </c>
      <c r="L64">
        <v>1300.2727</v>
      </c>
      <c r="M64">
        <v>14</v>
      </c>
      <c r="N64">
        <v>1651.8813</v>
      </c>
      <c r="O64">
        <v>13</v>
      </c>
      <c r="P64">
        <v>1405.2612999999999</v>
      </c>
      <c r="Q64">
        <v>23</v>
      </c>
      <c r="R64">
        <v>1595.6753000000001</v>
      </c>
      <c r="S64">
        <v>0.96552000000000004</v>
      </c>
      <c r="T64">
        <v>0.97436</v>
      </c>
      <c r="U64">
        <v>1</v>
      </c>
      <c r="V64">
        <v>0.95833000000000002</v>
      </c>
      <c r="W64">
        <v>0.96</v>
      </c>
      <c r="X64">
        <v>0.96970000000000001</v>
      </c>
      <c r="Y64">
        <v>1</v>
      </c>
      <c r="Z64">
        <v>0.9</v>
      </c>
      <c r="AA64">
        <v>0.92308000000000001</v>
      </c>
      <c r="AB64">
        <v>1</v>
      </c>
      <c r="AC64">
        <v>1</v>
      </c>
      <c r="AD64">
        <v>1</v>
      </c>
      <c r="AE64">
        <v>3</v>
      </c>
      <c r="AF64">
        <v>1264.6695</v>
      </c>
      <c r="AG64">
        <v>6</v>
      </c>
      <c r="AH64">
        <v>1071.0297</v>
      </c>
      <c r="AI64">
        <v>3</v>
      </c>
      <c r="AJ64">
        <v>1042.008</v>
      </c>
      <c r="AK64">
        <v>5</v>
      </c>
      <c r="AL64">
        <v>1539.3975</v>
      </c>
      <c r="AM64">
        <v>4</v>
      </c>
      <c r="AN64">
        <v>1552.0852</v>
      </c>
      <c r="AO64">
        <v>5</v>
      </c>
      <c r="AP64">
        <v>1870.9110000000001</v>
      </c>
      <c r="AQ64">
        <v>5</v>
      </c>
      <c r="AR64">
        <v>1598.5225</v>
      </c>
      <c r="AS64">
        <v>7</v>
      </c>
      <c r="AT64">
        <v>1678.1967</v>
      </c>
      <c r="AU64">
        <v>5</v>
      </c>
      <c r="AV64">
        <v>1383.8955000000001</v>
      </c>
      <c r="AW64">
        <v>5</v>
      </c>
      <c r="AX64">
        <v>1472.6741</v>
      </c>
      <c r="AY64">
        <v>104.98860000000001</v>
      </c>
      <c r="AZ64">
        <v>351.60860000000002</v>
      </c>
      <c r="BA64">
        <v>295.40260000000001</v>
      </c>
      <c r="BB64">
        <v>456.59719999999999</v>
      </c>
      <c r="BC64">
        <f t="shared" si="0"/>
        <v>4.0000000000000036E-2</v>
      </c>
      <c r="BD64">
        <f t="shared" si="1"/>
        <v>4.1669999999999985E-2</v>
      </c>
      <c r="BE64">
        <f t="shared" si="2"/>
        <v>3.0299999999999994E-2</v>
      </c>
      <c r="BF64">
        <f t="shared" si="3"/>
        <v>8.167000000000002E-2</v>
      </c>
    </row>
    <row r="65" spans="1:58" x14ac:dyDescent="0.2">
      <c r="A65" t="s">
        <v>118</v>
      </c>
      <c r="B65">
        <v>241</v>
      </c>
      <c r="C65">
        <v>3</v>
      </c>
      <c r="D65">
        <v>2</v>
      </c>
      <c r="E65">
        <v>905.75250000000005</v>
      </c>
      <c r="F65">
        <v>1</v>
      </c>
      <c r="G65">
        <v>35</v>
      </c>
      <c r="H65">
        <v>856.24509999999998</v>
      </c>
      <c r="I65">
        <v>34</v>
      </c>
      <c r="J65">
        <v>958.62879999999996</v>
      </c>
      <c r="K65">
        <v>20</v>
      </c>
      <c r="L65">
        <v>887.42150000000004</v>
      </c>
      <c r="M65">
        <v>16</v>
      </c>
      <c r="N65">
        <v>910.67560000000003</v>
      </c>
      <c r="O65">
        <v>17</v>
      </c>
      <c r="P65">
        <v>874.71730000000002</v>
      </c>
      <c r="Q65">
        <v>16</v>
      </c>
      <c r="R65">
        <v>959.3537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5</v>
      </c>
      <c r="AF65">
        <v>682.71259999999995</v>
      </c>
      <c r="AG65">
        <v>9</v>
      </c>
      <c r="AH65">
        <v>938.69209999999998</v>
      </c>
      <c r="AI65">
        <v>7</v>
      </c>
      <c r="AJ65">
        <v>852.98599999999999</v>
      </c>
      <c r="AK65">
        <v>1</v>
      </c>
      <c r="AL65">
        <v>837.58</v>
      </c>
      <c r="AM65">
        <v>6</v>
      </c>
      <c r="AN65">
        <v>914.93299999999999</v>
      </c>
      <c r="AO65">
        <v>6</v>
      </c>
      <c r="AP65">
        <v>885.80050000000006</v>
      </c>
      <c r="AQ65">
        <v>2</v>
      </c>
      <c r="AR65">
        <v>986.75</v>
      </c>
      <c r="AS65">
        <v>6</v>
      </c>
      <c r="AT65">
        <v>1053.8824999999999</v>
      </c>
      <c r="AU65">
        <v>7</v>
      </c>
      <c r="AV65">
        <v>945.93309999999997</v>
      </c>
      <c r="AW65">
        <v>3</v>
      </c>
      <c r="AX65">
        <v>1010.6007</v>
      </c>
      <c r="AY65">
        <v>-12.7042</v>
      </c>
      <c r="AZ65">
        <v>23.254100000000001</v>
      </c>
      <c r="BA65">
        <v>71.932199999999995</v>
      </c>
      <c r="BB65">
        <v>10.549899999999999</v>
      </c>
      <c r="BC65">
        <f t="shared" si="0"/>
        <v>0</v>
      </c>
      <c r="BD65">
        <f t="shared" si="1"/>
        <v>0</v>
      </c>
      <c r="BE65">
        <f t="shared" si="2"/>
        <v>0</v>
      </c>
      <c r="BF65">
        <f t="shared" si="3"/>
        <v>0</v>
      </c>
    </row>
    <row r="66" spans="1:58" x14ac:dyDescent="0.2">
      <c r="A66" t="s">
        <v>119</v>
      </c>
      <c r="B66">
        <v>444</v>
      </c>
      <c r="C66">
        <v>3</v>
      </c>
      <c r="D66">
        <v>1</v>
      </c>
      <c r="E66">
        <v>974.79020000000003</v>
      </c>
      <c r="F66">
        <v>0.99129999999999996</v>
      </c>
      <c r="G66">
        <v>34</v>
      </c>
      <c r="H66">
        <v>955.29300000000001</v>
      </c>
      <c r="I66">
        <v>34</v>
      </c>
      <c r="J66">
        <v>993.29319999999996</v>
      </c>
      <c r="K66">
        <v>15</v>
      </c>
      <c r="L66">
        <v>955.64080000000001</v>
      </c>
      <c r="M66">
        <v>24</v>
      </c>
      <c r="N66">
        <v>959.96339999999998</v>
      </c>
      <c r="O66">
        <v>9</v>
      </c>
      <c r="P66">
        <v>993.23030000000006</v>
      </c>
      <c r="Q66">
        <v>20</v>
      </c>
      <c r="R66">
        <v>995.6354</v>
      </c>
      <c r="S66">
        <v>1</v>
      </c>
      <c r="T66">
        <v>1</v>
      </c>
      <c r="U66">
        <v>1</v>
      </c>
      <c r="V66">
        <v>0.97221999999999997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8</v>
      </c>
      <c r="AF66">
        <v>923.57950000000005</v>
      </c>
      <c r="AG66">
        <v>1</v>
      </c>
      <c r="AH66">
        <v>969.15</v>
      </c>
      <c r="AI66">
        <v>2</v>
      </c>
      <c r="AJ66">
        <v>851.38</v>
      </c>
      <c r="AK66">
        <v>2</v>
      </c>
      <c r="AL66">
        <v>1051.7</v>
      </c>
      <c r="AM66">
        <v>6</v>
      </c>
      <c r="AN66">
        <v>938.01139999999998</v>
      </c>
      <c r="AO66">
        <v>10</v>
      </c>
      <c r="AP66">
        <v>950.34619999999995</v>
      </c>
      <c r="AQ66">
        <v>6</v>
      </c>
      <c r="AR66">
        <v>957.41250000000002</v>
      </c>
      <c r="AS66">
        <v>6</v>
      </c>
      <c r="AT66">
        <v>1047.7775999999999</v>
      </c>
      <c r="AU66">
        <v>7</v>
      </c>
      <c r="AV66">
        <v>992.21979999999996</v>
      </c>
      <c r="AW66">
        <v>7</v>
      </c>
      <c r="AX66">
        <v>993.85760000000005</v>
      </c>
      <c r="AY66">
        <v>37.589500000000001</v>
      </c>
      <c r="AZ66">
        <v>4.3225999999999702</v>
      </c>
      <c r="BA66">
        <v>39.994599999999998</v>
      </c>
      <c r="BB66">
        <v>41.912100000000002</v>
      </c>
      <c r="BC66">
        <f t="shared" si="0"/>
        <v>0</v>
      </c>
      <c r="BD66">
        <f t="shared" si="1"/>
        <v>2.7780000000000027E-2</v>
      </c>
      <c r="BE66">
        <f t="shared" si="2"/>
        <v>0</v>
      </c>
      <c r="BF66">
        <f t="shared" si="3"/>
        <v>2.7780000000000027E-2</v>
      </c>
    </row>
    <row r="67" spans="1:58" x14ac:dyDescent="0.2">
      <c r="A67" t="s">
        <v>120</v>
      </c>
      <c r="B67">
        <v>343</v>
      </c>
      <c r="C67">
        <v>3</v>
      </c>
      <c r="D67">
        <v>2</v>
      </c>
      <c r="E67">
        <v>931.05150000000003</v>
      </c>
      <c r="F67">
        <v>0.99129999999999996</v>
      </c>
      <c r="G67">
        <v>32</v>
      </c>
      <c r="H67">
        <v>969.28039999999999</v>
      </c>
      <c r="I67">
        <v>37</v>
      </c>
      <c r="J67">
        <v>899.14170000000001</v>
      </c>
      <c r="K67">
        <v>13</v>
      </c>
      <c r="L67">
        <v>989.89930000000004</v>
      </c>
      <c r="M67">
        <v>19</v>
      </c>
      <c r="N67">
        <v>1055.3008</v>
      </c>
      <c r="O67">
        <v>17</v>
      </c>
      <c r="P67">
        <v>882.95590000000004</v>
      </c>
      <c r="Q67">
        <v>20</v>
      </c>
      <c r="R67">
        <v>818.22460000000001</v>
      </c>
      <c r="S67">
        <v>1</v>
      </c>
      <c r="T67">
        <v>1</v>
      </c>
      <c r="U67">
        <v>1</v>
      </c>
      <c r="V67">
        <v>1</v>
      </c>
      <c r="W67">
        <v>1</v>
      </c>
      <c r="X67">
        <v>0.96875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 t="s">
        <v>55</v>
      </c>
      <c r="AG67">
        <v>6</v>
      </c>
      <c r="AH67">
        <v>945.24059999999997</v>
      </c>
      <c r="AI67">
        <v>6</v>
      </c>
      <c r="AJ67">
        <v>808.34190000000001</v>
      </c>
      <c r="AK67">
        <v>4</v>
      </c>
      <c r="AL67">
        <v>731.6807</v>
      </c>
      <c r="AM67">
        <v>4</v>
      </c>
      <c r="AN67">
        <v>1268.4501</v>
      </c>
      <c r="AO67">
        <v>4</v>
      </c>
      <c r="AP67">
        <v>910.81569999999999</v>
      </c>
      <c r="AQ67">
        <v>5</v>
      </c>
      <c r="AR67">
        <v>851.95989999999995</v>
      </c>
      <c r="AS67">
        <v>8</v>
      </c>
      <c r="AT67">
        <v>827.18619999999999</v>
      </c>
      <c r="AU67">
        <v>9</v>
      </c>
      <c r="AV67">
        <v>1012.6509</v>
      </c>
      <c r="AW67">
        <v>9</v>
      </c>
      <c r="AX67">
        <v>1046.6108999999999</v>
      </c>
      <c r="AY67">
        <v>-106.9434</v>
      </c>
      <c r="AZ67">
        <v>65.401499999999899</v>
      </c>
      <c r="BA67">
        <v>-171.6747</v>
      </c>
      <c r="BB67">
        <v>-41.541900000000098</v>
      </c>
      <c r="BC67">
        <f t="shared" ref="BC67:BC76" si="4">U67-W67</f>
        <v>0</v>
      </c>
      <c r="BD67">
        <f t="shared" ref="BD67:BD76" si="5">U67-V67</f>
        <v>0</v>
      </c>
      <c r="BE67">
        <f t="shared" ref="BE67:BE76" si="6">U67-X67</f>
        <v>3.125E-2</v>
      </c>
      <c r="BF67">
        <f t="shared" ref="BF67" si="7">BC67+BD67</f>
        <v>0</v>
      </c>
    </row>
    <row r="68" spans="1:58" x14ac:dyDescent="0.2">
      <c r="A68" t="s">
        <v>121</v>
      </c>
      <c r="B68">
        <v>292</v>
      </c>
      <c r="C68">
        <v>3</v>
      </c>
      <c r="D68">
        <v>1</v>
      </c>
      <c r="E68">
        <v>1205.0768</v>
      </c>
      <c r="F68">
        <v>0.99129999999999996</v>
      </c>
      <c r="G68">
        <v>33</v>
      </c>
      <c r="H68">
        <v>1130.6756</v>
      </c>
      <c r="I68">
        <v>37</v>
      </c>
      <c r="J68">
        <v>1270.5657000000001</v>
      </c>
      <c r="K68">
        <v>13</v>
      </c>
      <c r="L68">
        <v>1258.2734</v>
      </c>
      <c r="M68">
        <v>20</v>
      </c>
      <c r="N68">
        <v>1252.9142999999999</v>
      </c>
      <c r="O68">
        <v>16</v>
      </c>
      <c r="P68">
        <v>1179.0228999999999</v>
      </c>
      <c r="Q68">
        <v>21</v>
      </c>
      <c r="R68">
        <v>1145.5351000000001</v>
      </c>
      <c r="S68">
        <v>1</v>
      </c>
      <c r="T68">
        <v>0.97367999999999999</v>
      </c>
      <c r="U68">
        <v>1</v>
      </c>
      <c r="V68">
        <v>0.96552000000000004</v>
      </c>
      <c r="W68">
        <v>1</v>
      </c>
      <c r="X68">
        <v>1</v>
      </c>
      <c r="Y68">
        <v>1</v>
      </c>
      <c r="Z68">
        <v>1</v>
      </c>
      <c r="AA68">
        <v>1</v>
      </c>
      <c r="AB68">
        <v>0.9375</v>
      </c>
      <c r="AC68">
        <v>1</v>
      </c>
      <c r="AD68">
        <v>1</v>
      </c>
      <c r="AE68">
        <v>5</v>
      </c>
      <c r="AF68">
        <v>995.41229999999996</v>
      </c>
      <c r="AG68">
        <v>2</v>
      </c>
      <c r="AH68">
        <v>2130.9</v>
      </c>
      <c r="AI68">
        <v>2</v>
      </c>
      <c r="AJ68">
        <v>1016.3150000000001</v>
      </c>
      <c r="AK68">
        <v>11</v>
      </c>
      <c r="AL68">
        <v>1181.4707000000001</v>
      </c>
      <c r="AM68">
        <v>7</v>
      </c>
      <c r="AN68">
        <v>1189.7737</v>
      </c>
      <c r="AO68">
        <v>6</v>
      </c>
      <c r="AP68">
        <v>1396.2879</v>
      </c>
      <c r="AQ68">
        <v>4</v>
      </c>
      <c r="AR68">
        <v>907.45389999999998</v>
      </c>
      <c r="AS68">
        <v>9</v>
      </c>
      <c r="AT68">
        <v>1147.4386999999999</v>
      </c>
      <c r="AU68">
        <v>6</v>
      </c>
      <c r="AV68">
        <v>1159.2203</v>
      </c>
      <c r="AW68">
        <v>6</v>
      </c>
      <c r="AX68">
        <v>1238.0537999999999</v>
      </c>
      <c r="AY68">
        <v>-79.250500000000102</v>
      </c>
      <c r="AZ68">
        <v>-5.3591000000001303</v>
      </c>
      <c r="BA68">
        <v>-112.7383</v>
      </c>
      <c r="BB68">
        <v>-84.609600000000199</v>
      </c>
      <c r="BC68">
        <f t="shared" si="4"/>
        <v>0</v>
      </c>
      <c r="BD68">
        <f t="shared" si="5"/>
        <v>3.4479999999999955E-2</v>
      </c>
      <c r="BE68">
        <f t="shared" si="6"/>
        <v>0</v>
      </c>
      <c r="BF68">
        <f>BC68+BD68</f>
        <v>3.4479999999999955E-2</v>
      </c>
    </row>
    <row r="69" spans="1:58" x14ac:dyDescent="0.2">
      <c r="A69" t="s">
        <v>122</v>
      </c>
      <c r="B69">
        <v>265</v>
      </c>
      <c r="C69">
        <v>3</v>
      </c>
      <c r="D69">
        <v>1</v>
      </c>
      <c r="E69">
        <v>809.47590000000002</v>
      </c>
      <c r="F69">
        <v>0.98260999999999998</v>
      </c>
      <c r="G69">
        <v>37</v>
      </c>
      <c r="H69">
        <v>789.35310000000004</v>
      </c>
      <c r="I69">
        <v>34</v>
      </c>
      <c r="J69">
        <v>829.50409999999999</v>
      </c>
      <c r="K69">
        <v>21</v>
      </c>
      <c r="L69">
        <v>751.17359999999996</v>
      </c>
      <c r="M69">
        <v>20</v>
      </c>
      <c r="N69">
        <v>794.61800000000005</v>
      </c>
      <c r="O69">
        <v>10</v>
      </c>
      <c r="P69">
        <v>815.07060000000001</v>
      </c>
      <c r="Q69">
        <v>20</v>
      </c>
      <c r="R69">
        <v>881.44150000000002</v>
      </c>
      <c r="S69">
        <v>1</v>
      </c>
      <c r="T69">
        <v>1</v>
      </c>
      <c r="U69">
        <v>1</v>
      </c>
      <c r="V69">
        <v>1</v>
      </c>
      <c r="W69">
        <v>0.95238</v>
      </c>
      <c r="X69">
        <v>0.97058999999999995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8</v>
      </c>
      <c r="AF69">
        <v>646.42150000000004</v>
      </c>
      <c r="AG69">
        <v>4</v>
      </c>
      <c r="AH69">
        <v>709.67849999999999</v>
      </c>
      <c r="AI69">
        <v>5</v>
      </c>
      <c r="AJ69">
        <v>650.32740000000001</v>
      </c>
      <c r="AK69">
        <v>0</v>
      </c>
      <c r="AL69" t="s">
        <v>55</v>
      </c>
      <c r="AM69">
        <v>8</v>
      </c>
      <c r="AN69">
        <v>793.26530000000002</v>
      </c>
      <c r="AO69">
        <v>8</v>
      </c>
      <c r="AP69">
        <v>676.06629999999996</v>
      </c>
      <c r="AQ69">
        <v>6</v>
      </c>
      <c r="AR69">
        <v>891.38509999999997</v>
      </c>
      <c r="AS69">
        <v>7</v>
      </c>
      <c r="AT69">
        <v>788.15499999999997</v>
      </c>
      <c r="AU69">
        <v>6</v>
      </c>
      <c r="AV69">
        <v>1002.5566</v>
      </c>
      <c r="AW69">
        <v>7</v>
      </c>
      <c r="AX69">
        <v>841.64499999999998</v>
      </c>
      <c r="AY69">
        <v>63.896999999999998</v>
      </c>
      <c r="AZ69">
        <v>43.444400000000101</v>
      </c>
      <c r="BA69">
        <v>130.2679</v>
      </c>
      <c r="BB69">
        <v>107.34139999999999</v>
      </c>
      <c r="BC69">
        <f t="shared" si="4"/>
        <v>4.7619999999999996E-2</v>
      </c>
      <c r="BD69">
        <f t="shared" si="5"/>
        <v>0</v>
      </c>
      <c r="BE69">
        <f t="shared" si="6"/>
        <v>2.9410000000000047E-2</v>
      </c>
      <c r="BF69">
        <f t="shared" ref="BF69:BF76" si="8">BC69+BD69</f>
        <v>4.7619999999999996E-2</v>
      </c>
    </row>
    <row r="70" spans="1:58" x14ac:dyDescent="0.2">
      <c r="A70" t="s">
        <v>123</v>
      </c>
      <c r="B70">
        <v>599</v>
      </c>
      <c r="C70">
        <v>3</v>
      </c>
      <c r="D70">
        <v>1</v>
      </c>
      <c r="E70">
        <v>996.23630000000003</v>
      </c>
      <c r="F70">
        <v>0.96521999999999997</v>
      </c>
      <c r="G70">
        <v>32</v>
      </c>
      <c r="H70">
        <v>995.72990000000004</v>
      </c>
      <c r="I70">
        <v>37</v>
      </c>
      <c r="J70">
        <v>995.93579999999997</v>
      </c>
      <c r="K70">
        <v>13</v>
      </c>
      <c r="L70">
        <v>995.94500000000005</v>
      </c>
      <c r="M70">
        <v>19</v>
      </c>
      <c r="N70">
        <v>986.19970000000001</v>
      </c>
      <c r="O70">
        <v>17</v>
      </c>
      <c r="P70">
        <v>973.28819999999996</v>
      </c>
      <c r="Q70">
        <v>20</v>
      </c>
      <c r="R70">
        <v>1022.8659</v>
      </c>
      <c r="S70">
        <v>1</v>
      </c>
      <c r="T70">
        <v>1</v>
      </c>
      <c r="U70">
        <v>1</v>
      </c>
      <c r="V70">
        <v>1</v>
      </c>
      <c r="W70">
        <v>0.91666999999999998</v>
      </c>
      <c r="X70">
        <v>0.9375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 t="s">
        <v>55</v>
      </c>
      <c r="AG70">
        <v>6</v>
      </c>
      <c r="AH70">
        <v>975.52030000000002</v>
      </c>
      <c r="AI70">
        <v>6</v>
      </c>
      <c r="AJ70">
        <v>961.44349999999997</v>
      </c>
      <c r="AK70">
        <v>4</v>
      </c>
      <c r="AL70">
        <v>987.07929999999999</v>
      </c>
      <c r="AM70">
        <v>4</v>
      </c>
      <c r="AN70">
        <v>938.07849999999996</v>
      </c>
      <c r="AO70">
        <v>4</v>
      </c>
      <c r="AP70">
        <v>1039.6497999999999</v>
      </c>
      <c r="AQ70">
        <v>5</v>
      </c>
      <c r="AR70">
        <v>1072.8498</v>
      </c>
      <c r="AS70">
        <v>8</v>
      </c>
      <c r="AT70">
        <v>1008.2472</v>
      </c>
      <c r="AU70">
        <v>9</v>
      </c>
      <c r="AV70">
        <v>1014.4807</v>
      </c>
      <c r="AW70">
        <v>9</v>
      </c>
      <c r="AX70">
        <v>978.53729999999996</v>
      </c>
      <c r="AY70">
        <v>-22.6568000000001</v>
      </c>
      <c r="AZ70">
        <v>-9.7453000000000394</v>
      </c>
      <c r="BA70">
        <v>26.9209</v>
      </c>
      <c r="BB70">
        <v>-32.402100000000097</v>
      </c>
      <c r="BC70">
        <f t="shared" si="4"/>
        <v>8.3330000000000015E-2</v>
      </c>
      <c r="BD70">
        <f t="shared" si="5"/>
        <v>0</v>
      </c>
      <c r="BE70">
        <f t="shared" si="6"/>
        <v>6.25E-2</v>
      </c>
      <c r="BF70">
        <f t="shared" si="8"/>
        <v>8.3330000000000015E-2</v>
      </c>
    </row>
    <row r="71" spans="1:58" x14ac:dyDescent="0.2">
      <c r="A71" t="s">
        <v>124</v>
      </c>
      <c r="B71">
        <v>251</v>
      </c>
      <c r="C71">
        <v>3</v>
      </c>
      <c r="D71">
        <v>1</v>
      </c>
      <c r="E71">
        <v>953.28369999999995</v>
      </c>
      <c r="F71">
        <v>0.97391000000000005</v>
      </c>
      <c r="G71">
        <v>33</v>
      </c>
      <c r="H71">
        <v>791.82680000000005</v>
      </c>
      <c r="I71">
        <v>38</v>
      </c>
      <c r="J71">
        <v>1093.4848</v>
      </c>
      <c r="K71">
        <v>13</v>
      </c>
      <c r="L71">
        <v>781.83669999999995</v>
      </c>
      <c r="M71">
        <v>21</v>
      </c>
      <c r="N71">
        <v>993.44200000000001</v>
      </c>
      <c r="O71">
        <v>16</v>
      </c>
      <c r="P71">
        <v>987.29480000000001</v>
      </c>
      <c r="Q71">
        <v>21</v>
      </c>
      <c r="R71">
        <v>995.94960000000003</v>
      </c>
      <c r="S71">
        <v>1</v>
      </c>
      <c r="T71">
        <v>1</v>
      </c>
      <c r="U71">
        <v>1</v>
      </c>
      <c r="V71">
        <v>0.96552000000000004</v>
      </c>
      <c r="W71">
        <v>0.96296000000000004</v>
      </c>
      <c r="X71">
        <v>0.97143000000000002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5</v>
      </c>
      <c r="AF71">
        <v>634.45510000000002</v>
      </c>
      <c r="AG71">
        <v>2</v>
      </c>
      <c r="AH71">
        <v>990.19</v>
      </c>
      <c r="AI71">
        <v>2</v>
      </c>
      <c r="AJ71">
        <v>887.85500000000002</v>
      </c>
      <c r="AK71">
        <v>11</v>
      </c>
      <c r="AL71">
        <v>1009.6313</v>
      </c>
      <c r="AM71">
        <v>7</v>
      </c>
      <c r="AN71">
        <v>937.1028</v>
      </c>
      <c r="AO71">
        <v>7</v>
      </c>
      <c r="AP71">
        <v>1232.0137</v>
      </c>
      <c r="AQ71">
        <v>4</v>
      </c>
      <c r="AR71">
        <v>688.39279999999997</v>
      </c>
      <c r="AS71">
        <v>9</v>
      </c>
      <c r="AT71">
        <v>1319.1824999999999</v>
      </c>
      <c r="AU71">
        <v>6</v>
      </c>
      <c r="AV71">
        <v>781.08810000000005</v>
      </c>
      <c r="AW71">
        <v>6</v>
      </c>
      <c r="AX71">
        <v>846.70029999999997</v>
      </c>
      <c r="AY71">
        <v>205.4581</v>
      </c>
      <c r="AZ71">
        <v>211.6053</v>
      </c>
      <c r="BA71">
        <v>214.1129</v>
      </c>
      <c r="BB71">
        <v>417.0634</v>
      </c>
      <c r="BC71">
        <f t="shared" si="4"/>
        <v>3.7039999999999962E-2</v>
      </c>
      <c r="BD71">
        <f t="shared" si="5"/>
        <v>3.4479999999999955E-2</v>
      </c>
      <c r="BE71">
        <f t="shared" si="6"/>
        <v>2.8569999999999984E-2</v>
      </c>
      <c r="BF71">
        <f t="shared" si="8"/>
        <v>7.1519999999999917E-2</v>
      </c>
    </row>
    <row r="72" spans="1:58" x14ac:dyDescent="0.2">
      <c r="A72" t="s">
        <v>125</v>
      </c>
      <c r="B72">
        <v>300</v>
      </c>
      <c r="C72">
        <v>3</v>
      </c>
      <c r="D72">
        <v>2</v>
      </c>
      <c r="E72">
        <v>1094.6718000000001</v>
      </c>
      <c r="F72">
        <v>0.98260999999999998</v>
      </c>
      <c r="G72">
        <v>37</v>
      </c>
      <c r="H72">
        <v>1010.7748</v>
      </c>
      <c r="I72">
        <v>34</v>
      </c>
      <c r="J72">
        <v>1185.5624</v>
      </c>
      <c r="K72">
        <v>21</v>
      </c>
      <c r="L72">
        <v>1025.4498000000001</v>
      </c>
      <c r="M72">
        <v>20</v>
      </c>
      <c r="N72">
        <v>1012.5996</v>
      </c>
      <c r="O72">
        <v>10</v>
      </c>
      <c r="P72">
        <v>1169.1158</v>
      </c>
      <c r="Q72">
        <v>20</v>
      </c>
      <c r="R72">
        <v>1211.345</v>
      </c>
      <c r="S72">
        <v>1</v>
      </c>
      <c r="T72">
        <v>1</v>
      </c>
      <c r="U72">
        <v>1</v>
      </c>
      <c r="V72">
        <v>1</v>
      </c>
      <c r="W72">
        <v>0.90476000000000001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8</v>
      </c>
      <c r="AF72">
        <v>996.84069999999997</v>
      </c>
      <c r="AG72">
        <v>4</v>
      </c>
      <c r="AH72">
        <v>910.6463</v>
      </c>
      <c r="AI72">
        <v>5</v>
      </c>
      <c r="AJ72">
        <v>916.39520000000005</v>
      </c>
      <c r="AK72">
        <v>0</v>
      </c>
      <c r="AL72" t="s">
        <v>55</v>
      </c>
      <c r="AM72">
        <v>8</v>
      </c>
      <c r="AN72">
        <v>957.24549999999999</v>
      </c>
      <c r="AO72">
        <v>8</v>
      </c>
      <c r="AP72">
        <v>922.50609999999995</v>
      </c>
      <c r="AQ72">
        <v>6</v>
      </c>
      <c r="AR72">
        <v>927.39679999999998</v>
      </c>
      <c r="AS72">
        <v>7</v>
      </c>
      <c r="AT72">
        <v>1345.3049000000001</v>
      </c>
      <c r="AU72">
        <v>6</v>
      </c>
      <c r="AV72">
        <v>1055.4813999999999</v>
      </c>
      <c r="AW72">
        <v>7</v>
      </c>
      <c r="AX72">
        <v>1263.5510999999999</v>
      </c>
      <c r="AY72">
        <v>143.666</v>
      </c>
      <c r="AZ72">
        <v>-12.8502000000001</v>
      </c>
      <c r="BA72">
        <v>185.89519999999999</v>
      </c>
      <c r="BB72">
        <v>130.8158</v>
      </c>
      <c r="BC72">
        <f t="shared" si="4"/>
        <v>9.5239999999999991E-2</v>
      </c>
      <c r="BD72">
        <f t="shared" si="5"/>
        <v>0</v>
      </c>
      <c r="BE72">
        <f t="shared" si="6"/>
        <v>0</v>
      </c>
      <c r="BF72">
        <f t="shared" si="8"/>
        <v>9.5239999999999991E-2</v>
      </c>
    </row>
    <row r="73" spans="1:58" x14ac:dyDescent="0.2">
      <c r="A73" t="s">
        <v>126</v>
      </c>
      <c r="B73">
        <v>416</v>
      </c>
      <c r="C73">
        <v>3</v>
      </c>
      <c r="D73">
        <v>1</v>
      </c>
      <c r="E73">
        <v>1086.3181999999999</v>
      </c>
      <c r="F73">
        <v>1</v>
      </c>
      <c r="G73">
        <v>36</v>
      </c>
      <c r="H73">
        <v>1090.0644</v>
      </c>
      <c r="I73">
        <v>32</v>
      </c>
      <c r="J73">
        <v>1081.8733999999999</v>
      </c>
      <c r="K73">
        <v>13</v>
      </c>
      <c r="L73">
        <v>1018.9983</v>
      </c>
      <c r="M73">
        <v>20</v>
      </c>
      <c r="N73">
        <v>1175.7701999999999</v>
      </c>
      <c r="O73">
        <v>24</v>
      </c>
      <c r="P73">
        <v>1054.9512999999999</v>
      </c>
      <c r="Q73">
        <v>11</v>
      </c>
      <c r="R73">
        <v>1072.2136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5</v>
      </c>
      <c r="AF73">
        <v>1016.004</v>
      </c>
      <c r="AG73">
        <v>4</v>
      </c>
      <c r="AH73">
        <v>1009.5738</v>
      </c>
      <c r="AI73">
        <v>7</v>
      </c>
      <c r="AJ73">
        <v>1013.8432</v>
      </c>
      <c r="AK73">
        <v>8</v>
      </c>
      <c r="AL73">
        <v>1130.6934000000001</v>
      </c>
      <c r="AM73">
        <v>3</v>
      </c>
      <c r="AN73">
        <v>1077.8217999999999</v>
      </c>
      <c r="AO73">
        <v>5</v>
      </c>
      <c r="AP73">
        <v>1296.3444999999999</v>
      </c>
      <c r="AQ73">
        <v>3</v>
      </c>
      <c r="AR73">
        <v>1008.3324</v>
      </c>
      <c r="AS73">
        <v>3</v>
      </c>
      <c r="AT73">
        <v>944.1354</v>
      </c>
      <c r="AU73">
        <v>7</v>
      </c>
      <c r="AV73">
        <v>1328.0717</v>
      </c>
      <c r="AW73">
        <v>9</v>
      </c>
      <c r="AX73">
        <v>958.41679999999997</v>
      </c>
      <c r="AY73">
        <v>35.953000000000003</v>
      </c>
      <c r="AZ73">
        <v>156.77189999999999</v>
      </c>
      <c r="BA73">
        <v>53.215300000000099</v>
      </c>
      <c r="BB73">
        <v>192.72489999999999</v>
      </c>
      <c r="BC73">
        <f t="shared" si="4"/>
        <v>0</v>
      </c>
      <c r="BD73">
        <f t="shared" si="5"/>
        <v>0</v>
      </c>
      <c r="BE73">
        <f t="shared" si="6"/>
        <v>0</v>
      </c>
      <c r="BF73">
        <f t="shared" si="8"/>
        <v>0</v>
      </c>
    </row>
    <row r="74" spans="1:58" x14ac:dyDescent="0.2">
      <c r="A74" t="s">
        <v>127</v>
      </c>
      <c r="B74">
        <v>232</v>
      </c>
      <c r="C74">
        <v>3</v>
      </c>
      <c r="D74">
        <v>2</v>
      </c>
      <c r="E74">
        <v>1082.8725999999999</v>
      </c>
      <c r="F74">
        <v>1</v>
      </c>
      <c r="G74">
        <v>35</v>
      </c>
      <c r="H74">
        <v>1122.5961</v>
      </c>
      <c r="I74">
        <v>34</v>
      </c>
      <c r="J74">
        <v>1041.5537999999999</v>
      </c>
      <c r="K74">
        <v>21</v>
      </c>
      <c r="L74">
        <v>1064.825</v>
      </c>
      <c r="M74">
        <v>12</v>
      </c>
      <c r="N74">
        <v>1124.0686000000001</v>
      </c>
      <c r="O74">
        <v>21</v>
      </c>
      <c r="P74">
        <v>1036.8416999999999</v>
      </c>
      <c r="Q74">
        <v>15</v>
      </c>
      <c r="R74">
        <v>1145.3230000000001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7</v>
      </c>
      <c r="AF74">
        <v>1116.2995000000001</v>
      </c>
      <c r="AG74">
        <v>7</v>
      </c>
      <c r="AH74">
        <v>1014.4044</v>
      </c>
      <c r="AI74">
        <v>7</v>
      </c>
      <c r="AJ74">
        <v>1003.7652</v>
      </c>
      <c r="AK74">
        <v>7</v>
      </c>
      <c r="AL74">
        <v>957.24950000000001</v>
      </c>
      <c r="AM74">
        <v>2</v>
      </c>
      <c r="AN74">
        <v>934.41499999999996</v>
      </c>
      <c r="AO74">
        <v>3</v>
      </c>
      <c r="AP74">
        <v>1004.357</v>
      </c>
      <c r="AQ74">
        <v>4</v>
      </c>
      <c r="AR74">
        <v>1391.9141999999999</v>
      </c>
      <c r="AS74">
        <v>3</v>
      </c>
      <c r="AT74">
        <v>975.29179999999997</v>
      </c>
      <c r="AU74">
        <v>7</v>
      </c>
      <c r="AV74">
        <v>1097.9263000000001</v>
      </c>
      <c r="AW74">
        <v>7</v>
      </c>
      <c r="AX74">
        <v>1187.5802000000001</v>
      </c>
      <c r="AY74">
        <v>-27.983300000000099</v>
      </c>
      <c r="AZ74">
        <v>59.243600000000001</v>
      </c>
      <c r="BA74">
        <v>80.498000000000005</v>
      </c>
      <c r="BB74">
        <v>31.260299999999901</v>
      </c>
      <c r="BC74">
        <f t="shared" si="4"/>
        <v>0</v>
      </c>
      <c r="BD74">
        <f t="shared" si="5"/>
        <v>0</v>
      </c>
      <c r="BE74">
        <f t="shared" si="6"/>
        <v>0</v>
      </c>
      <c r="BF74">
        <f t="shared" si="8"/>
        <v>0</v>
      </c>
    </row>
    <row r="75" spans="1:58" x14ac:dyDescent="0.2">
      <c r="A75" t="s">
        <v>128</v>
      </c>
      <c r="B75">
        <v>340</v>
      </c>
      <c r="C75">
        <v>3</v>
      </c>
      <c r="D75">
        <v>1</v>
      </c>
      <c r="E75">
        <v>833.33309999999994</v>
      </c>
      <c r="F75">
        <v>0.99129999999999996</v>
      </c>
      <c r="G75">
        <v>34</v>
      </c>
      <c r="H75">
        <v>760.40779999999995</v>
      </c>
      <c r="I75">
        <v>33</v>
      </c>
      <c r="J75">
        <v>906.9452</v>
      </c>
      <c r="K75">
        <v>11</v>
      </c>
      <c r="L75">
        <v>820.22159999999997</v>
      </c>
      <c r="M75">
        <v>18</v>
      </c>
      <c r="N75">
        <v>790.8546</v>
      </c>
      <c r="O75">
        <v>17</v>
      </c>
      <c r="P75">
        <v>868.91020000000003</v>
      </c>
      <c r="Q75">
        <v>21</v>
      </c>
      <c r="R75">
        <v>844.7953</v>
      </c>
      <c r="S75">
        <v>1</v>
      </c>
      <c r="T75">
        <v>0.97058999999999995</v>
      </c>
      <c r="U75">
        <v>1</v>
      </c>
      <c r="V75">
        <v>0.96667000000000003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0.91666999999999998</v>
      </c>
      <c r="AE75">
        <v>4</v>
      </c>
      <c r="AF75">
        <v>688.43150000000003</v>
      </c>
      <c r="AG75">
        <v>3</v>
      </c>
      <c r="AH75">
        <v>924.40509999999995</v>
      </c>
      <c r="AI75">
        <v>5</v>
      </c>
      <c r="AJ75">
        <v>680.05740000000003</v>
      </c>
      <c r="AK75">
        <v>5</v>
      </c>
      <c r="AL75">
        <v>1142.3163</v>
      </c>
      <c r="AM75">
        <v>8</v>
      </c>
      <c r="AN75">
        <v>717.82309999999995</v>
      </c>
      <c r="AO75">
        <v>4</v>
      </c>
      <c r="AP75">
        <v>926.35919999999999</v>
      </c>
      <c r="AQ75">
        <v>3</v>
      </c>
      <c r="AR75">
        <v>1019.5608999999999</v>
      </c>
      <c r="AS75">
        <v>9</v>
      </c>
      <c r="AT75">
        <v>796.58979999999997</v>
      </c>
      <c r="AU75">
        <v>4</v>
      </c>
      <c r="AV75">
        <v>870.16279999999995</v>
      </c>
      <c r="AW75">
        <v>6</v>
      </c>
      <c r="AX75">
        <v>793.47059999999999</v>
      </c>
      <c r="AY75">
        <v>48.6886000000001</v>
      </c>
      <c r="AZ75">
        <v>-29.367000000000001</v>
      </c>
      <c r="BA75">
        <v>24.573699999999999</v>
      </c>
      <c r="BB75">
        <v>19.3216000000001</v>
      </c>
      <c r="BC75">
        <f t="shared" si="4"/>
        <v>0</v>
      </c>
      <c r="BD75">
        <f t="shared" si="5"/>
        <v>3.3329999999999971E-2</v>
      </c>
      <c r="BE75">
        <f t="shared" si="6"/>
        <v>0</v>
      </c>
      <c r="BF75">
        <f t="shared" si="8"/>
        <v>3.3329999999999971E-2</v>
      </c>
    </row>
    <row r="76" spans="1:58" x14ac:dyDescent="0.2">
      <c r="A76" t="s">
        <v>129</v>
      </c>
      <c r="B76">
        <v>227</v>
      </c>
      <c r="C76">
        <v>3</v>
      </c>
      <c r="D76">
        <v>1</v>
      </c>
      <c r="E76">
        <v>849.60649999999998</v>
      </c>
      <c r="F76">
        <v>0.98260999999999998</v>
      </c>
      <c r="G76">
        <v>29</v>
      </c>
      <c r="H76">
        <v>874.70150000000001</v>
      </c>
      <c r="I76">
        <v>39</v>
      </c>
      <c r="J76">
        <v>830.58879999999999</v>
      </c>
      <c r="K76">
        <v>16</v>
      </c>
      <c r="L76">
        <v>887.34220000000005</v>
      </c>
      <c r="M76">
        <v>15</v>
      </c>
      <c r="N76">
        <v>832.21879999999999</v>
      </c>
      <c r="O76">
        <v>14</v>
      </c>
      <c r="P76">
        <v>756.39890000000003</v>
      </c>
      <c r="Q76">
        <v>23</v>
      </c>
      <c r="R76">
        <v>891.99189999999999</v>
      </c>
      <c r="S76">
        <v>1</v>
      </c>
      <c r="T76">
        <v>1</v>
      </c>
      <c r="U76">
        <v>0.96970000000000001</v>
      </c>
      <c r="V76">
        <v>0.95833000000000002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3</v>
      </c>
      <c r="AF76">
        <v>965.35670000000005</v>
      </c>
      <c r="AG76">
        <v>6</v>
      </c>
      <c r="AH76">
        <v>759.28779999999995</v>
      </c>
      <c r="AI76">
        <v>3</v>
      </c>
      <c r="AJ76">
        <v>793.37279999999998</v>
      </c>
      <c r="AK76">
        <v>6</v>
      </c>
      <c r="AL76">
        <v>681.70410000000004</v>
      </c>
      <c r="AM76">
        <v>5</v>
      </c>
      <c r="AN76">
        <v>896.40570000000002</v>
      </c>
      <c r="AO76">
        <v>5</v>
      </c>
      <c r="AP76">
        <v>758.45849999999996</v>
      </c>
      <c r="AQ76">
        <v>5</v>
      </c>
      <c r="AR76">
        <v>785.90689999999995</v>
      </c>
      <c r="AS76">
        <v>7</v>
      </c>
      <c r="AT76">
        <v>791.89210000000003</v>
      </c>
      <c r="AU76">
        <v>5</v>
      </c>
      <c r="AV76">
        <v>888.01</v>
      </c>
      <c r="AW76">
        <v>5</v>
      </c>
      <c r="AX76">
        <v>1035.673</v>
      </c>
      <c r="AY76">
        <v>-130.94329999999999</v>
      </c>
      <c r="AZ76">
        <v>-55.123400000000103</v>
      </c>
      <c r="BA76">
        <v>4.6496999999999398</v>
      </c>
      <c r="BB76">
        <v>-186.0667</v>
      </c>
      <c r="BC76">
        <f t="shared" si="4"/>
        <v>-3.0299999999999994E-2</v>
      </c>
      <c r="BD76">
        <f t="shared" si="5"/>
        <v>1.1369999999999991E-2</v>
      </c>
      <c r="BE76">
        <f t="shared" si="6"/>
        <v>-3.0299999999999994E-2</v>
      </c>
      <c r="BF76">
        <f t="shared" si="8"/>
        <v>-1.8930000000000002E-2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D71" workbookViewId="0">
      <selection activeCell="T99" sqref="T99"/>
    </sheetView>
  </sheetViews>
  <sheetFormatPr baseColWidth="10" defaultRowHeight="16" x14ac:dyDescent="0.2"/>
  <sheetData>
    <row r="1" spans="1:19" x14ac:dyDescent="0.2">
      <c r="A1" t="s">
        <v>0</v>
      </c>
      <c r="B1" t="s">
        <v>2</v>
      </c>
      <c r="C1" t="s">
        <v>11</v>
      </c>
      <c r="D1" t="s">
        <v>13</v>
      </c>
      <c r="E1" t="s">
        <v>15</v>
      </c>
      <c r="F1" t="s">
        <v>17</v>
      </c>
      <c r="G1" t="s">
        <v>142</v>
      </c>
      <c r="H1" t="s">
        <v>132</v>
      </c>
      <c r="I1" t="s">
        <v>133</v>
      </c>
      <c r="J1" t="s">
        <v>143</v>
      </c>
      <c r="K1" t="s">
        <v>144</v>
      </c>
      <c r="L1" t="s">
        <v>131</v>
      </c>
      <c r="M1" t="s">
        <v>134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</row>
    <row r="2" spans="1:19" x14ac:dyDescent="0.2">
      <c r="A2" t="s">
        <v>54</v>
      </c>
      <c r="B2">
        <v>1</v>
      </c>
      <c r="C2">
        <v>2540.0250999999998</v>
      </c>
      <c r="D2">
        <v>2694.0866000000001</v>
      </c>
      <c r="E2">
        <v>2641.3928999999998</v>
      </c>
      <c r="F2">
        <v>2667.7921999999999</v>
      </c>
      <c r="G2">
        <f>AVERAGE(C2:F2)</f>
        <v>2635.8242</v>
      </c>
      <c r="H2">
        <f>AVERAGE(C2:C76)</f>
        <v>1493.4069386666667</v>
      </c>
      <c r="I2">
        <f t="shared" ref="I2:K2" si="0">AVERAGE(D2:D76)</f>
        <v>1544.8243266666666</v>
      </c>
      <c r="J2">
        <f t="shared" si="0"/>
        <v>1571.7380693333332</v>
      </c>
      <c r="K2">
        <f t="shared" si="0"/>
        <v>1595.4970333333335</v>
      </c>
      <c r="L2">
        <f>C2-$G2+H$2</f>
        <v>1397.6078386666666</v>
      </c>
      <c r="M2">
        <f t="shared" ref="M2:O2" si="1">D2-$G2+I$2</f>
        <v>1603.0867266666667</v>
      </c>
      <c r="N2">
        <f t="shared" si="1"/>
        <v>1577.306769333333</v>
      </c>
      <c r="O2">
        <f t="shared" si="1"/>
        <v>1627.4650333333334</v>
      </c>
      <c r="P2">
        <f>1.96*STDEV(L2:L76)/SQRT(COUNT(B2:B76))</f>
        <v>21.555462691977315</v>
      </c>
      <c r="Q2">
        <f t="shared" ref="Q2:S2" si="2">1.96*STDEV(M2:M76)/SQRT(COUNT(C2:C76))</f>
        <v>24.572409732271797</v>
      </c>
      <c r="R2">
        <f t="shared" si="2"/>
        <v>28.316951029050131</v>
      </c>
      <c r="S2">
        <f t="shared" si="2"/>
        <v>26.387908067220149</v>
      </c>
    </row>
    <row r="3" spans="1:19" x14ac:dyDescent="0.2">
      <c r="A3" t="s">
        <v>56</v>
      </c>
      <c r="B3">
        <v>1</v>
      </c>
      <c r="C3">
        <v>2158.8768</v>
      </c>
      <c r="D3">
        <v>2449.3054999999999</v>
      </c>
      <c r="E3">
        <v>2529.8894</v>
      </c>
      <c r="F3">
        <v>2091.9614999999999</v>
      </c>
      <c r="G3">
        <f t="shared" ref="G3:G66" si="3">AVERAGE(C3:F3)</f>
        <v>2307.5083</v>
      </c>
      <c r="L3">
        <f t="shared" ref="L3:L33" si="4">C3-$G3+H$2</f>
        <v>1344.7754386666668</v>
      </c>
      <c r="M3">
        <f t="shared" ref="M3:M34" si="5">D3-$G3+I$2</f>
        <v>1686.6215266666666</v>
      </c>
      <c r="N3">
        <f t="shared" ref="N3:N34" si="6">E3-$G3+J$2</f>
        <v>1794.1191693333333</v>
      </c>
      <c r="O3">
        <f t="shared" ref="O3:O34" si="7">F3-$G3+K$2</f>
        <v>1379.9502333333335</v>
      </c>
    </row>
    <row r="4" spans="1:19" x14ac:dyDescent="0.2">
      <c r="A4" t="s">
        <v>57</v>
      </c>
      <c r="B4">
        <v>1</v>
      </c>
      <c r="C4">
        <v>2319.6905000000002</v>
      </c>
      <c r="D4">
        <v>2387.0300000000002</v>
      </c>
      <c r="E4">
        <v>2101.2903999999999</v>
      </c>
      <c r="F4">
        <v>2390.8103999999998</v>
      </c>
      <c r="G4">
        <f t="shared" si="3"/>
        <v>2299.7053249999999</v>
      </c>
      <c r="L4">
        <f t="shared" si="4"/>
        <v>1513.392113666667</v>
      </c>
      <c r="M4">
        <f t="shared" si="5"/>
        <v>1632.1490016666669</v>
      </c>
      <c r="N4">
        <f t="shared" si="6"/>
        <v>1373.3231443333332</v>
      </c>
      <c r="O4">
        <f t="shared" si="7"/>
        <v>1686.6021083333335</v>
      </c>
    </row>
    <row r="5" spans="1:19" x14ac:dyDescent="0.2">
      <c r="A5" t="s">
        <v>58</v>
      </c>
      <c r="B5">
        <v>1</v>
      </c>
      <c r="C5">
        <v>2235.4629</v>
      </c>
      <c r="D5">
        <v>2238.6550000000002</v>
      </c>
      <c r="E5">
        <v>2803.0572000000002</v>
      </c>
      <c r="F5">
        <v>2121.5920000000001</v>
      </c>
      <c r="G5">
        <f t="shared" si="3"/>
        <v>2349.6917750000002</v>
      </c>
      <c r="L5">
        <f t="shared" si="4"/>
        <v>1379.1780636666665</v>
      </c>
      <c r="M5">
        <f t="shared" si="5"/>
        <v>1433.7875516666666</v>
      </c>
      <c r="N5">
        <f t="shared" si="6"/>
        <v>2025.1034943333332</v>
      </c>
      <c r="O5">
        <f t="shared" si="7"/>
        <v>1367.3972583333334</v>
      </c>
    </row>
    <row r="6" spans="1:19" x14ac:dyDescent="0.2">
      <c r="A6" t="s">
        <v>59</v>
      </c>
      <c r="B6">
        <v>1</v>
      </c>
      <c r="C6">
        <v>1933.1909000000001</v>
      </c>
      <c r="D6">
        <v>2249.3787000000002</v>
      </c>
      <c r="E6">
        <v>2024.5688</v>
      </c>
      <c r="F6">
        <v>2303.3796000000002</v>
      </c>
      <c r="G6">
        <f t="shared" si="3"/>
        <v>2127.6295</v>
      </c>
      <c r="L6">
        <f t="shared" si="4"/>
        <v>1298.9683386666668</v>
      </c>
      <c r="M6">
        <f t="shared" si="5"/>
        <v>1666.5735266666668</v>
      </c>
      <c r="N6">
        <f t="shared" si="6"/>
        <v>1468.6773693333332</v>
      </c>
      <c r="O6">
        <f t="shared" si="7"/>
        <v>1771.2471333333337</v>
      </c>
    </row>
    <row r="7" spans="1:19" x14ac:dyDescent="0.2">
      <c r="A7" t="s">
        <v>60</v>
      </c>
      <c r="B7">
        <v>1</v>
      </c>
      <c r="C7">
        <v>2024.2003</v>
      </c>
      <c r="D7">
        <v>1990.806</v>
      </c>
      <c r="E7">
        <v>1776.6259</v>
      </c>
      <c r="F7">
        <v>2003.5759</v>
      </c>
      <c r="G7">
        <f t="shared" si="3"/>
        <v>1948.802025</v>
      </c>
      <c r="L7">
        <f t="shared" si="4"/>
        <v>1568.8052136666668</v>
      </c>
      <c r="M7">
        <f t="shared" si="5"/>
        <v>1586.8283016666667</v>
      </c>
      <c r="N7">
        <f t="shared" si="6"/>
        <v>1399.5619443333333</v>
      </c>
      <c r="O7">
        <f t="shared" si="7"/>
        <v>1650.2709083333336</v>
      </c>
    </row>
    <row r="8" spans="1:19" x14ac:dyDescent="0.2">
      <c r="A8" t="s">
        <v>61</v>
      </c>
      <c r="B8">
        <v>1</v>
      </c>
      <c r="C8">
        <v>2016.6872000000001</v>
      </c>
      <c r="D8">
        <v>1812.6135999999999</v>
      </c>
      <c r="E8">
        <v>2330.2953000000002</v>
      </c>
      <c r="F8">
        <v>2182.5322999999999</v>
      </c>
      <c r="G8">
        <f t="shared" si="3"/>
        <v>2085.5321000000004</v>
      </c>
      <c r="L8">
        <f t="shared" si="4"/>
        <v>1424.5620386666665</v>
      </c>
      <c r="M8">
        <f t="shared" si="5"/>
        <v>1271.9058266666661</v>
      </c>
      <c r="N8">
        <f t="shared" si="6"/>
        <v>1816.5012693333331</v>
      </c>
      <c r="O8">
        <f t="shared" si="7"/>
        <v>1692.497233333333</v>
      </c>
    </row>
    <row r="9" spans="1:19" x14ac:dyDescent="0.2">
      <c r="A9" t="s">
        <v>62</v>
      </c>
      <c r="B9">
        <v>1</v>
      </c>
      <c r="C9">
        <v>1794.6795999999999</v>
      </c>
      <c r="D9">
        <v>2020.9942000000001</v>
      </c>
      <c r="E9">
        <v>1989.8724999999999</v>
      </c>
      <c r="F9">
        <v>2323.0122999999999</v>
      </c>
      <c r="G9">
        <f t="shared" si="3"/>
        <v>2032.1396500000001</v>
      </c>
      <c r="L9">
        <f t="shared" si="4"/>
        <v>1255.9468886666666</v>
      </c>
      <c r="M9">
        <f t="shared" si="5"/>
        <v>1533.6788766666666</v>
      </c>
      <c r="N9">
        <f t="shared" si="6"/>
        <v>1529.4709193333331</v>
      </c>
      <c r="O9">
        <f t="shared" si="7"/>
        <v>1886.3696833333333</v>
      </c>
    </row>
    <row r="10" spans="1:19" x14ac:dyDescent="0.2">
      <c r="A10" t="s">
        <v>63</v>
      </c>
      <c r="B10">
        <v>1</v>
      </c>
      <c r="C10">
        <v>1900.3607</v>
      </c>
      <c r="D10">
        <v>1772.3271999999999</v>
      </c>
      <c r="E10">
        <v>1958.2898</v>
      </c>
      <c r="F10">
        <v>2177.0048000000002</v>
      </c>
      <c r="G10">
        <f t="shared" si="3"/>
        <v>1951.995625</v>
      </c>
      <c r="L10">
        <f t="shared" si="4"/>
        <v>1441.7720136666667</v>
      </c>
      <c r="M10">
        <f t="shared" si="5"/>
        <v>1365.1559016666665</v>
      </c>
      <c r="N10">
        <f t="shared" si="6"/>
        <v>1578.0322443333332</v>
      </c>
      <c r="O10">
        <f t="shared" si="7"/>
        <v>1820.5062083333337</v>
      </c>
    </row>
    <row r="11" spans="1:19" x14ac:dyDescent="0.2">
      <c r="A11" t="s">
        <v>64</v>
      </c>
      <c r="B11">
        <v>1</v>
      </c>
      <c r="C11">
        <v>2395.3551000000002</v>
      </c>
      <c r="D11">
        <v>2103.9902999999999</v>
      </c>
      <c r="E11">
        <v>2384.9692</v>
      </c>
      <c r="F11">
        <v>2188.6257000000001</v>
      </c>
      <c r="G11">
        <f t="shared" si="3"/>
        <v>2268.2350750000001</v>
      </c>
      <c r="L11">
        <f t="shared" si="4"/>
        <v>1620.5269636666669</v>
      </c>
      <c r="M11">
        <f t="shared" si="5"/>
        <v>1380.5795516666665</v>
      </c>
      <c r="N11">
        <f t="shared" si="6"/>
        <v>1688.4721943333332</v>
      </c>
      <c r="O11">
        <f t="shared" si="7"/>
        <v>1515.8876583333335</v>
      </c>
    </row>
    <row r="12" spans="1:19" x14ac:dyDescent="0.2">
      <c r="A12" t="s">
        <v>65</v>
      </c>
      <c r="B12">
        <v>1</v>
      </c>
      <c r="C12">
        <v>2038.3649</v>
      </c>
      <c r="D12">
        <v>1905.2357</v>
      </c>
      <c r="E12">
        <v>2204.7813000000001</v>
      </c>
      <c r="F12">
        <v>1851.5902000000001</v>
      </c>
      <c r="G12">
        <f t="shared" si="3"/>
        <v>1999.9930250000002</v>
      </c>
      <c r="L12">
        <f t="shared" si="4"/>
        <v>1531.7788136666666</v>
      </c>
      <c r="M12">
        <f t="shared" si="5"/>
        <v>1450.0670016666663</v>
      </c>
      <c r="N12">
        <f t="shared" si="6"/>
        <v>1776.5263443333331</v>
      </c>
      <c r="O12">
        <f t="shared" si="7"/>
        <v>1447.0942083333334</v>
      </c>
    </row>
    <row r="13" spans="1:19" x14ac:dyDescent="0.2">
      <c r="A13" t="s">
        <v>66</v>
      </c>
      <c r="B13">
        <v>1</v>
      </c>
      <c r="C13">
        <v>2492.7147</v>
      </c>
      <c r="D13">
        <v>2591.6772999999998</v>
      </c>
      <c r="E13">
        <v>2287.5088000000001</v>
      </c>
      <c r="F13">
        <v>2467.7238000000002</v>
      </c>
      <c r="G13">
        <f t="shared" si="3"/>
        <v>2459.9061499999998</v>
      </c>
      <c r="L13">
        <f t="shared" si="4"/>
        <v>1526.2154886666669</v>
      </c>
      <c r="M13">
        <f t="shared" si="5"/>
        <v>1676.5954766666666</v>
      </c>
      <c r="N13">
        <f t="shared" si="6"/>
        <v>1399.3407193333335</v>
      </c>
      <c r="O13">
        <f t="shared" si="7"/>
        <v>1603.314683333334</v>
      </c>
    </row>
    <row r="14" spans="1:19" x14ac:dyDescent="0.2">
      <c r="A14" t="s">
        <v>67</v>
      </c>
      <c r="B14">
        <v>1</v>
      </c>
      <c r="C14">
        <v>1569.4159</v>
      </c>
      <c r="D14">
        <v>1525.6895</v>
      </c>
      <c r="E14">
        <v>1556.3226</v>
      </c>
      <c r="F14">
        <v>1919.0586000000001</v>
      </c>
      <c r="G14">
        <f t="shared" si="3"/>
        <v>1642.62165</v>
      </c>
      <c r="L14">
        <f t="shared" si="4"/>
        <v>1420.2011886666667</v>
      </c>
      <c r="M14">
        <f t="shared" si="5"/>
        <v>1427.8921766666665</v>
      </c>
      <c r="N14">
        <f t="shared" si="6"/>
        <v>1485.4390193333331</v>
      </c>
      <c r="O14">
        <f t="shared" si="7"/>
        <v>1871.9339833333336</v>
      </c>
    </row>
    <row r="15" spans="1:19" x14ac:dyDescent="0.2">
      <c r="A15" t="s">
        <v>68</v>
      </c>
      <c r="B15">
        <v>1</v>
      </c>
      <c r="C15">
        <v>1687.0988</v>
      </c>
      <c r="D15">
        <v>1947.1476</v>
      </c>
      <c r="E15">
        <v>1954.1059</v>
      </c>
      <c r="F15">
        <v>2161.2984999999999</v>
      </c>
      <c r="G15">
        <f t="shared" si="3"/>
        <v>1937.4127000000001</v>
      </c>
      <c r="L15">
        <f t="shared" si="4"/>
        <v>1243.0930386666666</v>
      </c>
      <c r="M15">
        <f t="shared" si="5"/>
        <v>1554.5592266666665</v>
      </c>
      <c r="N15">
        <f t="shared" si="6"/>
        <v>1588.4312693333331</v>
      </c>
      <c r="O15">
        <f t="shared" si="7"/>
        <v>1819.3828333333333</v>
      </c>
    </row>
    <row r="16" spans="1:19" x14ac:dyDescent="0.2">
      <c r="A16" t="s">
        <v>69</v>
      </c>
      <c r="B16">
        <v>1</v>
      </c>
      <c r="C16">
        <v>2444.7512999999999</v>
      </c>
      <c r="D16">
        <v>2312.4904000000001</v>
      </c>
      <c r="E16">
        <v>2464.4922999999999</v>
      </c>
      <c r="F16">
        <v>2168.7123999999999</v>
      </c>
      <c r="G16">
        <f t="shared" si="3"/>
        <v>2347.6116000000002</v>
      </c>
      <c r="L16">
        <f t="shared" si="4"/>
        <v>1590.5466386666665</v>
      </c>
      <c r="M16">
        <f t="shared" si="5"/>
        <v>1509.7031266666665</v>
      </c>
      <c r="N16">
        <f t="shared" si="6"/>
        <v>1688.6187693333329</v>
      </c>
      <c r="O16">
        <f t="shared" si="7"/>
        <v>1416.5978333333333</v>
      </c>
    </row>
    <row r="17" spans="1:15" x14ac:dyDescent="0.2">
      <c r="A17" t="s">
        <v>70</v>
      </c>
      <c r="B17">
        <v>1</v>
      </c>
      <c r="C17">
        <v>1236.3601000000001</v>
      </c>
      <c r="D17">
        <v>1608.8523</v>
      </c>
      <c r="E17">
        <v>1464.0589</v>
      </c>
      <c r="F17">
        <v>1418.7722000000001</v>
      </c>
      <c r="G17">
        <f t="shared" si="3"/>
        <v>1432.0108750000002</v>
      </c>
      <c r="L17">
        <f t="shared" si="4"/>
        <v>1297.7561636666667</v>
      </c>
      <c r="M17">
        <f t="shared" si="5"/>
        <v>1721.6657516666664</v>
      </c>
      <c r="N17">
        <f t="shared" si="6"/>
        <v>1603.786094333333</v>
      </c>
      <c r="O17">
        <f t="shared" si="7"/>
        <v>1582.2583583333335</v>
      </c>
    </row>
    <row r="18" spans="1:15" x14ac:dyDescent="0.2">
      <c r="A18" t="s">
        <v>71</v>
      </c>
      <c r="B18">
        <v>1</v>
      </c>
      <c r="C18">
        <v>1537.6139000000001</v>
      </c>
      <c r="D18">
        <v>2010.5308</v>
      </c>
      <c r="E18">
        <v>1816.1006</v>
      </c>
      <c r="F18">
        <v>1825.8942999999999</v>
      </c>
      <c r="G18">
        <f t="shared" si="3"/>
        <v>1797.5348999999999</v>
      </c>
      <c r="L18">
        <f t="shared" si="4"/>
        <v>1233.4859386666669</v>
      </c>
      <c r="M18">
        <f t="shared" si="5"/>
        <v>1757.8202266666667</v>
      </c>
      <c r="N18">
        <f t="shared" si="6"/>
        <v>1590.3037693333333</v>
      </c>
      <c r="O18">
        <f t="shared" si="7"/>
        <v>1623.8564333333336</v>
      </c>
    </row>
    <row r="19" spans="1:15" x14ac:dyDescent="0.2">
      <c r="A19" t="s">
        <v>72</v>
      </c>
      <c r="B19">
        <v>1</v>
      </c>
      <c r="C19">
        <v>2178.145</v>
      </c>
      <c r="D19">
        <v>2254.8368999999998</v>
      </c>
      <c r="E19">
        <v>2506.5434</v>
      </c>
      <c r="F19">
        <v>2131.7021</v>
      </c>
      <c r="G19">
        <f t="shared" si="3"/>
        <v>2267.8068499999999</v>
      </c>
      <c r="L19">
        <f t="shared" si="4"/>
        <v>1403.7450886666668</v>
      </c>
      <c r="M19">
        <f t="shared" si="5"/>
        <v>1531.8543766666664</v>
      </c>
      <c r="N19">
        <f t="shared" si="6"/>
        <v>1810.4746193333333</v>
      </c>
      <c r="O19">
        <f t="shared" si="7"/>
        <v>1459.3922833333336</v>
      </c>
    </row>
    <row r="20" spans="1:15" x14ac:dyDescent="0.2">
      <c r="A20" t="s">
        <v>73</v>
      </c>
      <c r="B20">
        <v>1</v>
      </c>
      <c r="C20">
        <v>2010.7374</v>
      </c>
      <c r="D20">
        <v>2100.6275000000001</v>
      </c>
      <c r="E20">
        <v>2088.4268999999999</v>
      </c>
      <c r="F20">
        <v>2036.9808</v>
      </c>
      <c r="G20">
        <f t="shared" si="3"/>
        <v>2059.1931500000001</v>
      </c>
      <c r="L20">
        <f t="shared" si="4"/>
        <v>1444.9511886666667</v>
      </c>
      <c r="M20">
        <f t="shared" si="5"/>
        <v>1586.2586766666666</v>
      </c>
      <c r="N20">
        <f t="shared" si="6"/>
        <v>1600.9718193333331</v>
      </c>
      <c r="O20">
        <f t="shared" si="7"/>
        <v>1573.2846833333335</v>
      </c>
    </row>
    <row r="21" spans="1:15" x14ac:dyDescent="0.2">
      <c r="A21" t="s">
        <v>74</v>
      </c>
      <c r="B21">
        <v>1</v>
      </c>
      <c r="C21">
        <v>1949.4414999999999</v>
      </c>
      <c r="D21">
        <v>1808.3575000000001</v>
      </c>
      <c r="E21">
        <v>2176.0124000000001</v>
      </c>
      <c r="F21">
        <v>2040.7612999999999</v>
      </c>
      <c r="G21">
        <f t="shared" si="3"/>
        <v>1993.6431750000002</v>
      </c>
      <c r="L21">
        <f t="shared" si="4"/>
        <v>1449.2052636666665</v>
      </c>
      <c r="M21">
        <f t="shared" si="5"/>
        <v>1359.5386516666665</v>
      </c>
      <c r="N21">
        <f t="shared" si="6"/>
        <v>1754.1072943333331</v>
      </c>
      <c r="O21">
        <f t="shared" si="7"/>
        <v>1642.6151583333333</v>
      </c>
    </row>
    <row r="22" spans="1:15" x14ac:dyDescent="0.2">
      <c r="A22" t="s">
        <v>75</v>
      </c>
      <c r="B22">
        <v>1</v>
      </c>
      <c r="C22">
        <v>1085.278</v>
      </c>
      <c r="D22">
        <v>1430.4577999999999</v>
      </c>
      <c r="E22">
        <v>1090.6501000000001</v>
      </c>
      <c r="F22">
        <v>1249.7498000000001</v>
      </c>
      <c r="G22">
        <f t="shared" si="3"/>
        <v>1214.0339250000002</v>
      </c>
      <c r="L22">
        <f t="shared" si="4"/>
        <v>1364.6510136666666</v>
      </c>
      <c r="M22">
        <f t="shared" si="5"/>
        <v>1761.2482016666663</v>
      </c>
      <c r="N22">
        <f t="shared" si="6"/>
        <v>1448.3542443333331</v>
      </c>
      <c r="O22">
        <f t="shared" si="7"/>
        <v>1631.2129083333334</v>
      </c>
    </row>
    <row r="23" spans="1:15" x14ac:dyDescent="0.2">
      <c r="A23" t="s">
        <v>76</v>
      </c>
      <c r="B23">
        <v>1</v>
      </c>
      <c r="C23">
        <v>1466.2505000000001</v>
      </c>
      <c r="D23">
        <v>1389.4924000000001</v>
      </c>
      <c r="E23">
        <v>1677.8417999999999</v>
      </c>
      <c r="F23">
        <v>1518.1943000000001</v>
      </c>
      <c r="G23">
        <f t="shared" si="3"/>
        <v>1512.9447500000001</v>
      </c>
      <c r="L23">
        <f t="shared" si="4"/>
        <v>1446.7126886666667</v>
      </c>
      <c r="M23">
        <f t="shared" si="5"/>
        <v>1421.3719766666666</v>
      </c>
      <c r="N23">
        <f t="shared" si="6"/>
        <v>1736.635119333333</v>
      </c>
      <c r="O23">
        <f t="shared" si="7"/>
        <v>1600.7465833333335</v>
      </c>
    </row>
    <row r="24" spans="1:15" x14ac:dyDescent="0.2">
      <c r="A24" t="s">
        <v>77</v>
      </c>
      <c r="B24">
        <v>1</v>
      </c>
      <c r="C24">
        <v>1613.0832</v>
      </c>
      <c r="D24">
        <v>1853.9739</v>
      </c>
      <c r="E24">
        <v>1889.7144000000001</v>
      </c>
      <c r="F24">
        <v>1836.1248000000001</v>
      </c>
      <c r="G24">
        <f t="shared" si="3"/>
        <v>1798.2240750000001</v>
      </c>
      <c r="L24">
        <f t="shared" si="4"/>
        <v>1308.2660636666667</v>
      </c>
      <c r="M24">
        <f t="shared" si="5"/>
        <v>1600.5741516666665</v>
      </c>
      <c r="N24">
        <f t="shared" si="6"/>
        <v>1663.2283943333332</v>
      </c>
      <c r="O24">
        <f t="shared" si="7"/>
        <v>1633.3977583333335</v>
      </c>
    </row>
    <row r="25" spans="1:15" x14ac:dyDescent="0.2">
      <c r="A25" t="s">
        <v>78</v>
      </c>
      <c r="B25">
        <v>1</v>
      </c>
      <c r="C25">
        <v>1851.3172</v>
      </c>
      <c r="D25">
        <v>1838.7146</v>
      </c>
      <c r="E25">
        <v>1808.8148000000001</v>
      </c>
      <c r="F25">
        <v>2120.0652</v>
      </c>
      <c r="G25">
        <f t="shared" si="3"/>
        <v>1904.72795</v>
      </c>
      <c r="L25">
        <f t="shared" si="4"/>
        <v>1439.9961886666667</v>
      </c>
      <c r="M25">
        <f t="shared" si="5"/>
        <v>1478.8109766666666</v>
      </c>
      <c r="N25">
        <f t="shared" si="6"/>
        <v>1475.8249193333334</v>
      </c>
      <c r="O25">
        <f t="shared" si="7"/>
        <v>1810.8342833333336</v>
      </c>
    </row>
    <row r="26" spans="1:15" x14ac:dyDescent="0.2">
      <c r="A26" t="s">
        <v>79</v>
      </c>
      <c r="B26">
        <v>1</v>
      </c>
      <c r="C26">
        <v>2001.0787</v>
      </c>
      <c r="D26">
        <v>1808.5666000000001</v>
      </c>
      <c r="E26">
        <v>2057.7523999999999</v>
      </c>
      <c r="F26">
        <v>1976.4817</v>
      </c>
      <c r="G26">
        <f t="shared" si="3"/>
        <v>1960.96985</v>
      </c>
      <c r="L26">
        <f t="shared" si="4"/>
        <v>1533.5157886666668</v>
      </c>
      <c r="M26">
        <f t="shared" si="5"/>
        <v>1392.4210766666667</v>
      </c>
      <c r="N26">
        <f t="shared" si="6"/>
        <v>1668.5206193333331</v>
      </c>
      <c r="O26">
        <f t="shared" si="7"/>
        <v>1611.0088833333336</v>
      </c>
    </row>
    <row r="27" spans="1:15" x14ac:dyDescent="0.2">
      <c r="A27" t="s">
        <v>80</v>
      </c>
      <c r="B27">
        <v>2</v>
      </c>
      <c r="C27">
        <v>1637.1510000000001</v>
      </c>
      <c r="D27">
        <v>1502.7398000000001</v>
      </c>
      <c r="E27">
        <v>1766.5242000000001</v>
      </c>
      <c r="F27">
        <v>1593.0373999999999</v>
      </c>
      <c r="G27">
        <f t="shared" si="3"/>
        <v>1624.8631</v>
      </c>
      <c r="L27">
        <f t="shared" si="4"/>
        <v>1505.6948386666668</v>
      </c>
      <c r="M27">
        <f t="shared" si="5"/>
        <v>1422.7010266666666</v>
      </c>
      <c r="N27">
        <f t="shared" si="6"/>
        <v>1713.3991693333332</v>
      </c>
      <c r="O27">
        <f t="shared" si="7"/>
        <v>1563.6713333333335</v>
      </c>
    </row>
    <row r="28" spans="1:15" x14ac:dyDescent="0.2">
      <c r="A28" t="s">
        <v>81</v>
      </c>
      <c r="B28">
        <v>2</v>
      </c>
      <c r="C28">
        <v>917.54750000000001</v>
      </c>
      <c r="D28">
        <v>1221.2783999999999</v>
      </c>
      <c r="E28">
        <v>1049.5669</v>
      </c>
      <c r="F28">
        <v>934.35609999999997</v>
      </c>
      <c r="G28">
        <f t="shared" si="3"/>
        <v>1030.6872249999999</v>
      </c>
      <c r="L28">
        <f t="shared" si="4"/>
        <v>1380.267213666667</v>
      </c>
      <c r="M28">
        <f t="shared" si="5"/>
        <v>1735.4155016666666</v>
      </c>
      <c r="N28">
        <f t="shared" si="6"/>
        <v>1590.6177443333333</v>
      </c>
      <c r="O28">
        <f t="shared" si="7"/>
        <v>1499.1659083333336</v>
      </c>
    </row>
    <row r="29" spans="1:15" x14ac:dyDescent="0.2">
      <c r="A29" t="s">
        <v>82</v>
      </c>
      <c r="B29">
        <v>2</v>
      </c>
      <c r="C29">
        <v>1578.1755000000001</v>
      </c>
      <c r="D29">
        <v>1646.2782</v>
      </c>
      <c r="E29">
        <v>1757.7889</v>
      </c>
      <c r="F29">
        <v>1735.3003000000001</v>
      </c>
      <c r="G29">
        <f t="shared" si="3"/>
        <v>1679.3857249999999</v>
      </c>
      <c r="L29">
        <f t="shared" si="4"/>
        <v>1392.1967136666669</v>
      </c>
      <c r="M29">
        <f t="shared" si="5"/>
        <v>1511.7168016666667</v>
      </c>
      <c r="N29">
        <f t="shared" si="6"/>
        <v>1650.1412443333334</v>
      </c>
      <c r="O29">
        <f t="shared" si="7"/>
        <v>1651.4116083333338</v>
      </c>
    </row>
    <row r="30" spans="1:15" x14ac:dyDescent="0.2">
      <c r="A30" t="s">
        <v>83</v>
      </c>
      <c r="B30">
        <v>2</v>
      </c>
      <c r="C30">
        <v>1228.3859</v>
      </c>
      <c r="D30">
        <v>1280.4575</v>
      </c>
      <c r="E30">
        <v>1255.8217</v>
      </c>
      <c r="F30">
        <v>1508.5316</v>
      </c>
      <c r="G30">
        <f t="shared" si="3"/>
        <v>1318.2991749999999</v>
      </c>
      <c r="L30">
        <f t="shared" si="4"/>
        <v>1403.4936636666669</v>
      </c>
      <c r="M30">
        <f t="shared" si="5"/>
        <v>1506.9826516666667</v>
      </c>
      <c r="N30">
        <f t="shared" si="6"/>
        <v>1509.2605943333333</v>
      </c>
      <c r="O30">
        <f t="shared" si="7"/>
        <v>1785.7294583333337</v>
      </c>
    </row>
    <row r="31" spans="1:15" x14ac:dyDescent="0.2">
      <c r="A31" t="s">
        <v>84</v>
      </c>
      <c r="B31">
        <v>2</v>
      </c>
      <c r="C31">
        <v>2064.3739</v>
      </c>
      <c r="D31">
        <v>1668.8108999999999</v>
      </c>
      <c r="E31">
        <v>1598.8291999999999</v>
      </c>
      <c r="F31">
        <v>2206.7028</v>
      </c>
      <c r="G31">
        <f t="shared" si="3"/>
        <v>1884.6792</v>
      </c>
      <c r="L31">
        <f t="shared" si="4"/>
        <v>1673.1016386666668</v>
      </c>
      <c r="M31">
        <f t="shared" si="5"/>
        <v>1328.9560266666665</v>
      </c>
      <c r="N31">
        <f t="shared" si="6"/>
        <v>1285.8880693333331</v>
      </c>
      <c r="O31">
        <f t="shared" si="7"/>
        <v>1917.5206333333335</v>
      </c>
    </row>
    <row r="32" spans="1:15" x14ac:dyDescent="0.2">
      <c r="A32" t="s">
        <v>85</v>
      </c>
      <c r="B32">
        <v>2</v>
      </c>
      <c r="C32">
        <v>1243.1505</v>
      </c>
      <c r="D32">
        <v>1397.1027999999999</v>
      </c>
      <c r="E32">
        <v>1246.3297</v>
      </c>
      <c r="F32">
        <v>1673.4029</v>
      </c>
      <c r="G32">
        <f t="shared" si="3"/>
        <v>1389.9964749999999</v>
      </c>
      <c r="L32">
        <f t="shared" si="4"/>
        <v>1346.5609636666668</v>
      </c>
      <c r="M32">
        <f t="shared" si="5"/>
        <v>1551.9306516666666</v>
      </c>
      <c r="N32">
        <f t="shared" si="6"/>
        <v>1428.0712943333333</v>
      </c>
      <c r="O32">
        <f t="shared" si="7"/>
        <v>1878.9034583333337</v>
      </c>
    </row>
    <row r="33" spans="1:15" x14ac:dyDescent="0.2">
      <c r="A33" t="s">
        <v>86</v>
      </c>
      <c r="B33">
        <v>2</v>
      </c>
      <c r="C33">
        <v>1569.2081000000001</v>
      </c>
      <c r="D33">
        <v>1607.7174</v>
      </c>
      <c r="E33">
        <v>1506.6210000000001</v>
      </c>
      <c r="F33">
        <v>1585.4979000000001</v>
      </c>
      <c r="G33">
        <f t="shared" si="3"/>
        <v>1567.2611000000002</v>
      </c>
      <c r="L33">
        <f t="shared" si="4"/>
        <v>1495.3539386666666</v>
      </c>
      <c r="M33">
        <f t="shared" si="5"/>
        <v>1585.2806266666664</v>
      </c>
      <c r="N33">
        <f t="shared" si="6"/>
        <v>1511.0979693333331</v>
      </c>
      <c r="O33">
        <f t="shared" si="7"/>
        <v>1613.7338333333335</v>
      </c>
    </row>
    <row r="34" spans="1:15" x14ac:dyDescent="0.2">
      <c r="A34" t="s">
        <v>87</v>
      </c>
      <c r="B34">
        <v>2</v>
      </c>
      <c r="C34">
        <v>1794.9880000000001</v>
      </c>
      <c r="D34">
        <v>1869.4111</v>
      </c>
      <c r="E34">
        <v>1867.4351999999999</v>
      </c>
      <c r="F34">
        <v>1782.7883999999999</v>
      </c>
      <c r="G34">
        <f>AVERAGE(C34:F34)</f>
        <v>1828.655675</v>
      </c>
      <c r="L34">
        <f>C34-$G34+H$2</f>
        <v>1459.7392636666668</v>
      </c>
      <c r="M34">
        <f t="shared" si="5"/>
        <v>1585.5797516666667</v>
      </c>
      <c r="N34">
        <f t="shared" si="6"/>
        <v>1610.5175943333331</v>
      </c>
      <c r="O34">
        <f t="shared" si="7"/>
        <v>1549.6297583333335</v>
      </c>
    </row>
    <row r="35" spans="1:15" x14ac:dyDescent="0.2">
      <c r="A35" t="s">
        <v>88</v>
      </c>
      <c r="B35">
        <v>2</v>
      </c>
      <c r="C35">
        <v>1909.278</v>
      </c>
      <c r="D35">
        <v>2149.2478000000001</v>
      </c>
      <c r="E35">
        <v>2373.2937999999999</v>
      </c>
      <c r="F35">
        <v>2011.1648</v>
      </c>
      <c r="G35">
        <f t="shared" si="3"/>
        <v>2110.7461000000003</v>
      </c>
      <c r="L35">
        <f t="shared" ref="L35:L55" si="8">C35-$G35+H$2</f>
        <v>1291.9388386666665</v>
      </c>
      <c r="M35">
        <f t="shared" ref="M35:M76" si="9">D35-$G35+I$2</f>
        <v>1583.3260266666664</v>
      </c>
      <c r="N35">
        <f t="shared" ref="N35:N76" si="10">E35-$G35+J$2</f>
        <v>1834.2857693333328</v>
      </c>
      <c r="O35">
        <f t="shared" ref="O35:O76" si="11">F35-$G35+K$2</f>
        <v>1495.9157333333333</v>
      </c>
    </row>
    <row r="36" spans="1:15" x14ac:dyDescent="0.2">
      <c r="A36" t="s">
        <v>89</v>
      </c>
      <c r="B36">
        <v>2</v>
      </c>
      <c r="C36">
        <v>1480.221</v>
      </c>
      <c r="D36">
        <v>1601.751</v>
      </c>
      <c r="E36">
        <v>1358.49</v>
      </c>
      <c r="F36">
        <v>1487.0661</v>
      </c>
      <c r="G36">
        <f t="shared" si="3"/>
        <v>1481.8820249999999</v>
      </c>
      <c r="L36">
        <f t="shared" si="8"/>
        <v>1491.7459136666669</v>
      </c>
      <c r="M36">
        <f t="shared" si="9"/>
        <v>1664.6933016666667</v>
      </c>
      <c r="N36">
        <f t="shared" si="10"/>
        <v>1448.3460443333333</v>
      </c>
      <c r="O36">
        <f t="shared" si="11"/>
        <v>1600.6811083333337</v>
      </c>
    </row>
    <row r="37" spans="1:15" x14ac:dyDescent="0.2">
      <c r="A37" t="s">
        <v>90</v>
      </c>
      <c r="B37">
        <v>2</v>
      </c>
      <c r="C37">
        <v>1738.2478000000001</v>
      </c>
      <c r="D37">
        <v>1666.2849000000001</v>
      </c>
      <c r="E37">
        <v>1905.6424999999999</v>
      </c>
      <c r="F37">
        <v>1833.4947999999999</v>
      </c>
      <c r="G37">
        <f t="shared" si="3"/>
        <v>1785.9175</v>
      </c>
      <c r="L37">
        <f t="shared" si="8"/>
        <v>1445.7372386666668</v>
      </c>
      <c r="M37">
        <f t="shared" si="9"/>
        <v>1425.1917266666667</v>
      </c>
      <c r="N37">
        <f t="shared" si="10"/>
        <v>1691.4630693333331</v>
      </c>
      <c r="O37">
        <f t="shared" si="11"/>
        <v>1643.0743333333335</v>
      </c>
    </row>
    <row r="38" spans="1:15" x14ac:dyDescent="0.2">
      <c r="A38" t="s">
        <v>91</v>
      </c>
      <c r="B38">
        <v>2</v>
      </c>
      <c r="C38">
        <v>1474.2697000000001</v>
      </c>
      <c r="D38">
        <v>1821.7846999999999</v>
      </c>
      <c r="E38">
        <v>1497.2458999999999</v>
      </c>
      <c r="F38">
        <v>1852.2777000000001</v>
      </c>
      <c r="G38">
        <f t="shared" si="3"/>
        <v>1661.3944999999999</v>
      </c>
      <c r="L38">
        <f t="shared" si="8"/>
        <v>1306.2821386666669</v>
      </c>
      <c r="M38">
        <f t="shared" si="9"/>
        <v>1705.2145266666666</v>
      </c>
      <c r="N38">
        <f t="shared" si="10"/>
        <v>1407.5894693333332</v>
      </c>
      <c r="O38">
        <f t="shared" si="11"/>
        <v>1786.3802333333338</v>
      </c>
    </row>
    <row r="39" spans="1:15" x14ac:dyDescent="0.2">
      <c r="A39" t="s">
        <v>92</v>
      </c>
      <c r="B39">
        <v>2</v>
      </c>
      <c r="C39">
        <v>1376.9466</v>
      </c>
      <c r="D39">
        <v>1393.5696</v>
      </c>
      <c r="E39">
        <v>1638</v>
      </c>
      <c r="F39">
        <v>1494.6528000000001</v>
      </c>
      <c r="G39">
        <f t="shared" si="3"/>
        <v>1475.79225</v>
      </c>
      <c r="L39">
        <f t="shared" si="8"/>
        <v>1394.5612886666668</v>
      </c>
      <c r="M39">
        <f t="shared" si="9"/>
        <v>1462.6016766666667</v>
      </c>
      <c r="N39">
        <f t="shared" si="10"/>
        <v>1733.9458193333332</v>
      </c>
      <c r="O39">
        <f t="shared" si="11"/>
        <v>1614.3575833333337</v>
      </c>
    </row>
    <row r="40" spans="1:15" x14ac:dyDescent="0.2">
      <c r="A40" t="s">
        <v>93</v>
      </c>
      <c r="B40">
        <v>2</v>
      </c>
      <c r="C40">
        <v>1710.5379</v>
      </c>
      <c r="D40">
        <v>1521.8051</v>
      </c>
      <c r="E40">
        <v>1713.9339</v>
      </c>
      <c r="F40">
        <v>1588.2885000000001</v>
      </c>
      <c r="G40">
        <f t="shared" si="3"/>
        <v>1633.6413499999999</v>
      </c>
      <c r="L40">
        <f t="shared" si="8"/>
        <v>1570.3034886666669</v>
      </c>
      <c r="M40">
        <f t="shared" si="9"/>
        <v>1432.9880766666668</v>
      </c>
      <c r="N40">
        <f t="shared" si="10"/>
        <v>1652.0306193333333</v>
      </c>
      <c r="O40">
        <f t="shared" si="11"/>
        <v>1550.1441833333338</v>
      </c>
    </row>
    <row r="41" spans="1:15" x14ac:dyDescent="0.2">
      <c r="A41" t="s">
        <v>94</v>
      </c>
      <c r="B41">
        <v>2</v>
      </c>
      <c r="C41">
        <v>1589.5474999999999</v>
      </c>
      <c r="D41">
        <v>1486.7507000000001</v>
      </c>
      <c r="E41">
        <v>1670.193</v>
      </c>
      <c r="F41">
        <v>1714.7189000000001</v>
      </c>
      <c r="G41">
        <f t="shared" si="3"/>
        <v>1615.3025250000001</v>
      </c>
      <c r="L41">
        <f t="shared" si="8"/>
        <v>1467.6519136666666</v>
      </c>
      <c r="M41">
        <f t="shared" si="9"/>
        <v>1416.2725016666666</v>
      </c>
      <c r="N41">
        <f t="shared" si="10"/>
        <v>1626.6285443333331</v>
      </c>
      <c r="O41">
        <f t="shared" si="11"/>
        <v>1694.9134083333336</v>
      </c>
    </row>
    <row r="42" spans="1:15" x14ac:dyDescent="0.2">
      <c r="A42" t="s">
        <v>95</v>
      </c>
      <c r="B42">
        <v>2</v>
      </c>
      <c r="C42">
        <v>2025.9936</v>
      </c>
      <c r="D42">
        <v>2350.2865999999999</v>
      </c>
      <c r="E42">
        <v>2290.9232999999999</v>
      </c>
      <c r="F42">
        <v>2717.1320999999998</v>
      </c>
      <c r="G42">
        <f t="shared" si="3"/>
        <v>2346.0838999999996</v>
      </c>
      <c r="L42">
        <f t="shared" si="8"/>
        <v>1173.3166386666671</v>
      </c>
      <c r="M42">
        <f t="shared" si="9"/>
        <v>1549.0270266666669</v>
      </c>
      <c r="N42">
        <f t="shared" si="10"/>
        <v>1516.5774693333335</v>
      </c>
      <c r="O42">
        <f t="shared" si="11"/>
        <v>1966.5452333333337</v>
      </c>
    </row>
    <row r="43" spans="1:15" x14ac:dyDescent="0.2">
      <c r="A43" t="s">
        <v>96</v>
      </c>
      <c r="B43">
        <v>2</v>
      </c>
      <c r="C43">
        <v>1617.9065000000001</v>
      </c>
      <c r="D43">
        <v>1923.3668</v>
      </c>
      <c r="E43">
        <v>1563.8469</v>
      </c>
      <c r="F43">
        <v>1814.4242999999999</v>
      </c>
      <c r="G43">
        <f t="shared" si="3"/>
        <v>1729.8861249999998</v>
      </c>
      <c r="L43">
        <f t="shared" si="8"/>
        <v>1381.427313666667</v>
      </c>
      <c r="M43">
        <f t="shared" si="9"/>
        <v>1738.3050016666668</v>
      </c>
      <c r="N43">
        <f t="shared" si="10"/>
        <v>1405.6988443333335</v>
      </c>
      <c r="O43">
        <f t="shared" si="11"/>
        <v>1680.0352083333337</v>
      </c>
    </row>
    <row r="44" spans="1:15" x14ac:dyDescent="0.2">
      <c r="A44" t="s">
        <v>97</v>
      </c>
      <c r="B44">
        <v>2</v>
      </c>
      <c r="C44">
        <v>1225.6023</v>
      </c>
      <c r="D44">
        <v>1397.2381</v>
      </c>
      <c r="E44">
        <v>1598.5142000000001</v>
      </c>
      <c r="F44">
        <v>1535.9084</v>
      </c>
      <c r="G44">
        <f t="shared" si="3"/>
        <v>1439.3157500000002</v>
      </c>
      <c r="L44">
        <f t="shared" si="8"/>
        <v>1279.6934886666666</v>
      </c>
      <c r="M44">
        <f t="shared" si="9"/>
        <v>1502.7466766666664</v>
      </c>
      <c r="N44">
        <f t="shared" si="10"/>
        <v>1730.9365193333331</v>
      </c>
      <c r="O44">
        <f t="shared" si="11"/>
        <v>1692.0896833333334</v>
      </c>
    </row>
    <row r="45" spans="1:15" x14ac:dyDescent="0.2">
      <c r="A45" t="s">
        <v>98</v>
      </c>
      <c r="B45">
        <v>2</v>
      </c>
      <c r="C45">
        <v>1522.9765</v>
      </c>
      <c r="D45">
        <v>1526.6845000000001</v>
      </c>
      <c r="E45">
        <v>1619.2507000000001</v>
      </c>
      <c r="F45">
        <v>1653.3090999999999</v>
      </c>
      <c r="G45">
        <f t="shared" si="3"/>
        <v>1580.5552000000002</v>
      </c>
      <c r="L45">
        <f t="shared" si="8"/>
        <v>1435.8282386666665</v>
      </c>
      <c r="M45">
        <f t="shared" si="9"/>
        <v>1490.9536266666664</v>
      </c>
      <c r="N45">
        <f t="shared" si="10"/>
        <v>1610.433569333333</v>
      </c>
      <c r="O45">
        <f t="shared" si="11"/>
        <v>1668.2509333333333</v>
      </c>
    </row>
    <row r="46" spans="1:15" x14ac:dyDescent="0.2">
      <c r="A46" t="s">
        <v>99</v>
      </c>
      <c r="B46">
        <v>2</v>
      </c>
      <c r="C46">
        <v>943.78430000000003</v>
      </c>
      <c r="D46">
        <v>1048.0807</v>
      </c>
      <c r="E46">
        <v>974.97230000000002</v>
      </c>
      <c r="F46">
        <v>939.96720000000005</v>
      </c>
      <c r="G46">
        <f t="shared" si="3"/>
        <v>976.70112500000005</v>
      </c>
      <c r="L46">
        <f t="shared" si="8"/>
        <v>1460.4901136666667</v>
      </c>
      <c r="M46">
        <f t="shared" si="9"/>
        <v>1616.2039016666665</v>
      </c>
      <c r="N46">
        <f t="shared" si="10"/>
        <v>1570.0092443333333</v>
      </c>
      <c r="O46">
        <f t="shared" si="11"/>
        <v>1558.7631083333335</v>
      </c>
    </row>
    <row r="47" spans="1:15" x14ac:dyDescent="0.2">
      <c r="A47" t="s">
        <v>100</v>
      </c>
      <c r="B47">
        <v>2</v>
      </c>
      <c r="C47">
        <v>1329.6137000000001</v>
      </c>
      <c r="D47">
        <v>1284.5189</v>
      </c>
      <c r="E47">
        <v>1463.2919999999999</v>
      </c>
      <c r="F47">
        <v>1402.8459</v>
      </c>
      <c r="G47">
        <f t="shared" si="3"/>
        <v>1370.0676249999999</v>
      </c>
      <c r="L47">
        <f t="shared" si="8"/>
        <v>1452.9530136666669</v>
      </c>
      <c r="M47">
        <f t="shared" si="9"/>
        <v>1459.2756016666667</v>
      </c>
      <c r="N47">
        <f t="shared" si="10"/>
        <v>1664.9624443333332</v>
      </c>
      <c r="O47">
        <f t="shared" si="11"/>
        <v>1628.2753083333337</v>
      </c>
    </row>
    <row r="48" spans="1:15" x14ac:dyDescent="0.2">
      <c r="A48" t="s">
        <v>101</v>
      </c>
      <c r="B48">
        <v>2</v>
      </c>
      <c r="C48">
        <v>1597.645</v>
      </c>
      <c r="D48">
        <v>1447.1153999999999</v>
      </c>
      <c r="E48">
        <v>1564.4268</v>
      </c>
      <c r="F48">
        <v>1548.7678000000001</v>
      </c>
      <c r="G48">
        <f t="shared" si="3"/>
        <v>1539.48875</v>
      </c>
      <c r="L48">
        <f t="shared" si="8"/>
        <v>1551.5631886666667</v>
      </c>
      <c r="M48">
        <f t="shared" si="9"/>
        <v>1452.4509766666665</v>
      </c>
      <c r="N48">
        <f t="shared" si="10"/>
        <v>1596.6761193333332</v>
      </c>
      <c r="O48">
        <f t="shared" si="11"/>
        <v>1604.7760833333336</v>
      </c>
    </row>
    <row r="49" spans="1:15" x14ac:dyDescent="0.2">
      <c r="A49" t="s">
        <v>102</v>
      </c>
      <c r="B49">
        <v>2</v>
      </c>
      <c r="C49">
        <v>1965.1668</v>
      </c>
      <c r="D49">
        <v>2096.2303999999999</v>
      </c>
      <c r="E49">
        <v>1936.019</v>
      </c>
      <c r="F49">
        <v>2181.0927000000001</v>
      </c>
      <c r="G49">
        <f t="shared" si="3"/>
        <v>2044.627225</v>
      </c>
      <c r="L49">
        <f t="shared" si="8"/>
        <v>1413.9465136666668</v>
      </c>
      <c r="M49">
        <f t="shared" si="9"/>
        <v>1596.4275016666666</v>
      </c>
      <c r="N49">
        <f t="shared" si="10"/>
        <v>1463.1298443333333</v>
      </c>
      <c r="O49">
        <f t="shared" si="11"/>
        <v>1731.9625083333337</v>
      </c>
    </row>
    <row r="50" spans="1:15" x14ac:dyDescent="0.2">
      <c r="A50" t="s">
        <v>103</v>
      </c>
      <c r="B50">
        <v>2</v>
      </c>
      <c r="C50">
        <v>1515.3197</v>
      </c>
      <c r="D50">
        <v>1488.7708</v>
      </c>
      <c r="E50">
        <v>1347.0451</v>
      </c>
      <c r="F50">
        <v>1566.9763</v>
      </c>
      <c r="G50">
        <f t="shared" si="3"/>
        <v>1479.5279750000002</v>
      </c>
      <c r="L50">
        <f t="shared" si="8"/>
        <v>1529.1986636666666</v>
      </c>
      <c r="M50">
        <f t="shared" si="9"/>
        <v>1554.0671516666664</v>
      </c>
      <c r="N50">
        <f t="shared" si="10"/>
        <v>1439.2551943333331</v>
      </c>
      <c r="O50">
        <f t="shared" si="11"/>
        <v>1682.9453583333334</v>
      </c>
    </row>
    <row r="51" spans="1:15" x14ac:dyDescent="0.2">
      <c r="A51" t="s">
        <v>104</v>
      </c>
      <c r="B51">
        <v>2</v>
      </c>
      <c r="C51">
        <v>1328.7542000000001</v>
      </c>
      <c r="D51">
        <v>1497.4467999999999</v>
      </c>
      <c r="E51">
        <v>1223.1647</v>
      </c>
      <c r="F51">
        <v>1330.0997</v>
      </c>
      <c r="G51">
        <f t="shared" si="3"/>
        <v>1344.86635</v>
      </c>
      <c r="L51">
        <f t="shared" si="8"/>
        <v>1477.2947886666668</v>
      </c>
      <c r="M51">
        <f t="shared" si="9"/>
        <v>1697.4047766666665</v>
      </c>
      <c r="N51">
        <f t="shared" si="10"/>
        <v>1450.0364193333332</v>
      </c>
      <c r="O51">
        <f t="shared" si="11"/>
        <v>1580.7303833333335</v>
      </c>
    </row>
    <row r="52" spans="1:15" x14ac:dyDescent="0.2">
      <c r="A52" t="s">
        <v>105</v>
      </c>
      <c r="B52">
        <v>2</v>
      </c>
      <c r="C52">
        <v>1590.1618000000001</v>
      </c>
      <c r="D52">
        <v>1563.5537999999999</v>
      </c>
      <c r="E52">
        <v>1680.2769000000001</v>
      </c>
      <c r="F52">
        <v>1659.7194</v>
      </c>
      <c r="G52">
        <f t="shared" si="3"/>
        <v>1623.4279750000001</v>
      </c>
      <c r="L52">
        <f t="shared" si="8"/>
        <v>1460.1407636666668</v>
      </c>
      <c r="M52">
        <f t="shared" si="9"/>
        <v>1484.9501516666664</v>
      </c>
      <c r="N52">
        <f t="shared" si="10"/>
        <v>1628.5869943333332</v>
      </c>
      <c r="O52">
        <f t="shared" si="11"/>
        <v>1631.7884583333334</v>
      </c>
    </row>
    <row r="53" spans="1:15" x14ac:dyDescent="0.2">
      <c r="A53" t="s">
        <v>106</v>
      </c>
      <c r="B53">
        <v>3</v>
      </c>
      <c r="C53">
        <v>1421.2506000000001</v>
      </c>
      <c r="D53">
        <v>1088.4443000000001</v>
      </c>
      <c r="E53">
        <v>1512.1560999999999</v>
      </c>
      <c r="F53">
        <v>1183.5784000000001</v>
      </c>
      <c r="G53">
        <f t="shared" si="3"/>
        <v>1301.3573500000002</v>
      </c>
      <c r="L53">
        <f t="shared" si="8"/>
        <v>1613.3001886666666</v>
      </c>
      <c r="M53">
        <f t="shared" si="9"/>
        <v>1331.9112766666665</v>
      </c>
      <c r="N53">
        <f t="shared" si="10"/>
        <v>1782.5368193333329</v>
      </c>
      <c r="O53">
        <f t="shared" si="11"/>
        <v>1477.7180833333334</v>
      </c>
    </row>
    <row r="54" spans="1:15" x14ac:dyDescent="0.2">
      <c r="A54" t="s">
        <v>107</v>
      </c>
      <c r="B54">
        <v>3</v>
      </c>
      <c r="C54">
        <v>949.00620000000004</v>
      </c>
      <c r="D54">
        <v>926.27350000000001</v>
      </c>
      <c r="E54">
        <v>1111.8461</v>
      </c>
      <c r="F54">
        <v>967.83789999999999</v>
      </c>
      <c r="G54">
        <f t="shared" si="3"/>
        <v>988.74092499999995</v>
      </c>
      <c r="L54">
        <f t="shared" si="8"/>
        <v>1453.6722136666667</v>
      </c>
      <c r="M54">
        <f t="shared" si="9"/>
        <v>1482.3569016666665</v>
      </c>
      <c r="N54">
        <f t="shared" si="10"/>
        <v>1694.8432443333331</v>
      </c>
      <c r="O54">
        <f t="shared" si="11"/>
        <v>1574.5940083333335</v>
      </c>
    </row>
    <row r="55" spans="1:15" x14ac:dyDescent="0.2">
      <c r="A55" t="s">
        <v>108</v>
      </c>
      <c r="B55">
        <v>3</v>
      </c>
      <c r="C55">
        <v>1023.729</v>
      </c>
      <c r="D55">
        <v>896.83630000000005</v>
      </c>
      <c r="E55">
        <v>1037.8299</v>
      </c>
      <c r="F55">
        <v>1210.7564</v>
      </c>
      <c r="G55">
        <f t="shared" si="3"/>
        <v>1042.2879</v>
      </c>
      <c r="L55">
        <f t="shared" si="8"/>
        <v>1474.8480386666668</v>
      </c>
      <c r="M55">
        <f t="shared" si="9"/>
        <v>1399.3727266666665</v>
      </c>
      <c r="N55">
        <f t="shared" si="10"/>
        <v>1567.2800693333331</v>
      </c>
      <c r="O55">
        <f t="shared" si="11"/>
        <v>1763.9655333333335</v>
      </c>
    </row>
    <row r="56" spans="1:15" x14ac:dyDescent="0.2">
      <c r="A56" t="s">
        <v>109</v>
      </c>
      <c r="B56">
        <v>3</v>
      </c>
      <c r="C56">
        <v>819.76949999999999</v>
      </c>
      <c r="D56">
        <v>926.22500000000002</v>
      </c>
      <c r="E56">
        <v>992.98559999999998</v>
      </c>
      <c r="F56">
        <v>968.95870000000002</v>
      </c>
      <c r="G56">
        <f t="shared" si="3"/>
        <v>926.98469999999998</v>
      </c>
      <c r="L56">
        <f>C56-$G56+H$2</f>
        <v>1386.1917386666669</v>
      </c>
      <c r="M56">
        <f t="shared" si="9"/>
        <v>1544.0646266666668</v>
      </c>
      <c r="N56">
        <f t="shared" si="10"/>
        <v>1637.7389693333332</v>
      </c>
      <c r="O56">
        <f t="shared" si="11"/>
        <v>1637.4710333333337</v>
      </c>
    </row>
    <row r="57" spans="1:15" x14ac:dyDescent="0.2">
      <c r="A57" t="s">
        <v>110</v>
      </c>
      <c r="B57">
        <v>3</v>
      </c>
      <c r="C57">
        <v>634.94060000000002</v>
      </c>
      <c r="D57">
        <v>667.14290000000005</v>
      </c>
      <c r="E57">
        <v>689.29369999999994</v>
      </c>
      <c r="F57">
        <v>725.43150000000003</v>
      </c>
      <c r="G57">
        <f t="shared" si="3"/>
        <v>679.20217500000001</v>
      </c>
      <c r="L57">
        <f t="shared" ref="L57:L76" si="12">C57-$G57+H$2</f>
        <v>1449.1453636666668</v>
      </c>
      <c r="M57">
        <f t="shared" si="9"/>
        <v>1532.7650516666667</v>
      </c>
      <c r="N57">
        <f t="shared" si="10"/>
        <v>1581.8295943333333</v>
      </c>
      <c r="O57">
        <f t="shared" si="11"/>
        <v>1641.7263583333336</v>
      </c>
    </row>
    <row r="58" spans="1:15" x14ac:dyDescent="0.2">
      <c r="A58" t="s">
        <v>111</v>
      </c>
      <c r="B58">
        <v>3</v>
      </c>
      <c r="C58">
        <v>913.17819999999995</v>
      </c>
      <c r="D58">
        <v>903.09500000000003</v>
      </c>
      <c r="E58">
        <v>921.25869999999998</v>
      </c>
      <c r="F58">
        <v>994.59280000000001</v>
      </c>
      <c r="G58">
        <f>AVERAGE(C58:F58)</f>
        <v>933.03117499999996</v>
      </c>
      <c r="L58">
        <f t="shared" si="12"/>
        <v>1473.5539636666667</v>
      </c>
      <c r="M58">
        <f t="shared" si="9"/>
        <v>1514.8881516666665</v>
      </c>
      <c r="N58">
        <f t="shared" si="10"/>
        <v>1559.9655943333332</v>
      </c>
      <c r="O58">
        <f t="shared" si="11"/>
        <v>1657.0586583333336</v>
      </c>
    </row>
    <row r="59" spans="1:15" x14ac:dyDescent="0.2">
      <c r="A59" t="s">
        <v>112</v>
      </c>
      <c r="B59">
        <v>3</v>
      </c>
      <c r="C59">
        <v>1087.9331</v>
      </c>
      <c r="D59">
        <v>1130.7208000000001</v>
      </c>
      <c r="E59">
        <v>1209.0823</v>
      </c>
      <c r="F59">
        <v>1121.9417000000001</v>
      </c>
      <c r="G59">
        <f t="shared" si="3"/>
        <v>1137.4194750000001</v>
      </c>
      <c r="L59">
        <f t="shared" si="12"/>
        <v>1443.9205636666666</v>
      </c>
      <c r="M59">
        <f t="shared" si="9"/>
        <v>1538.1256516666665</v>
      </c>
      <c r="N59">
        <f t="shared" si="10"/>
        <v>1643.4008943333331</v>
      </c>
      <c r="O59">
        <f t="shared" si="11"/>
        <v>1580.0192583333335</v>
      </c>
    </row>
    <row r="60" spans="1:15" x14ac:dyDescent="0.2">
      <c r="A60" t="s">
        <v>113</v>
      </c>
      <c r="B60">
        <v>3</v>
      </c>
      <c r="C60">
        <v>1273.8867</v>
      </c>
      <c r="D60">
        <v>1380.4447</v>
      </c>
      <c r="E60">
        <v>1400.6978999999999</v>
      </c>
      <c r="F60">
        <v>1480.4474</v>
      </c>
      <c r="G60">
        <f t="shared" si="3"/>
        <v>1383.869175</v>
      </c>
      <c r="L60">
        <f t="shared" si="12"/>
        <v>1383.4244636666667</v>
      </c>
      <c r="M60">
        <f t="shared" si="9"/>
        <v>1541.3998516666666</v>
      </c>
      <c r="N60">
        <f t="shared" si="10"/>
        <v>1588.5667943333331</v>
      </c>
      <c r="O60">
        <f t="shared" si="11"/>
        <v>1692.0752583333335</v>
      </c>
    </row>
    <row r="61" spans="1:15" x14ac:dyDescent="0.2">
      <c r="A61" t="s">
        <v>114</v>
      </c>
      <c r="B61">
        <v>3</v>
      </c>
      <c r="C61">
        <v>964.59979999999996</v>
      </c>
      <c r="D61">
        <v>923.54499999999996</v>
      </c>
      <c r="E61">
        <v>1082.0038</v>
      </c>
      <c r="F61">
        <v>1027.6746000000001</v>
      </c>
      <c r="G61">
        <f t="shared" si="3"/>
        <v>999.45579999999995</v>
      </c>
      <c r="L61">
        <f t="shared" si="12"/>
        <v>1458.5509386666668</v>
      </c>
      <c r="M61">
        <f t="shared" si="9"/>
        <v>1468.9135266666667</v>
      </c>
      <c r="N61">
        <f t="shared" si="10"/>
        <v>1654.2860693333332</v>
      </c>
      <c r="O61">
        <f t="shared" si="11"/>
        <v>1623.7158333333336</v>
      </c>
    </row>
    <row r="62" spans="1:15" x14ac:dyDescent="0.2">
      <c r="A62" t="s">
        <v>115</v>
      </c>
      <c r="B62">
        <v>3</v>
      </c>
      <c r="C62">
        <v>657.03369999999995</v>
      </c>
      <c r="D62">
        <v>777.06089999999995</v>
      </c>
      <c r="E62">
        <v>812.5874</v>
      </c>
      <c r="F62">
        <v>794.02340000000004</v>
      </c>
      <c r="G62">
        <f t="shared" si="3"/>
        <v>760.17634999999996</v>
      </c>
      <c r="L62">
        <f t="shared" si="12"/>
        <v>1390.2642886666667</v>
      </c>
      <c r="M62">
        <f t="shared" si="9"/>
        <v>1561.7088766666666</v>
      </c>
      <c r="N62">
        <f t="shared" si="10"/>
        <v>1624.1491193333331</v>
      </c>
      <c r="O62">
        <f t="shared" si="11"/>
        <v>1629.3440833333336</v>
      </c>
    </row>
    <row r="63" spans="1:15" x14ac:dyDescent="0.2">
      <c r="A63" t="s">
        <v>116</v>
      </c>
      <c r="B63">
        <v>3</v>
      </c>
      <c r="C63">
        <v>1067.7596000000001</v>
      </c>
      <c r="D63">
        <v>1137.4086</v>
      </c>
      <c r="E63">
        <v>1062.7286999999999</v>
      </c>
      <c r="F63">
        <v>1081.7642000000001</v>
      </c>
      <c r="G63">
        <f t="shared" si="3"/>
        <v>1087.4152749999998</v>
      </c>
      <c r="L63">
        <f t="shared" si="12"/>
        <v>1473.751263666667</v>
      </c>
      <c r="M63">
        <f t="shared" si="9"/>
        <v>1594.8176516666667</v>
      </c>
      <c r="N63">
        <f t="shared" si="10"/>
        <v>1547.0514943333333</v>
      </c>
      <c r="O63">
        <f t="shared" si="11"/>
        <v>1589.8459583333338</v>
      </c>
    </row>
    <row r="64" spans="1:15" x14ac:dyDescent="0.2">
      <c r="A64" t="s">
        <v>117</v>
      </c>
      <c r="B64">
        <v>3</v>
      </c>
      <c r="C64">
        <v>1300.2727</v>
      </c>
      <c r="D64">
        <v>1651.8813</v>
      </c>
      <c r="E64">
        <v>1405.2612999999999</v>
      </c>
      <c r="F64">
        <v>1595.6753000000001</v>
      </c>
      <c r="G64">
        <f t="shared" si="3"/>
        <v>1488.2726499999999</v>
      </c>
      <c r="L64">
        <f t="shared" si="12"/>
        <v>1305.4069886666668</v>
      </c>
      <c r="M64">
        <f t="shared" si="9"/>
        <v>1708.4329766666667</v>
      </c>
      <c r="N64">
        <f t="shared" si="10"/>
        <v>1488.7267193333332</v>
      </c>
      <c r="O64">
        <f t="shared" si="11"/>
        <v>1702.8996833333338</v>
      </c>
    </row>
    <row r="65" spans="1:17" x14ac:dyDescent="0.2">
      <c r="A65" t="s">
        <v>118</v>
      </c>
      <c r="B65">
        <v>3</v>
      </c>
      <c r="C65">
        <v>887.42150000000004</v>
      </c>
      <c r="D65">
        <v>910.67560000000003</v>
      </c>
      <c r="E65">
        <v>874.71730000000002</v>
      </c>
      <c r="F65">
        <v>959.3537</v>
      </c>
      <c r="G65">
        <f t="shared" si="3"/>
        <v>908.04202500000008</v>
      </c>
      <c r="L65">
        <f t="shared" si="12"/>
        <v>1472.7864136666667</v>
      </c>
      <c r="M65">
        <f t="shared" si="9"/>
        <v>1547.4579016666667</v>
      </c>
      <c r="N65">
        <f t="shared" si="10"/>
        <v>1538.413344333333</v>
      </c>
      <c r="O65">
        <f t="shared" si="11"/>
        <v>1646.8087083333335</v>
      </c>
    </row>
    <row r="66" spans="1:17" x14ac:dyDescent="0.2">
      <c r="A66" t="s">
        <v>119</v>
      </c>
      <c r="B66">
        <v>3</v>
      </c>
      <c r="C66">
        <v>955.64080000000001</v>
      </c>
      <c r="D66">
        <v>959.96339999999998</v>
      </c>
      <c r="E66">
        <v>993.23030000000006</v>
      </c>
      <c r="F66">
        <v>995.6354</v>
      </c>
      <c r="G66">
        <f t="shared" si="3"/>
        <v>976.11747500000001</v>
      </c>
      <c r="L66">
        <f t="shared" si="12"/>
        <v>1472.9302636666666</v>
      </c>
      <c r="M66">
        <f t="shared" si="9"/>
        <v>1528.6702516666664</v>
      </c>
      <c r="N66">
        <f t="shared" si="10"/>
        <v>1588.8508943333331</v>
      </c>
      <c r="O66">
        <f t="shared" si="11"/>
        <v>1615.0149583333337</v>
      </c>
    </row>
    <row r="67" spans="1:17" x14ac:dyDescent="0.2">
      <c r="A67" t="s">
        <v>120</v>
      </c>
      <c r="B67">
        <v>3</v>
      </c>
      <c r="C67">
        <v>989.89930000000004</v>
      </c>
      <c r="D67">
        <v>1055.3008</v>
      </c>
      <c r="E67">
        <v>882.95590000000004</v>
      </c>
      <c r="F67">
        <v>818.22460000000001</v>
      </c>
      <c r="G67">
        <f t="shared" ref="G67:G76" si="13">AVERAGE(C67:F67)</f>
        <v>936.59514999999999</v>
      </c>
      <c r="L67">
        <f t="shared" si="12"/>
        <v>1546.7110886666669</v>
      </c>
      <c r="M67">
        <f t="shared" si="9"/>
        <v>1663.5299766666667</v>
      </c>
      <c r="N67">
        <f t="shared" si="10"/>
        <v>1518.0988193333333</v>
      </c>
      <c r="O67">
        <f t="shared" si="11"/>
        <v>1477.1264833333335</v>
      </c>
    </row>
    <row r="68" spans="1:17" x14ac:dyDescent="0.2">
      <c r="A68" t="s">
        <v>121</v>
      </c>
      <c r="B68">
        <v>3</v>
      </c>
      <c r="C68">
        <v>1258.2734</v>
      </c>
      <c r="D68">
        <v>1252.9142999999999</v>
      </c>
      <c r="E68">
        <v>1179.0228999999999</v>
      </c>
      <c r="F68">
        <v>1145.5351000000001</v>
      </c>
      <c r="G68">
        <f t="shared" si="13"/>
        <v>1208.9364249999999</v>
      </c>
      <c r="L68">
        <f t="shared" si="12"/>
        <v>1542.7439136666669</v>
      </c>
      <c r="M68">
        <f t="shared" si="9"/>
        <v>1588.8022016666666</v>
      </c>
      <c r="N68">
        <f t="shared" si="10"/>
        <v>1541.8245443333333</v>
      </c>
      <c r="O68">
        <f t="shared" si="11"/>
        <v>1532.0957083333337</v>
      </c>
    </row>
    <row r="69" spans="1:17" x14ac:dyDescent="0.2">
      <c r="A69" t="s">
        <v>122</v>
      </c>
      <c r="B69">
        <v>3</v>
      </c>
      <c r="C69">
        <v>751.17359999999996</v>
      </c>
      <c r="D69">
        <v>794.61800000000005</v>
      </c>
      <c r="E69">
        <v>815.07060000000001</v>
      </c>
      <c r="F69">
        <v>881.44150000000002</v>
      </c>
      <c r="G69">
        <f t="shared" si="13"/>
        <v>810.57592499999998</v>
      </c>
      <c r="L69">
        <f t="shared" si="12"/>
        <v>1434.0046136666667</v>
      </c>
      <c r="M69">
        <f t="shared" si="9"/>
        <v>1528.8664016666667</v>
      </c>
      <c r="N69">
        <f t="shared" si="10"/>
        <v>1576.2327443333334</v>
      </c>
      <c r="O69">
        <f t="shared" si="11"/>
        <v>1666.3626083333336</v>
      </c>
    </row>
    <row r="70" spans="1:17" x14ac:dyDescent="0.2">
      <c r="A70" t="s">
        <v>123</v>
      </c>
      <c r="B70">
        <v>3</v>
      </c>
      <c r="C70">
        <v>995.94500000000005</v>
      </c>
      <c r="D70">
        <v>986.19970000000001</v>
      </c>
      <c r="E70">
        <v>973.28819999999996</v>
      </c>
      <c r="F70">
        <v>1022.8659</v>
      </c>
      <c r="G70">
        <f t="shared" si="13"/>
        <v>994.57469999999989</v>
      </c>
      <c r="L70">
        <f t="shared" si="12"/>
        <v>1494.777238666667</v>
      </c>
      <c r="M70">
        <f t="shared" si="9"/>
        <v>1536.4493266666668</v>
      </c>
      <c r="N70">
        <f t="shared" si="10"/>
        <v>1550.4515693333333</v>
      </c>
      <c r="O70">
        <f t="shared" si="11"/>
        <v>1623.7882333333337</v>
      </c>
    </row>
    <row r="71" spans="1:17" x14ac:dyDescent="0.2">
      <c r="A71" t="s">
        <v>124</v>
      </c>
      <c r="B71">
        <v>3</v>
      </c>
      <c r="C71">
        <v>781.83669999999995</v>
      </c>
      <c r="D71">
        <v>993.44200000000001</v>
      </c>
      <c r="E71">
        <v>987.29480000000001</v>
      </c>
      <c r="F71">
        <v>995.94960000000003</v>
      </c>
      <c r="G71">
        <f t="shared" si="13"/>
        <v>939.63077499999997</v>
      </c>
      <c r="L71">
        <f t="shared" si="12"/>
        <v>1335.6128636666667</v>
      </c>
      <c r="M71">
        <f t="shared" si="9"/>
        <v>1598.6355516666667</v>
      </c>
      <c r="N71">
        <f t="shared" si="10"/>
        <v>1619.4020943333333</v>
      </c>
      <c r="O71">
        <f t="shared" si="11"/>
        <v>1651.8158583333336</v>
      </c>
    </row>
    <row r="72" spans="1:17" x14ac:dyDescent="0.2">
      <c r="A72" t="s">
        <v>125</v>
      </c>
      <c r="B72">
        <v>3</v>
      </c>
      <c r="C72">
        <v>1025.4498000000001</v>
      </c>
      <c r="D72">
        <v>1012.5996</v>
      </c>
      <c r="E72">
        <v>1169.1158</v>
      </c>
      <c r="F72">
        <v>1211.345</v>
      </c>
      <c r="G72">
        <f t="shared" si="13"/>
        <v>1104.6275500000002</v>
      </c>
      <c r="L72">
        <f t="shared" si="12"/>
        <v>1414.2291886666667</v>
      </c>
      <c r="M72">
        <f t="shared" si="9"/>
        <v>1452.7963766666664</v>
      </c>
      <c r="N72">
        <f t="shared" si="10"/>
        <v>1636.2263193333331</v>
      </c>
      <c r="O72">
        <f t="shared" si="11"/>
        <v>1702.2144833333334</v>
      </c>
    </row>
    <row r="73" spans="1:17" x14ac:dyDescent="0.2">
      <c r="A73" t="s">
        <v>126</v>
      </c>
      <c r="B73">
        <v>3</v>
      </c>
      <c r="C73">
        <v>1018.9983</v>
      </c>
      <c r="D73">
        <v>1175.7701999999999</v>
      </c>
      <c r="E73">
        <v>1054.9512999999999</v>
      </c>
      <c r="F73">
        <v>1072.2136</v>
      </c>
      <c r="G73">
        <f t="shared" si="13"/>
        <v>1080.48335</v>
      </c>
      <c r="L73">
        <f t="shared" si="12"/>
        <v>1431.9218886666667</v>
      </c>
      <c r="M73">
        <f t="shared" si="9"/>
        <v>1640.1111766666666</v>
      </c>
      <c r="N73">
        <f t="shared" si="10"/>
        <v>1546.2060193333332</v>
      </c>
      <c r="O73">
        <f t="shared" si="11"/>
        <v>1587.2272833333336</v>
      </c>
    </row>
    <row r="74" spans="1:17" x14ac:dyDescent="0.2">
      <c r="A74" t="s">
        <v>127</v>
      </c>
      <c r="B74">
        <v>3</v>
      </c>
      <c r="C74">
        <v>1064.825</v>
      </c>
      <c r="D74">
        <v>1124.0686000000001</v>
      </c>
      <c r="E74">
        <v>1036.8416999999999</v>
      </c>
      <c r="F74">
        <v>1145.3230000000001</v>
      </c>
      <c r="G74">
        <f t="shared" si="13"/>
        <v>1092.7645750000001</v>
      </c>
      <c r="L74">
        <f t="shared" si="12"/>
        <v>1465.4673636666666</v>
      </c>
      <c r="M74">
        <f t="shared" si="9"/>
        <v>1576.1283516666665</v>
      </c>
      <c r="N74">
        <f t="shared" si="10"/>
        <v>1515.815194333333</v>
      </c>
      <c r="O74">
        <f t="shared" si="11"/>
        <v>1648.0554583333335</v>
      </c>
    </row>
    <row r="75" spans="1:17" x14ac:dyDescent="0.2">
      <c r="A75" t="s">
        <v>128</v>
      </c>
      <c r="B75">
        <v>3</v>
      </c>
      <c r="C75">
        <v>820.22159999999997</v>
      </c>
      <c r="D75">
        <v>790.8546</v>
      </c>
      <c r="E75">
        <v>868.91020000000003</v>
      </c>
      <c r="F75">
        <v>844.7953</v>
      </c>
      <c r="G75">
        <f t="shared" si="13"/>
        <v>831.19542499999989</v>
      </c>
      <c r="L75">
        <f t="shared" si="12"/>
        <v>1482.4331136666669</v>
      </c>
      <c r="M75">
        <f t="shared" si="9"/>
        <v>1504.4835016666666</v>
      </c>
      <c r="N75">
        <f t="shared" si="10"/>
        <v>1609.4528443333334</v>
      </c>
      <c r="O75">
        <f t="shared" si="11"/>
        <v>1609.0969083333337</v>
      </c>
    </row>
    <row r="76" spans="1:17" x14ac:dyDescent="0.2">
      <c r="A76" t="s">
        <v>129</v>
      </c>
      <c r="B76">
        <v>3</v>
      </c>
      <c r="C76">
        <v>887.34220000000005</v>
      </c>
      <c r="D76">
        <v>832.21879999999999</v>
      </c>
      <c r="E76">
        <v>756.39890000000003</v>
      </c>
      <c r="F76">
        <v>891.99189999999999</v>
      </c>
      <c r="G76">
        <f t="shared" si="13"/>
        <v>841.98795000000007</v>
      </c>
      <c r="L76">
        <f t="shared" si="12"/>
        <v>1538.7611886666668</v>
      </c>
      <c r="M76">
        <f t="shared" si="9"/>
        <v>1535.0551766666665</v>
      </c>
      <c r="N76">
        <f t="shared" si="10"/>
        <v>1486.1490193333332</v>
      </c>
      <c r="O76">
        <f t="shared" si="11"/>
        <v>1645.5009833333334</v>
      </c>
    </row>
    <row r="78" spans="1:17" x14ac:dyDescent="0.2">
      <c r="N78" t="s">
        <v>153</v>
      </c>
      <c r="O78" t="s">
        <v>151</v>
      </c>
      <c r="P78" t="s">
        <v>155</v>
      </c>
      <c r="Q78" t="s">
        <v>156</v>
      </c>
    </row>
    <row r="79" spans="1:17" x14ac:dyDescent="0.2">
      <c r="M79" t="s">
        <v>154</v>
      </c>
      <c r="N79">
        <f>H2</f>
        <v>1493.4069386666667</v>
      </c>
      <c r="O79">
        <f>J2</f>
        <v>1571.7380693333332</v>
      </c>
      <c r="P79">
        <f>P2</f>
        <v>21.555462691977315</v>
      </c>
      <c r="Q79">
        <f>R2</f>
        <v>28.316951029050131</v>
      </c>
    </row>
    <row r="80" spans="1:17" x14ac:dyDescent="0.2">
      <c r="M80" t="s">
        <v>152</v>
      </c>
      <c r="N80">
        <f>I2</f>
        <v>1544.8243266666666</v>
      </c>
      <c r="O80">
        <f>K2</f>
        <v>1595.4970333333335</v>
      </c>
      <c r="P80">
        <f>Q2</f>
        <v>24.572409732271797</v>
      </c>
      <c r="Q80">
        <f>S2</f>
        <v>26.387908067220149</v>
      </c>
    </row>
    <row r="83" spans="14:21" x14ac:dyDescent="0.2">
      <c r="N83" t="s">
        <v>171</v>
      </c>
      <c r="O83" t="s">
        <v>174</v>
      </c>
      <c r="P83" t="s">
        <v>173</v>
      </c>
      <c r="Q83" t="s">
        <v>172</v>
      </c>
    </row>
    <row r="84" spans="14:21" x14ac:dyDescent="0.2">
      <c r="N84">
        <f>N79</f>
        <v>1493.4069386666667</v>
      </c>
      <c r="O84">
        <f>N80</f>
        <v>1544.8243266666666</v>
      </c>
      <c r="P84">
        <f>O79</f>
        <v>1571.7380693333332</v>
      </c>
      <c r="Q84">
        <f>O80</f>
        <v>1595.4970333333335</v>
      </c>
      <c r="R84">
        <f>P79</f>
        <v>21.555462691977315</v>
      </c>
      <c r="S84">
        <f>P80</f>
        <v>24.572409732271797</v>
      </c>
      <c r="T84">
        <f>Q79</f>
        <v>28.316951029050131</v>
      </c>
      <c r="U84">
        <f>Q80</f>
        <v>26.387908067220149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F92" workbookViewId="0">
      <selection activeCell="S104" sqref="S104"/>
    </sheetView>
  </sheetViews>
  <sheetFormatPr baseColWidth="10" defaultRowHeight="16" x14ac:dyDescent="0.2"/>
  <sheetData>
    <row r="1" spans="1:19" x14ac:dyDescent="0.2">
      <c r="A1" t="s">
        <v>0</v>
      </c>
      <c r="B1" t="s">
        <v>2</v>
      </c>
      <c r="C1" t="s">
        <v>20</v>
      </c>
      <c r="D1" t="s">
        <v>21</v>
      </c>
      <c r="E1" t="s">
        <v>22</v>
      </c>
      <c r="F1" t="s">
        <v>23</v>
      </c>
      <c r="G1" t="s">
        <v>142</v>
      </c>
      <c r="H1" t="s">
        <v>132</v>
      </c>
      <c r="I1" t="s">
        <v>133</v>
      </c>
      <c r="J1" t="s">
        <v>143</v>
      </c>
      <c r="K1" t="s">
        <v>144</v>
      </c>
      <c r="L1" t="s">
        <v>131</v>
      </c>
      <c r="M1" t="s">
        <v>134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</row>
    <row r="2" spans="1:19" x14ac:dyDescent="0.2">
      <c r="A2" t="s">
        <v>54</v>
      </c>
      <c r="B2">
        <v>1</v>
      </c>
      <c r="C2">
        <v>0.83333000000000002</v>
      </c>
      <c r="D2">
        <v>0.8</v>
      </c>
      <c r="E2">
        <v>0.58333000000000002</v>
      </c>
      <c r="F2">
        <v>0.875</v>
      </c>
      <c r="G2">
        <f>AVERAGE(C2:F2)</f>
        <v>0.77291500000000002</v>
      </c>
      <c r="H2">
        <f>AVERAGE(C2:C76)</f>
        <v>0.95183053333333323</v>
      </c>
      <c r="I2">
        <f t="shared" ref="I2:K2" si="0">AVERAGE(D2:D76)</f>
        <v>0.93638719999999998</v>
      </c>
      <c r="J2">
        <f t="shared" si="0"/>
        <v>0.93296400000000002</v>
      </c>
      <c r="K2">
        <f t="shared" si="0"/>
        <v>0.93379480000000015</v>
      </c>
      <c r="L2">
        <f>C2-$G2+H$2</f>
        <v>1.0122455333333331</v>
      </c>
      <c r="M2">
        <f t="shared" ref="M2:O17" si="1">D2-$G2+I$2</f>
        <v>0.9634722</v>
      </c>
      <c r="N2">
        <f t="shared" si="1"/>
        <v>0.74337900000000001</v>
      </c>
      <c r="O2">
        <f t="shared" si="1"/>
        <v>1.0358798</v>
      </c>
      <c r="P2">
        <f>1.96*STDEV(L2:L76)/SQRT(COUNT(B2:B76))</f>
        <v>8.9214197700015156E-3</v>
      </c>
      <c r="Q2">
        <f t="shared" ref="Q2:S2" si="2">1.96*STDEV(M2:M76)/SQRT(COUNT(C2:C76))</f>
        <v>9.6078183889423772E-3</v>
      </c>
      <c r="R2">
        <f t="shared" si="2"/>
        <v>1.0054199835518677E-2</v>
      </c>
      <c r="S2">
        <f t="shared" si="2"/>
        <v>9.2719833619393649E-3</v>
      </c>
    </row>
    <row r="3" spans="1:19" x14ac:dyDescent="0.2">
      <c r="A3" t="s">
        <v>56</v>
      </c>
      <c r="B3">
        <v>1</v>
      </c>
      <c r="C3">
        <v>0.79166999999999998</v>
      </c>
      <c r="D3">
        <v>0.77142999999999995</v>
      </c>
      <c r="E3">
        <v>0.70833000000000002</v>
      </c>
      <c r="F3">
        <v>0.78125</v>
      </c>
      <c r="G3">
        <f t="shared" ref="G3:G66" si="3">AVERAGE(C3:F3)</f>
        <v>0.76317000000000002</v>
      </c>
      <c r="L3">
        <f t="shared" ref="L3:O33" si="4">C3-$G3+H$2</f>
        <v>0.9803305333333332</v>
      </c>
      <c r="M3">
        <f t="shared" si="1"/>
        <v>0.94464719999999991</v>
      </c>
      <c r="N3">
        <f t="shared" si="1"/>
        <v>0.87812400000000002</v>
      </c>
      <c r="O3">
        <f t="shared" si="1"/>
        <v>0.95187480000000013</v>
      </c>
    </row>
    <row r="4" spans="1:19" x14ac:dyDescent="0.2">
      <c r="A4" t="s">
        <v>57</v>
      </c>
      <c r="B4">
        <v>1</v>
      </c>
      <c r="C4">
        <v>0.90476000000000001</v>
      </c>
      <c r="D4">
        <v>0.72972999999999999</v>
      </c>
      <c r="E4">
        <v>0.86207</v>
      </c>
      <c r="F4">
        <v>0.57142999999999999</v>
      </c>
      <c r="G4">
        <f t="shared" si="3"/>
        <v>0.7669975</v>
      </c>
      <c r="L4">
        <f t="shared" si="4"/>
        <v>1.0895930333333332</v>
      </c>
      <c r="M4">
        <f t="shared" si="1"/>
        <v>0.89911969999999997</v>
      </c>
      <c r="N4">
        <f t="shared" si="1"/>
        <v>1.0280365</v>
      </c>
      <c r="O4">
        <f t="shared" si="1"/>
        <v>0.73822730000000014</v>
      </c>
    </row>
    <row r="5" spans="1:19" x14ac:dyDescent="0.2">
      <c r="A5" t="s">
        <v>58</v>
      </c>
      <c r="B5">
        <v>1</v>
      </c>
      <c r="C5">
        <v>0.86207</v>
      </c>
      <c r="D5">
        <v>0.59375</v>
      </c>
      <c r="E5">
        <v>0.73912999999999995</v>
      </c>
      <c r="F5">
        <v>0.77419000000000004</v>
      </c>
      <c r="G5">
        <f t="shared" si="3"/>
        <v>0.74228499999999997</v>
      </c>
      <c r="L5">
        <f t="shared" si="4"/>
        <v>1.0716155333333333</v>
      </c>
      <c r="M5">
        <f t="shared" si="1"/>
        <v>0.7878522</v>
      </c>
      <c r="N5">
        <f t="shared" si="1"/>
        <v>0.929809</v>
      </c>
      <c r="O5">
        <f t="shared" si="1"/>
        <v>0.96569980000000022</v>
      </c>
    </row>
    <row r="6" spans="1:19" x14ac:dyDescent="0.2">
      <c r="A6" t="s">
        <v>59</v>
      </c>
      <c r="B6">
        <v>1</v>
      </c>
      <c r="C6">
        <v>0.625</v>
      </c>
      <c r="D6">
        <v>0.74285999999999996</v>
      </c>
      <c r="E6">
        <v>0.875</v>
      </c>
      <c r="F6">
        <v>0.78125</v>
      </c>
      <c r="G6">
        <f t="shared" si="3"/>
        <v>0.75602749999999996</v>
      </c>
      <c r="L6">
        <f t="shared" si="4"/>
        <v>0.82080303333333327</v>
      </c>
      <c r="M6">
        <f t="shared" si="1"/>
        <v>0.92321969999999998</v>
      </c>
      <c r="N6">
        <f t="shared" si="1"/>
        <v>1.0519365000000001</v>
      </c>
      <c r="O6">
        <f t="shared" si="1"/>
        <v>0.95901730000000018</v>
      </c>
    </row>
    <row r="7" spans="1:19" x14ac:dyDescent="0.2">
      <c r="A7" t="s">
        <v>60</v>
      </c>
      <c r="B7">
        <v>1</v>
      </c>
      <c r="C7">
        <v>0.95</v>
      </c>
      <c r="D7">
        <v>0.9</v>
      </c>
      <c r="E7">
        <v>0.84848000000000001</v>
      </c>
      <c r="F7">
        <v>0.90625</v>
      </c>
      <c r="G7">
        <f t="shared" si="3"/>
        <v>0.9011825</v>
      </c>
      <c r="L7">
        <f t="shared" si="4"/>
        <v>1.0006480333333332</v>
      </c>
      <c r="M7">
        <f t="shared" si="1"/>
        <v>0.9352047</v>
      </c>
      <c r="N7">
        <f t="shared" si="1"/>
        <v>0.88026150000000003</v>
      </c>
      <c r="O7">
        <f t="shared" si="1"/>
        <v>0.93886230000000015</v>
      </c>
    </row>
    <row r="8" spans="1:19" x14ac:dyDescent="0.2">
      <c r="A8" t="s">
        <v>61</v>
      </c>
      <c r="B8">
        <v>1</v>
      </c>
      <c r="C8">
        <v>0.96552000000000004</v>
      </c>
      <c r="D8">
        <v>0.93547999999999998</v>
      </c>
      <c r="E8">
        <v>0.85714000000000001</v>
      </c>
      <c r="F8">
        <v>0.91176000000000001</v>
      </c>
      <c r="G8">
        <f t="shared" si="3"/>
        <v>0.91747500000000004</v>
      </c>
      <c r="L8">
        <f t="shared" si="4"/>
        <v>0.99987553333333323</v>
      </c>
      <c r="M8">
        <f t="shared" si="1"/>
        <v>0.95439219999999991</v>
      </c>
      <c r="N8">
        <f t="shared" si="1"/>
        <v>0.87262899999999999</v>
      </c>
      <c r="O8">
        <f t="shared" si="1"/>
        <v>0.92807980000000012</v>
      </c>
    </row>
    <row r="9" spans="1:19" x14ac:dyDescent="0.2">
      <c r="A9" t="s">
        <v>62</v>
      </c>
      <c r="B9">
        <v>1</v>
      </c>
      <c r="C9">
        <v>0.88</v>
      </c>
      <c r="D9">
        <v>0.89654999999999996</v>
      </c>
      <c r="E9">
        <v>0.81818000000000002</v>
      </c>
      <c r="F9">
        <v>0.71428999999999998</v>
      </c>
      <c r="G9">
        <f t="shared" si="3"/>
        <v>0.82725499999999996</v>
      </c>
      <c r="L9">
        <f t="shared" si="4"/>
        <v>1.0045755333333333</v>
      </c>
      <c r="M9">
        <f t="shared" si="1"/>
        <v>1.0056821999999999</v>
      </c>
      <c r="N9">
        <f t="shared" si="1"/>
        <v>0.92388900000000007</v>
      </c>
      <c r="O9">
        <f t="shared" si="1"/>
        <v>0.82082980000000016</v>
      </c>
    </row>
    <row r="10" spans="1:19" x14ac:dyDescent="0.2">
      <c r="A10" t="s">
        <v>63</v>
      </c>
      <c r="B10">
        <v>1</v>
      </c>
      <c r="C10">
        <v>0.96552000000000004</v>
      </c>
      <c r="D10">
        <v>0.96774000000000004</v>
      </c>
      <c r="E10">
        <v>1</v>
      </c>
      <c r="F10">
        <v>0.97058999999999995</v>
      </c>
      <c r="G10">
        <f t="shared" si="3"/>
        <v>0.97596250000000007</v>
      </c>
      <c r="L10">
        <f t="shared" si="4"/>
        <v>0.94138803333333321</v>
      </c>
      <c r="M10">
        <f t="shared" si="1"/>
        <v>0.92816469999999995</v>
      </c>
      <c r="N10">
        <f t="shared" si="1"/>
        <v>0.95700149999999995</v>
      </c>
      <c r="O10">
        <f t="shared" si="1"/>
        <v>0.92842230000000003</v>
      </c>
    </row>
    <row r="11" spans="1:19" x14ac:dyDescent="0.2">
      <c r="A11" t="s">
        <v>64</v>
      </c>
      <c r="B11">
        <v>1</v>
      </c>
      <c r="C11">
        <v>0.91666999999999998</v>
      </c>
      <c r="D11">
        <v>0.88571</v>
      </c>
      <c r="E11">
        <v>0.95833000000000002</v>
      </c>
      <c r="F11">
        <v>0.90625</v>
      </c>
      <c r="G11">
        <f t="shared" si="3"/>
        <v>0.91674</v>
      </c>
      <c r="L11">
        <f t="shared" si="4"/>
        <v>0.95176053333333321</v>
      </c>
      <c r="M11">
        <f t="shared" si="1"/>
        <v>0.90535719999999997</v>
      </c>
      <c r="N11">
        <f t="shared" si="1"/>
        <v>0.97455400000000003</v>
      </c>
      <c r="O11">
        <f t="shared" si="1"/>
        <v>0.92330480000000015</v>
      </c>
    </row>
    <row r="12" spans="1:19" x14ac:dyDescent="0.2">
      <c r="A12" t="s">
        <v>65</v>
      </c>
      <c r="B12">
        <v>1</v>
      </c>
      <c r="C12">
        <v>0.875</v>
      </c>
      <c r="D12">
        <v>0.8</v>
      </c>
      <c r="E12">
        <v>0.875</v>
      </c>
      <c r="F12">
        <v>0.875</v>
      </c>
      <c r="G12">
        <f t="shared" si="3"/>
        <v>0.85624999999999996</v>
      </c>
      <c r="L12">
        <f t="shared" si="4"/>
        <v>0.97058053333333327</v>
      </c>
      <c r="M12">
        <f t="shared" si="1"/>
        <v>0.88013720000000006</v>
      </c>
      <c r="N12">
        <f t="shared" si="1"/>
        <v>0.95171400000000006</v>
      </c>
      <c r="O12">
        <f t="shared" si="1"/>
        <v>0.95254480000000019</v>
      </c>
    </row>
    <row r="13" spans="1:19" x14ac:dyDescent="0.2">
      <c r="A13" t="s">
        <v>66</v>
      </c>
      <c r="B13">
        <v>1</v>
      </c>
      <c r="C13">
        <v>0.95833000000000002</v>
      </c>
      <c r="D13">
        <v>0.65713999999999995</v>
      </c>
      <c r="E13">
        <v>0.91666999999999998</v>
      </c>
      <c r="F13">
        <v>0.8125</v>
      </c>
      <c r="G13">
        <f t="shared" si="3"/>
        <v>0.83616000000000001</v>
      </c>
      <c r="L13">
        <f t="shared" si="4"/>
        <v>1.0740005333333333</v>
      </c>
      <c r="M13">
        <f t="shared" si="1"/>
        <v>0.75736719999999991</v>
      </c>
      <c r="N13">
        <f t="shared" si="1"/>
        <v>1.013474</v>
      </c>
      <c r="O13">
        <f t="shared" si="1"/>
        <v>0.91013480000000013</v>
      </c>
    </row>
    <row r="14" spans="1:19" x14ac:dyDescent="0.2">
      <c r="A14" t="s">
        <v>67</v>
      </c>
      <c r="B14">
        <v>1</v>
      </c>
      <c r="C14">
        <v>0.95833000000000002</v>
      </c>
      <c r="D14">
        <v>0.97143000000000002</v>
      </c>
      <c r="E14">
        <v>0.91666999999999998</v>
      </c>
      <c r="F14">
        <v>0.84375</v>
      </c>
      <c r="G14">
        <f t="shared" si="3"/>
        <v>0.92254499999999995</v>
      </c>
      <c r="L14">
        <f t="shared" si="4"/>
        <v>0.9876155333333333</v>
      </c>
      <c r="M14">
        <f t="shared" si="1"/>
        <v>0.98527220000000004</v>
      </c>
      <c r="N14">
        <f t="shared" si="1"/>
        <v>0.92708900000000005</v>
      </c>
      <c r="O14">
        <f t="shared" si="1"/>
        <v>0.8549998000000002</v>
      </c>
    </row>
    <row r="15" spans="1:19" x14ac:dyDescent="0.2">
      <c r="A15" t="s">
        <v>68</v>
      </c>
      <c r="B15">
        <v>1</v>
      </c>
      <c r="C15">
        <v>1</v>
      </c>
      <c r="D15">
        <v>0.96774000000000004</v>
      </c>
      <c r="E15">
        <v>0.85714000000000001</v>
      </c>
      <c r="F15">
        <v>0.97058999999999995</v>
      </c>
      <c r="G15">
        <f t="shared" si="3"/>
        <v>0.94886750000000009</v>
      </c>
      <c r="L15">
        <f t="shared" si="4"/>
        <v>1.0029630333333333</v>
      </c>
      <c r="M15">
        <f t="shared" si="1"/>
        <v>0.95525969999999993</v>
      </c>
      <c r="N15">
        <f t="shared" si="1"/>
        <v>0.84123649999999994</v>
      </c>
      <c r="O15">
        <f t="shared" si="1"/>
        <v>0.95551730000000001</v>
      </c>
    </row>
    <row r="16" spans="1:19" x14ac:dyDescent="0.2">
      <c r="A16" t="s">
        <v>69</v>
      </c>
      <c r="B16">
        <v>1</v>
      </c>
      <c r="C16">
        <v>0.88</v>
      </c>
      <c r="D16">
        <v>0.93103000000000002</v>
      </c>
      <c r="E16">
        <v>0.87878999999999996</v>
      </c>
      <c r="F16">
        <v>0.78571000000000002</v>
      </c>
      <c r="G16">
        <f t="shared" si="3"/>
        <v>0.8688825</v>
      </c>
      <c r="L16">
        <f t="shared" si="4"/>
        <v>0.96294803333333323</v>
      </c>
      <c r="M16">
        <f t="shared" si="1"/>
        <v>0.9985347</v>
      </c>
      <c r="N16">
        <f t="shared" si="1"/>
        <v>0.94287149999999997</v>
      </c>
      <c r="O16">
        <f t="shared" si="1"/>
        <v>0.85062230000000016</v>
      </c>
    </row>
    <row r="17" spans="1:15" x14ac:dyDescent="0.2">
      <c r="A17" t="s">
        <v>70</v>
      </c>
      <c r="B17">
        <v>1</v>
      </c>
      <c r="C17">
        <v>0.96875</v>
      </c>
      <c r="D17">
        <v>1</v>
      </c>
      <c r="E17">
        <v>0.85294000000000003</v>
      </c>
      <c r="F17">
        <v>0.89285999999999999</v>
      </c>
      <c r="G17">
        <f t="shared" si="3"/>
        <v>0.9286375</v>
      </c>
      <c r="L17">
        <f t="shared" si="4"/>
        <v>0.99194303333333322</v>
      </c>
      <c r="M17">
        <f t="shared" si="1"/>
        <v>1.0077497</v>
      </c>
      <c r="N17">
        <f t="shared" si="1"/>
        <v>0.85726650000000004</v>
      </c>
      <c r="O17">
        <f t="shared" si="1"/>
        <v>0.89801730000000013</v>
      </c>
    </row>
    <row r="18" spans="1:15" x14ac:dyDescent="0.2">
      <c r="A18" t="s">
        <v>71</v>
      </c>
      <c r="B18">
        <v>1</v>
      </c>
      <c r="C18">
        <v>0.85</v>
      </c>
      <c r="D18">
        <v>0.83333000000000002</v>
      </c>
      <c r="E18">
        <v>0.87878999999999996</v>
      </c>
      <c r="F18">
        <v>0.90625</v>
      </c>
      <c r="G18">
        <f t="shared" si="3"/>
        <v>0.86709250000000004</v>
      </c>
      <c r="L18">
        <f t="shared" si="4"/>
        <v>0.93473803333333316</v>
      </c>
      <c r="M18">
        <f t="shared" si="4"/>
        <v>0.90262469999999995</v>
      </c>
      <c r="N18">
        <f t="shared" si="4"/>
        <v>0.94466149999999993</v>
      </c>
      <c r="O18">
        <f t="shared" si="4"/>
        <v>0.9729523000000001</v>
      </c>
    </row>
    <row r="19" spans="1:15" x14ac:dyDescent="0.2">
      <c r="A19" t="s">
        <v>72</v>
      </c>
      <c r="B19">
        <v>1</v>
      </c>
      <c r="C19">
        <v>1</v>
      </c>
      <c r="D19">
        <v>0.83333000000000002</v>
      </c>
      <c r="E19">
        <v>0.96</v>
      </c>
      <c r="F19">
        <v>0.93938999999999995</v>
      </c>
      <c r="G19">
        <f t="shared" si="3"/>
        <v>0.93318000000000001</v>
      </c>
      <c r="L19">
        <f t="shared" si="4"/>
        <v>1.0186505333333331</v>
      </c>
      <c r="M19">
        <f t="shared" si="4"/>
        <v>0.83653719999999998</v>
      </c>
      <c r="N19">
        <f t="shared" si="4"/>
        <v>0.95978399999999997</v>
      </c>
      <c r="O19">
        <f t="shared" si="4"/>
        <v>0.94000480000000008</v>
      </c>
    </row>
    <row r="20" spans="1:15" x14ac:dyDescent="0.2">
      <c r="A20" t="s">
        <v>73</v>
      </c>
      <c r="B20">
        <v>1</v>
      </c>
      <c r="C20">
        <v>0.875</v>
      </c>
      <c r="D20">
        <v>0.97143000000000002</v>
      </c>
      <c r="E20">
        <v>0.83333000000000002</v>
      </c>
      <c r="F20">
        <v>0.96875</v>
      </c>
      <c r="G20">
        <f t="shared" si="3"/>
        <v>0.91212749999999998</v>
      </c>
      <c r="L20">
        <f t="shared" si="4"/>
        <v>0.91470303333333325</v>
      </c>
      <c r="M20">
        <f t="shared" si="4"/>
        <v>0.99568970000000001</v>
      </c>
      <c r="N20">
        <f t="shared" si="4"/>
        <v>0.85416650000000005</v>
      </c>
      <c r="O20">
        <f t="shared" si="4"/>
        <v>0.99041730000000017</v>
      </c>
    </row>
    <row r="21" spans="1:15" x14ac:dyDescent="0.2">
      <c r="A21" t="s">
        <v>74</v>
      </c>
      <c r="B21">
        <v>1</v>
      </c>
      <c r="C21">
        <v>0.93103000000000002</v>
      </c>
      <c r="D21">
        <v>1</v>
      </c>
      <c r="E21">
        <v>0.90476000000000001</v>
      </c>
      <c r="F21">
        <v>0.94118000000000002</v>
      </c>
      <c r="G21">
        <f t="shared" si="3"/>
        <v>0.9442425000000001</v>
      </c>
      <c r="L21">
        <f t="shared" si="4"/>
        <v>0.93861803333333316</v>
      </c>
      <c r="M21">
        <f t="shared" si="4"/>
        <v>0.99214469999999988</v>
      </c>
      <c r="N21">
        <f t="shared" si="4"/>
        <v>0.89348149999999993</v>
      </c>
      <c r="O21">
        <f t="shared" si="4"/>
        <v>0.93073230000000007</v>
      </c>
    </row>
    <row r="22" spans="1:15" x14ac:dyDescent="0.2">
      <c r="A22" t="s">
        <v>75</v>
      </c>
      <c r="B22">
        <v>1</v>
      </c>
      <c r="C22">
        <v>0.72</v>
      </c>
      <c r="D22">
        <v>0.75861999999999996</v>
      </c>
      <c r="E22">
        <v>0.84848000000000001</v>
      </c>
      <c r="F22">
        <v>0.71428999999999998</v>
      </c>
      <c r="G22">
        <f t="shared" si="3"/>
        <v>0.76034749999999995</v>
      </c>
      <c r="L22">
        <f t="shared" si="4"/>
        <v>0.91148303333333325</v>
      </c>
      <c r="M22">
        <f t="shared" si="4"/>
        <v>0.93465969999999998</v>
      </c>
      <c r="N22">
        <f t="shared" si="4"/>
        <v>1.0210965000000001</v>
      </c>
      <c r="O22">
        <f t="shared" si="4"/>
        <v>0.88773730000000017</v>
      </c>
    </row>
    <row r="23" spans="1:15" x14ac:dyDescent="0.2">
      <c r="A23" t="s">
        <v>76</v>
      </c>
      <c r="B23">
        <v>1</v>
      </c>
      <c r="C23">
        <v>0.95833000000000002</v>
      </c>
      <c r="D23">
        <v>0.97143000000000002</v>
      </c>
      <c r="E23">
        <v>1</v>
      </c>
      <c r="F23">
        <v>1</v>
      </c>
      <c r="G23">
        <f t="shared" si="3"/>
        <v>0.98243999999999998</v>
      </c>
      <c r="L23">
        <f t="shared" si="4"/>
        <v>0.92772053333333326</v>
      </c>
      <c r="M23">
        <f t="shared" si="4"/>
        <v>0.92537720000000001</v>
      </c>
      <c r="N23">
        <f t="shared" si="4"/>
        <v>0.95052400000000004</v>
      </c>
      <c r="O23">
        <f t="shared" si="4"/>
        <v>0.95135480000000017</v>
      </c>
    </row>
    <row r="24" spans="1:15" x14ac:dyDescent="0.2">
      <c r="A24" t="s">
        <v>77</v>
      </c>
      <c r="B24">
        <v>1</v>
      </c>
      <c r="C24">
        <v>0.95833000000000002</v>
      </c>
      <c r="D24">
        <v>0.97143000000000002</v>
      </c>
      <c r="E24">
        <v>0.95833000000000002</v>
      </c>
      <c r="F24">
        <v>0.9375</v>
      </c>
      <c r="G24">
        <f t="shared" si="3"/>
        <v>0.95639750000000001</v>
      </c>
      <c r="L24">
        <f t="shared" si="4"/>
        <v>0.95376303333333323</v>
      </c>
      <c r="M24">
        <f t="shared" si="4"/>
        <v>0.95141969999999998</v>
      </c>
      <c r="N24">
        <f t="shared" si="4"/>
        <v>0.93489650000000002</v>
      </c>
      <c r="O24">
        <f t="shared" si="4"/>
        <v>0.91489730000000014</v>
      </c>
    </row>
    <row r="25" spans="1:15" x14ac:dyDescent="0.2">
      <c r="A25" t="s">
        <v>78</v>
      </c>
      <c r="B25">
        <v>1</v>
      </c>
      <c r="C25">
        <v>0.91666999999999998</v>
      </c>
      <c r="D25">
        <v>0.96552000000000004</v>
      </c>
      <c r="E25">
        <v>0.96296000000000004</v>
      </c>
      <c r="F25">
        <v>0.94286000000000003</v>
      </c>
      <c r="G25">
        <f t="shared" si="3"/>
        <v>0.94700250000000008</v>
      </c>
      <c r="L25">
        <f t="shared" si="4"/>
        <v>0.92149803333333313</v>
      </c>
      <c r="M25">
        <f t="shared" si="4"/>
        <v>0.95490469999999994</v>
      </c>
      <c r="N25">
        <f t="shared" si="4"/>
        <v>0.94892149999999997</v>
      </c>
      <c r="O25">
        <f t="shared" si="4"/>
        <v>0.9296523000000001</v>
      </c>
    </row>
    <row r="26" spans="1:15" x14ac:dyDescent="0.2">
      <c r="A26" t="s">
        <v>79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3"/>
        <v>1</v>
      </c>
      <c r="L26">
        <f t="shared" si="4"/>
        <v>0.95183053333333323</v>
      </c>
      <c r="M26">
        <f t="shared" si="4"/>
        <v>0.93638719999999998</v>
      </c>
      <c r="N26">
        <f t="shared" si="4"/>
        <v>0.93296400000000002</v>
      </c>
      <c r="O26">
        <f t="shared" si="4"/>
        <v>0.93379480000000015</v>
      </c>
    </row>
    <row r="27" spans="1:15" x14ac:dyDescent="0.2">
      <c r="A27" t="s">
        <v>80</v>
      </c>
      <c r="B27">
        <v>2</v>
      </c>
      <c r="C27">
        <v>1</v>
      </c>
      <c r="D27">
        <v>0.94286000000000003</v>
      </c>
      <c r="E27">
        <v>1</v>
      </c>
      <c r="F27">
        <v>1</v>
      </c>
      <c r="G27">
        <f t="shared" si="3"/>
        <v>0.98571500000000001</v>
      </c>
      <c r="L27">
        <f t="shared" si="4"/>
        <v>0.96611553333333322</v>
      </c>
      <c r="M27">
        <f t="shared" si="4"/>
        <v>0.8935322</v>
      </c>
      <c r="N27">
        <f t="shared" si="4"/>
        <v>0.94724900000000001</v>
      </c>
      <c r="O27">
        <f t="shared" si="4"/>
        <v>0.94807980000000014</v>
      </c>
    </row>
    <row r="28" spans="1:15" x14ac:dyDescent="0.2">
      <c r="A28" t="s">
        <v>81</v>
      </c>
      <c r="B28">
        <v>2</v>
      </c>
      <c r="C28">
        <v>0.91666999999999998</v>
      </c>
      <c r="D28">
        <v>0.96552000000000004</v>
      </c>
      <c r="E28">
        <v>0.88888999999999996</v>
      </c>
      <c r="F28">
        <v>0.91429000000000005</v>
      </c>
      <c r="G28">
        <f t="shared" si="3"/>
        <v>0.92134249999999995</v>
      </c>
      <c r="L28">
        <f t="shared" si="4"/>
        <v>0.94715803333333326</v>
      </c>
      <c r="M28">
        <f t="shared" si="4"/>
        <v>0.98056470000000007</v>
      </c>
      <c r="N28">
        <f t="shared" si="4"/>
        <v>0.90051150000000002</v>
      </c>
      <c r="O28">
        <f t="shared" si="4"/>
        <v>0.92674230000000024</v>
      </c>
    </row>
    <row r="29" spans="1:15" x14ac:dyDescent="0.2">
      <c r="A29" t="s">
        <v>82</v>
      </c>
      <c r="B29">
        <v>2</v>
      </c>
      <c r="C29">
        <v>0.93103000000000002</v>
      </c>
      <c r="D29">
        <v>0.96774000000000004</v>
      </c>
      <c r="E29">
        <v>1</v>
      </c>
      <c r="F29">
        <v>0.97058999999999995</v>
      </c>
      <c r="G29">
        <f t="shared" si="3"/>
        <v>0.96733999999999998</v>
      </c>
      <c r="L29">
        <f t="shared" si="4"/>
        <v>0.91552053333333328</v>
      </c>
      <c r="M29">
        <f t="shared" si="4"/>
        <v>0.93678720000000004</v>
      </c>
      <c r="N29">
        <f t="shared" si="4"/>
        <v>0.96562400000000004</v>
      </c>
      <c r="O29">
        <f t="shared" si="4"/>
        <v>0.93704480000000012</v>
      </c>
    </row>
    <row r="30" spans="1:15" x14ac:dyDescent="0.2">
      <c r="A30" t="s">
        <v>83</v>
      </c>
      <c r="B30">
        <v>2</v>
      </c>
      <c r="C30">
        <v>0.93332999999999999</v>
      </c>
      <c r="D30">
        <v>0.84</v>
      </c>
      <c r="E30">
        <v>0.86485999999999996</v>
      </c>
      <c r="F30">
        <v>0.91303999999999996</v>
      </c>
      <c r="G30">
        <f t="shared" si="3"/>
        <v>0.88780749999999997</v>
      </c>
      <c r="L30">
        <f t="shared" si="4"/>
        <v>0.99735303333333325</v>
      </c>
      <c r="M30">
        <f t="shared" si="4"/>
        <v>0.88857969999999997</v>
      </c>
      <c r="N30">
        <f t="shared" si="4"/>
        <v>0.91001650000000001</v>
      </c>
      <c r="O30">
        <f t="shared" si="4"/>
        <v>0.95902730000000014</v>
      </c>
    </row>
    <row r="31" spans="1:15" x14ac:dyDescent="0.2">
      <c r="A31" t="s">
        <v>84</v>
      </c>
      <c r="B31">
        <v>2</v>
      </c>
      <c r="C31">
        <v>1</v>
      </c>
      <c r="D31">
        <v>0.92593000000000003</v>
      </c>
      <c r="E31">
        <v>0.96153999999999995</v>
      </c>
      <c r="F31">
        <v>0.9</v>
      </c>
      <c r="G31">
        <f t="shared" si="3"/>
        <v>0.94686749999999997</v>
      </c>
      <c r="L31">
        <f t="shared" si="4"/>
        <v>1.0049630333333333</v>
      </c>
      <c r="M31">
        <f t="shared" si="4"/>
        <v>0.91544970000000003</v>
      </c>
      <c r="N31">
        <f t="shared" si="4"/>
        <v>0.94763649999999999</v>
      </c>
      <c r="O31">
        <f t="shared" si="4"/>
        <v>0.8869273000000002</v>
      </c>
    </row>
    <row r="32" spans="1:15" x14ac:dyDescent="0.2">
      <c r="A32" t="s">
        <v>85</v>
      </c>
      <c r="B32">
        <v>2</v>
      </c>
      <c r="C32">
        <v>1</v>
      </c>
      <c r="D32">
        <v>1</v>
      </c>
      <c r="E32">
        <v>0.95455000000000001</v>
      </c>
      <c r="F32">
        <v>0.875</v>
      </c>
      <c r="G32">
        <f t="shared" si="3"/>
        <v>0.95738750000000006</v>
      </c>
      <c r="L32">
        <f t="shared" si="4"/>
        <v>0.99444303333333317</v>
      </c>
      <c r="M32">
        <f t="shared" si="4"/>
        <v>0.97899969999999992</v>
      </c>
      <c r="N32">
        <f t="shared" si="4"/>
        <v>0.93012649999999997</v>
      </c>
      <c r="O32">
        <f t="shared" si="4"/>
        <v>0.85140730000000009</v>
      </c>
    </row>
    <row r="33" spans="1:15" x14ac:dyDescent="0.2">
      <c r="A33" t="s">
        <v>86</v>
      </c>
      <c r="B33">
        <v>2</v>
      </c>
      <c r="C33">
        <v>1</v>
      </c>
      <c r="D33">
        <v>1</v>
      </c>
      <c r="E33">
        <v>1</v>
      </c>
      <c r="F33">
        <v>1</v>
      </c>
      <c r="G33">
        <f t="shared" si="3"/>
        <v>1</v>
      </c>
      <c r="L33">
        <f t="shared" si="4"/>
        <v>0.95183053333333323</v>
      </c>
      <c r="M33">
        <f t="shared" si="4"/>
        <v>0.93638719999999998</v>
      </c>
      <c r="N33">
        <f t="shared" si="4"/>
        <v>0.93296400000000002</v>
      </c>
      <c r="O33">
        <f t="shared" si="4"/>
        <v>0.93379480000000015</v>
      </c>
    </row>
    <row r="34" spans="1:15" x14ac:dyDescent="0.2">
      <c r="A34" t="s">
        <v>87</v>
      </c>
      <c r="B34">
        <v>2</v>
      </c>
      <c r="C34">
        <v>0.91666999999999998</v>
      </c>
      <c r="D34">
        <v>0.96552000000000004</v>
      </c>
      <c r="E34">
        <v>0.88888999999999996</v>
      </c>
      <c r="F34">
        <v>0.94286000000000003</v>
      </c>
      <c r="G34">
        <f>AVERAGE(C34:F34)</f>
        <v>0.928485</v>
      </c>
      <c r="L34">
        <f>C34-$G34+H$2</f>
        <v>0.94001553333333321</v>
      </c>
      <c r="M34">
        <f t="shared" ref="M34:O65" si="5">D34-$G34+I$2</f>
        <v>0.97342220000000002</v>
      </c>
      <c r="N34">
        <f t="shared" si="5"/>
        <v>0.89336899999999997</v>
      </c>
      <c r="O34">
        <f t="shared" si="5"/>
        <v>0.94816980000000017</v>
      </c>
    </row>
    <row r="35" spans="1:15" x14ac:dyDescent="0.2">
      <c r="A35" t="s">
        <v>88</v>
      </c>
      <c r="B35">
        <v>2</v>
      </c>
      <c r="C35">
        <v>1</v>
      </c>
      <c r="D35">
        <v>0.96774000000000004</v>
      </c>
      <c r="E35">
        <v>0.95238</v>
      </c>
      <c r="F35">
        <v>0.97058999999999995</v>
      </c>
      <c r="G35">
        <f t="shared" si="3"/>
        <v>0.97267749999999997</v>
      </c>
      <c r="L35">
        <f t="shared" ref="L35:L55" si="6">C35-$G35+H$2</f>
        <v>0.97915303333333326</v>
      </c>
      <c r="M35">
        <f t="shared" si="5"/>
        <v>0.93144970000000005</v>
      </c>
      <c r="N35">
        <f t="shared" si="5"/>
        <v>0.91266650000000005</v>
      </c>
      <c r="O35">
        <f t="shared" si="5"/>
        <v>0.93170730000000013</v>
      </c>
    </row>
    <row r="36" spans="1:15" x14ac:dyDescent="0.2">
      <c r="A36" t="s">
        <v>89</v>
      </c>
      <c r="B36">
        <v>2</v>
      </c>
      <c r="C36">
        <v>0.91429000000000005</v>
      </c>
      <c r="D36">
        <v>1</v>
      </c>
      <c r="E36">
        <v>0.95833000000000002</v>
      </c>
      <c r="F36">
        <v>0.97058999999999995</v>
      </c>
      <c r="G36">
        <f t="shared" si="3"/>
        <v>0.9608025</v>
      </c>
      <c r="L36">
        <f t="shared" si="6"/>
        <v>0.90531803333333327</v>
      </c>
      <c r="M36">
        <f t="shared" si="5"/>
        <v>0.97558469999999997</v>
      </c>
      <c r="N36">
        <f t="shared" si="5"/>
        <v>0.93049150000000003</v>
      </c>
      <c r="O36">
        <f t="shared" si="5"/>
        <v>0.9435823000000001</v>
      </c>
    </row>
    <row r="37" spans="1:15" x14ac:dyDescent="0.2">
      <c r="A37" t="s">
        <v>90</v>
      </c>
      <c r="B37">
        <v>2</v>
      </c>
      <c r="C37">
        <v>1</v>
      </c>
      <c r="D37">
        <v>1</v>
      </c>
      <c r="E37">
        <v>1</v>
      </c>
      <c r="F37">
        <v>0.95238</v>
      </c>
      <c r="G37">
        <f t="shared" si="3"/>
        <v>0.98809499999999995</v>
      </c>
      <c r="L37">
        <f t="shared" si="6"/>
        <v>0.96373553333333328</v>
      </c>
      <c r="M37">
        <f t="shared" si="5"/>
        <v>0.94829220000000003</v>
      </c>
      <c r="N37">
        <f t="shared" si="5"/>
        <v>0.94486900000000007</v>
      </c>
      <c r="O37">
        <f t="shared" si="5"/>
        <v>0.89807980000000021</v>
      </c>
    </row>
    <row r="38" spans="1:15" x14ac:dyDescent="0.2">
      <c r="A38" t="s">
        <v>91</v>
      </c>
      <c r="B38">
        <v>2</v>
      </c>
      <c r="C38">
        <v>0.97436</v>
      </c>
      <c r="D38">
        <v>1</v>
      </c>
      <c r="E38">
        <v>0.95652000000000004</v>
      </c>
      <c r="F38">
        <v>0.9375</v>
      </c>
      <c r="G38">
        <f t="shared" si="3"/>
        <v>0.96709500000000004</v>
      </c>
      <c r="L38">
        <f t="shared" si="6"/>
        <v>0.95909553333333319</v>
      </c>
      <c r="M38">
        <f t="shared" si="5"/>
        <v>0.96929219999999994</v>
      </c>
      <c r="N38">
        <f t="shared" si="5"/>
        <v>0.92238900000000001</v>
      </c>
      <c r="O38">
        <f t="shared" si="5"/>
        <v>0.90419980000000011</v>
      </c>
    </row>
    <row r="39" spans="1:15" x14ac:dyDescent="0.2">
      <c r="A39" t="s">
        <v>92</v>
      </c>
      <c r="B39">
        <v>2</v>
      </c>
      <c r="C39">
        <v>0.96428999999999998</v>
      </c>
      <c r="D39">
        <v>0.94118000000000002</v>
      </c>
      <c r="E39">
        <v>1</v>
      </c>
      <c r="F39">
        <v>1</v>
      </c>
      <c r="G39">
        <f t="shared" si="3"/>
        <v>0.97636750000000005</v>
      </c>
      <c r="L39">
        <f t="shared" si="6"/>
        <v>0.93975303333333315</v>
      </c>
      <c r="M39">
        <f t="shared" si="5"/>
        <v>0.90119969999999994</v>
      </c>
      <c r="N39">
        <f t="shared" si="5"/>
        <v>0.95659649999999996</v>
      </c>
      <c r="O39">
        <f t="shared" si="5"/>
        <v>0.95742730000000009</v>
      </c>
    </row>
    <row r="40" spans="1:15" x14ac:dyDescent="0.2">
      <c r="A40" t="s">
        <v>93</v>
      </c>
      <c r="B40">
        <v>2</v>
      </c>
      <c r="C40">
        <v>0.88888999999999996</v>
      </c>
      <c r="D40">
        <v>1</v>
      </c>
      <c r="E40">
        <v>0.81818000000000002</v>
      </c>
      <c r="F40">
        <v>0.96970000000000001</v>
      </c>
      <c r="G40">
        <f t="shared" si="3"/>
        <v>0.91919249999999997</v>
      </c>
      <c r="L40">
        <f t="shared" si="6"/>
        <v>0.92152803333333322</v>
      </c>
      <c r="M40">
        <f t="shared" si="5"/>
        <v>1.0171947000000001</v>
      </c>
      <c r="N40">
        <f t="shared" si="5"/>
        <v>0.83195150000000007</v>
      </c>
      <c r="O40">
        <f t="shared" si="5"/>
        <v>0.98430230000000019</v>
      </c>
    </row>
    <row r="41" spans="1:15" x14ac:dyDescent="0.2">
      <c r="A41" t="s">
        <v>94</v>
      </c>
      <c r="B41">
        <v>2</v>
      </c>
      <c r="C41">
        <v>0.91666999999999998</v>
      </c>
      <c r="D41">
        <v>0.96428999999999998</v>
      </c>
      <c r="E41">
        <v>0.96428999999999998</v>
      </c>
      <c r="F41">
        <v>0.97143000000000002</v>
      </c>
      <c r="G41">
        <f t="shared" si="3"/>
        <v>0.95416999999999996</v>
      </c>
      <c r="L41">
        <f t="shared" si="6"/>
        <v>0.91433053333333325</v>
      </c>
      <c r="M41">
        <f t="shared" si="5"/>
        <v>0.94650719999999999</v>
      </c>
      <c r="N41">
        <f t="shared" si="5"/>
        <v>0.94308400000000003</v>
      </c>
      <c r="O41">
        <f t="shared" si="5"/>
        <v>0.9510548000000002</v>
      </c>
    </row>
    <row r="42" spans="1:15" x14ac:dyDescent="0.2">
      <c r="A42" t="s">
        <v>95</v>
      </c>
      <c r="B42">
        <v>2</v>
      </c>
      <c r="C42">
        <v>0.96428999999999998</v>
      </c>
      <c r="D42">
        <v>0.9375</v>
      </c>
      <c r="E42">
        <v>0.92593000000000003</v>
      </c>
      <c r="F42">
        <v>1</v>
      </c>
      <c r="G42">
        <f t="shared" si="3"/>
        <v>0.95693000000000006</v>
      </c>
      <c r="L42">
        <f t="shared" si="6"/>
        <v>0.95919053333333315</v>
      </c>
      <c r="M42">
        <f t="shared" si="5"/>
        <v>0.91695719999999992</v>
      </c>
      <c r="N42">
        <f t="shared" si="5"/>
        <v>0.90196399999999999</v>
      </c>
      <c r="O42">
        <f t="shared" si="5"/>
        <v>0.97686480000000009</v>
      </c>
    </row>
    <row r="43" spans="1:15" x14ac:dyDescent="0.2">
      <c r="A43" t="s">
        <v>96</v>
      </c>
      <c r="B43">
        <v>2</v>
      </c>
      <c r="C43">
        <v>0.95833000000000002</v>
      </c>
      <c r="D43">
        <v>0.94286000000000003</v>
      </c>
      <c r="E43">
        <v>0.83333000000000002</v>
      </c>
      <c r="F43">
        <v>0.96875</v>
      </c>
      <c r="G43">
        <f t="shared" si="3"/>
        <v>0.92581750000000007</v>
      </c>
      <c r="L43">
        <f t="shared" si="6"/>
        <v>0.98434303333333317</v>
      </c>
      <c r="M43">
        <f t="shared" si="5"/>
        <v>0.95342969999999994</v>
      </c>
      <c r="N43">
        <f t="shared" si="5"/>
        <v>0.84047649999999996</v>
      </c>
      <c r="O43">
        <f t="shared" si="5"/>
        <v>0.97672730000000008</v>
      </c>
    </row>
    <row r="44" spans="1:15" x14ac:dyDescent="0.2">
      <c r="A44" t="s">
        <v>97</v>
      </c>
      <c r="B44">
        <v>2</v>
      </c>
      <c r="C44">
        <v>0.96552000000000004</v>
      </c>
      <c r="D44">
        <v>0.90322999999999998</v>
      </c>
      <c r="E44">
        <v>0.90476000000000001</v>
      </c>
      <c r="F44">
        <v>0.91176000000000001</v>
      </c>
      <c r="G44">
        <f t="shared" si="3"/>
        <v>0.92131750000000001</v>
      </c>
      <c r="L44">
        <f t="shared" si="6"/>
        <v>0.99603303333333326</v>
      </c>
      <c r="M44">
        <f t="shared" si="5"/>
        <v>0.91829969999999994</v>
      </c>
      <c r="N44">
        <f t="shared" si="5"/>
        <v>0.91640650000000001</v>
      </c>
      <c r="O44">
        <f t="shared" si="5"/>
        <v>0.92423730000000015</v>
      </c>
    </row>
    <row r="45" spans="1:15" x14ac:dyDescent="0.2">
      <c r="A45" t="s">
        <v>98</v>
      </c>
      <c r="B45">
        <v>2</v>
      </c>
      <c r="C45">
        <v>0.95833000000000002</v>
      </c>
      <c r="D45">
        <v>0.97143000000000002</v>
      </c>
      <c r="E45">
        <v>0.95833000000000002</v>
      </c>
      <c r="F45">
        <v>0.96875</v>
      </c>
      <c r="G45">
        <f t="shared" si="3"/>
        <v>0.96421000000000001</v>
      </c>
      <c r="L45">
        <f t="shared" si="6"/>
        <v>0.94595053333333323</v>
      </c>
      <c r="M45">
        <f t="shared" si="5"/>
        <v>0.94360719999999998</v>
      </c>
      <c r="N45">
        <f t="shared" si="5"/>
        <v>0.92708400000000002</v>
      </c>
      <c r="O45">
        <f t="shared" si="5"/>
        <v>0.93833480000000014</v>
      </c>
    </row>
    <row r="46" spans="1:15" x14ac:dyDescent="0.2">
      <c r="A46" t="s">
        <v>99</v>
      </c>
      <c r="B46">
        <v>2</v>
      </c>
      <c r="C46">
        <v>0.95833000000000002</v>
      </c>
      <c r="D46">
        <v>0.96552000000000004</v>
      </c>
      <c r="E46">
        <v>0.96296000000000004</v>
      </c>
      <c r="F46">
        <v>0.91429000000000005</v>
      </c>
      <c r="G46">
        <f t="shared" si="3"/>
        <v>0.95027499999999998</v>
      </c>
      <c r="L46">
        <f t="shared" si="6"/>
        <v>0.95988553333333326</v>
      </c>
      <c r="M46">
        <f t="shared" si="5"/>
        <v>0.95163220000000004</v>
      </c>
      <c r="N46">
        <f t="shared" si="5"/>
        <v>0.94564900000000007</v>
      </c>
      <c r="O46">
        <f t="shared" si="5"/>
        <v>0.89780980000000021</v>
      </c>
    </row>
    <row r="47" spans="1:15" x14ac:dyDescent="0.2">
      <c r="A47" t="s">
        <v>100</v>
      </c>
      <c r="B47">
        <v>2</v>
      </c>
      <c r="C47">
        <v>1</v>
      </c>
      <c r="D47">
        <v>1</v>
      </c>
      <c r="E47">
        <v>1</v>
      </c>
      <c r="F47">
        <v>0.97058999999999995</v>
      </c>
      <c r="G47">
        <f t="shared" si="3"/>
        <v>0.99264750000000002</v>
      </c>
      <c r="L47">
        <f t="shared" si="6"/>
        <v>0.95918303333333321</v>
      </c>
      <c r="M47">
        <f t="shared" si="5"/>
        <v>0.94373969999999996</v>
      </c>
      <c r="N47">
        <f t="shared" si="5"/>
        <v>0.9403165</v>
      </c>
      <c r="O47">
        <f t="shared" si="5"/>
        <v>0.91173730000000008</v>
      </c>
    </row>
    <row r="48" spans="1:15" x14ac:dyDescent="0.2">
      <c r="A48" t="s">
        <v>101</v>
      </c>
      <c r="B48">
        <v>2</v>
      </c>
      <c r="C48">
        <v>1</v>
      </c>
      <c r="D48">
        <v>0.89654999999999996</v>
      </c>
      <c r="E48">
        <v>0.96970000000000001</v>
      </c>
      <c r="F48">
        <v>1</v>
      </c>
      <c r="G48">
        <f t="shared" si="3"/>
        <v>0.96656249999999999</v>
      </c>
      <c r="L48">
        <f t="shared" si="6"/>
        <v>0.98526803333333324</v>
      </c>
      <c r="M48">
        <f t="shared" si="5"/>
        <v>0.86637469999999994</v>
      </c>
      <c r="N48">
        <f t="shared" si="5"/>
        <v>0.93610150000000003</v>
      </c>
      <c r="O48">
        <f t="shared" si="5"/>
        <v>0.96723230000000016</v>
      </c>
    </row>
    <row r="49" spans="1:15" x14ac:dyDescent="0.2">
      <c r="A49" t="s">
        <v>102</v>
      </c>
      <c r="B49">
        <v>2</v>
      </c>
      <c r="C49">
        <v>0.9375</v>
      </c>
      <c r="D49">
        <v>0.90476000000000001</v>
      </c>
      <c r="E49">
        <v>0.94118000000000002</v>
      </c>
      <c r="F49">
        <v>0.96428999999999998</v>
      </c>
      <c r="G49">
        <f t="shared" si="3"/>
        <v>0.93693250000000006</v>
      </c>
      <c r="L49">
        <f t="shared" si="6"/>
        <v>0.95239803333333317</v>
      </c>
      <c r="M49">
        <f t="shared" si="5"/>
        <v>0.90421469999999993</v>
      </c>
      <c r="N49">
        <f t="shared" si="5"/>
        <v>0.93721149999999998</v>
      </c>
      <c r="O49">
        <f t="shared" si="5"/>
        <v>0.96115230000000007</v>
      </c>
    </row>
    <row r="50" spans="1:15" x14ac:dyDescent="0.2">
      <c r="A50" t="s">
        <v>103</v>
      </c>
      <c r="B50">
        <v>2</v>
      </c>
      <c r="C50">
        <v>1</v>
      </c>
      <c r="D50">
        <v>0.96667000000000003</v>
      </c>
      <c r="E50">
        <v>0.96970000000000001</v>
      </c>
      <c r="F50">
        <v>0.96875</v>
      </c>
      <c r="G50">
        <f t="shared" si="3"/>
        <v>0.97628000000000004</v>
      </c>
      <c r="L50">
        <f t="shared" si="6"/>
        <v>0.97555053333333319</v>
      </c>
      <c r="M50">
        <f t="shared" si="5"/>
        <v>0.92677719999999997</v>
      </c>
      <c r="N50">
        <f t="shared" si="5"/>
        <v>0.92638399999999999</v>
      </c>
      <c r="O50">
        <f t="shared" si="5"/>
        <v>0.92626480000000011</v>
      </c>
    </row>
    <row r="51" spans="1:15" x14ac:dyDescent="0.2">
      <c r="A51" t="s">
        <v>104</v>
      </c>
      <c r="B51">
        <v>2</v>
      </c>
      <c r="C51">
        <v>1</v>
      </c>
      <c r="D51">
        <v>0.95833000000000002</v>
      </c>
      <c r="E51">
        <v>1</v>
      </c>
      <c r="F51">
        <v>1</v>
      </c>
      <c r="G51">
        <f t="shared" si="3"/>
        <v>0.98958250000000003</v>
      </c>
      <c r="L51">
        <f t="shared" si="6"/>
        <v>0.9622480333333332</v>
      </c>
      <c r="M51">
        <f t="shared" si="5"/>
        <v>0.90513469999999996</v>
      </c>
      <c r="N51">
        <f t="shared" si="5"/>
        <v>0.94338149999999998</v>
      </c>
      <c r="O51">
        <f t="shared" si="5"/>
        <v>0.94421230000000012</v>
      </c>
    </row>
    <row r="52" spans="1:15" x14ac:dyDescent="0.2">
      <c r="A52" t="s">
        <v>105</v>
      </c>
      <c r="B52">
        <v>2</v>
      </c>
      <c r="C52">
        <v>1</v>
      </c>
      <c r="D52">
        <v>1</v>
      </c>
      <c r="E52">
        <v>1</v>
      </c>
      <c r="F52">
        <v>1</v>
      </c>
      <c r="G52">
        <f t="shared" si="3"/>
        <v>1</v>
      </c>
      <c r="L52">
        <f t="shared" si="6"/>
        <v>0.95183053333333323</v>
      </c>
      <c r="M52">
        <f t="shared" si="5"/>
        <v>0.93638719999999998</v>
      </c>
      <c r="N52">
        <f t="shared" si="5"/>
        <v>0.93296400000000002</v>
      </c>
      <c r="O52">
        <f t="shared" si="5"/>
        <v>0.93379480000000015</v>
      </c>
    </row>
    <row r="53" spans="1:15" x14ac:dyDescent="0.2">
      <c r="A53" t="s">
        <v>106</v>
      </c>
      <c r="B53">
        <v>3</v>
      </c>
      <c r="C53">
        <v>0.95833000000000002</v>
      </c>
      <c r="D53">
        <v>0.85714000000000001</v>
      </c>
      <c r="E53">
        <v>0.91666999999999998</v>
      </c>
      <c r="F53">
        <v>0.78125</v>
      </c>
      <c r="G53">
        <f t="shared" si="3"/>
        <v>0.87834749999999995</v>
      </c>
      <c r="L53">
        <f t="shared" si="6"/>
        <v>1.0318130333333333</v>
      </c>
      <c r="M53">
        <f t="shared" si="5"/>
        <v>0.91517970000000004</v>
      </c>
      <c r="N53">
        <f t="shared" si="5"/>
        <v>0.97128650000000005</v>
      </c>
      <c r="O53">
        <f t="shared" si="5"/>
        <v>0.8366973000000002</v>
      </c>
    </row>
    <row r="54" spans="1:15" x14ac:dyDescent="0.2">
      <c r="A54" t="s">
        <v>107</v>
      </c>
      <c r="B54">
        <v>3</v>
      </c>
      <c r="C54">
        <v>1</v>
      </c>
      <c r="D54">
        <v>0.93103000000000002</v>
      </c>
      <c r="E54">
        <v>0.96296000000000004</v>
      </c>
      <c r="F54">
        <v>1</v>
      </c>
      <c r="G54">
        <f t="shared" si="3"/>
        <v>0.97349750000000002</v>
      </c>
      <c r="L54">
        <f t="shared" si="6"/>
        <v>0.97833303333333321</v>
      </c>
      <c r="M54">
        <f t="shared" si="5"/>
        <v>0.89391969999999998</v>
      </c>
      <c r="N54">
        <f t="shared" si="5"/>
        <v>0.92242650000000004</v>
      </c>
      <c r="O54">
        <f t="shared" si="5"/>
        <v>0.96029730000000013</v>
      </c>
    </row>
    <row r="55" spans="1:15" x14ac:dyDescent="0.2">
      <c r="A55" t="s">
        <v>108</v>
      </c>
      <c r="B55">
        <v>3</v>
      </c>
      <c r="C55">
        <v>0.93103000000000002</v>
      </c>
      <c r="D55">
        <v>0.87097000000000002</v>
      </c>
      <c r="E55">
        <v>0.85714000000000001</v>
      </c>
      <c r="F55">
        <v>0.88234999999999997</v>
      </c>
      <c r="G55">
        <f t="shared" si="3"/>
        <v>0.8853724999999999</v>
      </c>
      <c r="L55">
        <f t="shared" si="6"/>
        <v>0.99748803333333336</v>
      </c>
      <c r="M55">
        <f t="shared" si="5"/>
        <v>0.9219847000000001</v>
      </c>
      <c r="N55">
        <f t="shared" si="5"/>
        <v>0.90473150000000013</v>
      </c>
      <c r="O55">
        <f t="shared" si="5"/>
        <v>0.93077230000000022</v>
      </c>
    </row>
    <row r="56" spans="1:15" x14ac:dyDescent="0.2">
      <c r="A56" t="s">
        <v>109</v>
      </c>
      <c r="B56">
        <v>3</v>
      </c>
      <c r="C56">
        <v>0.91666999999999998</v>
      </c>
      <c r="D56">
        <v>1</v>
      </c>
      <c r="E56">
        <v>1</v>
      </c>
      <c r="F56">
        <v>0.9375</v>
      </c>
      <c r="G56">
        <f t="shared" si="3"/>
        <v>0.96354249999999997</v>
      </c>
      <c r="L56">
        <f>C56-$G56+H$2</f>
        <v>0.90495803333333324</v>
      </c>
      <c r="M56">
        <f t="shared" si="5"/>
        <v>0.97284470000000001</v>
      </c>
      <c r="N56">
        <f t="shared" si="5"/>
        <v>0.96942150000000005</v>
      </c>
      <c r="O56">
        <f t="shared" si="5"/>
        <v>0.90775230000000018</v>
      </c>
    </row>
    <row r="57" spans="1:15" x14ac:dyDescent="0.2">
      <c r="A57" t="s">
        <v>110</v>
      </c>
      <c r="B57">
        <v>3</v>
      </c>
      <c r="C57">
        <v>1</v>
      </c>
      <c r="D57">
        <v>1</v>
      </c>
      <c r="E57">
        <v>1</v>
      </c>
      <c r="F57">
        <v>1</v>
      </c>
      <c r="G57">
        <f t="shared" si="3"/>
        <v>1</v>
      </c>
      <c r="L57">
        <f t="shared" ref="L57:O76" si="7">C57-$G57+H$2</f>
        <v>0.95183053333333323</v>
      </c>
      <c r="M57">
        <f t="shared" si="5"/>
        <v>0.93638719999999998</v>
      </c>
      <c r="N57">
        <f t="shared" si="5"/>
        <v>0.93296400000000002</v>
      </c>
      <c r="O57">
        <f t="shared" si="5"/>
        <v>0.93379480000000015</v>
      </c>
    </row>
    <row r="58" spans="1:15" x14ac:dyDescent="0.2">
      <c r="A58" t="s">
        <v>111</v>
      </c>
      <c r="B58">
        <v>3</v>
      </c>
      <c r="C58">
        <v>1</v>
      </c>
      <c r="D58">
        <v>1</v>
      </c>
      <c r="E58">
        <v>1</v>
      </c>
      <c r="F58">
        <v>0.9375</v>
      </c>
      <c r="G58">
        <f>AVERAGE(C58:F58)</f>
        <v>0.984375</v>
      </c>
      <c r="L58">
        <f t="shared" si="7"/>
        <v>0.96745553333333323</v>
      </c>
      <c r="M58">
        <f t="shared" si="5"/>
        <v>0.95201219999999998</v>
      </c>
      <c r="N58">
        <f t="shared" si="5"/>
        <v>0.94858900000000002</v>
      </c>
      <c r="O58">
        <f t="shared" si="5"/>
        <v>0.88691980000000015</v>
      </c>
    </row>
    <row r="59" spans="1:15" x14ac:dyDescent="0.2">
      <c r="A59" t="s">
        <v>112</v>
      </c>
      <c r="B59">
        <v>3</v>
      </c>
      <c r="C59">
        <v>1</v>
      </c>
      <c r="D59">
        <v>1</v>
      </c>
      <c r="E59">
        <v>1</v>
      </c>
      <c r="F59">
        <v>1</v>
      </c>
      <c r="G59">
        <f t="shared" si="3"/>
        <v>1</v>
      </c>
      <c r="L59">
        <f t="shared" si="7"/>
        <v>0.95183053333333323</v>
      </c>
      <c r="M59">
        <f t="shared" si="5"/>
        <v>0.93638719999999998</v>
      </c>
      <c r="N59">
        <f t="shared" si="5"/>
        <v>0.93296400000000002</v>
      </c>
      <c r="O59">
        <f t="shared" si="5"/>
        <v>0.93379480000000015</v>
      </c>
    </row>
    <row r="60" spans="1:15" x14ac:dyDescent="0.2">
      <c r="A60" t="s">
        <v>113</v>
      </c>
      <c r="B60">
        <v>3</v>
      </c>
      <c r="C60">
        <v>1</v>
      </c>
      <c r="D60">
        <v>1</v>
      </c>
      <c r="E60">
        <v>1</v>
      </c>
      <c r="F60">
        <v>1</v>
      </c>
      <c r="G60">
        <f t="shared" si="3"/>
        <v>1</v>
      </c>
      <c r="L60">
        <f t="shared" si="7"/>
        <v>0.95183053333333323</v>
      </c>
      <c r="M60">
        <f t="shared" si="5"/>
        <v>0.93638719999999998</v>
      </c>
      <c r="N60">
        <f t="shared" si="5"/>
        <v>0.93296400000000002</v>
      </c>
      <c r="O60">
        <f t="shared" si="5"/>
        <v>0.93379480000000015</v>
      </c>
    </row>
    <row r="61" spans="1:15" x14ac:dyDescent="0.2">
      <c r="A61" t="s">
        <v>114</v>
      </c>
      <c r="B61">
        <v>3</v>
      </c>
      <c r="C61">
        <v>1</v>
      </c>
      <c r="D61">
        <v>1</v>
      </c>
      <c r="E61">
        <v>1</v>
      </c>
      <c r="F61">
        <v>1</v>
      </c>
      <c r="G61">
        <f t="shared" si="3"/>
        <v>1</v>
      </c>
      <c r="L61">
        <f t="shared" si="7"/>
        <v>0.95183053333333323</v>
      </c>
      <c r="M61">
        <f t="shared" si="5"/>
        <v>0.93638719999999998</v>
      </c>
      <c r="N61">
        <f t="shared" si="5"/>
        <v>0.93296400000000002</v>
      </c>
      <c r="O61">
        <f t="shared" si="5"/>
        <v>0.93379480000000015</v>
      </c>
    </row>
    <row r="62" spans="1:15" x14ac:dyDescent="0.2">
      <c r="A62" t="s">
        <v>115</v>
      </c>
      <c r="B62">
        <v>3</v>
      </c>
      <c r="C62">
        <v>0.96875</v>
      </c>
      <c r="D62">
        <v>1</v>
      </c>
      <c r="E62">
        <v>0.97058999999999995</v>
      </c>
      <c r="F62">
        <v>1</v>
      </c>
      <c r="G62">
        <f t="shared" si="3"/>
        <v>0.98483500000000002</v>
      </c>
      <c r="L62">
        <f t="shared" si="7"/>
        <v>0.93574553333333321</v>
      </c>
      <c r="M62">
        <f t="shared" si="5"/>
        <v>0.95155219999999996</v>
      </c>
      <c r="N62">
        <f t="shared" si="5"/>
        <v>0.91871899999999995</v>
      </c>
      <c r="O62">
        <f t="shared" si="5"/>
        <v>0.94895980000000013</v>
      </c>
    </row>
    <row r="63" spans="1:15" x14ac:dyDescent="0.2">
      <c r="A63" t="s">
        <v>116</v>
      </c>
      <c r="B63">
        <v>3</v>
      </c>
      <c r="C63">
        <v>1</v>
      </c>
      <c r="D63">
        <v>1</v>
      </c>
      <c r="E63">
        <v>1</v>
      </c>
      <c r="F63">
        <v>1</v>
      </c>
      <c r="G63">
        <f t="shared" si="3"/>
        <v>1</v>
      </c>
      <c r="L63">
        <f t="shared" si="7"/>
        <v>0.95183053333333323</v>
      </c>
      <c r="M63">
        <f t="shared" si="5"/>
        <v>0.93638719999999998</v>
      </c>
      <c r="N63">
        <f t="shared" si="5"/>
        <v>0.93296400000000002</v>
      </c>
      <c r="O63">
        <f t="shared" si="5"/>
        <v>0.93379480000000015</v>
      </c>
    </row>
    <row r="64" spans="1:15" x14ac:dyDescent="0.2">
      <c r="A64" t="s">
        <v>117</v>
      </c>
      <c r="B64">
        <v>3</v>
      </c>
      <c r="C64">
        <v>1</v>
      </c>
      <c r="D64">
        <v>0.95833000000000002</v>
      </c>
      <c r="E64">
        <v>0.96</v>
      </c>
      <c r="F64">
        <v>0.96970000000000001</v>
      </c>
      <c r="G64">
        <f t="shared" si="3"/>
        <v>0.97200750000000002</v>
      </c>
      <c r="L64">
        <f t="shared" si="7"/>
        <v>0.9798230333333332</v>
      </c>
      <c r="M64">
        <f t="shared" si="5"/>
        <v>0.92270969999999997</v>
      </c>
      <c r="N64">
        <f t="shared" si="5"/>
        <v>0.92095649999999996</v>
      </c>
      <c r="O64">
        <f t="shared" si="5"/>
        <v>0.93148730000000013</v>
      </c>
    </row>
    <row r="65" spans="1:17" x14ac:dyDescent="0.2">
      <c r="A65" t="s">
        <v>118</v>
      </c>
      <c r="B65">
        <v>3</v>
      </c>
      <c r="C65">
        <v>1</v>
      </c>
      <c r="D65">
        <v>1</v>
      </c>
      <c r="E65">
        <v>1</v>
      </c>
      <c r="F65">
        <v>1</v>
      </c>
      <c r="G65">
        <f t="shared" si="3"/>
        <v>1</v>
      </c>
      <c r="L65">
        <f t="shared" si="7"/>
        <v>0.95183053333333323</v>
      </c>
      <c r="M65">
        <f t="shared" si="5"/>
        <v>0.93638719999999998</v>
      </c>
      <c r="N65">
        <f t="shared" si="5"/>
        <v>0.93296400000000002</v>
      </c>
      <c r="O65">
        <f t="shared" si="5"/>
        <v>0.93379480000000015</v>
      </c>
    </row>
    <row r="66" spans="1:17" x14ac:dyDescent="0.2">
      <c r="A66" t="s">
        <v>119</v>
      </c>
      <c r="B66">
        <v>3</v>
      </c>
      <c r="C66">
        <v>1</v>
      </c>
      <c r="D66">
        <v>0.97221999999999997</v>
      </c>
      <c r="E66">
        <v>1</v>
      </c>
      <c r="F66">
        <v>1</v>
      </c>
      <c r="G66">
        <f t="shared" si="3"/>
        <v>0.99305500000000002</v>
      </c>
      <c r="L66">
        <f t="shared" si="7"/>
        <v>0.95877553333333321</v>
      </c>
      <c r="M66">
        <f t="shared" si="7"/>
        <v>0.91555219999999993</v>
      </c>
      <c r="N66">
        <f t="shared" si="7"/>
        <v>0.93990899999999999</v>
      </c>
      <c r="O66">
        <f t="shared" si="7"/>
        <v>0.94073980000000013</v>
      </c>
    </row>
    <row r="67" spans="1:17" x14ac:dyDescent="0.2">
      <c r="A67" t="s">
        <v>120</v>
      </c>
      <c r="B67">
        <v>3</v>
      </c>
      <c r="C67">
        <v>1</v>
      </c>
      <c r="D67">
        <v>1</v>
      </c>
      <c r="E67">
        <v>1</v>
      </c>
      <c r="F67">
        <v>0.96875</v>
      </c>
      <c r="G67">
        <f t="shared" ref="G67:G76" si="8">AVERAGE(C67:F67)</f>
        <v>0.9921875</v>
      </c>
      <c r="L67">
        <f t="shared" si="7"/>
        <v>0.95964303333333323</v>
      </c>
      <c r="M67">
        <f t="shared" si="7"/>
        <v>0.94419969999999998</v>
      </c>
      <c r="N67">
        <f t="shared" si="7"/>
        <v>0.94077650000000002</v>
      </c>
      <c r="O67">
        <f t="shared" si="7"/>
        <v>0.91035730000000015</v>
      </c>
    </row>
    <row r="68" spans="1:17" x14ac:dyDescent="0.2">
      <c r="A68" t="s">
        <v>121</v>
      </c>
      <c r="B68">
        <v>3</v>
      </c>
      <c r="C68">
        <v>1</v>
      </c>
      <c r="D68">
        <v>0.96552000000000004</v>
      </c>
      <c r="E68">
        <v>1</v>
      </c>
      <c r="F68">
        <v>1</v>
      </c>
      <c r="G68">
        <f t="shared" si="8"/>
        <v>0.99138000000000004</v>
      </c>
      <c r="L68">
        <f t="shared" si="7"/>
        <v>0.96045053333333319</v>
      </c>
      <c r="M68">
        <f t="shared" si="7"/>
        <v>0.91052719999999998</v>
      </c>
      <c r="N68">
        <f t="shared" si="7"/>
        <v>0.94158399999999998</v>
      </c>
      <c r="O68">
        <f t="shared" si="7"/>
        <v>0.94241480000000011</v>
      </c>
    </row>
    <row r="69" spans="1:17" x14ac:dyDescent="0.2">
      <c r="A69" t="s">
        <v>122</v>
      </c>
      <c r="B69">
        <v>3</v>
      </c>
      <c r="C69">
        <v>1</v>
      </c>
      <c r="D69">
        <v>1</v>
      </c>
      <c r="E69">
        <v>0.95238</v>
      </c>
      <c r="F69">
        <v>0.97058999999999995</v>
      </c>
      <c r="G69">
        <f t="shared" si="8"/>
        <v>0.98074249999999996</v>
      </c>
      <c r="L69">
        <f t="shared" si="7"/>
        <v>0.97108803333333327</v>
      </c>
      <c r="M69">
        <f t="shared" si="7"/>
        <v>0.95564470000000001</v>
      </c>
      <c r="N69">
        <f t="shared" si="7"/>
        <v>0.90460150000000006</v>
      </c>
      <c r="O69">
        <f t="shared" si="7"/>
        <v>0.92364230000000014</v>
      </c>
    </row>
    <row r="70" spans="1:17" x14ac:dyDescent="0.2">
      <c r="A70" t="s">
        <v>123</v>
      </c>
      <c r="B70">
        <v>3</v>
      </c>
      <c r="C70">
        <v>1</v>
      </c>
      <c r="D70">
        <v>1</v>
      </c>
      <c r="E70">
        <v>0.91666999999999998</v>
      </c>
      <c r="F70">
        <v>0.9375</v>
      </c>
      <c r="G70">
        <f t="shared" si="8"/>
        <v>0.96354249999999997</v>
      </c>
      <c r="L70">
        <f t="shared" si="7"/>
        <v>0.98828803333333326</v>
      </c>
      <c r="M70">
        <f t="shared" si="7"/>
        <v>0.97284470000000001</v>
      </c>
      <c r="N70">
        <f t="shared" si="7"/>
        <v>0.88609150000000003</v>
      </c>
      <c r="O70">
        <f t="shared" si="7"/>
        <v>0.90775230000000018</v>
      </c>
    </row>
    <row r="71" spans="1:17" x14ac:dyDescent="0.2">
      <c r="A71" t="s">
        <v>124</v>
      </c>
      <c r="B71">
        <v>3</v>
      </c>
      <c r="C71">
        <v>1</v>
      </c>
      <c r="D71">
        <v>0.96552000000000004</v>
      </c>
      <c r="E71">
        <v>0.96296000000000004</v>
      </c>
      <c r="F71">
        <v>0.97143000000000002</v>
      </c>
      <c r="G71">
        <f t="shared" si="8"/>
        <v>0.97497750000000005</v>
      </c>
      <c r="L71">
        <f t="shared" si="7"/>
        <v>0.97685303333333318</v>
      </c>
      <c r="M71">
        <f t="shared" si="7"/>
        <v>0.92692969999999997</v>
      </c>
      <c r="N71">
        <f t="shared" si="7"/>
        <v>0.9209465</v>
      </c>
      <c r="O71">
        <f t="shared" si="7"/>
        <v>0.93024730000000011</v>
      </c>
    </row>
    <row r="72" spans="1:17" x14ac:dyDescent="0.2">
      <c r="A72" t="s">
        <v>125</v>
      </c>
      <c r="B72">
        <v>3</v>
      </c>
      <c r="C72">
        <v>1</v>
      </c>
      <c r="D72">
        <v>1</v>
      </c>
      <c r="E72">
        <v>0.90476000000000001</v>
      </c>
      <c r="F72">
        <v>1</v>
      </c>
      <c r="G72">
        <f t="shared" si="8"/>
        <v>0.97619</v>
      </c>
      <c r="L72">
        <f t="shared" si="7"/>
        <v>0.97564053333333323</v>
      </c>
      <c r="M72">
        <f t="shared" si="7"/>
        <v>0.96019719999999997</v>
      </c>
      <c r="N72">
        <f t="shared" si="7"/>
        <v>0.86153400000000002</v>
      </c>
      <c r="O72">
        <f t="shared" si="7"/>
        <v>0.95760480000000014</v>
      </c>
    </row>
    <row r="73" spans="1:17" x14ac:dyDescent="0.2">
      <c r="A73" t="s">
        <v>126</v>
      </c>
      <c r="B73">
        <v>3</v>
      </c>
      <c r="C73">
        <v>1</v>
      </c>
      <c r="D73">
        <v>1</v>
      </c>
      <c r="E73">
        <v>1</v>
      </c>
      <c r="F73">
        <v>1</v>
      </c>
      <c r="G73">
        <f t="shared" si="8"/>
        <v>1</v>
      </c>
      <c r="L73">
        <f t="shared" si="7"/>
        <v>0.95183053333333323</v>
      </c>
      <c r="M73">
        <f t="shared" si="7"/>
        <v>0.93638719999999998</v>
      </c>
      <c r="N73">
        <f t="shared" si="7"/>
        <v>0.93296400000000002</v>
      </c>
      <c r="O73">
        <f t="shared" si="7"/>
        <v>0.93379480000000015</v>
      </c>
    </row>
    <row r="74" spans="1:17" x14ac:dyDescent="0.2">
      <c r="A74" t="s">
        <v>127</v>
      </c>
      <c r="B74">
        <v>3</v>
      </c>
      <c r="C74">
        <v>1</v>
      </c>
      <c r="D74">
        <v>1</v>
      </c>
      <c r="E74">
        <v>1</v>
      </c>
      <c r="F74">
        <v>1</v>
      </c>
      <c r="G74">
        <f t="shared" si="8"/>
        <v>1</v>
      </c>
      <c r="L74">
        <f t="shared" si="7"/>
        <v>0.95183053333333323</v>
      </c>
      <c r="M74">
        <f t="shared" si="7"/>
        <v>0.93638719999999998</v>
      </c>
      <c r="N74">
        <f t="shared" si="7"/>
        <v>0.93296400000000002</v>
      </c>
      <c r="O74">
        <f t="shared" si="7"/>
        <v>0.93379480000000015</v>
      </c>
    </row>
    <row r="75" spans="1:17" x14ac:dyDescent="0.2">
      <c r="A75" t="s">
        <v>128</v>
      </c>
      <c r="B75">
        <v>3</v>
      </c>
      <c r="C75">
        <v>1</v>
      </c>
      <c r="D75">
        <v>0.96667000000000003</v>
      </c>
      <c r="E75">
        <v>1</v>
      </c>
      <c r="F75">
        <v>1</v>
      </c>
      <c r="G75">
        <f t="shared" si="8"/>
        <v>0.99166750000000004</v>
      </c>
      <c r="L75">
        <f t="shared" si="7"/>
        <v>0.96016303333333319</v>
      </c>
      <c r="M75">
        <f t="shared" si="7"/>
        <v>0.91138969999999997</v>
      </c>
      <c r="N75">
        <f t="shared" si="7"/>
        <v>0.94129649999999998</v>
      </c>
      <c r="O75">
        <f t="shared" si="7"/>
        <v>0.94212730000000011</v>
      </c>
    </row>
    <row r="76" spans="1:17" x14ac:dyDescent="0.2">
      <c r="A76" t="s">
        <v>129</v>
      </c>
      <c r="B76">
        <v>3</v>
      </c>
      <c r="C76">
        <v>0.96970000000000001</v>
      </c>
      <c r="D76">
        <v>0.95833000000000002</v>
      </c>
      <c r="E76">
        <v>1</v>
      </c>
      <c r="F76">
        <v>1</v>
      </c>
      <c r="G76">
        <f t="shared" si="8"/>
        <v>0.98200750000000003</v>
      </c>
      <c r="L76">
        <f t="shared" si="7"/>
        <v>0.9395230333333332</v>
      </c>
      <c r="M76">
        <f t="shared" si="7"/>
        <v>0.91270969999999996</v>
      </c>
      <c r="N76">
        <f t="shared" si="7"/>
        <v>0.95095649999999998</v>
      </c>
      <c r="O76">
        <f t="shared" si="7"/>
        <v>0.95178730000000011</v>
      </c>
    </row>
    <row r="78" spans="1:17" x14ac:dyDescent="0.2">
      <c r="N78" t="s">
        <v>153</v>
      </c>
      <c r="O78" t="s">
        <v>151</v>
      </c>
      <c r="P78" t="s">
        <v>155</v>
      </c>
      <c r="Q78" t="s">
        <v>156</v>
      </c>
    </row>
    <row r="79" spans="1:17" x14ac:dyDescent="0.2">
      <c r="M79" t="s">
        <v>154</v>
      </c>
      <c r="N79">
        <f>100*(1-H2)</f>
        <v>4.8169466666666771</v>
      </c>
      <c r="O79">
        <f>100*(1-J2)</f>
        <v>6.703599999999998</v>
      </c>
      <c r="P79">
        <f>P2*100</f>
        <v>0.89214197700015152</v>
      </c>
      <c r="Q79">
        <f>R2*100</f>
        <v>1.0054199835518676</v>
      </c>
    </row>
    <row r="80" spans="1:17" x14ac:dyDescent="0.2">
      <c r="M80" t="s">
        <v>152</v>
      </c>
      <c r="N80">
        <f>100*(1-I2)</f>
        <v>6.3612800000000025</v>
      </c>
      <c r="O80">
        <f>100*(1-K2)</f>
        <v>6.6205199999999849</v>
      </c>
      <c r="P80">
        <f>Q2*100</f>
        <v>0.96078183889423774</v>
      </c>
      <c r="Q80">
        <f>S2*100</f>
        <v>0.92719833619393643</v>
      </c>
    </row>
    <row r="83" spans="14:21" x14ac:dyDescent="0.2">
      <c r="N83" t="s">
        <v>171</v>
      </c>
      <c r="O83" t="s">
        <v>174</v>
      </c>
      <c r="P83" t="s">
        <v>173</v>
      </c>
      <c r="Q83" t="s">
        <v>172</v>
      </c>
    </row>
    <row r="84" spans="14:21" x14ac:dyDescent="0.2">
      <c r="N84">
        <f>N79</f>
        <v>4.8169466666666771</v>
      </c>
      <c r="O84">
        <f>N80</f>
        <v>6.3612800000000025</v>
      </c>
      <c r="P84">
        <f>O79</f>
        <v>6.703599999999998</v>
      </c>
      <c r="Q84">
        <f>O80</f>
        <v>6.6205199999999849</v>
      </c>
      <c r="R84">
        <f>P79</f>
        <v>0.89214197700015152</v>
      </c>
      <c r="S84">
        <f>P80</f>
        <v>0.96078183889423774</v>
      </c>
      <c r="T84">
        <f>Q79</f>
        <v>1.0054199835518676</v>
      </c>
      <c r="U84">
        <f>Q80</f>
        <v>0.92719833619393643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J29" sqref="J29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52</v>
      </c>
      <c r="D1" t="s">
        <v>53</v>
      </c>
    </row>
    <row r="2" spans="1:11" x14ac:dyDescent="0.2">
      <c r="A2" t="s">
        <v>54</v>
      </c>
      <c r="B2">
        <v>1</v>
      </c>
      <c r="C2">
        <v>127.7671</v>
      </c>
      <c r="D2">
        <v>255.42930000000001</v>
      </c>
    </row>
    <row r="3" spans="1:11" x14ac:dyDescent="0.2">
      <c r="A3" t="s">
        <v>56</v>
      </c>
      <c r="B3">
        <v>1</v>
      </c>
      <c r="C3">
        <v>-66.915300000000101</v>
      </c>
      <c r="D3">
        <v>661.44129999999996</v>
      </c>
      <c r="G3" t="s">
        <v>164</v>
      </c>
      <c r="H3" t="s">
        <v>165</v>
      </c>
      <c r="I3" t="s">
        <v>147</v>
      </c>
      <c r="J3" t="s">
        <v>148</v>
      </c>
      <c r="K3" t="s">
        <v>170</v>
      </c>
    </row>
    <row r="4" spans="1:11" x14ac:dyDescent="0.2">
      <c r="A4" t="s">
        <v>57</v>
      </c>
      <c r="B4">
        <v>1</v>
      </c>
      <c r="C4">
        <v>71.119899999999703</v>
      </c>
      <c r="D4">
        <v>-151.06059999999999</v>
      </c>
      <c r="F4" t="s">
        <v>136</v>
      </c>
      <c r="G4">
        <f>AVERAGE(C2:C26)</f>
        <v>107.72866</v>
      </c>
      <c r="H4">
        <f>AVERAGE(D2:D26)</f>
        <v>189.15421999999998</v>
      </c>
      <c r="I4">
        <f>1.96*STDEV(C2:C26)/SQRT(COUNT(C2:C26))</f>
        <v>82.023064392917007</v>
      </c>
      <c r="J4">
        <f>1.96*STDEV(D2:D26)/SQRT(COUNT(D2:D26))</f>
        <v>122.62022065525778</v>
      </c>
      <c r="K4">
        <f>J4/1.96</f>
        <v>62.56133706900907</v>
      </c>
    </row>
    <row r="5" spans="1:11" x14ac:dyDescent="0.2">
      <c r="A5" t="s">
        <v>58</v>
      </c>
      <c r="B5">
        <v>1</v>
      </c>
      <c r="C5">
        <v>-113.87090000000001</v>
      </c>
      <c r="D5">
        <v>570.78639999999996</v>
      </c>
      <c r="F5" t="s">
        <v>137</v>
      </c>
      <c r="G5">
        <f>AVERAGE(C27:C52)</f>
        <v>129.86810000000003</v>
      </c>
      <c r="H5">
        <f>AVERAGE(D27:D52)</f>
        <v>114.45476538461536</v>
      </c>
      <c r="I5">
        <f>1.96*STDEV(C27:C52)/SQRT(COUNT(C27:C52))</f>
        <v>67.503669787982574</v>
      </c>
      <c r="J5">
        <f>1.96*STDEV(D27:D52)/SQRT(COUNT(D27:D52))</f>
        <v>116.40000453531474</v>
      </c>
      <c r="K5">
        <f t="shared" ref="K5:K6" si="0">J5/1.96</f>
        <v>59.387757415976907</v>
      </c>
    </row>
    <row r="6" spans="1:11" x14ac:dyDescent="0.2">
      <c r="A6" t="s">
        <v>59</v>
      </c>
      <c r="B6">
        <v>1</v>
      </c>
      <c r="C6">
        <v>370.18869999999998</v>
      </c>
      <c r="D6">
        <v>407.56569999999999</v>
      </c>
      <c r="F6" t="s">
        <v>138</v>
      </c>
      <c r="G6">
        <f>AVERAGE(C53:C76)</f>
        <v>66.123750000000015</v>
      </c>
      <c r="H6">
        <f>AVERAGE(D53:D76)</f>
        <v>84.435812499999983</v>
      </c>
      <c r="I6">
        <f>1.96*STDEV(C53:C76)/SQRT(COUNT(C53:C76))</f>
        <v>48.28292409090848</v>
      </c>
      <c r="J6">
        <f>1.96*STDEV(D53:D76)/SQRT(COUNT(D53:D76))</f>
        <v>68.220276233600217</v>
      </c>
      <c r="K6">
        <f t="shared" si="0"/>
        <v>34.80626338448991</v>
      </c>
    </row>
    <row r="7" spans="1:11" x14ac:dyDescent="0.2">
      <c r="A7" t="s">
        <v>60</v>
      </c>
      <c r="B7">
        <v>1</v>
      </c>
      <c r="C7">
        <v>-20.624399999999898</v>
      </c>
      <c r="D7">
        <v>-280.96870000000001</v>
      </c>
    </row>
    <row r="8" spans="1:11" x14ac:dyDescent="0.2">
      <c r="A8" t="s">
        <v>61</v>
      </c>
      <c r="B8">
        <v>1</v>
      </c>
      <c r="C8">
        <v>165.8451</v>
      </c>
      <c r="D8">
        <v>109.53449999999999</v>
      </c>
    </row>
    <row r="9" spans="1:11" x14ac:dyDescent="0.2">
      <c r="A9" t="s">
        <v>62</v>
      </c>
      <c r="B9">
        <v>1</v>
      </c>
      <c r="C9">
        <v>528.33270000000005</v>
      </c>
      <c r="D9">
        <v>421.50749999999999</v>
      </c>
    </row>
    <row r="10" spans="1:11" x14ac:dyDescent="0.2">
      <c r="A10" t="s">
        <v>63</v>
      </c>
      <c r="B10">
        <v>1</v>
      </c>
      <c r="C10">
        <v>276.64409999999998</v>
      </c>
      <c r="D10">
        <v>-70.104399999999899</v>
      </c>
    </row>
    <row r="11" spans="1:11" x14ac:dyDescent="0.2">
      <c r="A11" t="s">
        <v>64</v>
      </c>
      <c r="B11">
        <v>1</v>
      </c>
      <c r="C11">
        <v>-206.7294</v>
      </c>
      <c r="D11">
        <v>-301.75070000000102</v>
      </c>
    </row>
    <row r="12" spans="1:11" x14ac:dyDescent="0.2">
      <c r="A12" t="s">
        <v>65</v>
      </c>
      <c r="B12">
        <v>1</v>
      </c>
      <c r="C12">
        <v>-186.7747</v>
      </c>
      <c r="D12">
        <v>33.287199999999999</v>
      </c>
    </row>
    <row r="13" spans="1:11" x14ac:dyDescent="0.2">
      <c r="A13" t="s">
        <v>66</v>
      </c>
      <c r="B13">
        <v>1</v>
      </c>
      <c r="C13">
        <v>-24.990899999999801</v>
      </c>
      <c r="D13">
        <v>-106.2433</v>
      </c>
    </row>
    <row r="14" spans="1:11" x14ac:dyDescent="0.2">
      <c r="A14" t="s">
        <v>67</v>
      </c>
      <c r="B14">
        <v>1</v>
      </c>
      <c r="C14">
        <v>349.64269999999999</v>
      </c>
      <c r="D14">
        <v>-56.819699999999997</v>
      </c>
    </row>
    <row r="15" spans="1:11" x14ac:dyDescent="0.2">
      <c r="A15" t="s">
        <v>68</v>
      </c>
      <c r="B15">
        <v>1</v>
      </c>
      <c r="C15">
        <v>474.19970000000001</v>
      </c>
      <c r="D15">
        <v>527.05589999999995</v>
      </c>
    </row>
    <row r="16" spans="1:11" x14ac:dyDescent="0.2">
      <c r="A16" t="s">
        <v>69</v>
      </c>
      <c r="B16">
        <v>1</v>
      </c>
      <c r="C16">
        <v>-276.03890000000001</v>
      </c>
      <c r="D16">
        <v>-112.51990000000001</v>
      </c>
    </row>
    <row r="17" spans="1:4" x14ac:dyDescent="0.2">
      <c r="A17" t="s">
        <v>70</v>
      </c>
      <c r="B17">
        <v>1</v>
      </c>
      <c r="C17">
        <v>182.41210000000001</v>
      </c>
      <c r="D17">
        <v>600.19100000000003</v>
      </c>
    </row>
    <row r="18" spans="1:4" x14ac:dyDescent="0.2">
      <c r="A18" t="s">
        <v>71</v>
      </c>
      <c r="B18">
        <v>1</v>
      </c>
      <c r="C18">
        <v>288.28039999999999</v>
      </c>
      <c r="D18">
        <v>751.40359999999998</v>
      </c>
    </row>
    <row r="19" spans="1:4" x14ac:dyDescent="0.2">
      <c r="A19" t="s">
        <v>72</v>
      </c>
      <c r="B19">
        <v>1</v>
      </c>
      <c r="C19">
        <v>-46.442900000000002</v>
      </c>
      <c r="D19">
        <v>405.09030000000001</v>
      </c>
    </row>
    <row r="20" spans="1:4" x14ac:dyDescent="0.2">
      <c r="A20" t="s">
        <v>73</v>
      </c>
      <c r="B20">
        <v>1</v>
      </c>
      <c r="C20">
        <v>26.243400000000101</v>
      </c>
      <c r="D20">
        <v>167.5796</v>
      </c>
    </row>
    <row r="21" spans="1:4" x14ac:dyDescent="0.2">
      <c r="A21" t="s">
        <v>74</v>
      </c>
      <c r="B21">
        <v>1</v>
      </c>
      <c r="C21">
        <v>91.319800000000001</v>
      </c>
      <c r="D21">
        <v>85.486900000000304</v>
      </c>
    </row>
    <row r="22" spans="1:4" x14ac:dyDescent="0.2">
      <c r="A22" t="s">
        <v>75</v>
      </c>
      <c r="B22">
        <v>1</v>
      </c>
      <c r="C22">
        <v>164.4718</v>
      </c>
      <c r="D22">
        <v>350.55189999999999</v>
      </c>
    </row>
    <row r="23" spans="1:4" x14ac:dyDescent="0.2">
      <c r="A23" t="s">
        <v>76</v>
      </c>
      <c r="B23">
        <v>1</v>
      </c>
      <c r="C23">
        <v>51.943800000000003</v>
      </c>
      <c r="D23">
        <v>134.83320000000001</v>
      </c>
    </row>
    <row r="24" spans="1:4" x14ac:dyDescent="0.2">
      <c r="A24" t="s">
        <v>77</v>
      </c>
      <c r="B24">
        <v>1</v>
      </c>
      <c r="C24">
        <v>223.04159999999999</v>
      </c>
      <c r="D24">
        <v>517.52189999999996</v>
      </c>
    </row>
    <row r="25" spans="1:4" x14ac:dyDescent="0.2">
      <c r="A25" t="s">
        <v>78</v>
      </c>
      <c r="B25">
        <v>1</v>
      </c>
      <c r="C25">
        <v>268.74799999999999</v>
      </c>
      <c r="D25">
        <v>-55.104999999999798</v>
      </c>
    </row>
    <row r="26" spans="1:4" x14ac:dyDescent="0.2">
      <c r="A26" t="s">
        <v>79</v>
      </c>
      <c r="B26">
        <v>1</v>
      </c>
      <c r="C26">
        <v>-24.597000000000001</v>
      </c>
      <c r="D26">
        <v>-135.83840000000001</v>
      </c>
    </row>
    <row r="27" spans="1:4" x14ac:dyDescent="0.2">
      <c r="A27" t="s">
        <v>80</v>
      </c>
      <c r="B27">
        <v>2</v>
      </c>
      <c r="C27">
        <v>-44.113600000000098</v>
      </c>
      <c r="D27">
        <v>-5.03800000000001</v>
      </c>
    </row>
    <row r="28" spans="1:4" x14ac:dyDescent="0.2">
      <c r="A28" t="s">
        <v>81</v>
      </c>
      <c r="B28">
        <v>2</v>
      </c>
      <c r="C28">
        <v>16.808599999999998</v>
      </c>
      <c r="D28">
        <v>435.75029999999998</v>
      </c>
    </row>
    <row r="29" spans="1:4" x14ac:dyDescent="0.2">
      <c r="A29" t="s">
        <v>82</v>
      </c>
      <c r="B29">
        <v>2</v>
      </c>
      <c r="C29">
        <v>157.12479999999999</v>
      </c>
      <c r="D29">
        <v>247.71610000000001</v>
      </c>
    </row>
    <row r="30" spans="1:4" x14ac:dyDescent="0.2">
      <c r="A30" t="s">
        <v>83</v>
      </c>
      <c r="B30">
        <v>2</v>
      </c>
      <c r="C30">
        <v>280.14569999999998</v>
      </c>
      <c r="D30">
        <v>79.507400000000004</v>
      </c>
    </row>
    <row r="31" spans="1:4" x14ac:dyDescent="0.2">
      <c r="A31" t="s">
        <v>84</v>
      </c>
      <c r="B31">
        <v>2</v>
      </c>
      <c r="C31">
        <v>142.3289</v>
      </c>
      <c r="D31">
        <v>-861.10770000000002</v>
      </c>
    </row>
    <row r="32" spans="1:4" x14ac:dyDescent="0.2">
      <c r="A32" t="s">
        <v>85</v>
      </c>
      <c r="B32">
        <v>2</v>
      </c>
      <c r="C32">
        <v>430.25240000000002</v>
      </c>
      <c r="D32">
        <v>157.13149999999999</v>
      </c>
    </row>
    <row r="33" spans="1:4" x14ac:dyDescent="0.2">
      <c r="A33" t="s">
        <v>86</v>
      </c>
      <c r="B33">
        <v>2</v>
      </c>
      <c r="C33">
        <v>16.2898</v>
      </c>
      <c r="D33">
        <v>-24.0778</v>
      </c>
    </row>
    <row r="34" spans="1:4" x14ac:dyDescent="0.2">
      <c r="A34" t="s">
        <v>87</v>
      </c>
      <c r="B34">
        <v>2</v>
      </c>
      <c r="C34">
        <v>-12.1996000000001</v>
      </c>
      <c r="D34">
        <v>146.87029999999999</v>
      </c>
    </row>
    <row r="35" spans="1:4" x14ac:dyDescent="0.2">
      <c r="A35" t="s">
        <v>88</v>
      </c>
      <c r="B35">
        <v>2</v>
      </c>
      <c r="C35">
        <v>101.88679999999999</v>
      </c>
      <c r="D35">
        <v>703.98559999999998</v>
      </c>
    </row>
    <row r="36" spans="1:4" x14ac:dyDescent="0.2">
      <c r="A36" t="s">
        <v>89</v>
      </c>
      <c r="B36">
        <v>2</v>
      </c>
      <c r="C36">
        <v>6.8451000000000004</v>
      </c>
      <c r="D36">
        <v>-0.20100000000002199</v>
      </c>
    </row>
    <row r="37" spans="1:4" x14ac:dyDescent="0.2">
      <c r="A37" t="s">
        <v>90</v>
      </c>
      <c r="B37">
        <v>2</v>
      </c>
      <c r="C37">
        <v>95.246999999999801</v>
      </c>
      <c r="D37">
        <v>95.431799999999797</v>
      </c>
    </row>
    <row r="38" spans="1:4" x14ac:dyDescent="0.2">
      <c r="A38" t="s">
        <v>91</v>
      </c>
      <c r="B38">
        <v>2</v>
      </c>
      <c r="C38">
        <v>378.00799999999998</v>
      </c>
      <c r="D38">
        <v>370.49119999999999</v>
      </c>
    </row>
    <row r="39" spans="1:4" x14ac:dyDescent="0.2">
      <c r="A39" t="s">
        <v>92</v>
      </c>
      <c r="B39">
        <v>2</v>
      </c>
      <c r="C39">
        <v>117.7062</v>
      </c>
      <c r="D39">
        <v>277.6764</v>
      </c>
    </row>
    <row r="40" spans="1:4" x14ac:dyDescent="0.2">
      <c r="A40" t="s">
        <v>93</v>
      </c>
      <c r="B40">
        <v>2</v>
      </c>
      <c r="C40">
        <v>-122.24939999999999</v>
      </c>
      <c r="D40">
        <v>-185.33680000000001</v>
      </c>
    </row>
    <row r="41" spans="1:4" x14ac:dyDescent="0.2">
      <c r="A41" t="s">
        <v>94</v>
      </c>
      <c r="B41">
        <v>2</v>
      </c>
      <c r="C41">
        <v>125.17140000000001</v>
      </c>
      <c r="D41">
        <v>-22.1512999999998</v>
      </c>
    </row>
    <row r="42" spans="1:4" x14ac:dyDescent="0.2">
      <c r="A42" t="s">
        <v>95</v>
      </c>
      <c r="B42">
        <v>2</v>
      </c>
      <c r="C42">
        <v>691.13850000000002</v>
      </c>
      <c r="D42">
        <v>589.22270000000003</v>
      </c>
    </row>
    <row r="43" spans="1:4" x14ac:dyDescent="0.2">
      <c r="A43" t="s">
        <v>96</v>
      </c>
      <c r="B43">
        <v>2</v>
      </c>
      <c r="C43">
        <v>196.51779999999999</v>
      </c>
      <c r="D43">
        <v>251.4007</v>
      </c>
    </row>
    <row r="44" spans="1:4" x14ac:dyDescent="0.2">
      <c r="A44" t="s">
        <v>97</v>
      </c>
      <c r="B44">
        <v>2</v>
      </c>
      <c r="C44">
        <v>310.30610000000001</v>
      </c>
      <c r="D44">
        <v>544.54769999999996</v>
      </c>
    </row>
    <row r="45" spans="1:4" x14ac:dyDescent="0.2">
      <c r="A45" t="s">
        <v>98</v>
      </c>
      <c r="B45">
        <v>2</v>
      </c>
      <c r="C45">
        <v>130.33260000000001</v>
      </c>
      <c r="D45">
        <v>99.982200000000105</v>
      </c>
    </row>
    <row r="46" spans="1:4" x14ac:dyDescent="0.2">
      <c r="A46" t="s">
        <v>99</v>
      </c>
      <c r="B46">
        <v>2</v>
      </c>
      <c r="C46">
        <v>-3.81709999999998</v>
      </c>
      <c r="D46">
        <v>135.48439999999999</v>
      </c>
    </row>
    <row r="47" spans="1:4" x14ac:dyDescent="0.2">
      <c r="A47" t="s">
        <v>100</v>
      </c>
      <c r="B47">
        <v>2</v>
      </c>
      <c r="C47">
        <v>73.232199999999906</v>
      </c>
      <c r="D47">
        <v>88.583499999999702</v>
      </c>
    </row>
    <row r="48" spans="1:4" x14ac:dyDescent="0.2">
      <c r="A48" t="s">
        <v>101</v>
      </c>
      <c r="B48">
        <v>2</v>
      </c>
      <c r="C48">
        <v>-48.877199999999903</v>
      </c>
      <c r="D48">
        <v>-183.74780000000001</v>
      </c>
    </row>
    <row r="49" spans="1:4" x14ac:dyDescent="0.2">
      <c r="A49" t="s">
        <v>102</v>
      </c>
      <c r="B49">
        <v>2</v>
      </c>
      <c r="C49">
        <v>215.92590000000001</v>
      </c>
      <c r="D49">
        <v>101.9158</v>
      </c>
    </row>
    <row r="50" spans="1:4" x14ac:dyDescent="0.2">
      <c r="A50" t="s">
        <v>103</v>
      </c>
      <c r="B50">
        <v>2</v>
      </c>
      <c r="C50">
        <v>51.656599999999997</v>
      </c>
      <c r="D50">
        <v>-194.8235</v>
      </c>
    </row>
    <row r="51" spans="1:4" x14ac:dyDescent="0.2">
      <c r="A51" t="s">
        <v>104</v>
      </c>
      <c r="B51">
        <v>2</v>
      </c>
      <c r="C51">
        <v>1.3454999999999</v>
      </c>
      <c r="D51">
        <v>63.103099999999799</v>
      </c>
    </row>
    <row r="52" spans="1:4" x14ac:dyDescent="0.2">
      <c r="A52" t="s">
        <v>105</v>
      </c>
      <c r="B52">
        <v>2</v>
      </c>
      <c r="C52">
        <v>69.557599999999894</v>
      </c>
      <c r="D52">
        <v>63.507099999999802</v>
      </c>
    </row>
    <row r="53" spans="1:4" x14ac:dyDescent="0.2">
      <c r="A53" t="s">
        <v>106</v>
      </c>
      <c r="B53">
        <v>3</v>
      </c>
      <c r="C53">
        <v>-237.6722</v>
      </c>
      <c r="D53">
        <v>-241.9008</v>
      </c>
    </row>
    <row r="54" spans="1:4" x14ac:dyDescent="0.2">
      <c r="A54" t="s">
        <v>107</v>
      </c>
      <c r="B54">
        <v>3</v>
      </c>
      <c r="C54">
        <v>18.831700000000001</v>
      </c>
      <c r="D54">
        <v>140.10720000000001</v>
      </c>
    </row>
    <row r="55" spans="1:4" x14ac:dyDescent="0.2">
      <c r="A55" t="s">
        <v>108</v>
      </c>
      <c r="B55">
        <v>3</v>
      </c>
      <c r="C55">
        <v>187.0274</v>
      </c>
      <c r="D55">
        <v>-112.79179999999999</v>
      </c>
    </row>
    <row r="56" spans="1:4" x14ac:dyDescent="0.2">
      <c r="A56" t="s">
        <v>109</v>
      </c>
      <c r="B56">
        <v>3</v>
      </c>
      <c r="C56">
        <v>149.1892</v>
      </c>
      <c r="D56">
        <v>279.67160000000001</v>
      </c>
    </row>
    <row r="57" spans="1:4" x14ac:dyDescent="0.2">
      <c r="A57" t="s">
        <v>110</v>
      </c>
      <c r="B57">
        <v>3</v>
      </c>
      <c r="C57">
        <v>90.490899999999996</v>
      </c>
      <c r="D57">
        <v>86.555400000000006</v>
      </c>
    </row>
    <row r="58" spans="1:4" x14ac:dyDescent="0.2">
      <c r="A58" t="s">
        <v>111</v>
      </c>
      <c r="B58">
        <v>3</v>
      </c>
      <c r="C58">
        <v>81.414600000000107</v>
      </c>
      <c r="D58">
        <v>-2.0026999999998898</v>
      </c>
    </row>
    <row r="59" spans="1:4" x14ac:dyDescent="0.2">
      <c r="A59" t="s">
        <v>112</v>
      </c>
      <c r="B59">
        <v>3</v>
      </c>
      <c r="C59">
        <v>34.008600000000101</v>
      </c>
      <c r="D59">
        <v>163.93690000000001</v>
      </c>
    </row>
    <row r="60" spans="1:4" x14ac:dyDescent="0.2">
      <c r="A60" t="s">
        <v>113</v>
      </c>
      <c r="B60">
        <v>3</v>
      </c>
      <c r="C60">
        <v>206.5607</v>
      </c>
      <c r="D60">
        <v>233.36920000000001</v>
      </c>
    </row>
    <row r="61" spans="1:4" x14ac:dyDescent="0.2">
      <c r="A61" t="s">
        <v>114</v>
      </c>
      <c r="B61">
        <v>3</v>
      </c>
      <c r="C61">
        <v>63.074800000000103</v>
      </c>
      <c r="D61">
        <v>76.349199999999996</v>
      </c>
    </row>
    <row r="62" spans="1:4" x14ac:dyDescent="0.2">
      <c r="A62" t="s">
        <v>115</v>
      </c>
      <c r="B62">
        <v>3</v>
      </c>
      <c r="C62">
        <v>136.9897</v>
      </c>
      <c r="D62">
        <v>275.58089999999999</v>
      </c>
    </row>
    <row r="63" spans="1:4" x14ac:dyDescent="0.2">
      <c r="A63" t="s">
        <v>116</v>
      </c>
      <c r="B63">
        <v>3</v>
      </c>
      <c r="C63">
        <v>14.0046</v>
      </c>
      <c r="D63">
        <v>64.6180999999997</v>
      </c>
    </row>
    <row r="64" spans="1:4" x14ac:dyDescent="0.2">
      <c r="A64" t="s">
        <v>117</v>
      </c>
      <c r="B64">
        <v>3</v>
      </c>
      <c r="C64">
        <v>295.40260000000001</v>
      </c>
      <c r="D64">
        <v>456.59719999999999</v>
      </c>
    </row>
    <row r="65" spans="1:4" x14ac:dyDescent="0.2">
      <c r="A65" t="s">
        <v>118</v>
      </c>
      <c r="B65">
        <v>3</v>
      </c>
      <c r="C65">
        <v>71.932199999999995</v>
      </c>
      <c r="D65">
        <v>10.549899999999999</v>
      </c>
    </row>
    <row r="66" spans="1:4" x14ac:dyDescent="0.2">
      <c r="A66" t="s">
        <v>119</v>
      </c>
      <c r="B66">
        <v>3</v>
      </c>
      <c r="C66">
        <v>39.994599999999998</v>
      </c>
      <c r="D66">
        <v>41.912100000000002</v>
      </c>
    </row>
    <row r="67" spans="1:4" x14ac:dyDescent="0.2">
      <c r="A67" t="s">
        <v>120</v>
      </c>
      <c r="B67">
        <v>3</v>
      </c>
      <c r="C67">
        <v>-171.6747</v>
      </c>
      <c r="D67">
        <v>-41.541900000000098</v>
      </c>
    </row>
    <row r="68" spans="1:4" x14ac:dyDescent="0.2">
      <c r="A68" t="s">
        <v>121</v>
      </c>
      <c r="B68">
        <v>3</v>
      </c>
      <c r="C68">
        <v>-112.7383</v>
      </c>
      <c r="D68">
        <v>-84.609600000000199</v>
      </c>
    </row>
    <row r="69" spans="1:4" x14ac:dyDescent="0.2">
      <c r="A69" t="s">
        <v>122</v>
      </c>
      <c r="B69">
        <v>3</v>
      </c>
      <c r="C69">
        <v>130.2679</v>
      </c>
      <c r="D69">
        <v>107.34139999999999</v>
      </c>
    </row>
    <row r="70" spans="1:4" x14ac:dyDescent="0.2">
      <c r="A70" t="s">
        <v>123</v>
      </c>
      <c r="B70">
        <v>3</v>
      </c>
      <c r="C70">
        <v>26.9209</v>
      </c>
      <c r="D70">
        <v>-32.402100000000097</v>
      </c>
    </row>
    <row r="71" spans="1:4" x14ac:dyDescent="0.2">
      <c r="A71" t="s">
        <v>124</v>
      </c>
      <c r="B71">
        <v>3</v>
      </c>
      <c r="C71">
        <v>214.1129</v>
      </c>
      <c r="D71">
        <v>417.0634</v>
      </c>
    </row>
    <row r="72" spans="1:4" x14ac:dyDescent="0.2">
      <c r="A72" t="s">
        <v>125</v>
      </c>
      <c r="B72">
        <v>3</v>
      </c>
      <c r="C72">
        <v>185.89519999999999</v>
      </c>
      <c r="D72">
        <v>130.8158</v>
      </c>
    </row>
    <row r="73" spans="1:4" x14ac:dyDescent="0.2">
      <c r="A73" t="s">
        <v>126</v>
      </c>
      <c r="B73">
        <v>3</v>
      </c>
      <c r="C73">
        <v>53.215300000000099</v>
      </c>
      <c r="D73">
        <v>192.72489999999999</v>
      </c>
    </row>
    <row r="74" spans="1:4" x14ac:dyDescent="0.2">
      <c r="A74" t="s">
        <v>127</v>
      </c>
      <c r="B74">
        <v>3</v>
      </c>
      <c r="C74">
        <v>80.498000000000005</v>
      </c>
      <c r="D74">
        <v>31.260299999999901</v>
      </c>
    </row>
    <row r="75" spans="1:4" x14ac:dyDescent="0.2">
      <c r="A75" t="s">
        <v>128</v>
      </c>
      <c r="B75">
        <v>3</v>
      </c>
      <c r="C75">
        <v>24.573699999999999</v>
      </c>
      <c r="D75">
        <v>19.3216000000001</v>
      </c>
    </row>
    <row r="76" spans="1:4" x14ac:dyDescent="0.2">
      <c r="A76" t="s">
        <v>129</v>
      </c>
      <c r="B76">
        <v>3</v>
      </c>
      <c r="C76">
        <v>4.6496999999999398</v>
      </c>
      <c r="D76">
        <v>-186.0667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N20" sqref="N20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168</v>
      </c>
      <c r="D1" t="s">
        <v>169</v>
      </c>
    </row>
    <row r="2" spans="1:10" x14ac:dyDescent="0.2">
      <c r="A2" t="s">
        <v>54</v>
      </c>
      <c r="B2">
        <v>1</v>
      </c>
      <c r="C2">
        <v>-4.1669999999999985E-2</v>
      </c>
      <c r="D2">
        <v>0.28332999999999997</v>
      </c>
    </row>
    <row r="3" spans="1:10" x14ac:dyDescent="0.2">
      <c r="A3" t="s">
        <v>56</v>
      </c>
      <c r="B3">
        <v>1</v>
      </c>
      <c r="C3">
        <v>1.0419999999999985E-2</v>
      </c>
      <c r="D3">
        <v>0.10358000000000001</v>
      </c>
      <c r="G3" t="s">
        <v>164</v>
      </c>
      <c r="H3" t="s">
        <v>165</v>
      </c>
      <c r="I3" t="s">
        <v>147</v>
      </c>
      <c r="J3" t="s">
        <v>148</v>
      </c>
    </row>
    <row r="4" spans="1:10" x14ac:dyDescent="0.2">
      <c r="A4" t="s">
        <v>57</v>
      </c>
      <c r="B4">
        <v>1</v>
      </c>
      <c r="C4">
        <v>0.33333000000000002</v>
      </c>
      <c r="D4">
        <v>0.21772000000000002</v>
      </c>
      <c r="F4" t="s">
        <v>136</v>
      </c>
      <c r="G4">
        <f>AVERAGE(C2:C26)*100</f>
        <v>3.2856800000000006</v>
      </c>
      <c r="H4">
        <f>AVERAGE(D2:D26)*100</f>
        <v>5.3563600000000005</v>
      </c>
      <c r="I4">
        <f>1.96*STDEV(C2:C26)/SQRT(COUNT(C2:C26))*100</f>
        <v>3.7448157478011979</v>
      </c>
      <c r="J4">
        <f>1.96*STDEV(D2:D26)/SQRT(COUNT(D2:D26))*100</f>
        <v>6.4651668299418779</v>
      </c>
    </row>
    <row r="5" spans="1:10" x14ac:dyDescent="0.2">
      <c r="A5" t="s">
        <v>58</v>
      </c>
      <c r="B5">
        <v>1</v>
      </c>
      <c r="C5">
        <v>8.7879999999999958E-2</v>
      </c>
      <c r="D5">
        <v>0.39126000000000005</v>
      </c>
      <c r="F5" t="s">
        <v>137</v>
      </c>
      <c r="G5">
        <f>AVERAGE(C27:C52)*100</f>
        <v>0.55134615384615415</v>
      </c>
      <c r="H5">
        <f>AVERAGE(D27:D52)*100</f>
        <v>2.2886538461538453</v>
      </c>
      <c r="I5">
        <f>1.96*STDEV(C27:C52)/SQRT(COUNT(C27:C52))*100</f>
        <v>1.8004646461245832</v>
      </c>
      <c r="J5">
        <f>1.96*STDEV(D27:D52)/SQRT(COUNT(D27:D52))*100</f>
        <v>2.8836391233407555</v>
      </c>
    </row>
    <row r="6" spans="1:10" x14ac:dyDescent="0.2">
      <c r="A6" t="s">
        <v>59</v>
      </c>
      <c r="B6">
        <v>1</v>
      </c>
      <c r="C6">
        <v>-0.15625</v>
      </c>
      <c r="D6">
        <v>-0.36785999999999996</v>
      </c>
      <c r="F6" t="s">
        <v>138</v>
      </c>
      <c r="G6">
        <f>AVERAGE(C53:C76)*100</f>
        <v>1.6162916666666669</v>
      </c>
      <c r="H6">
        <f>AVERAGE(D53:D76)*100</f>
        <v>2.6629166666666664</v>
      </c>
      <c r="I6">
        <f>1.96*STDEV(C53:C76)/SQRT(COUNT(C53:C76))*100</f>
        <v>1.6927745089713127</v>
      </c>
      <c r="J6">
        <f>1.96*STDEV(D53:D76)/SQRT(COUNT(D53:D76))*100</f>
        <v>2.5704047762847284</v>
      </c>
    </row>
    <row r="7" spans="1:10" x14ac:dyDescent="0.2">
      <c r="A7" t="s">
        <v>60</v>
      </c>
      <c r="B7">
        <v>1</v>
      </c>
      <c r="C7">
        <v>4.3749999999999956E-2</v>
      </c>
      <c r="D7">
        <v>0.15151999999999988</v>
      </c>
    </row>
    <row r="8" spans="1:10" x14ac:dyDescent="0.2">
      <c r="A8" t="s">
        <v>61</v>
      </c>
      <c r="B8">
        <v>1</v>
      </c>
      <c r="C8">
        <v>5.376000000000003E-2</v>
      </c>
      <c r="D8">
        <v>0.1384200000000001</v>
      </c>
    </row>
    <row r="9" spans="1:10" x14ac:dyDescent="0.2">
      <c r="A9" t="s">
        <v>62</v>
      </c>
      <c r="B9">
        <v>1</v>
      </c>
      <c r="C9">
        <v>0.16571000000000002</v>
      </c>
      <c r="D9">
        <v>4.5270000000000032E-2</v>
      </c>
    </row>
    <row r="10" spans="1:10" x14ac:dyDescent="0.2">
      <c r="A10" t="s">
        <v>63</v>
      </c>
      <c r="B10">
        <v>1</v>
      </c>
      <c r="C10">
        <v>-5.0699999999999079E-3</v>
      </c>
      <c r="D10">
        <v>-3.6699999999999955E-2</v>
      </c>
    </row>
    <row r="11" spans="1:10" x14ac:dyDescent="0.2">
      <c r="A11" t="s">
        <v>64</v>
      </c>
      <c r="B11">
        <v>1</v>
      </c>
      <c r="C11">
        <v>1.0419999999999985E-2</v>
      </c>
      <c r="D11">
        <v>-1.0700000000000043E-2</v>
      </c>
    </row>
    <row r="12" spans="1:10" x14ac:dyDescent="0.2">
      <c r="A12" t="s">
        <v>65</v>
      </c>
      <c r="B12">
        <v>1</v>
      </c>
      <c r="C12">
        <v>0</v>
      </c>
      <c r="D12">
        <v>7.4999999999999956E-2</v>
      </c>
    </row>
    <row r="13" spans="1:10" x14ac:dyDescent="0.2">
      <c r="A13" t="s">
        <v>66</v>
      </c>
      <c r="B13">
        <v>1</v>
      </c>
      <c r="C13">
        <v>0.14583000000000002</v>
      </c>
      <c r="D13">
        <v>0.3428500000000001</v>
      </c>
    </row>
    <row r="14" spans="1:10" x14ac:dyDescent="0.2">
      <c r="A14" t="s">
        <v>67</v>
      </c>
      <c r="B14">
        <v>1</v>
      </c>
      <c r="C14">
        <v>0.11458000000000002</v>
      </c>
      <c r="D14">
        <v>2.856000000000003E-2</v>
      </c>
    </row>
    <row r="15" spans="1:10" x14ac:dyDescent="0.2">
      <c r="A15" t="s">
        <v>68</v>
      </c>
      <c r="B15">
        <v>1</v>
      </c>
      <c r="C15">
        <v>2.9410000000000047E-2</v>
      </c>
      <c r="D15">
        <v>0.17511999999999994</v>
      </c>
    </row>
    <row r="16" spans="1:10" x14ac:dyDescent="0.2">
      <c r="A16" t="s">
        <v>69</v>
      </c>
      <c r="B16">
        <v>1</v>
      </c>
      <c r="C16">
        <v>9.4289999999999985E-2</v>
      </c>
      <c r="D16">
        <v>-4.9819999999999975E-2</v>
      </c>
    </row>
    <row r="17" spans="1:4" x14ac:dyDescent="0.2">
      <c r="A17" t="s">
        <v>70</v>
      </c>
      <c r="B17">
        <v>1</v>
      </c>
      <c r="C17">
        <v>7.5890000000000013E-2</v>
      </c>
      <c r="D17">
        <v>8.4559999999999969E-2</v>
      </c>
    </row>
    <row r="18" spans="1:4" x14ac:dyDescent="0.2">
      <c r="A18" t="s">
        <v>71</v>
      </c>
      <c r="B18">
        <v>1</v>
      </c>
      <c r="C18">
        <v>-5.6250000000000022E-2</v>
      </c>
      <c r="D18">
        <v>-1.212000000000002E-2</v>
      </c>
    </row>
    <row r="19" spans="1:4" x14ac:dyDescent="0.2">
      <c r="A19" t="s">
        <v>72</v>
      </c>
      <c r="B19">
        <v>1</v>
      </c>
      <c r="C19">
        <v>6.0610000000000053E-2</v>
      </c>
      <c r="D19">
        <v>0.20667000000000002</v>
      </c>
    </row>
    <row r="20" spans="1:4" x14ac:dyDescent="0.2">
      <c r="A20" t="s">
        <v>73</v>
      </c>
      <c r="B20">
        <v>1</v>
      </c>
      <c r="C20">
        <v>-9.375E-2</v>
      </c>
      <c r="D20">
        <v>-5.4760000000000031E-2</v>
      </c>
    </row>
    <row r="21" spans="1:4" x14ac:dyDescent="0.2">
      <c r="A21" t="s">
        <v>74</v>
      </c>
      <c r="B21">
        <v>1</v>
      </c>
      <c r="C21">
        <v>-1.0149999999999992E-2</v>
      </c>
      <c r="D21">
        <v>-4.269999999999996E-2</v>
      </c>
    </row>
    <row r="22" spans="1:4" x14ac:dyDescent="0.2">
      <c r="A22" t="s">
        <v>75</v>
      </c>
      <c r="B22">
        <v>1</v>
      </c>
      <c r="C22">
        <v>5.7099999999999929E-3</v>
      </c>
      <c r="D22">
        <v>-0.16710000000000003</v>
      </c>
    </row>
    <row r="23" spans="1:4" x14ac:dyDescent="0.2">
      <c r="A23" t="s">
        <v>76</v>
      </c>
      <c r="B23">
        <v>1</v>
      </c>
      <c r="C23">
        <v>-4.1669999999999985E-2</v>
      </c>
      <c r="D23">
        <v>-5.4769999999999985E-2</v>
      </c>
    </row>
    <row r="24" spans="1:4" x14ac:dyDescent="0.2">
      <c r="A24" t="s">
        <v>77</v>
      </c>
      <c r="B24">
        <v>1</v>
      </c>
      <c r="C24">
        <v>2.0830000000000015E-2</v>
      </c>
      <c r="D24">
        <v>-1.3100000000000001E-2</v>
      </c>
    </row>
    <row r="25" spans="1:4" x14ac:dyDescent="0.2">
      <c r="A25" t="s">
        <v>78</v>
      </c>
      <c r="B25">
        <v>1</v>
      </c>
      <c r="C25">
        <v>-2.6190000000000047E-2</v>
      </c>
      <c r="D25">
        <v>-9.5140000000000113E-2</v>
      </c>
    </row>
    <row r="26" spans="1:4" x14ac:dyDescent="0.2">
      <c r="A26" t="s">
        <v>79</v>
      </c>
      <c r="B26">
        <v>1</v>
      </c>
      <c r="C26">
        <v>0</v>
      </c>
      <c r="D26">
        <v>0</v>
      </c>
    </row>
    <row r="27" spans="1:4" x14ac:dyDescent="0.2">
      <c r="A27" t="s">
        <v>80</v>
      </c>
      <c r="B27">
        <v>2</v>
      </c>
      <c r="C27">
        <v>0</v>
      </c>
      <c r="D27">
        <v>5.7139999999999969E-2</v>
      </c>
    </row>
    <row r="28" spans="1:4" x14ac:dyDescent="0.2">
      <c r="A28" t="s">
        <v>81</v>
      </c>
      <c r="B28">
        <v>2</v>
      </c>
      <c r="C28">
        <v>2.3799999999999377E-3</v>
      </c>
      <c r="D28">
        <v>-2.1070000000000033E-2</v>
      </c>
    </row>
    <row r="29" spans="1:4" x14ac:dyDescent="0.2">
      <c r="A29" t="s">
        <v>82</v>
      </c>
      <c r="B29">
        <v>2</v>
      </c>
      <c r="C29">
        <v>-3.9559999999999929E-2</v>
      </c>
      <c r="D29">
        <v>-0.10568</v>
      </c>
    </row>
    <row r="30" spans="1:4" x14ac:dyDescent="0.2">
      <c r="A30" t="s">
        <v>83</v>
      </c>
      <c r="B30">
        <v>2</v>
      </c>
      <c r="C30">
        <v>2.029000000000003E-2</v>
      </c>
      <c r="D30">
        <v>0.16180000000000005</v>
      </c>
    </row>
    <row r="31" spans="1:4" x14ac:dyDescent="0.2">
      <c r="A31" t="s">
        <v>84</v>
      </c>
      <c r="B31">
        <v>2</v>
      </c>
      <c r="C31">
        <v>9.9999999999999978E-2</v>
      </c>
      <c r="D31">
        <v>0.11253000000000002</v>
      </c>
    </row>
    <row r="32" spans="1:4" x14ac:dyDescent="0.2">
      <c r="A32" t="s">
        <v>85</v>
      </c>
      <c r="B32">
        <v>2</v>
      </c>
      <c r="C32">
        <v>0.125</v>
      </c>
      <c r="D32">
        <v>4.544999999999999E-2</v>
      </c>
    </row>
    <row r="33" spans="1:4" x14ac:dyDescent="0.2">
      <c r="A33" t="s">
        <v>86</v>
      </c>
      <c r="B33">
        <v>2</v>
      </c>
      <c r="C33">
        <v>0</v>
      </c>
      <c r="D33">
        <v>0</v>
      </c>
    </row>
    <row r="34" spans="1:4" x14ac:dyDescent="0.2">
      <c r="A34" t="s">
        <v>87</v>
      </c>
      <c r="B34">
        <v>2</v>
      </c>
      <c r="C34">
        <v>-2.6190000000000047E-2</v>
      </c>
      <c r="D34">
        <v>-2.1070000000000033E-2</v>
      </c>
    </row>
    <row r="35" spans="1:4" x14ac:dyDescent="0.2">
      <c r="A35" t="s">
        <v>88</v>
      </c>
      <c r="B35">
        <v>2</v>
      </c>
      <c r="C35">
        <v>2.9410000000000047E-2</v>
      </c>
      <c r="D35">
        <v>7.9879999999999951E-2</v>
      </c>
    </row>
    <row r="36" spans="1:4" x14ac:dyDescent="0.2">
      <c r="A36" t="s">
        <v>89</v>
      </c>
      <c r="B36">
        <v>2</v>
      </c>
      <c r="C36">
        <v>-5.6299999999999906E-2</v>
      </c>
      <c r="D36">
        <v>-0.12974999999999992</v>
      </c>
    </row>
    <row r="37" spans="1:4" x14ac:dyDescent="0.2">
      <c r="A37" t="s">
        <v>90</v>
      </c>
      <c r="B37">
        <v>2</v>
      </c>
      <c r="C37">
        <v>4.7619999999999996E-2</v>
      </c>
      <c r="D37">
        <v>0</v>
      </c>
    </row>
    <row r="38" spans="1:4" x14ac:dyDescent="0.2">
      <c r="A38" t="s">
        <v>91</v>
      </c>
      <c r="B38">
        <v>2</v>
      </c>
      <c r="C38">
        <v>3.6860000000000004E-2</v>
      </c>
      <c r="D38">
        <v>-7.8000000000000291E-3</v>
      </c>
    </row>
    <row r="39" spans="1:4" x14ac:dyDescent="0.2">
      <c r="A39" t="s">
        <v>92</v>
      </c>
      <c r="B39">
        <v>2</v>
      </c>
      <c r="C39">
        <v>-3.571000000000002E-2</v>
      </c>
      <c r="D39">
        <v>-1.2600000000000056E-2</v>
      </c>
    </row>
    <row r="40" spans="1:4" x14ac:dyDescent="0.2">
      <c r="A40" t="s">
        <v>93</v>
      </c>
      <c r="B40">
        <v>2</v>
      </c>
      <c r="C40">
        <v>-8.0810000000000048E-2</v>
      </c>
      <c r="D40">
        <v>-4.0400000000000102E-2</v>
      </c>
    </row>
    <row r="41" spans="1:4" x14ac:dyDescent="0.2">
      <c r="A41" t="s">
        <v>94</v>
      </c>
      <c r="B41">
        <v>2</v>
      </c>
      <c r="C41">
        <v>-5.4760000000000031E-2</v>
      </c>
      <c r="D41">
        <v>-9.5239999999999991E-2</v>
      </c>
    </row>
    <row r="42" spans="1:4" x14ac:dyDescent="0.2">
      <c r="A42" t="s">
        <v>95</v>
      </c>
      <c r="B42">
        <v>2</v>
      </c>
      <c r="C42">
        <v>-3.571000000000002E-2</v>
      </c>
      <c r="D42">
        <v>6.514999999999993E-2</v>
      </c>
    </row>
    <row r="43" spans="1:4" x14ac:dyDescent="0.2">
      <c r="A43" t="s">
        <v>96</v>
      </c>
      <c r="B43">
        <v>2</v>
      </c>
      <c r="C43">
        <v>-1.0419999999999985E-2</v>
      </c>
      <c r="D43">
        <v>0.14046999999999998</v>
      </c>
    </row>
    <row r="44" spans="1:4" x14ac:dyDescent="0.2">
      <c r="A44" t="s">
        <v>97</v>
      </c>
      <c r="B44">
        <v>2</v>
      </c>
      <c r="C44">
        <v>5.376000000000003E-2</v>
      </c>
      <c r="D44">
        <v>0.1230500000000001</v>
      </c>
    </row>
    <row r="45" spans="1:4" x14ac:dyDescent="0.2">
      <c r="A45" t="s">
        <v>98</v>
      </c>
      <c r="B45">
        <v>2</v>
      </c>
      <c r="C45">
        <v>-1.0419999999999985E-2</v>
      </c>
      <c r="D45">
        <v>-1.3100000000000001E-2</v>
      </c>
    </row>
    <row r="46" spans="1:4" x14ac:dyDescent="0.2">
      <c r="A46" t="s">
        <v>99</v>
      </c>
      <c r="B46">
        <v>2</v>
      </c>
      <c r="C46">
        <v>4.4039999999999968E-2</v>
      </c>
      <c r="D46">
        <v>-1.1820000000000053E-2</v>
      </c>
    </row>
    <row r="47" spans="1:4" x14ac:dyDescent="0.2">
      <c r="A47" t="s">
        <v>100</v>
      </c>
      <c r="B47">
        <v>2</v>
      </c>
      <c r="C47">
        <v>2.9410000000000047E-2</v>
      </c>
      <c r="D47">
        <v>0</v>
      </c>
    </row>
    <row r="48" spans="1:4" x14ac:dyDescent="0.2">
      <c r="A48" t="s">
        <v>101</v>
      </c>
      <c r="B48">
        <v>2</v>
      </c>
      <c r="C48">
        <v>0</v>
      </c>
      <c r="D48">
        <v>0.13375000000000004</v>
      </c>
    </row>
    <row r="49" spans="1:4" x14ac:dyDescent="0.2">
      <c r="A49" t="s">
        <v>102</v>
      </c>
      <c r="B49">
        <v>2</v>
      </c>
      <c r="C49">
        <v>-2.678999999999998E-2</v>
      </c>
      <c r="D49">
        <v>2.9059999999999975E-2</v>
      </c>
    </row>
    <row r="50" spans="1:4" x14ac:dyDescent="0.2">
      <c r="A50" t="s">
        <v>103</v>
      </c>
      <c r="B50">
        <v>2</v>
      </c>
      <c r="C50">
        <v>3.125E-2</v>
      </c>
      <c r="D50">
        <v>6.3629999999999964E-2</v>
      </c>
    </row>
    <row r="51" spans="1:4" x14ac:dyDescent="0.2">
      <c r="A51" t="s">
        <v>104</v>
      </c>
      <c r="B51">
        <v>2</v>
      </c>
      <c r="C51">
        <v>0</v>
      </c>
      <c r="D51">
        <v>4.1669999999999985E-2</v>
      </c>
    </row>
    <row r="52" spans="1:4" x14ac:dyDescent="0.2">
      <c r="A52" t="s">
        <v>105</v>
      </c>
      <c r="B52">
        <v>2</v>
      </c>
      <c r="C52">
        <v>0</v>
      </c>
      <c r="D52">
        <v>0</v>
      </c>
    </row>
    <row r="53" spans="1:4" x14ac:dyDescent="0.2">
      <c r="A53" t="s">
        <v>106</v>
      </c>
      <c r="B53">
        <v>3</v>
      </c>
      <c r="C53">
        <v>0.17708000000000002</v>
      </c>
      <c r="D53">
        <v>0.14285000000000003</v>
      </c>
    </row>
    <row r="54" spans="1:4" x14ac:dyDescent="0.2">
      <c r="A54" t="s">
        <v>107</v>
      </c>
      <c r="B54">
        <v>3</v>
      </c>
      <c r="C54">
        <v>0</v>
      </c>
      <c r="D54">
        <v>0.10600999999999994</v>
      </c>
    </row>
    <row r="55" spans="1:4" x14ac:dyDescent="0.2">
      <c r="A55" t="s">
        <v>108</v>
      </c>
      <c r="B55">
        <v>3</v>
      </c>
      <c r="C55">
        <v>4.8680000000000057E-2</v>
      </c>
      <c r="D55">
        <v>0.13395000000000001</v>
      </c>
    </row>
    <row r="56" spans="1:4" x14ac:dyDescent="0.2">
      <c r="A56" t="s">
        <v>109</v>
      </c>
      <c r="B56">
        <v>3</v>
      </c>
      <c r="C56">
        <v>-2.0830000000000015E-2</v>
      </c>
      <c r="D56">
        <v>-0.16666000000000003</v>
      </c>
    </row>
    <row r="57" spans="1:4" x14ac:dyDescent="0.2">
      <c r="A57" t="s">
        <v>110</v>
      </c>
      <c r="B57">
        <v>3</v>
      </c>
      <c r="C57">
        <v>0</v>
      </c>
      <c r="D57">
        <v>0</v>
      </c>
    </row>
    <row r="58" spans="1:4" x14ac:dyDescent="0.2">
      <c r="A58" t="s">
        <v>111</v>
      </c>
      <c r="B58">
        <v>3</v>
      </c>
      <c r="C58">
        <v>6.25E-2</v>
      </c>
      <c r="D58">
        <v>0</v>
      </c>
    </row>
    <row r="59" spans="1:4" x14ac:dyDescent="0.2">
      <c r="A59" t="s">
        <v>112</v>
      </c>
      <c r="B59">
        <v>3</v>
      </c>
      <c r="C59">
        <v>0</v>
      </c>
      <c r="D59">
        <v>0</v>
      </c>
    </row>
    <row r="60" spans="1:4" x14ac:dyDescent="0.2">
      <c r="A60" t="s">
        <v>113</v>
      </c>
      <c r="B60">
        <v>3</v>
      </c>
      <c r="C60">
        <v>0</v>
      </c>
      <c r="D60">
        <v>0</v>
      </c>
    </row>
    <row r="61" spans="1:4" x14ac:dyDescent="0.2">
      <c r="A61" t="s">
        <v>114</v>
      </c>
      <c r="B61">
        <v>3</v>
      </c>
      <c r="C61">
        <v>0</v>
      </c>
      <c r="D61">
        <v>0</v>
      </c>
    </row>
    <row r="62" spans="1:4" x14ac:dyDescent="0.2">
      <c r="A62" t="s">
        <v>115</v>
      </c>
      <c r="B62">
        <v>3</v>
      </c>
      <c r="C62">
        <v>-3.125E-2</v>
      </c>
      <c r="D62">
        <v>-3.3089999999999953E-2</v>
      </c>
    </row>
    <row r="63" spans="1:4" x14ac:dyDescent="0.2">
      <c r="A63" t="s">
        <v>116</v>
      </c>
      <c r="B63">
        <v>3</v>
      </c>
      <c r="C63">
        <v>0</v>
      </c>
      <c r="D63">
        <v>0</v>
      </c>
    </row>
    <row r="64" spans="1:4" x14ac:dyDescent="0.2">
      <c r="A64" t="s">
        <v>117</v>
      </c>
      <c r="B64">
        <v>3</v>
      </c>
      <c r="C64">
        <v>3.0299999999999994E-2</v>
      </c>
      <c r="D64">
        <v>8.167000000000002E-2</v>
      </c>
    </row>
    <row r="65" spans="1:4" x14ac:dyDescent="0.2">
      <c r="A65" t="s">
        <v>118</v>
      </c>
      <c r="B65">
        <v>3</v>
      </c>
      <c r="C65">
        <v>0</v>
      </c>
      <c r="D65">
        <v>0</v>
      </c>
    </row>
    <row r="66" spans="1:4" x14ac:dyDescent="0.2">
      <c r="A66" t="s">
        <v>119</v>
      </c>
      <c r="B66">
        <v>3</v>
      </c>
      <c r="C66">
        <v>0</v>
      </c>
      <c r="D66">
        <v>2.7780000000000027E-2</v>
      </c>
    </row>
    <row r="67" spans="1:4" x14ac:dyDescent="0.2">
      <c r="A67" t="s">
        <v>120</v>
      </c>
      <c r="B67">
        <v>3</v>
      </c>
      <c r="C67">
        <v>3.125E-2</v>
      </c>
      <c r="D67">
        <v>0</v>
      </c>
    </row>
    <row r="68" spans="1:4" x14ac:dyDescent="0.2">
      <c r="A68" t="s">
        <v>121</v>
      </c>
      <c r="B68">
        <v>3</v>
      </c>
      <c r="C68">
        <v>0</v>
      </c>
      <c r="D68">
        <v>3.4479999999999955E-2</v>
      </c>
    </row>
    <row r="69" spans="1:4" x14ac:dyDescent="0.2">
      <c r="A69" t="s">
        <v>122</v>
      </c>
      <c r="B69">
        <v>3</v>
      </c>
      <c r="C69">
        <v>2.9410000000000047E-2</v>
      </c>
      <c r="D69">
        <v>4.7619999999999996E-2</v>
      </c>
    </row>
    <row r="70" spans="1:4" x14ac:dyDescent="0.2">
      <c r="A70" t="s">
        <v>123</v>
      </c>
      <c r="B70">
        <v>3</v>
      </c>
      <c r="C70">
        <v>6.25E-2</v>
      </c>
      <c r="D70">
        <v>8.3330000000000015E-2</v>
      </c>
    </row>
    <row r="71" spans="1:4" x14ac:dyDescent="0.2">
      <c r="A71" t="s">
        <v>124</v>
      </c>
      <c r="B71">
        <v>3</v>
      </c>
      <c r="C71">
        <v>2.8569999999999984E-2</v>
      </c>
      <c r="D71">
        <v>7.1519999999999917E-2</v>
      </c>
    </row>
    <row r="72" spans="1:4" x14ac:dyDescent="0.2">
      <c r="A72" t="s">
        <v>125</v>
      </c>
      <c r="B72">
        <v>3</v>
      </c>
      <c r="C72">
        <v>0</v>
      </c>
      <c r="D72">
        <v>9.5239999999999991E-2</v>
      </c>
    </row>
    <row r="73" spans="1:4" x14ac:dyDescent="0.2">
      <c r="A73" t="s">
        <v>126</v>
      </c>
      <c r="B73">
        <v>3</v>
      </c>
      <c r="C73">
        <v>0</v>
      </c>
      <c r="D73">
        <v>0</v>
      </c>
    </row>
    <row r="74" spans="1:4" x14ac:dyDescent="0.2">
      <c r="A74" t="s">
        <v>127</v>
      </c>
      <c r="B74">
        <v>3</v>
      </c>
      <c r="C74">
        <v>0</v>
      </c>
      <c r="D74">
        <v>0</v>
      </c>
    </row>
    <row r="75" spans="1:4" x14ac:dyDescent="0.2">
      <c r="A75" t="s">
        <v>128</v>
      </c>
      <c r="B75">
        <v>3</v>
      </c>
      <c r="C75">
        <v>0</v>
      </c>
      <c r="D75">
        <v>3.3329999999999971E-2</v>
      </c>
    </row>
    <row r="76" spans="1:4" x14ac:dyDescent="0.2">
      <c r="A76" t="s">
        <v>129</v>
      </c>
      <c r="B76">
        <v>3</v>
      </c>
      <c r="C76">
        <v>-3.0299999999999994E-2</v>
      </c>
      <c r="D76">
        <v>-1.8930000000000002E-2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F10" workbookViewId="0">
      <selection activeCell="W25" sqref="W25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178</v>
      </c>
      <c r="E1" t="s">
        <v>188</v>
      </c>
      <c r="F1" t="s">
        <v>179</v>
      </c>
      <c r="G1" t="s">
        <v>180</v>
      </c>
      <c r="H1" t="s">
        <v>142</v>
      </c>
      <c r="I1" t="s">
        <v>181</v>
      </c>
      <c r="J1" t="s">
        <v>133</v>
      </c>
      <c r="K1" t="s">
        <v>143</v>
      </c>
      <c r="L1" t="s">
        <v>144</v>
      </c>
      <c r="M1" t="s">
        <v>182</v>
      </c>
      <c r="N1" t="s">
        <v>183</v>
      </c>
      <c r="O1" t="s">
        <v>184</v>
      </c>
      <c r="P1" t="s">
        <v>185</v>
      </c>
      <c r="Q1" t="s">
        <v>147</v>
      </c>
      <c r="R1" t="s">
        <v>148</v>
      </c>
      <c r="S1" t="s">
        <v>149</v>
      </c>
      <c r="T1" t="s">
        <v>150</v>
      </c>
    </row>
    <row r="2" spans="1:25" x14ac:dyDescent="0.2">
      <c r="A2" t="s">
        <v>106</v>
      </c>
      <c r="B2" s="3">
        <v>352</v>
      </c>
      <c r="C2" t="s">
        <v>175</v>
      </c>
      <c r="D2" s="4">
        <v>1217.0604000000001</v>
      </c>
      <c r="E2" s="4">
        <v>1326.3047999999999</v>
      </c>
      <c r="F2" s="4">
        <v>1378.0001</v>
      </c>
      <c r="G2" s="4">
        <v>1320.4991</v>
      </c>
      <c r="H2" s="4">
        <f>AVERAGE(D2:G2)</f>
        <v>1310.4661000000001</v>
      </c>
      <c r="I2" s="4">
        <f>AVERAGE(D2:D76)</f>
        <v>1545.3364533333336</v>
      </c>
      <c r="J2" s="4">
        <f>AVERAGE(E2:E76)</f>
        <v>1450.8056253333339</v>
      </c>
      <c r="K2" s="4">
        <f t="shared" ref="K2:L2" si="0">AVERAGE(F2:F76)</f>
        <v>1591.5562586666661</v>
      </c>
      <c r="L2" s="4">
        <f t="shared" si="0"/>
        <v>1563.8411813333332</v>
      </c>
      <c r="M2" s="4">
        <f>D2-$H2+I$2</f>
        <v>1451.9307533333335</v>
      </c>
      <c r="N2" s="4">
        <f t="shared" ref="N2:P2" si="1">E2-$H2+J$2</f>
        <v>1466.6443253333337</v>
      </c>
      <c r="O2" s="4">
        <f t="shared" si="1"/>
        <v>1659.0902586666659</v>
      </c>
      <c r="P2" s="4">
        <f t="shared" si="1"/>
        <v>1573.8741813333331</v>
      </c>
      <c r="Q2" s="4">
        <f>1.96*STDEV(M2:M76)/SQRT(COUNT(M2:M76))</f>
        <v>21.245485157852428</v>
      </c>
      <c r="R2" s="4">
        <f t="shared" ref="R2:T2" si="2">1.96*STDEV(N2:N76)/SQRT(COUNT(N2:N76))</f>
        <v>29.091092798820874</v>
      </c>
      <c r="S2" s="4">
        <f t="shared" si="2"/>
        <v>18.662172675846367</v>
      </c>
      <c r="T2" s="4">
        <f t="shared" si="2"/>
        <v>29.933357995617477</v>
      </c>
    </row>
    <row r="3" spans="1:25" x14ac:dyDescent="0.2">
      <c r="A3" t="s">
        <v>107</v>
      </c>
      <c r="B3" s="3">
        <v>257</v>
      </c>
      <c r="C3" t="s">
        <v>175</v>
      </c>
      <c r="D3" s="4">
        <v>990.90689999999995</v>
      </c>
      <c r="E3" s="4">
        <v>821.93859999999995</v>
      </c>
      <c r="F3" s="4">
        <v>975.26819999999998</v>
      </c>
      <c r="G3" s="4">
        <v>1110.4061999999999</v>
      </c>
      <c r="H3" s="4">
        <f t="shared" ref="H3:H66" si="3">AVERAGE(D3:G3)</f>
        <v>974.62997499999994</v>
      </c>
      <c r="M3" s="4">
        <f t="shared" ref="M3:M22" si="4">D3-$H3+I$2</f>
        <v>1561.6133783333335</v>
      </c>
      <c r="N3" s="4">
        <f t="shared" ref="N3:N22" si="5">E3-$H3+J$2</f>
        <v>1298.114250333334</v>
      </c>
      <c r="O3" s="4">
        <f t="shared" ref="O3:O22" si="6">F3-$H3+K$2</f>
        <v>1592.1944836666662</v>
      </c>
      <c r="P3" s="4">
        <f t="shared" ref="P3:P22" si="7">G3-$H3+L$2</f>
        <v>1699.6174063333333</v>
      </c>
    </row>
    <row r="4" spans="1:25" x14ac:dyDescent="0.2">
      <c r="A4" t="s">
        <v>108</v>
      </c>
      <c r="B4" s="3">
        <v>237</v>
      </c>
      <c r="C4" t="s">
        <v>175</v>
      </c>
      <c r="D4" s="4">
        <v>964.93200000000002</v>
      </c>
      <c r="E4" s="4">
        <v>958.77829999999994</v>
      </c>
      <c r="F4" s="4">
        <v>1142.941</v>
      </c>
      <c r="G4" s="4">
        <v>1246.2552000000001</v>
      </c>
      <c r="H4" s="4">
        <f t="shared" si="3"/>
        <v>1078.226625</v>
      </c>
      <c r="M4" s="4">
        <f t="shared" si="4"/>
        <v>1432.0418283333336</v>
      </c>
      <c r="N4" s="4">
        <f t="shared" si="5"/>
        <v>1331.3573003333338</v>
      </c>
      <c r="O4" s="4">
        <f t="shared" si="6"/>
        <v>1656.2706336666661</v>
      </c>
      <c r="P4" s="4">
        <f t="shared" si="7"/>
        <v>1731.8697563333333</v>
      </c>
    </row>
    <row r="5" spans="1:25" x14ac:dyDescent="0.2">
      <c r="A5" t="s">
        <v>109</v>
      </c>
      <c r="B5" s="3">
        <v>227</v>
      </c>
      <c r="C5" t="s">
        <v>175</v>
      </c>
      <c r="D5" s="4">
        <v>909.44870000000003</v>
      </c>
      <c r="E5" s="4">
        <v>785.92280000000005</v>
      </c>
      <c r="F5" s="4">
        <v>1037.6277</v>
      </c>
      <c r="G5" s="4">
        <v>851.90070000000003</v>
      </c>
      <c r="H5" s="4">
        <f t="shared" si="3"/>
        <v>896.22497500000009</v>
      </c>
      <c r="M5" s="4">
        <f t="shared" si="4"/>
        <v>1558.5601783333336</v>
      </c>
      <c r="N5" s="4">
        <f t="shared" si="5"/>
        <v>1340.5034503333338</v>
      </c>
      <c r="O5" s="4">
        <f t="shared" si="6"/>
        <v>1732.958983666666</v>
      </c>
      <c r="P5" s="4">
        <f t="shared" si="7"/>
        <v>1519.5169063333333</v>
      </c>
    </row>
    <row r="6" spans="1:25" x14ac:dyDescent="0.2">
      <c r="A6" t="s">
        <v>110</v>
      </c>
      <c r="B6" s="3">
        <v>224</v>
      </c>
      <c r="C6" t="s">
        <v>175</v>
      </c>
      <c r="D6" s="4">
        <v>666.7491</v>
      </c>
      <c r="E6" s="4">
        <v>608.17200000000003</v>
      </c>
      <c r="F6" s="4">
        <v>698.46259999999995</v>
      </c>
      <c r="G6" s="4">
        <v>732.02120000000002</v>
      </c>
      <c r="H6" s="4">
        <f t="shared" si="3"/>
        <v>676.351225</v>
      </c>
      <c r="M6" s="4">
        <f t="shared" si="4"/>
        <v>1535.7343283333335</v>
      </c>
      <c r="N6" s="4">
        <f t="shared" si="5"/>
        <v>1382.626400333334</v>
      </c>
      <c r="O6" s="4">
        <f t="shared" si="6"/>
        <v>1613.667633666666</v>
      </c>
      <c r="P6" s="4">
        <f t="shared" si="7"/>
        <v>1619.5111563333332</v>
      </c>
    </row>
    <row r="7" spans="1:25" x14ac:dyDescent="0.2">
      <c r="A7" t="s">
        <v>111</v>
      </c>
      <c r="B7" s="3">
        <v>266</v>
      </c>
      <c r="C7" t="s">
        <v>175</v>
      </c>
      <c r="D7" s="4">
        <v>886.41079999999999</v>
      </c>
      <c r="E7" s="4">
        <v>982.80709999999999</v>
      </c>
      <c r="F7" s="4">
        <v>953.68460000000005</v>
      </c>
      <c r="G7" s="4">
        <v>973.86800000000005</v>
      </c>
      <c r="H7" s="4">
        <f t="shared" si="3"/>
        <v>949.19262500000002</v>
      </c>
      <c r="M7" s="4">
        <f t="shared" si="4"/>
        <v>1482.5546283333335</v>
      </c>
      <c r="N7" s="4">
        <f t="shared" si="5"/>
        <v>1484.4201003333337</v>
      </c>
      <c r="O7" s="4">
        <f t="shared" si="6"/>
        <v>1596.048233666666</v>
      </c>
      <c r="P7" s="4">
        <f t="shared" si="7"/>
        <v>1588.5165563333333</v>
      </c>
      <c r="V7" t="s">
        <v>153</v>
      </c>
      <c r="W7" t="s">
        <v>151</v>
      </c>
    </row>
    <row r="8" spans="1:25" x14ac:dyDescent="0.2">
      <c r="A8" t="s">
        <v>112</v>
      </c>
      <c r="B8" s="3">
        <v>439</v>
      </c>
      <c r="C8" t="s">
        <v>175</v>
      </c>
      <c r="D8" s="4">
        <v>1146.8508999999999</v>
      </c>
      <c r="E8" s="4">
        <v>1045.6104</v>
      </c>
      <c r="F8" s="4">
        <v>1152.6275000000001</v>
      </c>
      <c r="G8" s="4">
        <v>1172.7208000000001</v>
      </c>
      <c r="H8" s="4">
        <f t="shared" si="3"/>
        <v>1129.4524000000001</v>
      </c>
      <c r="M8" s="4">
        <f t="shared" si="4"/>
        <v>1562.7349533333334</v>
      </c>
      <c r="N8" s="4">
        <f t="shared" si="5"/>
        <v>1366.9636253333338</v>
      </c>
      <c r="O8" s="4">
        <f t="shared" si="6"/>
        <v>1614.731358666666</v>
      </c>
      <c r="P8" s="4">
        <f t="shared" si="7"/>
        <v>1607.1095813333332</v>
      </c>
      <c r="U8" t="s">
        <v>186</v>
      </c>
      <c r="V8" s="4">
        <f>I2</f>
        <v>1545.3364533333336</v>
      </c>
      <c r="W8" s="4">
        <f>K2</f>
        <v>1591.5562586666661</v>
      </c>
      <c r="X8" s="4">
        <f>Q2</f>
        <v>21.245485157852428</v>
      </c>
      <c r="Y8" s="4">
        <f>S2</f>
        <v>18.662172675846367</v>
      </c>
    </row>
    <row r="9" spans="1:25" x14ac:dyDescent="0.2">
      <c r="A9" t="s">
        <v>113</v>
      </c>
      <c r="B9" s="3">
        <v>359</v>
      </c>
      <c r="C9" t="s">
        <v>175</v>
      </c>
      <c r="D9" s="4">
        <v>1421.5785000000001</v>
      </c>
      <c r="E9" s="4">
        <v>1136.1325999999999</v>
      </c>
      <c r="F9" s="4">
        <v>1464.2677000000001</v>
      </c>
      <c r="G9" s="4">
        <v>1418.9173000000001</v>
      </c>
      <c r="H9" s="4">
        <f t="shared" si="3"/>
        <v>1360.224025</v>
      </c>
      <c r="M9" s="4">
        <f t="shared" si="4"/>
        <v>1606.6909283333337</v>
      </c>
      <c r="N9" s="4">
        <f t="shared" si="5"/>
        <v>1226.7142003333338</v>
      </c>
      <c r="O9" s="4">
        <f t="shared" si="6"/>
        <v>1695.5999336666662</v>
      </c>
      <c r="P9" s="4">
        <f t="shared" si="7"/>
        <v>1622.5344563333333</v>
      </c>
      <c r="U9" t="s">
        <v>187</v>
      </c>
      <c r="V9" s="4">
        <f>J2</f>
        <v>1450.8056253333339</v>
      </c>
      <c r="W9" s="4">
        <f>L2</f>
        <v>1563.8411813333332</v>
      </c>
      <c r="X9" s="4">
        <f>R2</f>
        <v>29.091092798820874</v>
      </c>
      <c r="Y9" s="4">
        <f>T2</f>
        <v>29.933357995617477</v>
      </c>
    </row>
    <row r="10" spans="1:25" x14ac:dyDescent="0.2">
      <c r="A10" t="s">
        <v>114</v>
      </c>
      <c r="B10" s="3">
        <v>261</v>
      </c>
      <c r="C10" t="s">
        <v>175</v>
      </c>
      <c r="D10" s="4">
        <v>947.97919999999999</v>
      </c>
      <c r="E10" s="4">
        <v>917.28570000000002</v>
      </c>
      <c r="F10" s="4">
        <v>1018.1919</v>
      </c>
      <c r="G10" s="4">
        <v>1222.8731</v>
      </c>
      <c r="H10" s="4">
        <f t="shared" si="3"/>
        <v>1026.5824749999999</v>
      </c>
      <c r="M10" s="4">
        <f t="shared" si="4"/>
        <v>1466.7331783333336</v>
      </c>
      <c r="N10" s="4">
        <f t="shared" si="5"/>
        <v>1341.5088503333341</v>
      </c>
      <c r="O10" s="4">
        <f t="shared" si="6"/>
        <v>1583.1656836666662</v>
      </c>
      <c r="P10" s="4">
        <f t="shared" si="7"/>
        <v>1760.1318063333333</v>
      </c>
    </row>
    <row r="11" spans="1:25" x14ac:dyDescent="0.2">
      <c r="A11" t="s">
        <v>115</v>
      </c>
      <c r="B11" s="3">
        <v>474</v>
      </c>
      <c r="C11" t="s">
        <v>175</v>
      </c>
      <c r="D11" s="4">
        <v>714.37329999999997</v>
      </c>
      <c r="E11" s="4">
        <v>636.32069999999999</v>
      </c>
      <c r="F11" s="4">
        <v>840.43089999999995</v>
      </c>
      <c r="G11" s="4">
        <v>714.12509999999997</v>
      </c>
      <c r="H11" s="4">
        <f t="shared" si="3"/>
        <v>726.3125</v>
      </c>
      <c r="M11" s="4">
        <f t="shared" si="4"/>
        <v>1533.3972533333335</v>
      </c>
      <c r="N11" s="4">
        <f t="shared" si="5"/>
        <v>1360.8138253333339</v>
      </c>
      <c r="O11" s="4">
        <f t="shared" si="6"/>
        <v>1705.6746586666659</v>
      </c>
      <c r="P11" s="4">
        <f t="shared" si="7"/>
        <v>1551.6537813333332</v>
      </c>
    </row>
    <row r="12" spans="1:25" x14ac:dyDescent="0.2">
      <c r="A12" t="s">
        <v>116</v>
      </c>
      <c r="B12" s="3">
        <v>347</v>
      </c>
      <c r="C12" t="s">
        <v>175</v>
      </c>
      <c r="D12" s="4">
        <v>1110.2312999999999</v>
      </c>
      <c r="E12" s="4">
        <v>1133.3593000000001</v>
      </c>
      <c r="F12" s="4">
        <v>1073.2646</v>
      </c>
      <c r="G12" s="4">
        <v>1075.9226000000001</v>
      </c>
      <c r="H12" s="4">
        <f t="shared" si="3"/>
        <v>1098.19445</v>
      </c>
      <c r="M12" s="4">
        <f t="shared" si="4"/>
        <v>1557.3733033333335</v>
      </c>
      <c r="N12" s="4">
        <f t="shared" si="5"/>
        <v>1485.970475333334</v>
      </c>
      <c r="O12" s="4">
        <f t="shared" si="6"/>
        <v>1566.6264086666661</v>
      </c>
      <c r="P12" s="4">
        <f t="shared" si="7"/>
        <v>1541.5693313333334</v>
      </c>
    </row>
    <row r="13" spans="1:25" x14ac:dyDescent="0.2">
      <c r="A13" t="s">
        <v>117</v>
      </c>
      <c r="B13" s="3">
        <v>434</v>
      </c>
      <c r="C13" t="s">
        <v>175</v>
      </c>
      <c r="D13" s="4">
        <v>1531.7909999999999</v>
      </c>
      <c r="E13" s="4">
        <v>1128.3570999999999</v>
      </c>
      <c r="F13" s="4">
        <v>1540.3712</v>
      </c>
      <c r="G13" s="4">
        <v>1478.7609</v>
      </c>
      <c r="H13" s="4">
        <f t="shared" si="3"/>
        <v>1419.82005</v>
      </c>
      <c r="M13" s="4">
        <f t="shared" si="4"/>
        <v>1657.3074033333335</v>
      </c>
      <c r="N13" s="4">
        <f t="shared" si="5"/>
        <v>1159.3426753333338</v>
      </c>
      <c r="O13" s="4">
        <f t="shared" si="6"/>
        <v>1712.1074086666661</v>
      </c>
      <c r="P13" s="4">
        <f t="shared" si="7"/>
        <v>1622.7820313333332</v>
      </c>
    </row>
    <row r="14" spans="1:25" x14ac:dyDescent="0.2">
      <c r="A14" t="s">
        <v>118</v>
      </c>
      <c r="B14" s="3">
        <v>241</v>
      </c>
      <c r="C14" t="s">
        <v>175</v>
      </c>
      <c r="D14" s="4">
        <v>887.94359999999995</v>
      </c>
      <c r="E14" s="4">
        <v>917.66840000000002</v>
      </c>
      <c r="F14" s="4">
        <v>890.67349999999999</v>
      </c>
      <c r="G14" s="4">
        <v>1009.0277</v>
      </c>
      <c r="H14" s="4">
        <f t="shared" si="3"/>
        <v>926.32830000000001</v>
      </c>
      <c r="M14" s="4">
        <f t="shared" si="4"/>
        <v>1506.9517533333335</v>
      </c>
      <c r="N14" s="4">
        <f t="shared" si="5"/>
        <v>1442.1457253333338</v>
      </c>
      <c r="O14" s="4">
        <f t="shared" si="6"/>
        <v>1555.901458666666</v>
      </c>
      <c r="P14" s="4">
        <f t="shared" si="7"/>
        <v>1646.5405813333332</v>
      </c>
    </row>
    <row r="15" spans="1:25" x14ac:dyDescent="0.2">
      <c r="A15" t="s">
        <v>119</v>
      </c>
      <c r="B15" s="3">
        <v>444</v>
      </c>
      <c r="C15" t="s">
        <v>175</v>
      </c>
      <c r="D15" s="4">
        <v>976.16629999999998</v>
      </c>
      <c r="E15" s="4">
        <v>928.13189999999997</v>
      </c>
      <c r="F15" s="4">
        <v>997.74310000000003</v>
      </c>
      <c r="G15" s="4">
        <v>987.26580000000001</v>
      </c>
      <c r="H15" s="4">
        <f t="shared" si="3"/>
        <v>972.326775</v>
      </c>
      <c r="M15" s="4">
        <f t="shared" si="4"/>
        <v>1549.1759783333337</v>
      </c>
      <c r="N15" s="4">
        <f t="shared" si="5"/>
        <v>1406.6107503333337</v>
      </c>
      <c r="O15" s="4">
        <f t="shared" si="6"/>
        <v>1616.9725836666662</v>
      </c>
      <c r="P15" s="4">
        <f t="shared" si="7"/>
        <v>1578.7802063333334</v>
      </c>
    </row>
    <row r="16" spans="1:25" x14ac:dyDescent="0.2">
      <c r="A16" t="s">
        <v>120</v>
      </c>
      <c r="B16" s="3">
        <v>343</v>
      </c>
      <c r="C16" t="s">
        <v>175</v>
      </c>
      <c r="D16" s="4">
        <v>1039.5023000000001</v>
      </c>
      <c r="E16" s="4">
        <v>983.3279</v>
      </c>
      <c r="F16" s="4">
        <v>883.28920000000005</v>
      </c>
      <c r="G16" s="4">
        <v>774.46320000000003</v>
      </c>
      <c r="H16" s="4">
        <f t="shared" si="3"/>
        <v>920.14565000000005</v>
      </c>
      <c r="M16" s="4">
        <f t="shared" si="4"/>
        <v>1664.6931033333335</v>
      </c>
      <c r="N16" s="4">
        <f t="shared" si="5"/>
        <v>1513.9878753333337</v>
      </c>
      <c r="O16" s="4">
        <f t="shared" si="6"/>
        <v>1554.6998086666661</v>
      </c>
      <c r="P16" s="4">
        <f t="shared" si="7"/>
        <v>1418.1587313333332</v>
      </c>
    </row>
    <row r="17" spans="1:16" x14ac:dyDescent="0.2">
      <c r="A17" t="s">
        <v>121</v>
      </c>
      <c r="B17" s="3">
        <v>23831</v>
      </c>
      <c r="C17" t="s">
        <v>175</v>
      </c>
      <c r="D17" s="4">
        <v>1306.9751000000001</v>
      </c>
      <c r="E17" s="4">
        <v>1156.1113</v>
      </c>
      <c r="F17" s="4">
        <v>1191.8895</v>
      </c>
      <c r="G17" s="4">
        <v>1110.1057000000001</v>
      </c>
      <c r="H17" s="4">
        <f t="shared" si="3"/>
        <v>1191.2704000000001</v>
      </c>
      <c r="M17" s="4">
        <f t="shared" si="4"/>
        <v>1661.0411533333336</v>
      </c>
      <c r="N17" s="4">
        <f t="shared" si="5"/>
        <v>1415.6465253333338</v>
      </c>
      <c r="O17" s="4">
        <f t="shared" si="6"/>
        <v>1592.1753586666659</v>
      </c>
      <c r="P17" s="4">
        <f t="shared" si="7"/>
        <v>1482.6764813333332</v>
      </c>
    </row>
    <row r="18" spans="1:16" x14ac:dyDescent="0.2">
      <c r="A18" t="s">
        <v>122</v>
      </c>
      <c r="B18" s="3">
        <v>265</v>
      </c>
      <c r="C18" t="s">
        <v>175</v>
      </c>
      <c r="D18" s="4">
        <v>800.45370000000003</v>
      </c>
      <c r="E18" s="4">
        <v>717.29520000000002</v>
      </c>
      <c r="F18" s="4">
        <v>865.34169999999995</v>
      </c>
      <c r="G18" s="4">
        <v>830.84739999999999</v>
      </c>
      <c r="H18" s="4">
        <f t="shared" si="3"/>
        <v>803.48450000000003</v>
      </c>
      <c r="M18" s="4">
        <f t="shared" si="4"/>
        <v>1542.3056533333336</v>
      </c>
      <c r="N18" s="4">
        <f t="shared" si="5"/>
        <v>1364.6163253333339</v>
      </c>
      <c r="O18" s="4">
        <f t="shared" si="6"/>
        <v>1653.413458666666</v>
      </c>
      <c r="P18" s="4">
        <f t="shared" si="7"/>
        <v>1591.2040813333333</v>
      </c>
    </row>
    <row r="19" spans="1:16" x14ac:dyDescent="0.2">
      <c r="A19" t="s">
        <v>123</v>
      </c>
      <c r="B19" s="3">
        <v>599</v>
      </c>
      <c r="C19" t="s">
        <v>175</v>
      </c>
      <c r="D19" s="4">
        <v>966.97389999999996</v>
      </c>
      <c r="E19" s="4">
        <v>1079.3876</v>
      </c>
      <c r="F19" s="4">
        <v>990.13059999999996</v>
      </c>
      <c r="G19" s="4">
        <v>1022.2073</v>
      </c>
      <c r="H19" s="4">
        <f t="shared" si="3"/>
        <v>1014.67485</v>
      </c>
      <c r="M19" s="4">
        <f t="shared" si="4"/>
        <v>1497.6355033333334</v>
      </c>
      <c r="N19" s="4">
        <f t="shared" si="5"/>
        <v>1515.518375333334</v>
      </c>
      <c r="O19" s="4">
        <f t="shared" si="6"/>
        <v>1567.0120086666661</v>
      </c>
      <c r="P19" s="4">
        <f t="shared" si="7"/>
        <v>1571.3736313333334</v>
      </c>
    </row>
    <row r="20" spans="1:16" x14ac:dyDescent="0.2">
      <c r="A20" t="s">
        <v>124</v>
      </c>
      <c r="B20" s="3">
        <v>251</v>
      </c>
      <c r="C20" t="s">
        <v>175</v>
      </c>
      <c r="D20" s="4">
        <v>900.17759999999998</v>
      </c>
      <c r="E20" s="4">
        <v>940.54219999999998</v>
      </c>
      <c r="F20" s="4">
        <v>1065.5084999999999</v>
      </c>
      <c r="G20" s="4">
        <v>883.8954</v>
      </c>
      <c r="H20" s="4">
        <f t="shared" si="3"/>
        <v>947.53092499999991</v>
      </c>
      <c r="M20" s="4">
        <f>D20-$H20+I$2</f>
        <v>1497.9831283333338</v>
      </c>
      <c r="N20" s="4">
        <f t="shared" si="5"/>
        <v>1443.8169003333339</v>
      </c>
      <c r="O20" s="4">
        <f t="shared" si="6"/>
        <v>1709.5338336666659</v>
      </c>
      <c r="P20" s="4">
        <f t="shared" si="7"/>
        <v>1500.2056563333333</v>
      </c>
    </row>
    <row r="21" spans="1:16" x14ac:dyDescent="0.2">
      <c r="A21" t="s">
        <v>125</v>
      </c>
      <c r="B21" s="3">
        <v>300</v>
      </c>
      <c r="C21" t="s">
        <v>175</v>
      </c>
      <c r="D21" s="4">
        <v>1030.4478999999999</v>
      </c>
      <c r="E21" s="4">
        <v>1000.1787</v>
      </c>
      <c r="F21" s="4">
        <v>1251.0196000000001</v>
      </c>
      <c r="G21" s="4">
        <v>979.02170000000001</v>
      </c>
      <c r="H21" s="4">
        <f t="shared" si="3"/>
        <v>1065.1669750000001</v>
      </c>
      <c r="M21" s="4">
        <f t="shared" si="4"/>
        <v>1510.6173783333334</v>
      </c>
      <c r="N21" s="4">
        <f t="shared" si="5"/>
        <v>1385.8173503333337</v>
      </c>
      <c r="O21" s="4">
        <f t="shared" si="6"/>
        <v>1777.408883666666</v>
      </c>
      <c r="P21" s="4">
        <f t="shared" si="7"/>
        <v>1477.6959063333331</v>
      </c>
    </row>
    <row r="22" spans="1:16" x14ac:dyDescent="0.2">
      <c r="A22" t="s">
        <v>126</v>
      </c>
      <c r="B22" s="3">
        <v>416</v>
      </c>
      <c r="C22" t="s">
        <v>175</v>
      </c>
      <c r="D22" s="4">
        <v>1163.0601999999999</v>
      </c>
      <c r="E22" s="4">
        <v>969.24549999999999</v>
      </c>
      <c r="F22" s="4">
        <v>1079.02</v>
      </c>
      <c r="G22" s="4">
        <v>998.53629999999998</v>
      </c>
      <c r="H22" s="4">
        <f t="shared" si="3"/>
        <v>1052.4655</v>
      </c>
      <c r="M22" s="4">
        <f t="shared" si="4"/>
        <v>1655.9311533333334</v>
      </c>
      <c r="N22" s="4">
        <f t="shared" si="5"/>
        <v>1367.5856253333338</v>
      </c>
      <c r="O22" s="4">
        <f t="shared" si="6"/>
        <v>1618.110758666666</v>
      </c>
      <c r="P22" s="4">
        <f t="shared" si="7"/>
        <v>1509.9119813333332</v>
      </c>
    </row>
    <row r="23" spans="1:16" x14ac:dyDescent="0.2">
      <c r="A23" t="s">
        <v>127</v>
      </c>
      <c r="B23" s="3">
        <v>232</v>
      </c>
      <c r="C23" t="s">
        <v>175</v>
      </c>
      <c r="D23" s="4">
        <v>1075.6297</v>
      </c>
      <c r="E23" s="4">
        <v>1124.2361000000001</v>
      </c>
      <c r="F23" s="4">
        <v>1113.5028</v>
      </c>
      <c r="G23" s="4">
        <v>994.0367</v>
      </c>
      <c r="H23" s="4">
        <f t="shared" si="3"/>
        <v>1076.8513249999999</v>
      </c>
      <c r="M23" s="4">
        <f t="shared" ref="M23:M75" si="8">D23-$H23+I$2</f>
        <v>1544.1148283333337</v>
      </c>
      <c r="N23" s="4">
        <f t="shared" ref="N23:N76" si="9">E23-$H23+J$2</f>
        <v>1498.1904003333341</v>
      </c>
      <c r="O23" s="4">
        <f t="shared" ref="O23:O76" si="10">F23-$H23+K$2</f>
        <v>1628.2077336666662</v>
      </c>
      <c r="P23" s="4">
        <f t="shared" ref="P23:P76" si="11">G23-$H23+L$2</f>
        <v>1481.0265563333332</v>
      </c>
    </row>
    <row r="24" spans="1:16" x14ac:dyDescent="0.2">
      <c r="A24" t="s">
        <v>128</v>
      </c>
      <c r="B24" s="3">
        <v>340</v>
      </c>
      <c r="C24" t="s">
        <v>175</v>
      </c>
      <c r="D24" s="4">
        <v>779.64170000000001</v>
      </c>
      <c r="E24" s="4">
        <v>889.36059999999998</v>
      </c>
      <c r="F24" s="4">
        <v>880.75689999999997</v>
      </c>
      <c r="G24" s="4">
        <v>802.82090000000005</v>
      </c>
      <c r="H24" s="4">
        <f t="shared" si="3"/>
        <v>838.14502500000003</v>
      </c>
      <c r="M24" s="4">
        <f t="shared" si="8"/>
        <v>1486.8331283333337</v>
      </c>
      <c r="N24" s="4">
        <f t="shared" si="9"/>
        <v>1502.0212003333338</v>
      </c>
      <c r="O24" s="4">
        <f t="shared" si="10"/>
        <v>1634.1681336666661</v>
      </c>
      <c r="P24" s="4">
        <f t="shared" si="11"/>
        <v>1528.5170563333331</v>
      </c>
    </row>
    <row r="25" spans="1:16" x14ac:dyDescent="0.2">
      <c r="A25" t="s">
        <v>129</v>
      </c>
      <c r="B25" s="3">
        <v>227</v>
      </c>
      <c r="C25" t="s">
        <v>175</v>
      </c>
      <c r="D25" s="4">
        <v>873.78650000000005</v>
      </c>
      <c r="E25" s="4">
        <v>801.7002</v>
      </c>
      <c r="F25" s="4">
        <v>846.51570000000004</v>
      </c>
      <c r="G25" s="4">
        <v>819.45439999999996</v>
      </c>
      <c r="H25" s="4">
        <f t="shared" si="3"/>
        <v>835.36419999999998</v>
      </c>
      <c r="M25" s="4">
        <f t="shared" si="8"/>
        <v>1583.7587533333335</v>
      </c>
      <c r="N25" s="4">
        <f t="shared" si="9"/>
        <v>1417.1416253333339</v>
      </c>
      <c r="O25" s="4">
        <f t="shared" si="10"/>
        <v>1602.707758666666</v>
      </c>
      <c r="P25" s="4">
        <f t="shared" si="11"/>
        <v>1547.9313813333333</v>
      </c>
    </row>
    <row r="26" spans="1:16" x14ac:dyDescent="0.2">
      <c r="A26" t="s">
        <v>80</v>
      </c>
      <c r="B26" s="3">
        <v>82</v>
      </c>
      <c r="C26" t="s">
        <v>176</v>
      </c>
      <c r="D26" s="4">
        <v>1640.7633000000001</v>
      </c>
      <c r="E26" s="4">
        <v>1259.3112000000001</v>
      </c>
      <c r="F26" s="4">
        <v>1756.48</v>
      </c>
      <c r="G26" s="4">
        <v>1507.1451999999999</v>
      </c>
      <c r="H26" s="4">
        <f t="shared" si="3"/>
        <v>1540.924925</v>
      </c>
      <c r="M26" s="4">
        <f t="shared" si="8"/>
        <v>1645.1748283333336</v>
      </c>
      <c r="N26" s="4">
        <f t="shared" si="9"/>
        <v>1169.1919003333339</v>
      </c>
      <c r="O26" s="4">
        <f t="shared" si="10"/>
        <v>1807.111333666666</v>
      </c>
      <c r="P26" s="4">
        <f t="shared" si="11"/>
        <v>1530.0614563333331</v>
      </c>
    </row>
    <row r="27" spans="1:16" x14ac:dyDescent="0.2">
      <c r="A27" t="s">
        <v>81</v>
      </c>
      <c r="B27" s="3">
        <v>78</v>
      </c>
      <c r="C27" t="s">
        <v>176</v>
      </c>
      <c r="D27" s="4">
        <v>1251.5426</v>
      </c>
      <c r="E27" s="4">
        <v>793.17650000000003</v>
      </c>
      <c r="F27" s="4">
        <v>1035.6792</v>
      </c>
      <c r="G27" s="4">
        <v>905.85799999999995</v>
      </c>
      <c r="H27" s="4">
        <f t="shared" si="3"/>
        <v>996.564075</v>
      </c>
      <c r="M27" s="4">
        <f t="shared" si="8"/>
        <v>1800.3149783333336</v>
      </c>
      <c r="N27" s="4">
        <f t="shared" si="9"/>
        <v>1247.4180503333339</v>
      </c>
      <c r="O27" s="4">
        <f t="shared" si="10"/>
        <v>1630.6713836666661</v>
      </c>
      <c r="P27" s="4">
        <f t="shared" si="11"/>
        <v>1473.1351063333332</v>
      </c>
    </row>
    <row r="28" spans="1:16" x14ac:dyDescent="0.2">
      <c r="A28" t="s">
        <v>82</v>
      </c>
      <c r="B28" s="3">
        <v>78</v>
      </c>
      <c r="C28" t="s">
        <v>176</v>
      </c>
      <c r="D28" s="4">
        <v>1572.3929000000001</v>
      </c>
      <c r="E28" s="4">
        <v>1681.2385999999999</v>
      </c>
      <c r="F28" s="4">
        <v>1761.5871999999999</v>
      </c>
      <c r="G28" s="4">
        <v>1661.3762999999999</v>
      </c>
      <c r="H28" s="4">
        <f t="shared" si="3"/>
        <v>1669.1487499999998</v>
      </c>
      <c r="M28" s="4">
        <f t="shared" si="8"/>
        <v>1448.5806033333338</v>
      </c>
      <c r="N28" s="4">
        <f t="shared" si="9"/>
        <v>1462.8954753333339</v>
      </c>
      <c r="O28" s="4">
        <f t="shared" si="10"/>
        <v>1683.9947086666662</v>
      </c>
      <c r="P28" s="4">
        <f t="shared" si="11"/>
        <v>1556.0687313333333</v>
      </c>
    </row>
    <row r="29" spans="1:16" x14ac:dyDescent="0.2">
      <c r="A29" t="s">
        <v>83</v>
      </c>
      <c r="B29" s="3">
        <v>76</v>
      </c>
      <c r="C29" t="s">
        <v>176</v>
      </c>
      <c r="D29" s="4">
        <v>1246.9835</v>
      </c>
      <c r="E29" s="4">
        <v>1249.7977000000001</v>
      </c>
      <c r="F29" s="4">
        <v>1385.0938000000001</v>
      </c>
      <c r="G29" s="4">
        <v>1250.7167999999999</v>
      </c>
      <c r="H29" s="4">
        <f t="shared" si="3"/>
        <v>1283.14795</v>
      </c>
      <c r="M29" s="4">
        <f t="shared" si="8"/>
        <v>1509.1720033333336</v>
      </c>
      <c r="N29" s="4">
        <f t="shared" si="9"/>
        <v>1417.4553753333339</v>
      </c>
      <c r="O29" s="4">
        <f t="shared" si="10"/>
        <v>1693.5021086666661</v>
      </c>
      <c r="P29" s="4">
        <f t="shared" si="11"/>
        <v>1531.4100313333331</v>
      </c>
    </row>
    <row r="30" spans="1:16" x14ac:dyDescent="0.2">
      <c r="A30" t="s">
        <v>84</v>
      </c>
      <c r="B30" s="3">
        <v>73</v>
      </c>
      <c r="C30" t="s">
        <v>176</v>
      </c>
      <c r="D30" s="4">
        <v>1786.4547</v>
      </c>
      <c r="E30" s="4">
        <v>2114.3833</v>
      </c>
      <c r="F30" s="4">
        <v>1935.2045000000001</v>
      </c>
      <c r="G30" s="4">
        <v>1809.4909</v>
      </c>
      <c r="H30" s="4">
        <f t="shared" si="3"/>
        <v>1911.3833499999998</v>
      </c>
      <c r="M30" s="4">
        <f t="shared" si="8"/>
        <v>1420.4078033333337</v>
      </c>
      <c r="N30" s="4">
        <f t="shared" si="9"/>
        <v>1653.805575333334</v>
      </c>
      <c r="O30" s="4">
        <f t="shared" si="10"/>
        <v>1615.3774086666663</v>
      </c>
      <c r="P30" s="4">
        <f t="shared" si="11"/>
        <v>1461.9487313333334</v>
      </c>
    </row>
    <row r="31" spans="1:16" x14ac:dyDescent="0.2">
      <c r="A31" t="s">
        <v>85</v>
      </c>
      <c r="B31" s="3">
        <v>83</v>
      </c>
      <c r="C31" t="s">
        <v>176</v>
      </c>
      <c r="D31" s="4">
        <v>1423.7651000000001</v>
      </c>
      <c r="E31" s="4">
        <v>1212.7557999999999</v>
      </c>
      <c r="F31" s="4">
        <v>1340.0234</v>
      </c>
      <c r="G31" s="4">
        <v>1902.9363000000001</v>
      </c>
      <c r="H31" s="4">
        <f t="shared" si="3"/>
        <v>1469.87015</v>
      </c>
      <c r="M31" s="4">
        <f t="shared" si="8"/>
        <v>1499.2314033333337</v>
      </c>
      <c r="N31" s="4">
        <f t="shared" si="9"/>
        <v>1193.6912753333338</v>
      </c>
      <c r="O31" s="4">
        <f t="shared" si="10"/>
        <v>1461.7095086666661</v>
      </c>
      <c r="P31" s="4">
        <f t="shared" si="11"/>
        <v>1996.9073313333333</v>
      </c>
    </row>
    <row r="32" spans="1:16" x14ac:dyDescent="0.2">
      <c r="A32" t="s">
        <v>86</v>
      </c>
      <c r="B32" s="3">
        <v>76</v>
      </c>
      <c r="C32" t="s">
        <v>176</v>
      </c>
      <c r="D32" s="4">
        <v>1622.6783</v>
      </c>
      <c r="E32" s="4">
        <v>1486.8624</v>
      </c>
      <c r="F32" s="4">
        <v>1592.7442000000001</v>
      </c>
      <c r="G32" s="4">
        <v>1464.1985</v>
      </c>
      <c r="H32" s="4">
        <f t="shared" si="3"/>
        <v>1541.6208500000002</v>
      </c>
      <c r="M32" s="4">
        <f t="shared" si="8"/>
        <v>1626.3939033333334</v>
      </c>
      <c r="N32" s="4">
        <f t="shared" si="9"/>
        <v>1396.0471753333336</v>
      </c>
      <c r="O32" s="4">
        <f t="shared" si="10"/>
        <v>1642.6796086666659</v>
      </c>
      <c r="P32" s="4">
        <f t="shared" si="11"/>
        <v>1486.4188313333329</v>
      </c>
    </row>
    <row r="33" spans="1:16" x14ac:dyDescent="0.2">
      <c r="A33" t="s">
        <v>87</v>
      </c>
      <c r="B33" s="3">
        <v>77</v>
      </c>
      <c r="C33" t="s">
        <v>176</v>
      </c>
      <c r="D33" s="4">
        <v>1866.0043000000001</v>
      </c>
      <c r="E33" s="4">
        <v>1798.8090999999999</v>
      </c>
      <c r="F33" s="4">
        <v>1736.2402</v>
      </c>
      <c r="G33" s="4">
        <v>1961.0856000000001</v>
      </c>
      <c r="H33" s="4">
        <f t="shared" si="3"/>
        <v>1840.5348000000001</v>
      </c>
      <c r="M33" s="4">
        <f t="shared" si="8"/>
        <v>1570.8059533333335</v>
      </c>
      <c r="N33" s="4">
        <f t="shared" si="9"/>
        <v>1409.0799253333337</v>
      </c>
      <c r="O33" s="4">
        <f t="shared" si="10"/>
        <v>1487.2616586666659</v>
      </c>
      <c r="P33" s="4">
        <f t="shared" si="11"/>
        <v>1684.3919813333332</v>
      </c>
    </row>
    <row r="34" spans="1:16" x14ac:dyDescent="0.2">
      <c r="A34" t="s">
        <v>88</v>
      </c>
      <c r="B34" s="3">
        <v>80</v>
      </c>
      <c r="C34" t="s">
        <v>176</v>
      </c>
      <c r="D34" s="4">
        <v>2029.7256</v>
      </c>
      <c r="E34" s="4">
        <v>2009.4226000000001</v>
      </c>
      <c r="F34" s="4">
        <v>2081.0392999999999</v>
      </c>
      <c r="G34" s="4">
        <v>2332.3317000000002</v>
      </c>
      <c r="H34" s="4">
        <f t="shared" si="3"/>
        <v>2113.1298000000002</v>
      </c>
      <c r="M34" s="4">
        <f t="shared" si="8"/>
        <v>1461.9322533333334</v>
      </c>
      <c r="N34" s="4">
        <f t="shared" si="9"/>
        <v>1347.0984253333338</v>
      </c>
      <c r="O34" s="4">
        <f t="shared" si="10"/>
        <v>1559.4657586666658</v>
      </c>
      <c r="P34" s="4">
        <f t="shared" si="11"/>
        <v>1783.0430813333332</v>
      </c>
    </row>
    <row r="35" spans="1:16" x14ac:dyDescent="0.2">
      <c r="A35" t="s">
        <v>89</v>
      </c>
      <c r="B35" s="3">
        <v>81</v>
      </c>
      <c r="C35" t="s">
        <v>176</v>
      </c>
      <c r="D35" s="4">
        <v>1559.4104</v>
      </c>
      <c r="E35" s="4">
        <v>1486.6663000000001</v>
      </c>
      <c r="F35" s="4">
        <v>1515.7507000000001</v>
      </c>
      <c r="G35" s="4">
        <v>1278.3606</v>
      </c>
      <c r="H35" s="4">
        <f t="shared" si="3"/>
        <v>1460.047</v>
      </c>
      <c r="M35" s="4">
        <f t="shared" si="8"/>
        <v>1644.6998533333335</v>
      </c>
      <c r="N35" s="4">
        <f t="shared" si="9"/>
        <v>1477.4249253333339</v>
      </c>
      <c r="O35" s="4">
        <f t="shared" si="10"/>
        <v>1647.2599586666661</v>
      </c>
      <c r="P35" s="4">
        <f t="shared" si="11"/>
        <v>1382.1547813333332</v>
      </c>
    </row>
    <row r="36" spans="1:16" x14ac:dyDescent="0.2">
      <c r="A36" t="s">
        <v>90</v>
      </c>
      <c r="B36" s="3">
        <v>78</v>
      </c>
      <c r="C36" t="s">
        <v>176</v>
      </c>
      <c r="D36" s="4">
        <v>1825.893</v>
      </c>
      <c r="E36" s="4">
        <v>1526.2932000000001</v>
      </c>
      <c r="F36" s="4">
        <v>1888.9294</v>
      </c>
      <c r="G36" s="4">
        <v>1849.6647</v>
      </c>
      <c r="H36" s="4">
        <f t="shared" si="3"/>
        <v>1772.6950750000001</v>
      </c>
      <c r="M36" s="4">
        <f t="shared" si="8"/>
        <v>1598.5343783333335</v>
      </c>
      <c r="N36" s="4">
        <f t="shared" si="9"/>
        <v>1204.4037503333338</v>
      </c>
      <c r="O36" s="4">
        <f t="shared" si="10"/>
        <v>1707.790583666666</v>
      </c>
      <c r="P36" s="4">
        <f t="shared" si="11"/>
        <v>1640.8108063333332</v>
      </c>
    </row>
    <row r="37" spans="1:16" x14ac:dyDescent="0.2">
      <c r="A37" t="s">
        <v>91</v>
      </c>
      <c r="B37" s="3">
        <v>80</v>
      </c>
      <c r="C37" t="s">
        <v>176</v>
      </c>
      <c r="D37" s="4">
        <v>1618.5500999999999</v>
      </c>
      <c r="E37" s="4">
        <v>1522.9421</v>
      </c>
      <c r="F37" s="4">
        <v>1599.5323000000001</v>
      </c>
      <c r="G37" s="4">
        <v>1998.3765000000001</v>
      </c>
      <c r="H37" s="4">
        <f t="shared" si="3"/>
        <v>1684.85025</v>
      </c>
      <c r="M37" s="4">
        <f t="shared" si="8"/>
        <v>1479.0363033333335</v>
      </c>
      <c r="N37" s="4">
        <f t="shared" si="9"/>
        <v>1288.8974753333339</v>
      </c>
      <c r="O37" s="4">
        <f t="shared" si="10"/>
        <v>1506.2383086666662</v>
      </c>
      <c r="P37" s="4">
        <f t="shared" si="11"/>
        <v>1877.3674313333333</v>
      </c>
    </row>
    <row r="38" spans="1:16" x14ac:dyDescent="0.2">
      <c r="A38" t="s">
        <v>92</v>
      </c>
      <c r="B38" s="3">
        <v>82</v>
      </c>
      <c r="C38" t="s">
        <v>176</v>
      </c>
      <c r="D38" s="4">
        <v>1450.6123</v>
      </c>
      <c r="E38" s="4">
        <v>1141.3669</v>
      </c>
      <c r="F38" s="4">
        <v>1642.6342999999999</v>
      </c>
      <c r="G38" s="4">
        <v>1487.9195999999999</v>
      </c>
      <c r="H38" s="4">
        <f t="shared" si="3"/>
        <v>1430.6332749999999</v>
      </c>
      <c r="M38" s="4">
        <f t="shared" si="8"/>
        <v>1565.3154783333337</v>
      </c>
      <c r="N38" s="4">
        <f t="shared" si="9"/>
        <v>1161.5392503333339</v>
      </c>
      <c r="O38" s="4">
        <f t="shared" si="10"/>
        <v>1803.5572836666661</v>
      </c>
      <c r="P38" s="4">
        <f t="shared" si="11"/>
        <v>1621.1275063333333</v>
      </c>
    </row>
    <row r="39" spans="1:16" x14ac:dyDescent="0.2">
      <c r="A39" t="s">
        <v>93</v>
      </c>
      <c r="B39" s="3">
        <v>79</v>
      </c>
      <c r="C39" t="s">
        <v>176</v>
      </c>
      <c r="D39" s="4">
        <v>1653.7139</v>
      </c>
      <c r="E39" s="4">
        <v>1463.4050999999999</v>
      </c>
      <c r="F39" s="4">
        <v>1620.0063</v>
      </c>
      <c r="G39" s="4">
        <v>1686.2195999999999</v>
      </c>
      <c r="H39" s="4">
        <f t="shared" si="3"/>
        <v>1605.836225</v>
      </c>
      <c r="M39" s="4">
        <f t="shared" si="8"/>
        <v>1593.2141283333335</v>
      </c>
      <c r="N39" s="4">
        <f t="shared" si="9"/>
        <v>1308.3745003333338</v>
      </c>
      <c r="O39" s="4">
        <f t="shared" si="10"/>
        <v>1605.7263336666661</v>
      </c>
      <c r="P39" s="4">
        <f t="shared" si="11"/>
        <v>1644.2245563333331</v>
      </c>
    </row>
    <row r="40" spans="1:16" x14ac:dyDescent="0.2">
      <c r="A40" t="s">
        <v>94</v>
      </c>
      <c r="B40" s="3">
        <v>82</v>
      </c>
      <c r="C40" t="s">
        <v>176</v>
      </c>
      <c r="D40" s="4">
        <v>1575.3756000000001</v>
      </c>
      <c r="E40" s="4">
        <v>1395.578</v>
      </c>
      <c r="F40" s="4">
        <v>1721.6456000000001</v>
      </c>
      <c r="G40" s="4">
        <v>1649.7962</v>
      </c>
      <c r="H40" s="4">
        <f t="shared" si="3"/>
        <v>1585.5988499999999</v>
      </c>
      <c r="M40" s="4">
        <f t="shared" si="8"/>
        <v>1535.1132033333338</v>
      </c>
      <c r="N40" s="4">
        <f t="shared" si="9"/>
        <v>1260.784775333334</v>
      </c>
      <c r="O40" s="4">
        <f t="shared" si="10"/>
        <v>1727.6030086666663</v>
      </c>
      <c r="P40" s="4">
        <f t="shared" si="11"/>
        <v>1628.0385313333334</v>
      </c>
    </row>
    <row r="41" spans="1:16" x14ac:dyDescent="0.2">
      <c r="A41" t="s">
        <v>95</v>
      </c>
      <c r="B41" s="3">
        <v>80</v>
      </c>
      <c r="C41" t="s">
        <v>176</v>
      </c>
      <c r="D41" s="4">
        <v>2135.8611000000001</v>
      </c>
      <c r="E41" s="4">
        <v>2281.3382000000001</v>
      </c>
      <c r="F41" s="4">
        <v>2470.0434</v>
      </c>
      <c r="G41" s="4">
        <v>2562.2348999999999</v>
      </c>
      <c r="H41" s="4">
        <f t="shared" si="3"/>
        <v>2362.3694</v>
      </c>
      <c r="M41" s="4">
        <f t="shared" si="8"/>
        <v>1318.8281533333336</v>
      </c>
      <c r="N41" s="4">
        <f t="shared" si="9"/>
        <v>1369.774425333334</v>
      </c>
      <c r="O41" s="4">
        <f t="shared" si="10"/>
        <v>1699.230258666666</v>
      </c>
      <c r="P41" s="4">
        <f t="shared" si="11"/>
        <v>1763.7066813333331</v>
      </c>
    </row>
    <row r="42" spans="1:16" x14ac:dyDescent="0.2">
      <c r="A42" t="s">
        <v>96</v>
      </c>
      <c r="B42" s="3">
        <v>83</v>
      </c>
      <c r="C42" t="s">
        <v>176</v>
      </c>
      <c r="D42" s="4">
        <v>1879.3575000000001</v>
      </c>
      <c r="E42" s="4">
        <v>1550.8049000000001</v>
      </c>
      <c r="F42" s="4">
        <v>1716.643</v>
      </c>
      <c r="G42" s="4">
        <v>1702.3795</v>
      </c>
      <c r="H42" s="4">
        <f t="shared" si="3"/>
        <v>1712.296225</v>
      </c>
      <c r="M42" s="4">
        <f t="shared" si="8"/>
        <v>1712.3977283333336</v>
      </c>
      <c r="N42" s="4">
        <f t="shared" si="9"/>
        <v>1289.3143003333339</v>
      </c>
      <c r="O42" s="4">
        <f t="shared" si="10"/>
        <v>1595.903033666666</v>
      </c>
      <c r="P42" s="4">
        <f t="shared" si="11"/>
        <v>1553.9244563333332</v>
      </c>
    </row>
    <row r="43" spans="1:16" x14ac:dyDescent="0.2">
      <c r="A43" t="s">
        <v>97</v>
      </c>
      <c r="B43" s="3">
        <v>76</v>
      </c>
      <c r="C43" t="s">
        <v>176</v>
      </c>
      <c r="D43" s="4">
        <v>1401.3629000000001</v>
      </c>
      <c r="E43" s="4">
        <v>1133.2663</v>
      </c>
      <c r="F43" s="4">
        <v>1502.5881999999999</v>
      </c>
      <c r="G43" s="4">
        <v>1770.9896000000001</v>
      </c>
      <c r="H43" s="4">
        <f t="shared" si="3"/>
        <v>1452.0517500000001</v>
      </c>
      <c r="M43" s="4">
        <f t="shared" si="8"/>
        <v>1494.6476033333336</v>
      </c>
      <c r="N43" s="4">
        <f t="shared" si="9"/>
        <v>1132.0201753333338</v>
      </c>
      <c r="O43" s="4">
        <f t="shared" si="10"/>
        <v>1642.0927086666659</v>
      </c>
      <c r="P43" s="4">
        <f t="shared" si="11"/>
        <v>1882.7790313333333</v>
      </c>
    </row>
    <row r="44" spans="1:16" x14ac:dyDescent="0.2">
      <c r="A44" t="s">
        <v>98</v>
      </c>
      <c r="B44" s="3">
        <v>74</v>
      </c>
      <c r="C44" t="s">
        <v>176</v>
      </c>
      <c r="D44" s="4">
        <v>1498.8447000000001</v>
      </c>
      <c r="E44" s="4">
        <v>1612.0092</v>
      </c>
      <c r="F44" s="4">
        <v>1596.1190999999999</v>
      </c>
      <c r="G44" s="4">
        <v>1730.3209999999999</v>
      </c>
      <c r="H44" s="4">
        <f t="shared" si="3"/>
        <v>1609.3235</v>
      </c>
      <c r="M44" s="4">
        <f t="shared" si="8"/>
        <v>1434.8576533333337</v>
      </c>
      <c r="N44" s="4">
        <f t="shared" si="9"/>
        <v>1453.4913253333339</v>
      </c>
      <c r="O44" s="4">
        <f t="shared" si="10"/>
        <v>1578.351858666666</v>
      </c>
      <c r="P44" s="4">
        <f t="shared" si="11"/>
        <v>1684.8386813333332</v>
      </c>
    </row>
    <row r="45" spans="1:16" x14ac:dyDescent="0.2">
      <c r="A45" t="s">
        <v>99</v>
      </c>
      <c r="B45" s="3">
        <v>82</v>
      </c>
      <c r="C45" t="s">
        <v>176</v>
      </c>
      <c r="D45" s="4">
        <v>1019.6862</v>
      </c>
      <c r="E45" s="4">
        <v>972.65859999999998</v>
      </c>
      <c r="F45" s="4">
        <v>1004.6932</v>
      </c>
      <c r="G45" s="4">
        <v>882.71069999999997</v>
      </c>
      <c r="H45" s="4">
        <f>AVERAGE(D45:G45)</f>
        <v>969.93717500000002</v>
      </c>
      <c r="M45" s="4">
        <f t="shared" si="8"/>
        <v>1595.0854783333334</v>
      </c>
      <c r="N45" s="4">
        <f t="shared" si="9"/>
        <v>1453.5270503333338</v>
      </c>
      <c r="O45" s="4">
        <f t="shared" si="10"/>
        <v>1626.3122836666662</v>
      </c>
      <c r="P45" s="4">
        <f t="shared" si="11"/>
        <v>1476.6147063333333</v>
      </c>
    </row>
    <row r="46" spans="1:16" x14ac:dyDescent="0.2">
      <c r="A46" t="s">
        <v>100</v>
      </c>
      <c r="B46" s="3">
        <v>75</v>
      </c>
      <c r="C46" t="s">
        <v>176</v>
      </c>
      <c r="D46" s="4">
        <v>1370.9416000000001</v>
      </c>
      <c r="E46" s="4">
        <v>1181.1608000000001</v>
      </c>
      <c r="F46" s="4">
        <v>1427.1985</v>
      </c>
      <c r="G46" s="4">
        <v>1415.5531000000001</v>
      </c>
      <c r="H46" s="4">
        <f t="shared" si="3"/>
        <v>1348.7135000000001</v>
      </c>
      <c r="M46" s="4">
        <f t="shared" si="8"/>
        <v>1567.5645533333336</v>
      </c>
      <c r="N46" s="4">
        <f t="shared" si="9"/>
        <v>1283.2529253333339</v>
      </c>
      <c r="O46" s="4">
        <f t="shared" si="10"/>
        <v>1670.041258666666</v>
      </c>
      <c r="P46" s="4">
        <f t="shared" si="11"/>
        <v>1630.6807813333332</v>
      </c>
    </row>
    <row r="47" spans="1:16" x14ac:dyDescent="0.2">
      <c r="A47" t="s">
        <v>101</v>
      </c>
      <c r="B47" s="3">
        <v>74</v>
      </c>
      <c r="C47" t="s">
        <v>176</v>
      </c>
      <c r="D47" s="4">
        <v>1533.4066</v>
      </c>
      <c r="E47" s="4">
        <v>1438.5213000000001</v>
      </c>
      <c r="F47" s="4">
        <v>1619.2547999999999</v>
      </c>
      <c r="G47" s="4">
        <v>1355.6110000000001</v>
      </c>
      <c r="H47" s="4">
        <f t="shared" si="3"/>
        <v>1486.698425</v>
      </c>
      <c r="M47" s="4">
        <f t="shared" si="8"/>
        <v>1592.0446283333335</v>
      </c>
      <c r="N47" s="4">
        <f t="shared" si="9"/>
        <v>1402.6285003333339</v>
      </c>
      <c r="O47" s="4">
        <f t="shared" si="10"/>
        <v>1724.1126336666659</v>
      </c>
      <c r="P47" s="4">
        <f t="shared" si="11"/>
        <v>1432.7537563333333</v>
      </c>
    </row>
    <row r="48" spans="1:16" x14ac:dyDescent="0.2">
      <c r="A48" t="s">
        <v>102</v>
      </c>
      <c r="B48" s="3">
        <v>74</v>
      </c>
      <c r="C48" t="s">
        <v>176</v>
      </c>
      <c r="D48" s="4">
        <v>1955.1006</v>
      </c>
      <c r="E48" s="4">
        <v>2336.5052000000001</v>
      </c>
      <c r="F48" s="4">
        <v>2111.8128000000002</v>
      </c>
      <c r="G48" s="4">
        <v>1844.5576000000001</v>
      </c>
      <c r="H48" s="4">
        <f t="shared" si="3"/>
        <v>2061.9940500000002</v>
      </c>
      <c r="M48" s="4">
        <f t="shared" si="8"/>
        <v>1438.4430033333333</v>
      </c>
      <c r="N48" s="4">
        <f t="shared" si="9"/>
        <v>1725.3167753333337</v>
      </c>
      <c r="O48" s="4">
        <f t="shared" si="10"/>
        <v>1641.375008666666</v>
      </c>
      <c r="P48" s="4">
        <f t="shared" si="11"/>
        <v>1346.4047313333331</v>
      </c>
    </row>
    <row r="49" spans="1:16" x14ac:dyDescent="0.2">
      <c r="A49" t="s">
        <v>103</v>
      </c>
      <c r="B49" s="3">
        <v>72</v>
      </c>
      <c r="C49" t="s">
        <v>176</v>
      </c>
      <c r="D49" s="4">
        <v>1481.3073999999999</v>
      </c>
      <c r="E49" s="4">
        <v>1558.4938</v>
      </c>
      <c r="F49" s="4">
        <v>1513.2234000000001</v>
      </c>
      <c r="G49" s="4">
        <v>1382.7979</v>
      </c>
      <c r="H49" s="4">
        <f t="shared" si="3"/>
        <v>1483.9556250000001</v>
      </c>
      <c r="M49" s="4">
        <f t="shared" si="8"/>
        <v>1542.6882283333334</v>
      </c>
      <c r="N49" s="4">
        <f t="shared" si="9"/>
        <v>1525.3438003333338</v>
      </c>
      <c r="O49" s="4">
        <f t="shared" si="10"/>
        <v>1620.8240336666661</v>
      </c>
      <c r="P49" s="4">
        <f t="shared" si="11"/>
        <v>1462.6834563333332</v>
      </c>
    </row>
    <row r="50" spans="1:16" x14ac:dyDescent="0.2">
      <c r="A50" t="s">
        <v>104</v>
      </c>
      <c r="B50" s="3">
        <v>77</v>
      </c>
      <c r="C50" t="s">
        <v>176</v>
      </c>
      <c r="D50" s="4">
        <v>1433.4213</v>
      </c>
      <c r="E50" s="4">
        <v>1300.8058000000001</v>
      </c>
      <c r="F50" s="4">
        <v>1308.7277999999999</v>
      </c>
      <c r="G50" s="4">
        <v>1219.2227</v>
      </c>
      <c r="H50" s="4">
        <f t="shared" si="3"/>
        <v>1315.5444</v>
      </c>
      <c r="M50" s="4">
        <f t="shared" si="8"/>
        <v>1663.2133533333335</v>
      </c>
      <c r="N50" s="4">
        <f t="shared" si="9"/>
        <v>1436.067025333334</v>
      </c>
      <c r="O50" s="4">
        <f t="shared" si="10"/>
        <v>1584.7396586666659</v>
      </c>
      <c r="P50" s="4">
        <f t="shared" si="11"/>
        <v>1467.5194813333333</v>
      </c>
    </row>
    <row r="51" spans="1:16" x14ac:dyDescent="0.2">
      <c r="A51" t="s">
        <v>105</v>
      </c>
      <c r="B51" s="3">
        <v>78</v>
      </c>
      <c r="C51" t="s">
        <v>176</v>
      </c>
      <c r="D51" s="4">
        <v>1598.5957000000001</v>
      </c>
      <c r="E51" s="4">
        <v>1538.3480999999999</v>
      </c>
      <c r="F51" s="4">
        <v>1662.9323999999999</v>
      </c>
      <c r="G51" s="4">
        <v>1711.1258</v>
      </c>
      <c r="H51" s="4">
        <f t="shared" si="3"/>
        <v>1627.7504999999999</v>
      </c>
      <c r="M51" s="4">
        <f t="shared" si="8"/>
        <v>1516.1816533333338</v>
      </c>
      <c r="N51" s="4">
        <f t="shared" si="9"/>
        <v>1361.4032253333339</v>
      </c>
      <c r="O51" s="4">
        <f t="shared" si="10"/>
        <v>1626.7381586666661</v>
      </c>
      <c r="P51" s="4">
        <f t="shared" si="11"/>
        <v>1647.2164813333334</v>
      </c>
    </row>
    <row r="52" spans="1:16" x14ac:dyDescent="0.2">
      <c r="A52" t="s">
        <v>54</v>
      </c>
      <c r="B52" s="3">
        <v>56</v>
      </c>
      <c r="C52" t="s">
        <v>177</v>
      </c>
      <c r="D52" s="4">
        <v>2690.6664000000001</v>
      </c>
      <c r="E52" s="4">
        <v>2355.6309999999999</v>
      </c>
      <c r="F52" s="4">
        <v>2750.9234999999999</v>
      </c>
      <c r="G52" s="4">
        <v>2424.4922000000001</v>
      </c>
      <c r="H52" s="4">
        <f t="shared" si="3"/>
        <v>2555.4282749999998</v>
      </c>
      <c r="M52" s="4">
        <f t="shared" si="8"/>
        <v>1680.5745783333339</v>
      </c>
      <c r="N52" s="4">
        <f t="shared" si="9"/>
        <v>1251.008350333334</v>
      </c>
      <c r="O52" s="4">
        <f t="shared" si="10"/>
        <v>1787.0514836666662</v>
      </c>
      <c r="P52" s="4">
        <f t="shared" si="11"/>
        <v>1432.9051063333336</v>
      </c>
    </row>
    <row r="53" spans="1:16" x14ac:dyDescent="0.2">
      <c r="A53" t="s">
        <v>56</v>
      </c>
      <c r="B53" s="3">
        <v>58</v>
      </c>
      <c r="C53" t="s">
        <v>177</v>
      </c>
      <c r="D53" s="4">
        <v>2369.8341999999998</v>
      </c>
      <c r="E53" s="4">
        <v>2206.3310000000001</v>
      </c>
      <c r="F53" s="4">
        <v>2273.4144000000001</v>
      </c>
      <c r="G53" s="4">
        <v>2297.4778999999999</v>
      </c>
      <c r="H53" s="4">
        <f t="shared" si="3"/>
        <v>2286.7643749999997</v>
      </c>
      <c r="M53" s="4">
        <f t="shared" si="8"/>
        <v>1628.4062783333336</v>
      </c>
      <c r="N53" s="4">
        <f t="shared" si="9"/>
        <v>1370.3722503333343</v>
      </c>
      <c r="O53" s="4">
        <f t="shared" si="10"/>
        <v>1578.2062836666664</v>
      </c>
      <c r="P53" s="4">
        <f t="shared" si="11"/>
        <v>1574.5547063333333</v>
      </c>
    </row>
    <row r="54" spans="1:16" x14ac:dyDescent="0.2">
      <c r="A54" t="s">
        <v>57</v>
      </c>
      <c r="B54" s="3">
        <v>56</v>
      </c>
      <c r="C54" t="s">
        <v>177</v>
      </c>
      <c r="D54" s="4">
        <v>2426.2262999999998</v>
      </c>
      <c r="E54" s="4">
        <v>1954.0255</v>
      </c>
      <c r="F54" s="4">
        <v>2347.5063</v>
      </c>
      <c r="G54" s="4">
        <v>1979.1621</v>
      </c>
      <c r="H54" s="4">
        <f t="shared" si="3"/>
        <v>2176.7300500000001</v>
      </c>
      <c r="M54" s="4">
        <f t="shared" si="8"/>
        <v>1794.8327033333333</v>
      </c>
      <c r="N54" s="4">
        <f t="shared" si="9"/>
        <v>1228.1010753333337</v>
      </c>
      <c r="O54" s="4">
        <f t="shared" si="10"/>
        <v>1762.3325086666659</v>
      </c>
      <c r="P54" s="4">
        <f t="shared" si="11"/>
        <v>1366.2732313333331</v>
      </c>
    </row>
    <row r="55" spans="1:16" x14ac:dyDescent="0.2">
      <c r="A55" t="s">
        <v>58</v>
      </c>
      <c r="B55" s="3">
        <v>57</v>
      </c>
      <c r="C55" t="s">
        <v>177</v>
      </c>
      <c r="D55" s="4">
        <v>2302.9513999999999</v>
      </c>
      <c r="E55" s="4">
        <v>1959.9268999999999</v>
      </c>
      <c r="F55" s="4">
        <v>2258.3973000000001</v>
      </c>
      <c r="G55" s="4">
        <v>2531.7107000000001</v>
      </c>
      <c r="H55" s="4">
        <f t="shared" si="3"/>
        <v>2263.2465750000001</v>
      </c>
      <c r="M55" s="4">
        <f t="shared" si="8"/>
        <v>1585.0412783333334</v>
      </c>
      <c r="N55" s="4">
        <f t="shared" si="9"/>
        <v>1147.4859503333337</v>
      </c>
      <c r="O55" s="4">
        <f t="shared" si="10"/>
        <v>1586.706983666666</v>
      </c>
      <c r="P55" s="4">
        <f t="shared" si="11"/>
        <v>1832.3053063333332</v>
      </c>
    </row>
    <row r="56" spans="1:16" x14ac:dyDescent="0.2">
      <c r="A56" t="s">
        <v>59</v>
      </c>
      <c r="B56" s="3">
        <v>54</v>
      </c>
      <c r="C56" t="s">
        <v>177</v>
      </c>
      <c r="D56" s="4">
        <v>2092.3888999999999</v>
      </c>
      <c r="E56" s="4">
        <v>2204.4679999999998</v>
      </c>
      <c r="F56" s="4">
        <v>2287.6210000000001</v>
      </c>
      <c r="G56" s="4">
        <v>1952.3444</v>
      </c>
      <c r="H56" s="4">
        <f t="shared" si="3"/>
        <v>2134.205575</v>
      </c>
      <c r="M56" s="4">
        <f t="shared" si="8"/>
        <v>1503.5197783333335</v>
      </c>
      <c r="N56" s="4">
        <f t="shared" si="9"/>
        <v>1521.0680503333338</v>
      </c>
      <c r="O56" s="4">
        <f t="shared" si="10"/>
        <v>1744.9716836666662</v>
      </c>
      <c r="P56" s="4">
        <f t="shared" si="11"/>
        <v>1381.9800063333332</v>
      </c>
    </row>
    <row r="57" spans="1:16" x14ac:dyDescent="0.2">
      <c r="A57" t="s">
        <v>60</v>
      </c>
      <c r="B57" s="3">
        <v>55</v>
      </c>
      <c r="C57" t="s">
        <v>177</v>
      </c>
      <c r="D57" s="4">
        <v>1956.8184000000001</v>
      </c>
      <c r="E57" s="4">
        <v>2190.2240000000002</v>
      </c>
      <c r="F57" s="4">
        <v>1889.306</v>
      </c>
      <c r="G57" s="4">
        <v>1940.06</v>
      </c>
      <c r="H57" s="4">
        <f t="shared" si="3"/>
        <v>1994.1021000000001</v>
      </c>
      <c r="M57" s="4">
        <f t="shared" si="8"/>
        <v>1508.0527533333336</v>
      </c>
      <c r="N57" s="4">
        <f t="shared" si="9"/>
        <v>1646.927525333334</v>
      </c>
      <c r="O57" s="4">
        <f t="shared" si="10"/>
        <v>1486.760158666666</v>
      </c>
      <c r="P57" s="4">
        <f t="shared" si="11"/>
        <v>1509.7990813333331</v>
      </c>
    </row>
    <row r="58" spans="1:16" x14ac:dyDescent="0.2">
      <c r="A58" t="s">
        <v>61</v>
      </c>
      <c r="B58" s="3">
        <v>59</v>
      </c>
      <c r="C58" t="s">
        <v>177</v>
      </c>
      <c r="D58" s="4">
        <v>2025.0628999999999</v>
      </c>
      <c r="E58" s="4">
        <v>1726.6937</v>
      </c>
      <c r="F58" s="4">
        <v>2241.4569999999999</v>
      </c>
      <c r="G58" s="4">
        <v>2114.1266000000001</v>
      </c>
      <c r="H58" s="4">
        <f t="shared" si="3"/>
        <v>2026.8350499999997</v>
      </c>
      <c r="M58" s="4">
        <f t="shared" si="8"/>
        <v>1543.5643033333338</v>
      </c>
      <c r="N58" s="4">
        <f t="shared" si="9"/>
        <v>1150.6642753333342</v>
      </c>
      <c r="O58" s="4">
        <f t="shared" si="10"/>
        <v>1806.1782086666663</v>
      </c>
      <c r="P58" s="4">
        <f t="shared" si="11"/>
        <v>1651.1327313333336</v>
      </c>
    </row>
    <row r="59" spans="1:16" x14ac:dyDescent="0.2">
      <c r="A59" t="s">
        <v>62</v>
      </c>
      <c r="B59" s="3">
        <v>56</v>
      </c>
      <c r="C59" t="s">
        <v>177</v>
      </c>
      <c r="D59" s="4">
        <v>1885.0115000000001</v>
      </c>
      <c r="E59" s="4">
        <v>2098.6505999999999</v>
      </c>
      <c r="F59" s="4">
        <v>1975.5735</v>
      </c>
      <c r="G59" s="4">
        <v>2370.9355</v>
      </c>
      <c r="H59" s="4">
        <f t="shared" si="3"/>
        <v>2082.5427749999999</v>
      </c>
      <c r="M59" s="4">
        <f t="shared" si="8"/>
        <v>1347.8051783333337</v>
      </c>
      <c r="N59" s="4">
        <f t="shared" si="9"/>
        <v>1466.9134503333339</v>
      </c>
      <c r="O59" s="4">
        <f t="shared" si="10"/>
        <v>1484.5869836666661</v>
      </c>
      <c r="P59" s="4">
        <f t="shared" si="11"/>
        <v>1852.2339063333334</v>
      </c>
    </row>
    <row r="60" spans="1:16" x14ac:dyDescent="0.2">
      <c r="A60" t="s">
        <v>63</v>
      </c>
      <c r="B60" s="3">
        <v>56</v>
      </c>
      <c r="C60" t="s">
        <v>177</v>
      </c>
      <c r="D60" s="4">
        <v>1829.4265</v>
      </c>
      <c r="E60" s="4">
        <v>1852.2755</v>
      </c>
      <c r="F60" s="4">
        <v>2089.752</v>
      </c>
      <c r="G60" s="4">
        <v>2161.8233</v>
      </c>
      <c r="H60" s="4">
        <f t="shared" si="3"/>
        <v>1983.3193249999999</v>
      </c>
      <c r="M60" s="4">
        <f t="shared" si="8"/>
        <v>1391.4436283333337</v>
      </c>
      <c r="N60" s="4">
        <f t="shared" si="9"/>
        <v>1319.7618003333339</v>
      </c>
      <c r="O60" s="4">
        <f t="shared" si="10"/>
        <v>1697.9889336666661</v>
      </c>
      <c r="P60" s="4">
        <f t="shared" si="11"/>
        <v>1742.3451563333333</v>
      </c>
    </row>
    <row r="61" spans="1:16" x14ac:dyDescent="0.2">
      <c r="A61" t="s">
        <v>64</v>
      </c>
      <c r="B61" s="3">
        <v>55</v>
      </c>
      <c r="C61" t="s">
        <v>177</v>
      </c>
      <c r="D61" s="4">
        <v>2271.4036000000001</v>
      </c>
      <c r="E61" s="4">
        <v>2042.1523999999999</v>
      </c>
      <c r="F61" s="4">
        <v>2311.6567</v>
      </c>
      <c r="G61" s="4">
        <v>2210.9386</v>
      </c>
      <c r="H61" s="4">
        <f t="shared" si="3"/>
        <v>2209.0378249999999</v>
      </c>
      <c r="M61" s="4">
        <f t="shared" si="8"/>
        <v>1607.7022283333338</v>
      </c>
      <c r="N61" s="4">
        <f t="shared" si="9"/>
        <v>1283.9202003333339</v>
      </c>
      <c r="O61" s="4">
        <f t="shared" si="10"/>
        <v>1694.1751336666662</v>
      </c>
      <c r="P61" s="4">
        <f t="shared" si="11"/>
        <v>1565.7419563333333</v>
      </c>
    </row>
    <row r="62" spans="1:16" x14ac:dyDescent="0.2">
      <c r="A62" t="s">
        <v>65</v>
      </c>
      <c r="B62" s="3">
        <v>55</v>
      </c>
      <c r="C62" t="s">
        <v>177</v>
      </c>
      <c r="D62" s="4">
        <v>1999.5691999999999</v>
      </c>
      <c r="E62" s="4">
        <v>1755.1958999999999</v>
      </c>
      <c r="F62" s="4">
        <v>1981.9585999999999</v>
      </c>
      <c r="G62" s="4">
        <v>2097.1588999999999</v>
      </c>
      <c r="H62" s="4">
        <f t="shared" si="3"/>
        <v>1958.4706499999998</v>
      </c>
      <c r="M62" s="4">
        <f t="shared" si="8"/>
        <v>1586.4350033333337</v>
      </c>
      <c r="N62" s="4">
        <f t="shared" si="9"/>
        <v>1247.5308753333341</v>
      </c>
      <c r="O62" s="4">
        <f t="shared" si="10"/>
        <v>1615.0442086666662</v>
      </c>
      <c r="P62" s="4">
        <f t="shared" si="11"/>
        <v>1702.5294313333334</v>
      </c>
    </row>
    <row r="63" spans="1:16" x14ac:dyDescent="0.2">
      <c r="A63" t="s">
        <v>66</v>
      </c>
      <c r="B63" s="3">
        <v>51</v>
      </c>
      <c r="C63" t="s">
        <v>177</v>
      </c>
      <c r="D63" s="4">
        <v>2614.5335</v>
      </c>
      <c r="E63" s="4">
        <v>2340.6657</v>
      </c>
      <c r="F63" s="4">
        <v>2396.9569999999999</v>
      </c>
      <c r="G63" s="4">
        <v>2340.9281999999998</v>
      </c>
      <c r="H63" s="4">
        <f t="shared" si="3"/>
        <v>2423.2710999999999</v>
      </c>
      <c r="M63" s="4">
        <f t="shared" si="8"/>
        <v>1736.5988533333336</v>
      </c>
      <c r="N63" s="4">
        <f t="shared" si="9"/>
        <v>1368.2002253333339</v>
      </c>
      <c r="O63" s="4">
        <f t="shared" si="10"/>
        <v>1565.242158666666</v>
      </c>
      <c r="P63" s="4">
        <f t="shared" si="11"/>
        <v>1481.4982813333331</v>
      </c>
    </row>
    <row r="64" spans="1:16" x14ac:dyDescent="0.2">
      <c r="A64" t="s">
        <v>67</v>
      </c>
      <c r="B64" s="3">
        <v>61</v>
      </c>
      <c r="C64" t="s">
        <v>177</v>
      </c>
      <c r="D64" s="4">
        <v>1606.6189999999999</v>
      </c>
      <c r="E64" s="4">
        <v>1291.5582999999999</v>
      </c>
      <c r="F64" s="4">
        <v>1719.5188000000001</v>
      </c>
      <c r="G64" s="4">
        <v>1777.5725</v>
      </c>
      <c r="H64" s="4">
        <f t="shared" si="3"/>
        <v>1598.8171500000001</v>
      </c>
      <c r="M64" s="4">
        <f t="shared" si="8"/>
        <v>1553.1383033333334</v>
      </c>
      <c r="N64" s="4">
        <f t="shared" si="9"/>
        <v>1143.5467753333337</v>
      </c>
      <c r="O64" s="4">
        <f t="shared" si="10"/>
        <v>1712.257908666666</v>
      </c>
      <c r="P64" s="4">
        <f t="shared" si="11"/>
        <v>1742.5965313333331</v>
      </c>
    </row>
    <row r="65" spans="1:16" x14ac:dyDescent="0.2">
      <c r="A65" t="s">
        <v>68</v>
      </c>
      <c r="B65" s="3">
        <v>58</v>
      </c>
      <c r="C65" t="s">
        <v>177</v>
      </c>
      <c r="D65" s="4">
        <v>1865.2719</v>
      </c>
      <c r="E65" s="4">
        <v>1703.3154</v>
      </c>
      <c r="F65" s="4">
        <v>2156.0486999999998</v>
      </c>
      <c r="G65" s="4">
        <v>1920.6723999999999</v>
      </c>
      <c r="H65" s="4">
        <f t="shared" si="3"/>
        <v>1911.3271</v>
      </c>
      <c r="M65" s="4">
        <f t="shared" si="8"/>
        <v>1499.2812533333336</v>
      </c>
      <c r="N65" s="4">
        <f t="shared" si="9"/>
        <v>1242.7939253333338</v>
      </c>
      <c r="O65" s="4">
        <f t="shared" si="10"/>
        <v>1836.2778586666659</v>
      </c>
      <c r="P65" s="4">
        <f t="shared" si="11"/>
        <v>1573.1864813333332</v>
      </c>
    </row>
    <row r="66" spans="1:16" x14ac:dyDescent="0.2">
      <c r="A66" t="s">
        <v>69</v>
      </c>
      <c r="B66" s="3">
        <v>57</v>
      </c>
      <c r="C66" t="s">
        <v>177</v>
      </c>
      <c r="D66" s="4">
        <v>2368.7601</v>
      </c>
      <c r="E66" s="4">
        <v>2351.6289000000002</v>
      </c>
      <c r="F66" s="4">
        <v>2380.5922</v>
      </c>
      <c r="G66" s="4">
        <v>2434.0216</v>
      </c>
      <c r="H66" s="4">
        <f t="shared" si="3"/>
        <v>2383.7507000000001</v>
      </c>
      <c r="M66" s="4">
        <f t="shared" si="8"/>
        <v>1530.3458533333335</v>
      </c>
      <c r="N66" s="4">
        <f t="shared" si="9"/>
        <v>1418.683825333334</v>
      </c>
      <c r="O66" s="4">
        <f t="shared" si="10"/>
        <v>1588.397758666666</v>
      </c>
      <c r="P66" s="4">
        <f t="shared" si="11"/>
        <v>1614.1120813333332</v>
      </c>
    </row>
    <row r="67" spans="1:16" x14ac:dyDescent="0.2">
      <c r="A67" t="s">
        <v>70</v>
      </c>
      <c r="B67" s="3">
        <v>59</v>
      </c>
      <c r="C67" t="s">
        <v>177</v>
      </c>
      <c r="D67" s="4">
        <v>1371.3369</v>
      </c>
      <c r="E67" s="4">
        <v>1372.0764999999999</v>
      </c>
      <c r="F67" s="4">
        <v>1554.3357000000001</v>
      </c>
      <c r="G67" s="4">
        <v>1145.5976000000001</v>
      </c>
      <c r="H67" s="4">
        <f t="shared" ref="H67:H76" si="12">AVERAGE(D67:G67)</f>
        <v>1360.836675</v>
      </c>
      <c r="M67" s="4">
        <f t="shared" si="8"/>
        <v>1555.8366783333336</v>
      </c>
      <c r="N67" s="4">
        <f t="shared" si="9"/>
        <v>1462.0454503333337</v>
      </c>
      <c r="O67" s="4">
        <f t="shared" si="10"/>
        <v>1785.0552836666661</v>
      </c>
      <c r="P67" s="4">
        <f t="shared" si="11"/>
        <v>1348.6021063333333</v>
      </c>
    </row>
    <row r="68" spans="1:16" x14ac:dyDescent="0.2">
      <c r="A68" t="s">
        <v>71</v>
      </c>
      <c r="B68" s="3">
        <v>56</v>
      </c>
      <c r="C68" t="s">
        <v>177</v>
      </c>
      <c r="D68" s="4">
        <v>1903.0033000000001</v>
      </c>
      <c r="E68" s="4">
        <v>1612.3139000000001</v>
      </c>
      <c r="F68" s="4">
        <v>1856.2935</v>
      </c>
      <c r="G68" s="4">
        <v>1740.6447000000001</v>
      </c>
      <c r="H68" s="4">
        <f t="shared" si="12"/>
        <v>1778.06385</v>
      </c>
      <c r="M68" s="4">
        <f t="shared" si="8"/>
        <v>1670.2759033333336</v>
      </c>
      <c r="N68" s="4">
        <f t="shared" si="9"/>
        <v>1285.055675333334</v>
      </c>
      <c r="O68" s="4">
        <f t="shared" si="10"/>
        <v>1669.785908666666</v>
      </c>
      <c r="P68" s="4">
        <f t="shared" si="11"/>
        <v>1526.4220313333333</v>
      </c>
    </row>
    <row r="69" spans="1:16" x14ac:dyDescent="0.2">
      <c r="A69" t="s">
        <v>72</v>
      </c>
      <c r="B69" s="3">
        <v>56</v>
      </c>
      <c r="C69" t="s">
        <v>177</v>
      </c>
      <c r="D69" s="4">
        <v>2207.4256999999998</v>
      </c>
      <c r="E69" s="4">
        <v>2217.1361999999999</v>
      </c>
      <c r="F69" s="4">
        <v>2240.5808999999999</v>
      </c>
      <c r="G69" s="4">
        <v>2371.5819000000001</v>
      </c>
      <c r="H69" s="4">
        <f t="shared" si="12"/>
        <v>2259.1811749999997</v>
      </c>
      <c r="M69" s="4">
        <f t="shared" si="8"/>
        <v>1493.5809783333336</v>
      </c>
      <c r="N69" s="4">
        <f t="shared" si="9"/>
        <v>1408.7606503333341</v>
      </c>
      <c r="O69" s="4">
        <f t="shared" si="10"/>
        <v>1572.9559836666663</v>
      </c>
      <c r="P69" s="4">
        <f t="shared" si="11"/>
        <v>1676.2419063333336</v>
      </c>
    </row>
    <row r="70" spans="1:16" x14ac:dyDescent="0.2">
      <c r="A70" t="s">
        <v>73</v>
      </c>
      <c r="B70" s="3">
        <v>54</v>
      </c>
      <c r="C70" t="s">
        <v>177</v>
      </c>
      <c r="D70" s="4">
        <v>2103.7907</v>
      </c>
      <c r="E70" s="4">
        <v>1921.0877</v>
      </c>
      <c r="F70" s="4">
        <v>2041.2907</v>
      </c>
      <c r="G70" s="4">
        <v>2102.1617000000001</v>
      </c>
      <c r="H70" s="4">
        <f t="shared" si="12"/>
        <v>2042.0826999999999</v>
      </c>
      <c r="M70" s="4">
        <f t="shared" si="8"/>
        <v>1607.0444533333336</v>
      </c>
      <c r="N70" s="4">
        <f t="shared" si="9"/>
        <v>1329.810625333334</v>
      </c>
      <c r="O70" s="4">
        <f t="shared" si="10"/>
        <v>1590.7642586666661</v>
      </c>
      <c r="P70" s="4">
        <f t="shared" si="11"/>
        <v>1623.9201813333334</v>
      </c>
    </row>
    <row r="71" spans="1:16" x14ac:dyDescent="0.2">
      <c r="A71" t="s">
        <v>74</v>
      </c>
      <c r="B71" s="3">
        <v>48</v>
      </c>
      <c r="C71" t="s">
        <v>177</v>
      </c>
      <c r="D71" s="4">
        <v>2009.8127999999999</v>
      </c>
      <c r="E71" s="4">
        <v>1630.2150999999999</v>
      </c>
      <c r="F71" s="4">
        <v>2095.7248</v>
      </c>
      <c r="G71" s="4">
        <v>2055.3497000000002</v>
      </c>
      <c r="H71" s="4">
        <f t="shared" si="12"/>
        <v>1947.7755999999999</v>
      </c>
      <c r="M71" s="4">
        <f t="shared" si="8"/>
        <v>1607.3736533333336</v>
      </c>
      <c r="N71" s="4">
        <f t="shared" si="9"/>
        <v>1133.2451253333338</v>
      </c>
      <c r="O71" s="4">
        <f t="shared" si="10"/>
        <v>1739.5054586666661</v>
      </c>
      <c r="P71" s="4">
        <f t="shared" si="11"/>
        <v>1671.4152813333335</v>
      </c>
    </row>
    <row r="72" spans="1:16" x14ac:dyDescent="0.2">
      <c r="A72" t="s">
        <v>75</v>
      </c>
      <c r="B72" s="3">
        <v>53</v>
      </c>
      <c r="C72" t="s">
        <v>177</v>
      </c>
      <c r="D72" s="4">
        <v>1329.7515000000001</v>
      </c>
      <c r="E72" s="4">
        <v>1142.6135999999999</v>
      </c>
      <c r="F72" s="4">
        <v>1183.2092</v>
      </c>
      <c r="G72" s="4">
        <v>995.47249999999997</v>
      </c>
      <c r="H72" s="4">
        <f t="shared" si="12"/>
        <v>1162.7617</v>
      </c>
      <c r="M72" s="4">
        <f t="shared" si="8"/>
        <v>1712.3262533333336</v>
      </c>
      <c r="N72" s="4">
        <f t="shared" si="9"/>
        <v>1430.6575253333338</v>
      </c>
      <c r="O72" s="4">
        <f t="shared" si="10"/>
        <v>1612.003758666666</v>
      </c>
      <c r="P72" s="4">
        <f t="shared" si="11"/>
        <v>1396.5519813333331</v>
      </c>
    </row>
    <row r="73" spans="1:16" x14ac:dyDescent="0.2">
      <c r="A73" t="s">
        <v>76</v>
      </c>
      <c r="B73" s="3">
        <v>58</v>
      </c>
      <c r="C73" t="s">
        <v>177</v>
      </c>
      <c r="D73" s="4">
        <v>1465.0188000000001</v>
      </c>
      <c r="E73" s="4">
        <v>1267.7538</v>
      </c>
      <c r="F73" s="4">
        <v>1568.4076</v>
      </c>
      <c r="G73" s="4">
        <v>1641.4137000000001</v>
      </c>
      <c r="H73" s="4">
        <f t="shared" si="12"/>
        <v>1485.6484750000002</v>
      </c>
      <c r="M73" s="4">
        <f t="shared" si="8"/>
        <v>1524.7067783333334</v>
      </c>
      <c r="N73" s="4">
        <f t="shared" si="9"/>
        <v>1232.9109503333336</v>
      </c>
      <c r="O73" s="4">
        <f t="shared" si="10"/>
        <v>1674.3153836666659</v>
      </c>
      <c r="P73" s="4">
        <f t="shared" si="11"/>
        <v>1719.6064063333331</v>
      </c>
    </row>
    <row r="74" spans="1:16" x14ac:dyDescent="0.2">
      <c r="A74" t="s">
        <v>77</v>
      </c>
      <c r="B74" s="3">
        <v>58</v>
      </c>
      <c r="C74" t="s">
        <v>177</v>
      </c>
      <c r="D74" s="4">
        <v>1793.7485999999999</v>
      </c>
      <c r="E74" s="4">
        <v>1611.1128000000001</v>
      </c>
      <c r="F74" s="4">
        <v>1827.8598999999999</v>
      </c>
      <c r="G74" s="4">
        <v>1929.0871999999999</v>
      </c>
      <c r="H74" s="4">
        <f t="shared" si="12"/>
        <v>1790.4521249999998</v>
      </c>
      <c r="M74" s="4">
        <f t="shared" si="8"/>
        <v>1548.6329283333337</v>
      </c>
      <c r="N74" s="4">
        <f t="shared" si="9"/>
        <v>1271.4663003333342</v>
      </c>
      <c r="O74" s="4">
        <f t="shared" si="10"/>
        <v>1628.9640336666662</v>
      </c>
      <c r="P74" s="4">
        <f t="shared" si="11"/>
        <v>1702.4762563333334</v>
      </c>
    </row>
    <row r="75" spans="1:16" x14ac:dyDescent="0.2">
      <c r="A75" t="s">
        <v>78</v>
      </c>
      <c r="B75" s="3">
        <v>57</v>
      </c>
      <c r="C75" t="s">
        <v>177</v>
      </c>
      <c r="D75" s="4">
        <v>1861.069</v>
      </c>
      <c r="E75" s="4">
        <v>1811.8034</v>
      </c>
      <c r="F75" s="4">
        <v>2065.5931999999998</v>
      </c>
      <c r="G75" s="4">
        <v>1852.49</v>
      </c>
      <c r="H75" s="4">
        <f t="shared" si="12"/>
        <v>1897.7388999999998</v>
      </c>
      <c r="M75" s="4">
        <f t="shared" si="8"/>
        <v>1508.6665533333337</v>
      </c>
      <c r="N75" s="4">
        <f t="shared" si="9"/>
        <v>1364.870125333334</v>
      </c>
      <c r="O75" s="4">
        <f t="shared" si="10"/>
        <v>1759.410558666666</v>
      </c>
      <c r="P75" s="4">
        <f t="shared" si="11"/>
        <v>1518.5922813333334</v>
      </c>
    </row>
    <row r="76" spans="1:16" x14ac:dyDescent="0.2">
      <c r="A76" t="s">
        <v>79</v>
      </c>
      <c r="B76" s="3">
        <v>54</v>
      </c>
      <c r="C76" t="s">
        <v>177</v>
      </c>
      <c r="D76" s="4">
        <v>1809.9111</v>
      </c>
      <c r="E76" s="4">
        <v>2157.4701</v>
      </c>
      <c r="F76" s="4">
        <v>1996.3848</v>
      </c>
      <c r="G76" s="4">
        <v>2047.9317000000001</v>
      </c>
      <c r="H76" s="4">
        <f t="shared" si="12"/>
        <v>2002.9244249999999</v>
      </c>
      <c r="M76" s="4">
        <f>D76-$H76+I$2</f>
        <v>1352.3231283333337</v>
      </c>
      <c r="N76" s="4">
        <f t="shared" si="9"/>
        <v>1605.3513003333339</v>
      </c>
      <c r="O76" s="4">
        <f t="shared" si="10"/>
        <v>1585.0166336666662</v>
      </c>
      <c r="P76" s="4">
        <f t="shared" si="11"/>
        <v>1608.8484563333334</v>
      </c>
    </row>
    <row r="78" spans="1:16" x14ac:dyDescent="0.2">
      <c r="M78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M2" workbookViewId="0">
      <selection activeCell="S10" sqref="S10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189</v>
      </c>
      <c r="E1" t="s">
        <v>190</v>
      </c>
      <c r="F1" t="s">
        <v>191</v>
      </c>
      <c r="G1" t="s">
        <v>192</v>
      </c>
      <c r="H1" t="s">
        <v>142</v>
      </c>
      <c r="I1" t="s">
        <v>181</v>
      </c>
      <c r="J1" t="s">
        <v>133</v>
      </c>
      <c r="K1" t="s">
        <v>143</v>
      </c>
      <c r="L1" t="s">
        <v>144</v>
      </c>
      <c r="M1" t="s">
        <v>182</v>
      </c>
      <c r="N1" t="s">
        <v>183</v>
      </c>
      <c r="O1" t="s">
        <v>184</v>
      </c>
      <c r="P1" t="s">
        <v>185</v>
      </c>
      <c r="Q1" t="s">
        <v>147</v>
      </c>
      <c r="R1" t="s">
        <v>148</v>
      </c>
      <c r="S1" t="s">
        <v>149</v>
      </c>
      <c r="T1" t="s">
        <v>150</v>
      </c>
    </row>
    <row r="2" spans="1:25" x14ac:dyDescent="0.2">
      <c r="A2" t="s">
        <v>106</v>
      </c>
      <c r="B2" s="3">
        <v>352</v>
      </c>
      <c r="C2" t="s">
        <v>175</v>
      </c>
      <c r="D2" s="4">
        <v>1408.5283999999999</v>
      </c>
      <c r="E2" s="4">
        <v>1703.3774000000001</v>
      </c>
      <c r="F2" s="4">
        <v>1148.8481999999999</v>
      </c>
      <c r="G2" s="4">
        <v>1074.1319000000001</v>
      </c>
      <c r="H2" s="4">
        <f>AVERAGE(D2:G2)</f>
        <v>1333.7214750000001</v>
      </c>
      <c r="I2" s="4">
        <f>AVERAGE(D2:D76)</f>
        <v>1560.7408626666672</v>
      </c>
      <c r="J2" s="4">
        <f>AVERAGE(E2:E76)</f>
        <v>1459.9202280000004</v>
      </c>
      <c r="K2" s="4">
        <f t="shared" ref="K2:L2" si="0">AVERAGE(F2:F76)</f>
        <v>1600.4973013333336</v>
      </c>
      <c r="L2" s="4">
        <f t="shared" si="0"/>
        <v>1523.7330546666669</v>
      </c>
      <c r="M2" s="4">
        <f>D2-$H2+I$2</f>
        <v>1635.5477876666671</v>
      </c>
      <c r="N2" s="4">
        <f t="shared" ref="N2:P17" si="1">E2-$H2+J$2</f>
        <v>1829.5761530000004</v>
      </c>
      <c r="O2" s="4">
        <f t="shared" si="1"/>
        <v>1415.6240263333334</v>
      </c>
      <c r="P2" s="4">
        <f t="shared" si="1"/>
        <v>1264.143479666667</v>
      </c>
      <c r="Q2" s="4">
        <f>1.96*STDEV(M2:M76)/SQRT(COUNT(M2:M76))</f>
        <v>23.880554860681077</v>
      </c>
      <c r="R2" s="4">
        <f t="shared" ref="R2:T2" si="2">1.96*STDEV(N2:N76)/SQRT(COUNT(N2:N76))</f>
        <v>38.993995534888803</v>
      </c>
      <c r="S2" s="4">
        <f t="shared" si="2"/>
        <v>26.63881399985851</v>
      </c>
      <c r="T2" s="4">
        <f t="shared" si="2"/>
        <v>38.375832071172283</v>
      </c>
    </row>
    <row r="3" spans="1:25" x14ac:dyDescent="0.2">
      <c r="A3" t="s">
        <v>107</v>
      </c>
      <c r="B3" s="3">
        <v>257</v>
      </c>
      <c r="C3" t="s">
        <v>175</v>
      </c>
      <c r="D3" s="4">
        <v>1015.3044</v>
      </c>
      <c r="E3" s="4">
        <v>1166.5540000000001</v>
      </c>
      <c r="F3" s="4">
        <v>922.3845</v>
      </c>
      <c r="G3" s="4">
        <v>988.96799999999996</v>
      </c>
      <c r="H3" s="4">
        <f t="shared" ref="H3:H66" si="3">AVERAGE(D3:G3)</f>
        <v>1023.302725</v>
      </c>
      <c r="M3" s="4">
        <f t="shared" ref="M3:P22" si="4">D3-$H3+I$2</f>
        <v>1552.7425376666672</v>
      </c>
      <c r="N3" s="4">
        <f t="shared" si="1"/>
        <v>1603.1715030000005</v>
      </c>
      <c r="O3" s="4">
        <f t="shared" si="1"/>
        <v>1499.5790763333334</v>
      </c>
      <c r="P3" s="4">
        <f t="shared" si="1"/>
        <v>1489.398329666667</v>
      </c>
    </row>
    <row r="4" spans="1:25" x14ac:dyDescent="0.2">
      <c r="A4" t="s">
        <v>108</v>
      </c>
      <c r="B4" s="3">
        <v>237</v>
      </c>
      <c r="C4" t="s">
        <v>175</v>
      </c>
      <c r="D4" s="4">
        <v>1098.4734000000001</v>
      </c>
      <c r="E4" s="4">
        <v>921.82960000000003</v>
      </c>
      <c r="F4" s="4">
        <v>1291.2032999999999</v>
      </c>
      <c r="G4" s="4">
        <v>858.99710000000005</v>
      </c>
      <c r="H4" s="4">
        <f t="shared" si="3"/>
        <v>1042.6258499999999</v>
      </c>
      <c r="M4" s="4">
        <f t="shared" si="4"/>
        <v>1616.5884126666674</v>
      </c>
      <c r="N4" s="4">
        <f t="shared" si="1"/>
        <v>1339.1239780000005</v>
      </c>
      <c r="O4" s="4">
        <f t="shared" si="1"/>
        <v>1849.0747513333336</v>
      </c>
      <c r="P4" s="4">
        <f t="shared" si="1"/>
        <v>1340.1043046666671</v>
      </c>
    </row>
    <row r="5" spans="1:25" x14ac:dyDescent="0.2">
      <c r="A5" t="s">
        <v>109</v>
      </c>
      <c r="B5" s="3">
        <v>227</v>
      </c>
      <c r="C5" t="s">
        <v>175</v>
      </c>
      <c r="D5" s="4">
        <v>935.79589999999996</v>
      </c>
      <c r="E5" s="4">
        <v>859.31899999999996</v>
      </c>
      <c r="F5" s="4">
        <v>952.91</v>
      </c>
      <c r="G5" s="4">
        <v>937.41589999999997</v>
      </c>
      <c r="H5" s="4">
        <f t="shared" si="3"/>
        <v>921.36019999999996</v>
      </c>
      <c r="M5" s="4">
        <f t="shared" si="4"/>
        <v>1575.1765626666672</v>
      </c>
      <c r="N5" s="4">
        <f t="shared" si="1"/>
        <v>1397.8790280000003</v>
      </c>
      <c r="O5" s="4">
        <f t="shared" si="1"/>
        <v>1632.0471013333336</v>
      </c>
      <c r="P5" s="4">
        <f t="shared" si="1"/>
        <v>1539.788754666667</v>
      </c>
    </row>
    <row r="6" spans="1:25" x14ac:dyDescent="0.2">
      <c r="A6" t="s">
        <v>110</v>
      </c>
      <c r="B6" s="3">
        <v>224</v>
      </c>
      <c r="C6" t="s">
        <v>175</v>
      </c>
      <c r="D6" s="4">
        <v>666.70839999999998</v>
      </c>
      <c r="E6" s="4">
        <v>661.26850000000002</v>
      </c>
      <c r="F6" s="4">
        <v>706.17229999999995</v>
      </c>
      <c r="G6" s="4">
        <v>662.37379999999996</v>
      </c>
      <c r="H6" s="4">
        <f t="shared" si="3"/>
        <v>674.13075000000003</v>
      </c>
      <c r="M6" s="4">
        <f t="shared" si="4"/>
        <v>1553.3185126666672</v>
      </c>
      <c r="N6" s="4">
        <f t="shared" si="1"/>
        <v>1447.0579780000003</v>
      </c>
      <c r="O6" s="4">
        <f t="shared" si="1"/>
        <v>1632.5388513333335</v>
      </c>
      <c r="P6" s="4">
        <f t="shared" si="1"/>
        <v>1511.9761046666667</v>
      </c>
    </row>
    <row r="7" spans="1:25" x14ac:dyDescent="0.2">
      <c r="A7" t="s">
        <v>111</v>
      </c>
      <c r="B7" s="3">
        <v>266</v>
      </c>
      <c r="C7" t="s">
        <v>175</v>
      </c>
      <c r="D7" s="4">
        <v>882.61839999999995</v>
      </c>
      <c r="E7" s="4">
        <v>1029.4621999999999</v>
      </c>
      <c r="F7" s="4">
        <v>939.37159999999994</v>
      </c>
      <c r="G7" s="4">
        <v>987.43460000000005</v>
      </c>
      <c r="H7" s="4">
        <f t="shared" si="3"/>
        <v>959.72169999999994</v>
      </c>
      <c r="M7" s="4">
        <f t="shared" si="4"/>
        <v>1483.6375626666672</v>
      </c>
      <c r="N7" s="4">
        <f t="shared" si="1"/>
        <v>1529.6607280000003</v>
      </c>
      <c r="O7" s="4">
        <f t="shared" si="1"/>
        <v>1580.1472013333337</v>
      </c>
      <c r="P7" s="4">
        <f t="shared" si="1"/>
        <v>1551.4459546666671</v>
      </c>
      <c r="V7" t="s">
        <v>154</v>
      </c>
      <c r="W7" t="s">
        <v>152</v>
      </c>
    </row>
    <row r="8" spans="1:25" x14ac:dyDescent="0.2">
      <c r="A8" t="s">
        <v>112</v>
      </c>
      <c r="B8" s="3">
        <v>439</v>
      </c>
      <c r="C8" t="s">
        <v>175</v>
      </c>
      <c r="D8" s="4">
        <v>1080.5598</v>
      </c>
      <c r="E8" s="4">
        <v>1514.9212</v>
      </c>
      <c r="F8" s="4">
        <v>1193.7471</v>
      </c>
      <c r="G8" s="4">
        <v>1019.7145</v>
      </c>
      <c r="H8" s="4">
        <f t="shared" si="3"/>
        <v>1202.2356500000001</v>
      </c>
      <c r="M8" s="4">
        <f t="shared" si="4"/>
        <v>1439.0650126666671</v>
      </c>
      <c r="N8" s="4">
        <f t="shared" si="1"/>
        <v>1772.6057780000003</v>
      </c>
      <c r="O8" s="4">
        <f t="shared" si="1"/>
        <v>1592.0087513333335</v>
      </c>
      <c r="P8" s="4">
        <f t="shared" si="1"/>
        <v>1341.2119046666669</v>
      </c>
      <c r="U8" t="s">
        <v>186</v>
      </c>
      <c r="V8" s="4">
        <f>I2</f>
        <v>1560.7408626666672</v>
      </c>
      <c r="W8" s="4">
        <f>K2</f>
        <v>1600.4973013333336</v>
      </c>
      <c r="X8" s="4">
        <f>Q2</f>
        <v>23.880554860681077</v>
      </c>
      <c r="Y8" s="4">
        <f>S2</f>
        <v>26.63881399985851</v>
      </c>
    </row>
    <row r="9" spans="1:25" x14ac:dyDescent="0.2">
      <c r="A9" t="s">
        <v>113</v>
      </c>
      <c r="B9" s="3">
        <v>359</v>
      </c>
      <c r="C9" t="s">
        <v>175</v>
      </c>
      <c r="D9" s="4">
        <v>1469.2509</v>
      </c>
      <c r="E9" s="4">
        <v>1032.366</v>
      </c>
      <c r="F9" s="4">
        <v>1537.9096</v>
      </c>
      <c r="G9" s="4">
        <v>1334.6456000000001</v>
      </c>
      <c r="H9" s="4">
        <f t="shared" si="3"/>
        <v>1343.5430249999999</v>
      </c>
      <c r="M9" s="4">
        <f t="shared" si="4"/>
        <v>1686.4487376666673</v>
      </c>
      <c r="N9" s="4">
        <f t="shared" si="1"/>
        <v>1148.7432030000004</v>
      </c>
      <c r="O9" s="4">
        <f t="shared" si="1"/>
        <v>1794.8638763333336</v>
      </c>
      <c r="P9" s="4">
        <f t="shared" si="1"/>
        <v>1514.835629666667</v>
      </c>
      <c r="U9" t="s">
        <v>187</v>
      </c>
      <c r="V9" s="4">
        <f>J2</f>
        <v>1459.9202280000004</v>
      </c>
      <c r="W9" s="4">
        <f>L2</f>
        <v>1523.7330546666669</v>
      </c>
      <c r="X9" s="4">
        <f>R2</f>
        <v>38.993995534888803</v>
      </c>
      <c r="Y9" s="4">
        <f>T2</f>
        <v>38.375832071172283</v>
      </c>
    </row>
    <row r="10" spans="1:25" x14ac:dyDescent="0.2">
      <c r="A10" t="s">
        <v>114</v>
      </c>
      <c r="B10" s="3">
        <v>261</v>
      </c>
      <c r="C10" t="s">
        <v>175</v>
      </c>
      <c r="D10" s="4">
        <v>1095.7388000000001</v>
      </c>
      <c r="E10" s="4">
        <v>943.49580000000003</v>
      </c>
      <c r="F10" s="4">
        <v>977.65589999999997</v>
      </c>
      <c r="G10" s="4">
        <v>872.02089999999998</v>
      </c>
      <c r="H10" s="4">
        <f t="shared" si="3"/>
        <v>972.2278500000001</v>
      </c>
      <c r="M10" s="4">
        <f t="shared" si="4"/>
        <v>1684.2518126666673</v>
      </c>
      <c r="N10" s="4">
        <f t="shared" si="1"/>
        <v>1431.1881780000003</v>
      </c>
      <c r="O10" s="4">
        <f t="shared" si="1"/>
        <v>1605.9253513333333</v>
      </c>
      <c r="P10" s="4">
        <f t="shared" si="1"/>
        <v>1423.5261046666669</v>
      </c>
    </row>
    <row r="11" spans="1:25" x14ac:dyDescent="0.2">
      <c r="A11" t="s">
        <v>115</v>
      </c>
      <c r="B11" s="3">
        <v>474</v>
      </c>
      <c r="C11" t="s">
        <v>175</v>
      </c>
      <c r="D11" s="4">
        <v>754.92899999999997</v>
      </c>
      <c r="E11" s="4">
        <v>696.89890000000003</v>
      </c>
      <c r="F11" s="4">
        <v>800.02350000000001</v>
      </c>
      <c r="G11" s="4">
        <v>707.077</v>
      </c>
      <c r="H11" s="4">
        <f t="shared" si="3"/>
        <v>739.73209999999995</v>
      </c>
      <c r="M11" s="4">
        <f t="shared" si="4"/>
        <v>1575.9377626666674</v>
      </c>
      <c r="N11" s="4">
        <f t="shared" si="1"/>
        <v>1417.0870280000004</v>
      </c>
      <c r="O11" s="4">
        <f t="shared" si="1"/>
        <v>1660.7887013333336</v>
      </c>
      <c r="P11" s="4">
        <f t="shared" si="1"/>
        <v>1491.077954666667</v>
      </c>
    </row>
    <row r="12" spans="1:25" x14ac:dyDescent="0.2">
      <c r="A12" t="s">
        <v>116</v>
      </c>
      <c r="B12" s="3">
        <v>347</v>
      </c>
      <c r="C12" t="s">
        <v>175</v>
      </c>
      <c r="D12" s="4">
        <v>1058.5494000000001</v>
      </c>
      <c r="E12" s="4">
        <v>1100.0664999999999</v>
      </c>
      <c r="F12" s="4">
        <v>1107.2583999999999</v>
      </c>
      <c r="G12" s="4">
        <v>1120.5362</v>
      </c>
      <c r="H12" s="4">
        <f t="shared" si="3"/>
        <v>1096.602625</v>
      </c>
      <c r="M12" s="4">
        <f t="shared" si="4"/>
        <v>1522.6876376666673</v>
      </c>
      <c r="N12" s="4">
        <f t="shared" si="1"/>
        <v>1463.3841030000003</v>
      </c>
      <c r="O12" s="4">
        <f t="shared" si="1"/>
        <v>1611.1530763333335</v>
      </c>
      <c r="P12" s="4">
        <f t="shared" si="1"/>
        <v>1547.6666296666669</v>
      </c>
    </row>
    <row r="13" spans="1:25" x14ac:dyDescent="0.2">
      <c r="A13" t="s">
        <v>117</v>
      </c>
      <c r="B13" s="3">
        <v>434</v>
      </c>
      <c r="C13" t="s">
        <v>175</v>
      </c>
      <c r="D13" s="4">
        <v>1388.4373000000001</v>
      </c>
      <c r="E13" s="4">
        <v>1226.6840999999999</v>
      </c>
      <c r="F13" s="4">
        <v>1547.2557999999999</v>
      </c>
      <c r="G13" s="4">
        <v>1762.3045999999999</v>
      </c>
      <c r="H13" s="4">
        <f t="shared" si="3"/>
        <v>1481.1704500000001</v>
      </c>
      <c r="M13" s="4">
        <f t="shared" si="4"/>
        <v>1468.0077126666672</v>
      </c>
      <c r="N13" s="4">
        <f t="shared" si="1"/>
        <v>1205.4338780000003</v>
      </c>
      <c r="O13" s="4">
        <f t="shared" si="1"/>
        <v>1666.5826513333334</v>
      </c>
      <c r="P13" s="4">
        <f t="shared" si="1"/>
        <v>1804.8672046666668</v>
      </c>
    </row>
    <row r="14" spans="1:25" x14ac:dyDescent="0.2">
      <c r="A14" t="s">
        <v>118</v>
      </c>
      <c r="B14" s="3">
        <v>241</v>
      </c>
      <c r="C14" t="s">
        <v>175</v>
      </c>
      <c r="D14" s="4">
        <v>923.66510000000005</v>
      </c>
      <c r="E14" s="4">
        <v>794.64449999999999</v>
      </c>
      <c r="F14" s="4">
        <v>937.71500000000003</v>
      </c>
      <c r="G14" s="4">
        <v>925.70320000000004</v>
      </c>
      <c r="H14" s="4">
        <f t="shared" si="3"/>
        <v>895.43195000000003</v>
      </c>
      <c r="M14" s="4">
        <f t="shared" si="4"/>
        <v>1588.9740126666672</v>
      </c>
      <c r="N14" s="4">
        <f t="shared" si="1"/>
        <v>1359.1327780000004</v>
      </c>
      <c r="O14" s="4">
        <f t="shared" si="1"/>
        <v>1642.7803513333336</v>
      </c>
      <c r="P14" s="4">
        <f t="shared" si="1"/>
        <v>1554.0043046666669</v>
      </c>
    </row>
    <row r="15" spans="1:25" x14ac:dyDescent="0.2">
      <c r="A15" t="s">
        <v>119</v>
      </c>
      <c r="B15" s="3">
        <v>444</v>
      </c>
      <c r="C15" t="s">
        <v>175</v>
      </c>
      <c r="D15" s="4">
        <v>965.03729999999996</v>
      </c>
      <c r="E15" s="4">
        <v>983.20590000000004</v>
      </c>
      <c r="F15" s="4">
        <v>979.70989999999995</v>
      </c>
      <c r="G15" s="4">
        <v>969.19110000000001</v>
      </c>
      <c r="H15" s="4">
        <f t="shared" si="3"/>
        <v>974.28604999999993</v>
      </c>
      <c r="M15" s="4">
        <f t="shared" si="4"/>
        <v>1551.4921126666673</v>
      </c>
      <c r="N15" s="4">
        <f t="shared" si="1"/>
        <v>1468.8400780000006</v>
      </c>
      <c r="O15" s="4">
        <f t="shared" si="1"/>
        <v>1605.9211513333335</v>
      </c>
      <c r="P15" s="4">
        <f t="shared" si="1"/>
        <v>1518.638104666667</v>
      </c>
    </row>
    <row r="16" spans="1:25" x14ac:dyDescent="0.2">
      <c r="A16" t="s">
        <v>120</v>
      </c>
      <c r="B16" s="3">
        <v>343</v>
      </c>
      <c r="C16" t="s">
        <v>175</v>
      </c>
      <c r="D16" s="4">
        <v>936.28189999999995</v>
      </c>
      <c r="E16" s="4">
        <v>904.23789999999997</v>
      </c>
      <c r="F16" s="4">
        <v>913.01990000000001</v>
      </c>
      <c r="G16" s="4">
        <v>1013.5986</v>
      </c>
      <c r="H16" s="4">
        <f t="shared" si="3"/>
        <v>941.78457500000013</v>
      </c>
      <c r="M16" s="4">
        <f t="shared" si="4"/>
        <v>1555.238187666667</v>
      </c>
      <c r="N16" s="4">
        <f t="shared" si="1"/>
        <v>1422.3735530000004</v>
      </c>
      <c r="O16" s="4">
        <f t="shared" si="1"/>
        <v>1571.7326263333334</v>
      </c>
      <c r="P16" s="4">
        <f t="shared" si="1"/>
        <v>1595.5470796666668</v>
      </c>
    </row>
    <row r="17" spans="1:16" x14ac:dyDescent="0.2">
      <c r="A17" t="s">
        <v>121</v>
      </c>
      <c r="B17" s="3">
        <v>23831</v>
      </c>
      <c r="C17" t="s">
        <v>175</v>
      </c>
      <c r="D17" s="4">
        <v>1215.1578999999999</v>
      </c>
      <c r="E17" s="4">
        <v>1232.355</v>
      </c>
      <c r="F17" s="4">
        <v>1261.1599000000001</v>
      </c>
      <c r="G17" s="4">
        <v>1097.6125999999999</v>
      </c>
      <c r="H17" s="4">
        <f t="shared" si="3"/>
        <v>1201.5713499999999</v>
      </c>
      <c r="M17" s="4">
        <f t="shared" si="4"/>
        <v>1574.3274126666672</v>
      </c>
      <c r="N17" s="4">
        <f t="shared" si="1"/>
        <v>1490.7038780000005</v>
      </c>
      <c r="O17" s="4">
        <f t="shared" si="1"/>
        <v>1660.0858513333337</v>
      </c>
      <c r="P17" s="4">
        <f t="shared" si="1"/>
        <v>1419.7743046666669</v>
      </c>
    </row>
    <row r="18" spans="1:16" x14ac:dyDescent="0.2">
      <c r="A18" t="s">
        <v>122</v>
      </c>
      <c r="B18" s="3">
        <v>265</v>
      </c>
      <c r="C18" t="s">
        <v>175</v>
      </c>
      <c r="D18" s="4">
        <v>838.84730000000002</v>
      </c>
      <c r="E18" s="4">
        <v>650.45489999999995</v>
      </c>
      <c r="F18" s="4">
        <v>919.94230000000005</v>
      </c>
      <c r="G18" s="4">
        <v>764.61149999999998</v>
      </c>
      <c r="H18" s="4">
        <f t="shared" si="3"/>
        <v>793.46400000000006</v>
      </c>
      <c r="M18" s="4">
        <f t="shared" si="4"/>
        <v>1606.1241626666672</v>
      </c>
      <c r="N18" s="4">
        <f t="shared" si="4"/>
        <v>1316.9111280000002</v>
      </c>
      <c r="O18" s="4">
        <f t="shared" si="4"/>
        <v>1726.9756013333335</v>
      </c>
      <c r="P18" s="4">
        <f t="shared" si="4"/>
        <v>1494.8805546666667</v>
      </c>
    </row>
    <row r="19" spans="1:16" x14ac:dyDescent="0.2">
      <c r="A19" t="s">
        <v>123</v>
      </c>
      <c r="B19" s="3">
        <v>599</v>
      </c>
      <c r="C19" t="s">
        <v>175</v>
      </c>
      <c r="D19" s="4">
        <v>1006.9475</v>
      </c>
      <c r="E19" s="4">
        <v>905.57550000000003</v>
      </c>
      <c r="F19" s="4">
        <v>1007.4719</v>
      </c>
      <c r="G19" s="4">
        <v>994.2645</v>
      </c>
      <c r="H19" s="4">
        <f t="shared" si="3"/>
        <v>978.56484999999998</v>
      </c>
      <c r="M19" s="4">
        <f t="shared" si="4"/>
        <v>1589.1235126666672</v>
      </c>
      <c r="N19" s="4">
        <f t="shared" si="4"/>
        <v>1386.9308780000006</v>
      </c>
      <c r="O19" s="4">
        <f t="shared" si="4"/>
        <v>1629.4043513333336</v>
      </c>
      <c r="P19" s="4">
        <f t="shared" si="4"/>
        <v>1539.432704666667</v>
      </c>
    </row>
    <row r="20" spans="1:16" x14ac:dyDescent="0.2">
      <c r="A20" t="s">
        <v>124</v>
      </c>
      <c r="B20" s="3">
        <v>251</v>
      </c>
      <c r="C20" t="s">
        <v>175</v>
      </c>
      <c r="D20" s="4">
        <v>882.07920000000001</v>
      </c>
      <c r="E20" s="4">
        <v>947.84699999999998</v>
      </c>
      <c r="F20" s="4">
        <v>982.98270000000002</v>
      </c>
      <c r="G20" s="4">
        <v>1017.8454</v>
      </c>
      <c r="H20" s="4">
        <f t="shared" si="3"/>
        <v>957.68857500000001</v>
      </c>
      <c r="M20" s="4">
        <f>D20-$H20+I$2</f>
        <v>1485.1314876666672</v>
      </c>
      <c r="N20" s="4">
        <f t="shared" si="4"/>
        <v>1450.0786530000005</v>
      </c>
      <c r="O20" s="4">
        <f t="shared" si="4"/>
        <v>1625.7914263333337</v>
      </c>
      <c r="P20" s="4">
        <f t="shared" si="4"/>
        <v>1583.889879666667</v>
      </c>
    </row>
    <row r="21" spans="1:16" x14ac:dyDescent="0.2">
      <c r="A21" t="s">
        <v>125</v>
      </c>
      <c r="B21" s="3">
        <v>300</v>
      </c>
      <c r="C21" t="s">
        <v>175</v>
      </c>
      <c r="D21" s="4">
        <v>1115.2092</v>
      </c>
      <c r="E21" s="4">
        <v>994.80970000000002</v>
      </c>
      <c r="F21" s="4">
        <v>1226.2067999999999</v>
      </c>
      <c r="G21" s="4">
        <v>1013.0082</v>
      </c>
      <c r="H21" s="4">
        <f t="shared" si="3"/>
        <v>1087.308475</v>
      </c>
      <c r="M21" s="4">
        <f t="shared" si="4"/>
        <v>1588.6415876666672</v>
      </c>
      <c r="N21" s="4">
        <f t="shared" si="4"/>
        <v>1367.4214530000004</v>
      </c>
      <c r="O21" s="4">
        <f t="shared" si="4"/>
        <v>1739.3956263333334</v>
      </c>
      <c r="P21" s="4">
        <f t="shared" si="4"/>
        <v>1449.4327796666669</v>
      </c>
    </row>
    <row r="22" spans="1:16" x14ac:dyDescent="0.2">
      <c r="A22" t="s">
        <v>126</v>
      </c>
      <c r="B22" s="3">
        <v>416</v>
      </c>
      <c r="C22" t="s">
        <v>175</v>
      </c>
      <c r="D22" s="4">
        <v>1036.2973</v>
      </c>
      <c r="E22" s="4">
        <v>1050.2143000000001</v>
      </c>
      <c r="F22" s="4">
        <v>1171.8185000000001</v>
      </c>
      <c r="G22" s="4">
        <v>964.46050000000002</v>
      </c>
      <c r="H22" s="4">
        <f t="shared" si="3"/>
        <v>1055.6976500000001</v>
      </c>
      <c r="M22" s="4">
        <f t="shared" si="4"/>
        <v>1541.3405126666671</v>
      </c>
      <c r="N22" s="4">
        <f t="shared" si="4"/>
        <v>1454.4368780000004</v>
      </c>
      <c r="O22" s="4">
        <f t="shared" si="4"/>
        <v>1716.6181513333336</v>
      </c>
      <c r="P22" s="4">
        <f t="shared" si="4"/>
        <v>1432.4959046666668</v>
      </c>
    </row>
    <row r="23" spans="1:16" x14ac:dyDescent="0.2">
      <c r="A23" t="s">
        <v>127</v>
      </c>
      <c r="B23" s="3">
        <v>232</v>
      </c>
      <c r="C23" t="s">
        <v>175</v>
      </c>
      <c r="D23" s="4">
        <v>1042.3164999999999</v>
      </c>
      <c r="E23" s="4">
        <v>1063.0274999999999</v>
      </c>
      <c r="F23" s="4">
        <v>1144.1319000000001</v>
      </c>
      <c r="G23" s="4">
        <v>1078.5666000000001</v>
      </c>
      <c r="H23" s="4">
        <f t="shared" si="3"/>
        <v>1082.0106250000001</v>
      </c>
      <c r="M23" s="4">
        <f t="shared" ref="M23:P76" si="5">D23-$H23+I$2</f>
        <v>1521.046737666667</v>
      </c>
      <c r="N23" s="4">
        <f t="shared" si="5"/>
        <v>1440.9371030000002</v>
      </c>
      <c r="O23" s="4">
        <f t="shared" si="5"/>
        <v>1662.6185763333335</v>
      </c>
      <c r="P23" s="4">
        <f t="shared" si="5"/>
        <v>1520.2890296666669</v>
      </c>
    </row>
    <row r="24" spans="1:16" x14ac:dyDescent="0.2">
      <c r="A24" t="s">
        <v>128</v>
      </c>
      <c r="B24" s="3">
        <v>340</v>
      </c>
      <c r="C24" t="s">
        <v>175</v>
      </c>
      <c r="D24" s="4">
        <v>882.19929999999999</v>
      </c>
      <c r="E24" s="4">
        <v>656.83900000000006</v>
      </c>
      <c r="F24" s="4">
        <v>849.16899999999998</v>
      </c>
      <c r="G24" s="4">
        <v>745.09879999999998</v>
      </c>
      <c r="H24" s="4">
        <f t="shared" si="3"/>
        <v>783.32652499999995</v>
      </c>
      <c r="M24" s="4">
        <f t="shared" si="5"/>
        <v>1659.6136376666673</v>
      </c>
      <c r="N24" s="4">
        <f t="shared" si="5"/>
        <v>1333.4327030000004</v>
      </c>
      <c r="O24" s="4">
        <f t="shared" si="5"/>
        <v>1666.3397763333337</v>
      </c>
      <c r="P24" s="4">
        <f t="shared" si="5"/>
        <v>1485.505329666667</v>
      </c>
    </row>
    <row r="25" spans="1:16" x14ac:dyDescent="0.2">
      <c r="A25" t="s">
        <v>129</v>
      </c>
      <c r="B25" s="3">
        <v>227</v>
      </c>
      <c r="C25" t="s">
        <v>175</v>
      </c>
      <c r="D25" s="4">
        <v>825.8288</v>
      </c>
      <c r="E25" s="4">
        <v>824.71569999999997</v>
      </c>
      <c r="F25" s="4">
        <v>903.25009999999997</v>
      </c>
      <c r="G25" s="4">
        <v>790.20029999999997</v>
      </c>
      <c r="H25" s="4">
        <f t="shared" si="3"/>
        <v>835.99872500000004</v>
      </c>
      <c r="M25" s="4">
        <f t="shared" si="5"/>
        <v>1550.5709376666673</v>
      </c>
      <c r="N25" s="4">
        <f t="shared" si="5"/>
        <v>1448.6372030000002</v>
      </c>
      <c r="O25" s="4">
        <f t="shared" si="5"/>
        <v>1667.7486763333336</v>
      </c>
      <c r="P25" s="4">
        <f t="shared" si="5"/>
        <v>1477.9346296666668</v>
      </c>
    </row>
    <row r="26" spans="1:16" x14ac:dyDescent="0.2">
      <c r="A26" t="s">
        <v>80</v>
      </c>
      <c r="B26" s="3">
        <v>82</v>
      </c>
      <c r="C26" t="s">
        <v>176</v>
      </c>
      <c r="D26" s="4">
        <v>1775.6176</v>
      </c>
      <c r="E26" s="4">
        <v>1505.3340000000001</v>
      </c>
      <c r="F26" s="4">
        <v>1538.7079000000001</v>
      </c>
      <c r="G26" s="4">
        <v>1586.2924</v>
      </c>
      <c r="H26" s="4">
        <f t="shared" si="3"/>
        <v>1601.4879750000002</v>
      </c>
      <c r="M26" s="4">
        <f t="shared" si="5"/>
        <v>1734.870487666667</v>
      </c>
      <c r="N26" s="4">
        <f t="shared" si="5"/>
        <v>1363.7662530000002</v>
      </c>
      <c r="O26" s="4">
        <f t="shared" si="5"/>
        <v>1537.7172263333334</v>
      </c>
      <c r="P26" s="4">
        <f t="shared" si="5"/>
        <v>1508.5374796666667</v>
      </c>
    </row>
    <row r="27" spans="1:16" x14ac:dyDescent="0.2">
      <c r="A27" t="s">
        <v>81</v>
      </c>
      <c r="B27" s="3">
        <v>78</v>
      </c>
      <c r="C27" t="s">
        <v>176</v>
      </c>
      <c r="D27" s="4">
        <v>1028.8748000000001</v>
      </c>
      <c r="E27" s="4">
        <v>803.24950000000001</v>
      </c>
      <c r="F27" s="4">
        <v>1236.2086999999999</v>
      </c>
      <c r="G27" s="4">
        <v>823.39350000000002</v>
      </c>
      <c r="H27" s="4">
        <f t="shared" si="3"/>
        <v>972.93162499999994</v>
      </c>
      <c r="M27" s="4">
        <f t="shared" si="5"/>
        <v>1616.6840376666673</v>
      </c>
      <c r="N27" s="4">
        <f t="shared" si="5"/>
        <v>1290.2381030000006</v>
      </c>
      <c r="O27" s="4">
        <f t="shared" si="5"/>
        <v>1863.7743763333335</v>
      </c>
      <c r="P27" s="4">
        <f t="shared" si="5"/>
        <v>1374.1949296666671</v>
      </c>
    </row>
    <row r="28" spans="1:16" x14ac:dyDescent="0.2">
      <c r="A28" t="s">
        <v>82</v>
      </c>
      <c r="B28" s="3">
        <v>78</v>
      </c>
      <c r="C28" t="s">
        <v>176</v>
      </c>
      <c r="D28" s="4">
        <v>1704.9566</v>
      </c>
      <c r="E28" s="4">
        <v>1515.1337000000001</v>
      </c>
      <c r="F28" s="4">
        <v>1709.9347</v>
      </c>
      <c r="G28" s="4">
        <v>1671.9915000000001</v>
      </c>
      <c r="H28" s="4">
        <f t="shared" si="3"/>
        <v>1650.5041249999999</v>
      </c>
      <c r="M28" s="4">
        <f t="shared" si="5"/>
        <v>1615.1933376666673</v>
      </c>
      <c r="N28" s="4">
        <f t="shared" si="5"/>
        <v>1324.5498030000006</v>
      </c>
      <c r="O28" s="4">
        <f t="shared" si="5"/>
        <v>1659.9278763333336</v>
      </c>
      <c r="P28" s="4">
        <f t="shared" si="5"/>
        <v>1545.2204296666671</v>
      </c>
    </row>
    <row r="29" spans="1:16" x14ac:dyDescent="0.2">
      <c r="A29" t="s">
        <v>83</v>
      </c>
      <c r="B29" s="3">
        <v>76</v>
      </c>
      <c r="C29" t="s">
        <v>176</v>
      </c>
      <c r="D29" s="4">
        <v>1370.3248000000001</v>
      </c>
      <c r="E29" s="4">
        <v>1072.2137</v>
      </c>
      <c r="F29" s="4">
        <v>1483.8475000000001</v>
      </c>
      <c r="G29" s="4">
        <v>1210.5882999999999</v>
      </c>
      <c r="H29" s="4">
        <f t="shared" si="3"/>
        <v>1284.243575</v>
      </c>
      <c r="M29" s="4">
        <f t="shared" si="5"/>
        <v>1646.8220876666674</v>
      </c>
      <c r="N29" s="4">
        <f t="shared" si="5"/>
        <v>1247.8903530000005</v>
      </c>
      <c r="O29" s="4">
        <f t="shared" si="5"/>
        <v>1800.1012263333337</v>
      </c>
      <c r="P29" s="4">
        <f t="shared" si="5"/>
        <v>1450.0777796666669</v>
      </c>
    </row>
    <row r="30" spans="1:16" x14ac:dyDescent="0.2">
      <c r="A30" t="s">
        <v>84</v>
      </c>
      <c r="B30" s="3">
        <v>73</v>
      </c>
      <c r="C30" t="s">
        <v>176</v>
      </c>
      <c r="D30" s="4">
        <v>1874.9556</v>
      </c>
      <c r="E30" s="4">
        <v>1781.8289</v>
      </c>
      <c r="F30" s="4">
        <v>2059.2123000000001</v>
      </c>
      <c r="G30" s="4">
        <v>1695.8942</v>
      </c>
      <c r="H30" s="4">
        <f t="shared" si="3"/>
        <v>1852.9727499999999</v>
      </c>
      <c r="M30" s="4">
        <f t="shared" si="5"/>
        <v>1582.7237126666673</v>
      </c>
      <c r="N30" s="4">
        <f t="shared" si="5"/>
        <v>1388.7763780000005</v>
      </c>
      <c r="O30" s="4">
        <f t="shared" si="5"/>
        <v>1806.7368513333338</v>
      </c>
      <c r="P30" s="4">
        <f t="shared" si="5"/>
        <v>1366.654504666667</v>
      </c>
    </row>
    <row r="31" spans="1:16" x14ac:dyDescent="0.2">
      <c r="A31" t="s">
        <v>85</v>
      </c>
      <c r="B31" s="3">
        <v>83</v>
      </c>
      <c r="C31" t="s">
        <v>176</v>
      </c>
      <c r="D31" s="4">
        <v>1289.232</v>
      </c>
      <c r="E31" s="4">
        <v>1064.7245</v>
      </c>
      <c r="F31" s="4">
        <v>1611.0762999999999</v>
      </c>
      <c r="G31" s="4">
        <v>1358.1876</v>
      </c>
      <c r="H31" s="4">
        <f t="shared" si="3"/>
        <v>1330.8051</v>
      </c>
      <c r="M31" s="4">
        <f t="shared" si="5"/>
        <v>1519.1677626666672</v>
      </c>
      <c r="N31" s="4">
        <f t="shared" si="5"/>
        <v>1193.8396280000004</v>
      </c>
      <c r="O31" s="4">
        <f t="shared" si="5"/>
        <v>1880.7685013333335</v>
      </c>
      <c r="P31" s="4">
        <f t="shared" si="5"/>
        <v>1551.1155546666669</v>
      </c>
    </row>
    <row r="32" spans="1:16" x14ac:dyDescent="0.2">
      <c r="A32" t="s">
        <v>86</v>
      </c>
      <c r="B32" s="3">
        <v>76</v>
      </c>
      <c r="C32" t="s">
        <v>176</v>
      </c>
      <c r="D32" s="4">
        <v>1563.3106</v>
      </c>
      <c r="E32" s="4">
        <v>1437.2831000000001</v>
      </c>
      <c r="F32" s="4">
        <v>1617.4657999999999</v>
      </c>
      <c r="G32" s="4">
        <v>1524.3688999999999</v>
      </c>
      <c r="H32" s="4">
        <f t="shared" si="3"/>
        <v>1535.6071000000002</v>
      </c>
      <c r="M32" s="4">
        <f t="shared" si="5"/>
        <v>1588.4443626666671</v>
      </c>
      <c r="N32" s="4">
        <f t="shared" si="5"/>
        <v>1361.5962280000003</v>
      </c>
      <c r="O32" s="4">
        <f t="shared" si="5"/>
        <v>1682.3560013333333</v>
      </c>
      <c r="P32" s="4">
        <f t="shared" si="5"/>
        <v>1512.4948546666667</v>
      </c>
    </row>
    <row r="33" spans="1:16" x14ac:dyDescent="0.2">
      <c r="A33" t="s">
        <v>87</v>
      </c>
      <c r="B33" s="3">
        <v>77</v>
      </c>
      <c r="C33" t="s">
        <v>176</v>
      </c>
      <c r="D33" s="4">
        <v>1793.5046</v>
      </c>
      <c r="E33" s="4">
        <v>2030.0848000000001</v>
      </c>
      <c r="F33" s="4">
        <v>1751.8334</v>
      </c>
      <c r="G33" s="4">
        <v>1948.3237999999999</v>
      </c>
      <c r="H33" s="4">
        <f t="shared" si="3"/>
        <v>1880.9366500000001</v>
      </c>
      <c r="M33" s="4">
        <f t="shared" si="5"/>
        <v>1473.3088126666671</v>
      </c>
      <c r="N33" s="4">
        <f t="shared" si="5"/>
        <v>1609.0683780000004</v>
      </c>
      <c r="O33" s="4">
        <f t="shared" si="5"/>
        <v>1471.3940513333334</v>
      </c>
      <c r="P33" s="4">
        <f t="shared" si="5"/>
        <v>1591.1202046666667</v>
      </c>
    </row>
    <row r="34" spans="1:16" x14ac:dyDescent="0.2">
      <c r="A34" t="s">
        <v>88</v>
      </c>
      <c r="B34" s="3">
        <v>80</v>
      </c>
      <c r="C34" t="s">
        <v>176</v>
      </c>
      <c r="D34" s="4">
        <v>2175.6165000000001</v>
      </c>
      <c r="E34" s="4">
        <v>1855.6283000000001</v>
      </c>
      <c r="F34" s="4">
        <v>2073.7332000000001</v>
      </c>
      <c r="G34" s="4">
        <v>2085.692</v>
      </c>
      <c r="H34" s="4">
        <f t="shared" si="3"/>
        <v>2047.6675000000002</v>
      </c>
      <c r="M34" s="4">
        <f t="shared" si="5"/>
        <v>1688.6898626666671</v>
      </c>
      <c r="N34" s="4">
        <f t="shared" si="5"/>
        <v>1267.8810280000002</v>
      </c>
      <c r="O34" s="4">
        <f t="shared" si="5"/>
        <v>1626.5630013333334</v>
      </c>
      <c r="P34" s="4">
        <f t="shared" si="5"/>
        <v>1561.7575546666667</v>
      </c>
    </row>
    <row r="35" spans="1:16" x14ac:dyDescent="0.2">
      <c r="A35" t="s">
        <v>89</v>
      </c>
      <c r="B35" s="3">
        <v>81</v>
      </c>
      <c r="C35" t="s">
        <v>176</v>
      </c>
      <c r="D35" s="4">
        <v>1423.7378000000001</v>
      </c>
      <c r="E35" s="4">
        <v>1400.3042</v>
      </c>
      <c r="F35" s="4">
        <v>1552.8039000000001</v>
      </c>
      <c r="G35" s="4">
        <v>1504.3113000000001</v>
      </c>
      <c r="H35" s="4">
        <f t="shared" si="3"/>
        <v>1470.2893000000001</v>
      </c>
      <c r="M35" s="4">
        <f t="shared" si="5"/>
        <v>1514.1893626666672</v>
      </c>
      <c r="N35" s="4">
        <f t="shared" si="5"/>
        <v>1389.9351280000003</v>
      </c>
      <c r="O35" s="4">
        <f t="shared" si="5"/>
        <v>1683.0119013333335</v>
      </c>
      <c r="P35" s="4">
        <f t="shared" si="5"/>
        <v>1557.7550546666669</v>
      </c>
    </row>
    <row r="36" spans="1:16" x14ac:dyDescent="0.2">
      <c r="A36" t="s">
        <v>90</v>
      </c>
      <c r="B36" s="3">
        <v>78</v>
      </c>
      <c r="C36" t="s">
        <v>176</v>
      </c>
      <c r="D36" s="4">
        <v>1898.3516999999999</v>
      </c>
      <c r="E36" s="4">
        <v>1643.1895</v>
      </c>
      <c r="F36" s="4">
        <v>1785.9122</v>
      </c>
      <c r="G36" s="4">
        <v>1654.6242999999999</v>
      </c>
      <c r="H36" s="4">
        <f t="shared" si="3"/>
        <v>1745.519425</v>
      </c>
      <c r="M36" s="4">
        <f t="shared" si="5"/>
        <v>1713.5731376666672</v>
      </c>
      <c r="N36" s="4">
        <f t="shared" si="5"/>
        <v>1357.5903030000004</v>
      </c>
      <c r="O36" s="4">
        <f t="shared" si="5"/>
        <v>1640.8900763333336</v>
      </c>
      <c r="P36" s="4">
        <f t="shared" si="5"/>
        <v>1432.8379296666669</v>
      </c>
    </row>
    <row r="37" spans="1:16" x14ac:dyDescent="0.2">
      <c r="A37" t="s">
        <v>91</v>
      </c>
      <c r="B37" s="3">
        <v>80</v>
      </c>
      <c r="C37" t="s">
        <v>176</v>
      </c>
      <c r="D37" s="4">
        <v>1494.9398000000001</v>
      </c>
      <c r="E37" s="4">
        <v>1460.847</v>
      </c>
      <c r="F37" s="4">
        <v>1852.1070999999999</v>
      </c>
      <c r="G37" s="4">
        <v>1800.1583000000001</v>
      </c>
      <c r="H37" s="4">
        <f t="shared" si="3"/>
        <v>1652.01305</v>
      </c>
      <c r="M37" s="4">
        <f t="shared" si="5"/>
        <v>1403.6676126666673</v>
      </c>
      <c r="N37" s="4">
        <f t="shared" si="5"/>
        <v>1268.7541780000004</v>
      </c>
      <c r="O37" s="4">
        <f t="shared" si="5"/>
        <v>1800.5913513333335</v>
      </c>
      <c r="P37" s="4">
        <f t="shared" si="5"/>
        <v>1671.878304666667</v>
      </c>
    </row>
    <row r="38" spans="1:16" x14ac:dyDescent="0.2">
      <c r="A38" t="s">
        <v>92</v>
      </c>
      <c r="B38" s="3">
        <v>82</v>
      </c>
      <c r="C38" t="s">
        <v>176</v>
      </c>
      <c r="D38" s="4">
        <v>1538.3766000000001</v>
      </c>
      <c r="E38" s="4">
        <v>1511.2153000000001</v>
      </c>
      <c r="F38" s="4">
        <v>1416.2357</v>
      </c>
      <c r="G38" s="4">
        <v>1510.3089</v>
      </c>
      <c r="H38" s="4">
        <f t="shared" si="3"/>
        <v>1494.0341250000001</v>
      </c>
      <c r="M38" s="4">
        <f t="shared" si="5"/>
        <v>1605.0833376666671</v>
      </c>
      <c r="N38" s="4">
        <f t="shared" si="5"/>
        <v>1477.1014030000003</v>
      </c>
      <c r="O38" s="4">
        <f t="shared" si="5"/>
        <v>1522.6988763333334</v>
      </c>
      <c r="P38" s="4">
        <f t="shared" si="5"/>
        <v>1540.0078296666668</v>
      </c>
    </row>
    <row r="39" spans="1:16" x14ac:dyDescent="0.2">
      <c r="A39" t="s">
        <v>93</v>
      </c>
      <c r="B39" s="3">
        <v>79</v>
      </c>
      <c r="C39" t="s">
        <v>176</v>
      </c>
      <c r="D39" s="4">
        <v>1742.6048000000001</v>
      </c>
      <c r="E39" s="4">
        <v>1635.5684000000001</v>
      </c>
      <c r="F39" s="4">
        <v>1599.4784</v>
      </c>
      <c r="G39" s="4">
        <v>1451.4586999999999</v>
      </c>
      <c r="H39" s="4">
        <f t="shared" si="3"/>
        <v>1607.2775750000001</v>
      </c>
      <c r="M39" s="4">
        <f t="shared" si="5"/>
        <v>1696.0680876666672</v>
      </c>
      <c r="N39" s="4">
        <f t="shared" si="5"/>
        <v>1488.2110530000004</v>
      </c>
      <c r="O39" s="4">
        <f t="shared" si="5"/>
        <v>1592.6981263333334</v>
      </c>
      <c r="P39" s="4">
        <f t="shared" si="5"/>
        <v>1367.9141796666668</v>
      </c>
    </row>
    <row r="40" spans="1:16" x14ac:dyDescent="0.2">
      <c r="A40" t="s">
        <v>94</v>
      </c>
      <c r="B40" s="3">
        <v>82</v>
      </c>
      <c r="C40" t="s">
        <v>176</v>
      </c>
      <c r="D40" s="4">
        <v>1669.6231</v>
      </c>
      <c r="E40" s="4">
        <v>1518.7877000000001</v>
      </c>
      <c r="F40" s="4">
        <v>1682.0091</v>
      </c>
      <c r="G40" s="4">
        <v>1522.7045000000001</v>
      </c>
      <c r="H40" s="4">
        <f t="shared" si="3"/>
        <v>1598.2810999999999</v>
      </c>
      <c r="M40" s="4">
        <f t="shared" si="5"/>
        <v>1632.0828626666673</v>
      </c>
      <c r="N40" s="4">
        <f t="shared" si="5"/>
        <v>1380.4268280000006</v>
      </c>
      <c r="O40" s="4">
        <f t="shared" si="5"/>
        <v>1684.2253013333336</v>
      </c>
      <c r="P40" s="4">
        <f t="shared" si="5"/>
        <v>1448.1564546666671</v>
      </c>
    </row>
    <row r="41" spans="1:16" x14ac:dyDescent="0.2">
      <c r="A41" t="s">
        <v>95</v>
      </c>
      <c r="B41" s="3">
        <v>80</v>
      </c>
      <c r="C41" t="s">
        <v>176</v>
      </c>
      <c r="D41" s="4">
        <v>2222.9623999999999</v>
      </c>
      <c r="E41" s="4">
        <v>1965.8017</v>
      </c>
      <c r="F41" s="4">
        <v>2467.8031999999998</v>
      </c>
      <c r="G41" s="4">
        <v>2666.0250000000001</v>
      </c>
      <c r="H41" s="4">
        <f t="shared" si="3"/>
        <v>2330.6480750000001</v>
      </c>
      <c r="M41" s="4">
        <f t="shared" si="5"/>
        <v>1453.0551876666671</v>
      </c>
      <c r="N41" s="4">
        <f t="shared" si="5"/>
        <v>1095.0738530000003</v>
      </c>
      <c r="O41" s="4">
        <f t="shared" si="5"/>
        <v>1737.6524263333333</v>
      </c>
      <c r="P41" s="4">
        <f t="shared" si="5"/>
        <v>1859.109979666667</v>
      </c>
    </row>
    <row r="42" spans="1:16" x14ac:dyDescent="0.2">
      <c r="A42" t="s">
        <v>96</v>
      </c>
      <c r="B42" s="3">
        <v>83</v>
      </c>
      <c r="C42" t="s">
        <v>176</v>
      </c>
      <c r="D42" s="4">
        <v>1627.9889000000001</v>
      </c>
      <c r="E42" s="4">
        <v>1475.9435000000001</v>
      </c>
      <c r="F42" s="4">
        <v>1813.2333000000001</v>
      </c>
      <c r="G42" s="4">
        <v>2103.2723000000001</v>
      </c>
      <c r="H42" s="4">
        <f t="shared" si="3"/>
        <v>1755.1095</v>
      </c>
      <c r="M42" s="4">
        <f t="shared" si="5"/>
        <v>1433.6202626666673</v>
      </c>
      <c r="N42" s="4">
        <f t="shared" si="5"/>
        <v>1180.7542280000005</v>
      </c>
      <c r="O42" s="4">
        <f t="shared" si="5"/>
        <v>1658.6211013333336</v>
      </c>
      <c r="P42" s="4">
        <f t="shared" si="5"/>
        <v>1871.895854666667</v>
      </c>
    </row>
    <row r="43" spans="1:16" x14ac:dyDescent="0.2">
      <c r="A43" t="s">
        <v>97</v>
      </c>
      <c r="B43" s="3">
        <v>76</v>
      </c>
      <c r="C43" t="s">
        <v>176</v>
      </c>
      <c r="D43" s="4">
        <v>1469.1436000000001</v>
      </c>
      <c r="E43" s="4">
        <v>1116.9351999999999</v>
      </c>
      <c r="F43" s="4">
        <v>1709.7093</v>
      </c>
      <c r="G43" s="4">
        <v>1271.7707</v>
      </c>
      <c r="H43" s="4">
        <f t="shared" si="3"/>
        <v>1391.8896999999999</v>
      </c>
      <c r="M43" s="4">
        <f t="shared" si="5"/>
        <v>1637.9947626666674</v>
      </c>
      <c r="N43" s="4">
        <f t="shared" si="5"/>
        <v>1184.9657280000004</v>
      </c>
      <c r="O43" s="4">
        <f t="shared" si="5"/>
        <v>1918.3169013333336</v>
      </c>
      <c r="P43" s="4">
        <f t="shared" si="5"/>
        <v>1403.614054666667</v>
      </c>
    </row>
    <row r="44" spans="1:16" x14ac:dyDescent="0.2">
      <c r="A44" t="s">
        <v>98</v>
      </c>
      <c r="B44" s="3">
        <v>74</v>
      </c>
      <c r="C44" t="s">
        <v>176</v>
      </c>
      <c r="D44" s="4">
        <v>1509.6854000000001</v>
      </c>
      <c r="E44" s="4">
        <v>1798.2675999999999</v>
      </c>
      <c r="F44" s="4">
        <v>1603.3625999999999</v>
      </c>
      <c r="G44" s="4">
        <v>1540.9314999999999</v>
      </c>
      <c r="H44" s="4">
        <f t="shared" si="3"/>
        <v>1613.0617749999999</v>
      </c>
      <c r="M44" s="4">
        <f t="shared" si="5"/>
        <v>1457.3644876666674</v>
      </c>
      <c r="N44" s="4">
        <f t="shared" si="5"/>
        <v>1645.1260530000004</v>
      </c>
      <c r="O44" s="4">
        <f t="shared" si="5"/>
        <v>1590.7981263333336</v>
      </c>
      <c r="P44" s="4">
        <f t="shared" si="5"/>
        <v>1451.6027796666669</v>
      </c>
    </row>
    <row r="45" spans="1:16" x14ac:dyDescent="0.2">
      <c r="A45" t="s">
        <v>99</v>
      </c>
      <c r="B45" s="3">
        <v>82</v>
      </c>
      <c r="C45" t="s">
        <v>176</v>
      </c>
      <c r="D45" s="4">
        <v>925.25530000000003</v>
      </c>
      <c r="E45" s="4">
        <v>1124.7094999999999</v>
      </c>
      <c r="F45" s="4">
        <v>1093.4453000000001</v>
      </c>
      <c r="G45" s="4">
        <v>831.19600000000003</v>
      </c>
      <c r="H45" s="4">
        <f>AVERAGE(D45:G45)</f>
        <v>993.65152499999999</v>
      </c>
      <c r="M45" s="4">
        <f t="shared" si="5"/>
        <v>1492.3446376666673</v>
      </c>
      <c r="N45" s="4">
        <f t="shared" si="5"/>
        <v>1590.9782030000003</v>
      </c>
      <c r="O45" s="4">
        <f t="shared" si="5"/>
        <v>1700.2910763333336</v>
      </c>
      <c r="P45" s="4">
        <f t="shared" si="5"/>
        <v>1361.2775296666669</v>
      </c>
    </row>
    <row r="46" spans="1:16" x14ac:dyDescent="0.2">
      <c r="A46" t="s">
        <v>100</v>
      </c>
      <c r="B46" s="3">
        <v>75</v>
      </c>
      <c r="C46" t="s">
        <v>176</v>
      </c>
      <c r="D46" s="4">
        <v>1468.1935000000001</v>
      </c>
      <c r="E46" s="4">
        <v>1197.2628</v>
      </c>
      <c r="F46" s="4">
        <v>1516.3259</v>
      </c>
      <c r="G46" s="4">
        <v>1181.9464</v>
      </c>
      <c r="H46" s="4">
        <f t="shared" si="3"/>
        <v>1340.9321499999999</v>
      </c>
      <c r="M46" s="4">
        <f t="shared" si="5"/>
        <v>1688.0022126666674</v>
      </c>
      <c r="N46" s="4">
        <f t="shared" si="5"/>
        <v>1316.2508780000005</v>
      </c>
      <c r="O46" s="4">
        <f t="shared" si="5"/>
        <v>1775.8910513333337</v>
      </c>
      <c r="P46" s="4">
        <f t="shared" si="5"/>
        <v>1364.7473046666671</v>
      </c>
    </row>
    <row r="47" spans="1:16" x14ac:dyDescent="0.2">
      <c r="A47" t="s">
        <v>101</v>
      </c>
      <c r="B47" s="3">
        <v>74</v>
      </c>
      <c r="C47" t="s">
        <v>176</v>
      </c>
      <c r="D47" s="4">
        <v>1630.2242000000001</v>
      </c>
      <c r="E47" s="4">
        <v>1481.0129999999999</v>
      </c>
      <c r="F47" s="4">
        <v>1515.0135</v>
      </c>
      <c r="G47" s="4">
        <v>1326.5392999999999</v>
      </c>
      <c r="H47" s="4">
        <f t="shared" si="3"/>
        <v>1488.1975000000002</v>
      </c>
      <c r="M47" s="4">
        <f t="shared" si="5"/>
        <v>1702.7675626666671</v>
      </c>
      <c r="N47" s="4">
        <f t="shared" si="5"/>
        <v>1452.7357280000001</v>
      </c>
      <c r="O47" s="4">
        <f t="shared" si="5"/>
        <v>1627.3133013333334</v>
      </c>
      <c r="P47" s="4">
        <f t="shared" si="5"/>
        <v>1362.0748546666666</v>
      </c>
    </row>
    <row r="48" spans="1:16" x14ac:dyDescent="0.2">
      <c r="A48" t="s">
        <v>102</v>
      </c>
      <c r="B48" s="3">
        <v>74</v>
      </c>
      <c r="C48" t="s">
        <v>176</v>
      </c>
      <c r="D48" s="4">
        <v>1889.624</v>
      </c>
      <c r="E48" s="4">
        <v>2070.2919000000002</v>
      </c>
      <c r="F48" s="4">
        <v>2090.134</v>
      </c>
      <c r="G48" s="4">
        <v>2400.5336000000002</v>
      </c>
      <c r="H48" s="4">
        <f t="shared" si="3"/>
        <v>2112.6458750000002</v>
      </c>
      <c r="M48" s="4">
        <f t="shared" si="5"/>
        <v>1337.7189876666671</v>
      </c>
      <c r="N48" s="4">
        <f t="shared" si="5"/>
        <v>1417.5662530000004</v>
      </c>
      <c r="O48" s="4">
        <f t="shared" si="5"/>
        <v>1577.9854263333334</v>
      </c>
      <c r="P48" s="4">
        <f t="shared" si="5"/>
        <v>1811.620779666667</v>
      </c>
    </row>
    <row r="49" spans="1:16" x14ac:dyDescent="0.2">
      <c r="A49" t="s">
        <v>103</v>
      </c>
      <c r="B49" s="3">
        <v>72</v>
      </c>
      <c r="C49" t="s">
        <v>176</v>
      </c>
      <c r="D49" s="4">
        <v>1406.2909999999999</v>
      </c>
      <c r="E49" s="4">
        <v>1461.9962</v>
      </c>
      <c r="F49" s="4">
        <v>1584.2170000000001</v>
      </c>
      <c r="G49" s="4">
        <v>1379.0174</v>
      </c>
      <c r="H49" s="4">
        <f t="shared" si="3"/>
        <v>1457.8803999999998</v>
      </c>
      <c r="M49" s="4">
        <f t="shared" si="5"/>
        <v>1509.1514626666674</v>
      </c>
      <c r="N49" s="4">
        <f t="shared" si="5"/>
        <v>1464.0360280000007</v>
      </c>
      <c r="O49" s="4">
        <f t="shared" si="5"/>
        <v>1726.8339013333339</v>
      </c>
      <c r="P49" s="4">
        <f t="shared" si="5"/>
        <v>1444.8700546666671</v>
      </c>
    </row>
    <row r="50" spans="1:16" x14ac:dyDescent="0.2">
      <c r="A50" t="s">
        <v>104</v>
      </c>
      <c r="B50" s="3">
        <v>77</v>
      </c>
      <c r="C50" t="s">
        <v>176</v>
      </c>
      <c r="D50" s="4">
        <v>1312.0739000000001</v>
      </c>
      <c r="E50" s="4">
        <v>1201.2089000000001</v>
      </c>
      <c r="F50" s="4">
        <v>1475.8278</v>
      </c>
      <c r="G50" s="4">
        <v>1225.2167999999999</v>
      </c>
      <c r="H50" s="4">
        <f t="shared" si="3"/>
        <v>1303.58185</v>
      </c>
      <c r="M50" s="4">
        <f t="shared" si="5"/>
        <v>1569.2329126666673</v>
      </c>
      <c r="N50" s="4">
        <f t="shared" si="5"/>
        <v>1357.5472780000005</v>
      </c>
      <c r="O50" s="4">
        <f t="shared" si="5"/>
        <v>1772.7432513333335</v>
      </c>
      <c r="P50" s="4">
        <f t="shared" si="5"/>
        <v>1445.3680046666668</v>
      </c>
    </row>
    <row r="51" spans="1:16" x14ac:dyDescent="0.2">
      <c r="A51" t="s">
        <v>105</v>
      </c>
      <c r="B51" s="3">
        <v>78</v>
      </c>
      <c r="C51" t="s">
        <v>176</v>
      </c>
      <c r="D51" s="4">
        <v>1682.7369000000001</v>
      </c>
      <c r="E51" s="4">
        <v>1525.6759999999999</v>
      </c>
      <c r="F51" s="4">
        <v>1648.4213</v>
      </c>
      <c r="G51" s="4">
        <v>1493.4658999999999</v>
      </c>
      <c r="H51" s="4">
        <f t="shared" si="3"/>
        <v>1587.5750250000001</v>
      </c>
      <c r="M51" s="4">
        <f t="shared" si="5"/>
        <v>1655.9027376666672</v>
      </c>
      <c r="N51" s="4">
        <f t="shared" si="5"/>
        <v>1398.0212030000002</v>
      </c>
      <c r="O51" s="4">
        <f t="shared" si="5"/>
        <v>1661.3435763333334</v>
      </c>
      <c r="P51" s="4">
        <f t="shared" si="5"/>
        <v>1429.6239296666668</v>
      </c>
    </row>
    <row r="52" spans="1:16" x14ac:dyDescent="0.2">
      <c r="A52" t="s">
        <v>54</v>
      </c>
      <c r="B52" s="3">
        <v>56</v>
      </c>
      <c r="C52" t="s">
        <v>177</v>
      </c>
      <c r="D52" s="4">
        <v>2806.4061999999999</v>
      </c>
      <c r="E52" s="4">
        <v>2100.1385</v>
      </c>
      <c r="F52" s="4">
        <v>2565.7743999999998</v>
      </c>
      <c r="G52" s="4">
        <v>3105.8957</v>
      </c>
      <c r="H52" s="4">
        <f t="shared" si="3"/>
        <v>2644.5537000000004</v>
      </c>
      <c r="M52" s="4">
        <f t="shared" si="5"/>
        <v>1722.5933626666667</v>
      </c>
      <c r="N52" s="4">
        <f t="shared" si="5"/>
        <v>915.50502800000004</v>
      </c>
      <c r="O52" s="4">
        <f t="shared" si="5"/>
        <v>1521.7180013333329</v>
      </c>
      <c r="P52" s="4">
        <f t="shared" si="5"/>
        <v>1985.0750546666666</v>
      </c>
    </row>
    <row r="53" spans="1:16" x14ac:dyDescent="0.2">
      <c r="A53" t="s">
        <v>56</v>
      </c>
      <c r="B53" s="3">
        <v>58</v>
      </c>
      <c r="C53" t="s">
        <v>177</v>
      </c>
      <c r="D53" s="4">
        <v>2404.2172</v>
      </c>
      <c r="E53" s="4">
        <v>2178.5816</v>
      </c>
      <c r="F53" s="4">
        <v>2040.8233</v>
      </c>
      <c r="G53" s="4">
        <v>2840.3429999999998</v>
      </c>
      <c r="H53" s="4">
        <f t="shared" si="3"/>
        <v>2365.9912750000003</v>
      </c>
      <c r="M53" s="4">
        <f t="shared" si="5"/>
        <v>1598.966787666667</v>
      </c>
      <c r="N53" s="4">
        <f t="shared" si="5"/>
        <v>1272.5105530000001</v>
      </c>
      <c r="O53" s="4">
        <f t="shared" si="5"/>
        <v>1275.3293263333333</v>
      </c>
      <c r="P53" s="4">
        <f t="shared" si="5"/>
        <v>1998.0847796666665</v>
      </c>
    </row>
    <row r="54" spans="1:16" x14ac:dyDescent="0.2">
      <c r="A54" t="s">
        <v>57</v>
      </c>
      <c r="B54" s="3">
        <v>56</v>
      </c>
      <c r="C54" t="s">
        <v>177</v>
      </c>
      <c r="D54" s="4">
        <v>2211.9964</v>
      </c>
      <c r="E54" s="4">
        <v>2129.0549000000001</v>
      </c>
      <c r="F54" s="4">
        <v>2381.1068</v>
      </c>
      <c r="G54" s="4">
        <v>2404.0981000000002</v>
      </c>
      <c r="H54" s="4">
        <f t="shared" si="3"/>
        <v>2281.56405</v>
      </c>
      <c r="M54" s="4">
        <f t="shared" si="5"/>
        <v>1491.1732126666673</v>
      </c>
      <c r="N54" s="4">
        <f t="shared" si="5"/>
        <v>1307.4110780000005</v>
      </c>
      <c r="O54" s="4">
        <f t="shared" si="5"/>
        <v>1700.0400513333336</v>
      </c>
      <c r="P54" s="4">
        <f t="shared" si="5"/>
        <v>1646.2671046666671</v>
      </c>
    </row>
    <row r="55" spans="1:16" x14ac:dyDescent="0.2">
      <c r="A55" t="s">
        <v>58</v>
      </c>
      <c r="B55" s="3">
        <v>57</v>
      </c>
      <c r="C55" t="s">
        <v>177</v>
      </c>
      <c r="D55" s="4">
        <v>2399.1954000000001</v>
      </c>
      <c r="E55" s="4">
        <v>2693.8</v>
      </c>
      <c r="F55" s="4">
        <v>2314.1203999999998</v>
      </c>
      <c r="G55" s="4">
        <v>2043.3963000000001</v>
      </c>
      <c r="H55" s="4">
        <f t="shared" si="3"/>
        <v>2362.628025</v>
      </c>
      <c r="M55" s="4">
        <f t="shared" si="5"/>
        <v>1597.3082376666673</v>
      </c>
      <c r="N55" s="4">
        <f t="shared" si="5"/>
        <v>1791.0922030000006</v>
      </c>
      <c r="O55" s="4">
        <f t="shared" si="5"/>
        <v>1551.9896763333334</v>
      </c>
      <c r="P55" s="4">
        <f t="shared" si="5"/>
        <v>1204.5013296666671</v>
      </c>
    </row>
    <row r="56" spans="1:16" x14ac:dyDescent="0.2">
      <c r="A56" t="s">
        <v>59</v>
      </c>
      <c r="B56" s="3">
        <v>54</v>
      </c>
      <c r="C56" t="s">
        <v>177</v>
      </c>
      <c r="D56" s="4">
        <v>1975.6470999999999</v>
      </c>
      <c r="E56" s="4">
        <v>2014.0996</v>
      </c>
      <c r="F56" s="4">
        <v>2211.7896000000001</v>
      </c>
      <c r="G56" s="4">
        <v>2607.6642999999999</v>
      </c>
      <c r="H56" s="4">
        <f t="shared" si="3"/>
        <v>2202.30015</v>
      </c>
      <c r="M56" s="4">
        <f t="shared" si="5"/>
        <v>1334.0878126666671</v>
      </c>
      <c r="N56" s="4">
        <f t="shared" si="5"/>
        <v>1271.7196780000004</v>
      </c>
      <c r="O56" s="4">
        <f t="shared" si="5"/>
        <v>1609.9867513333336</v>
      </c>
      <c r="P56" s="4">
        <f t="shared" si="5"/>
        <v>1929.0972046666668</v>
      </c>
    </row>
    <row r="57" spans="1:16" x14ac:dyDescent="0.2">
      <c r="A57" t="s">
        <v>60</v>
      </c>
      <c r="B57" s="3">
        <v>55</v>
      </c>
      <c r="C57" t="s">
        <v>177</v>
      </c>
      <c r="D57" s="4">
        <v>1892.528</v>
      </c>
      <c r="E57" s="4">
        <v>1820.3598999999999</v>
      </c>
      <c r="F57" s="4">
        <v>2070.7285999999999</v>
      </c>
      <c r="G57" s="4">
        <v>1837.8907999999999</v>
      </c>
      <c r="H57" s="4">
        <f t="shared" si="3"/>
        <v>1905.3768250000001</v>
      </c>
      <c r="M57" s="4">
        <f t="shared" si="5"/>
        <v>1547.8920376666672</v>
      </c>
      <c r="N57" s="4">
        <f t="shared" si="5"/>
        <v>1374.9033030000003</v>
      </c>
      <c r="O57" s="4">
        <f t="shared" si="5"/>
        <v>1765.8490763333334</v>
      </c>
      <c r="P57" s="4">
        <f t="shared" si="5"/>
        <v>1456.2470296666668</v>
      </c>
    </row>
    <row r="58" spans="1:16" x14ac:dyDescent="0.2">
      <c r="A58" t="s">
        <v>61</v>
      </c>
      <c r="B58" s="3">
        <v>59</v>
      </c>
      <c r="C58" t="s">
        <v>177</v>
      </c>
      <c r="D58" s="4">
        <v>2304.0300999999999</v>
      </c>
      <c r="E58" s="4">
        <v>1796.7084</v>
      </c>
      <c r="F58" s="4">
        <v>2080.3975999999998</v>
      </c>
      <c r="G58" s="4">
        <v>1912.9666</v>
      </c>
      <c r="H58" s="4">
        <f t="shared" si="3"/>
        <v>2023.5256749999999</v>
      </c>
      <c r="M58" s="4">
        <f t="shared" si="5"/>
        <v>1841.2452876666673</v>
      </c>
      <c r="N58" s="4">
        <f t="shared" si="5"/>
        <v>1233.1029530000005</v>
      </c>
      <c r="O58" s="4">
        <f t="shared" si="5"/>
        <v>1657.3692263333335</v>
      </c>
      <c r="P58" s="4">
        <f t="shared" si="5"/>
        <v>1413.173979666667</v>
      </c>
    </row>
    <row r="59" spans="1:16" x14ac:dyDescent="0.2">
      <c r="A59" t="s">
        <v>62</v>
      </c>
      <c r="B59" s="3">
        <v>56</v>
      </c>
      <c r="C59" t="s">
        <v>177</v>
      </c>
      <c r="D59" s="4">
        <v>1885.1654000000001</v>
      </c>
      <c r="E59" s="4">
        <v>1995.0980999999999</v>
      </c>
      <c r="F59" s="4">
        <v>2132.2588000000001</v>
      </c>
      <c r="G59" s="4">
        <v>2008.1445000000001</v>
      </c>
      <c r="H59" s="4">
        <f t="shared" si="3"/>
        <v>2005.1667000000002</v>
      </c>
      <c r="M59" s="4">
        <f t="shared" si="5"/>
        <v>1440.7395626666671</v>
      </c>
      <c r="N59" s="4">
        <f t="shared" si="5"/>
        <v>1449.8516280000001</v>
      </c>
      <c r="O59" s="4">
        <f t="shared" si="5"/>
        <v>1727.5894013333334</v>
      </c>
      <c r="P59" s="4">
        <f t="shared" si="5"/>
        <v>1526.7108546666668</v>
      </c>
    </row>
    <row r="60" spans="1:16" x14ac:dyDescent="0.2">
      <c r="A60" t="s">
        <v>63</v>
      </c>
      <c r="B60" s="3">
        <v>56</v>
      </c>
      <c r="C60" t="s">
        <v>177</v>
      </c>
      <c r="D60" s="4">
        <v>1778.5761</v>
      </c>
      <c r="E60" s="4">
        <v>2163.1034</v>
      </c>
      <c r="F60" s="4">
        <v>2126.8881999999999</v>
      </c>
      <c r="G60" s="4">
        <v>1850.0681</v>
      </c>
      <c r="H60" s="4">
        <f t="shared" si="3"/>
        <v>1979.65895</v>
      </c>
      <c r="M60" s="4">
        <f t="shared" si="5"/>
        <v>1359.6580126666672</v>
      </c>
      <c r="N60" s="4">
        <f t="shared" si="5"/>
        <v>1643.3646780000004</v>
      </c>
      <c r="O60" s="4">
        <f t="shared" si="5"/>
        <v>1747.7265513333334</v>
      </c>
      <c r="P60" s="4">
        <f t="shared" si="5"/>
        <v>1394.1422046666669</v>
      </c>
    </row>
    <row r="61" spans="1:16" x14ac:dyDescent="0.2">
      <c r="A61" t="s">
        <v>64</v>
      </c>
      <c r="B61" s="3">
        <v>55</v>
      </c>
      <c r="C61" t="s">
        <v>177</v>
      </c>
      <c r="D61" s="4">
        <v>2425.7721000000001</v>
      </c>
      <c r="E61" s="4">
        <v>2261.6462000000001</v>
      </c>
      <c r="F61" s="4">
        <v>2178.8425999999999</v>
      </c>
      <c r="G61" s="4">
        <v>2007.9648999999999</v>
      </c>
      <c r="H61" s="4">
        <f t="shared" si="3"/>
        <v>2218.55645</v>
      </c>
      <c r="M61" s="4">
        <f t="shared" si="5"/>
        <v>1767.9565126666673</v>
      </c>
      <c r="N61" s="4">
        <f t="shared" si="5"/>
        <v>1503.0099780000005</v>
      </c>
      <c r="O61" s="4">
        <f t="shared" si="5"/>
        <v>1560.7834513333335</v>
      </c>
      <c r="P61" s="4">
        <f t="shared" si="5"/>
        <v>1313.1415046666668</v>
      </c>
    </row>
    <row r="62" spans="1:16" x14ac:dyDescent="0.2">
      <c r="A62" t="s">
        <v>65</v>
      </c>
      <c r="B62" s="3">
        <v>55</v>
      </c>
      <c r="C62" t="s">
        <v>177</v>
      </c>
      <c r="D62" s="4">
        <v>2076.1251000000002</v>
      </c>
      <c r="E62" s="4">
        <v>2312.7284</v>
      </c>
      <c r="F62" s="4">
        <v>1906.5399</v>
      </c>
      <c r="G62" s="4">
        <v>1731.8841</v>
      </c>
      <c r="H62" s="4">
        <f t="shared" si="3"/>
        <v>2006.819375</v>
      </c>
      <c r="M62" s="4">
        <f t="shared" si="5"/>
        <v>1630.0465876666674</v>
      </c>
      <c r="N62" s="4">
        <f t="shared" si="5"/>
        <v>1765.8292530000003</v>
      </c>
      <c r="O62" s="4">
        <f t="shared" si="5"/>
        <v>1500.2178263333335</v>
      </c>
      <c r="P62" s="4">
        <f t="shared" si="5"/>
        <v>1248.7977796666669</v>
      </c>
    </row>
    <row r="63" spans="1:16" x14ac:dyDescent="0.2">
      <c r="A63" t="s">
        <v>66</v>
      </c>
      <c r="B63" s="3">
        <v>51</v>
      </c>
      <c r="C63" t="s">
        <v>177</v>
      </c>
      <c r="D63" s="4">
        <v>2541.2768999999998</v>
      </c>
      <c r="E63" s="4">
        <v>1908.3984</v>
      </c>
      <c r="F63" s="4">
        <v>2559.6756999999998</v>
      </c>
      <c r="G63" s="4">
        <v>2344.7381</v>
      </c>
      <c r="H63" s="4">
        <f t="shared" si="3"/>
        <v>2338.5222749999998</v>
      </c>
      <c r="M63" s="4">
        <f t="shared" si="5"/>
        <v>1763.4954876666673</v>
      </c>
      <c r="N63" s="4">
        <f t="shared" si="5"/>
        <v>1029.7963530000006</v>
      </c>
      <c r="O63" s="4">
        <f t="shared" si="5"/>
        <v>1821.6507263333335</v>
      </c>
      <c r="P63" s="4">
        <f t="shared" si="5"/>
        <v>1529.9488796666672</v>
      </c>
    </row>
    <row r="64" spans="1:16" x14ac:dyDescent="0.2">
      <c r="A64" t="s">
        <v>67</v>
      </c>
      <c r="B64" s="3">
        <v>61</v>
      </c>
      <c r="C64" t="s">
        <v>177</v>
      </c>
      <c r="D64" s="4">
        <v>1596.9399000000001</v>
      </c>
      <c r="E64" s="4">
        <v>1463.0980999999999</v>
      </c>
      <c r="F64" s="4">
        <v>1672.2052000000001</v>
      </c>
      <c r="G64" s="4">
        <v>1857.2192</v>
      </c>
      <c r="H64" s="4">
        <f t="shared" si="3"/>
        <v>1647.3656000000001</v>
      </c>
      <c r="M64" s="4">
        <f t="shared" si="5"/>
        <v>1510.3151626666672</v>
      </c>
      <c r="N64" s="4">
        <f t="shared" si="5"/>
        <v>1275.6527280000003</v>
      </c>
      <c r="O64" s="4">
        <f t="shared" si="5"/>
        <v>1625.3369013333336</v>
      </c>
      <c r="P64" s="4">
        <f t="shared" si="5"/>
        <v>1733.5866546666668</v>
      </c>
    </row>
    <row r="65" spans="1:16" x14ac:dyDescent="0.2">
      <c r="A65" t="s">
        <v>68</v>
      </c>
      <c r="B65" s="3">
        <v>58</v>
      </c>
      <c r="C65" t="s">
        <v>177</v>
      </c>
      <c r="D65" s="4">
        <v>1967.2923000000001</v>
      </c>
      <c r="E65" s="4">
        <v>1425.3184000000001</v>
      </c>
      <c r="F65" s="4">
        <v>2292.0203999999999</v>
      </c>
      <c r="G65" s="4">
        <v>1859.5150000000001</v>
      </c>
      <c r="H65" s="4">
        <f t="shared" si="3"/>
        <v>1886.0365250000002</v>
      </c>
      <c r="M65" s="4">
        <f t="shared" si="5"/>
        <v>1641.9966376666671</v>
      </c>
      <c r="N65" s="4">
        <f t="shared" si="5"/>
        <v>999.20210300000031</v>
      </c>
      <c r="O65" s="4">
        <f t="shared" si="5"/>
        <v>2006.4811763333332</v>
      </c>
      <c r="P65" s="4">
        <f t="shared" si="5"/>
        <v>1497.2115296666668</v>
      </c>
    </row>
    <row r="66" spans="1:16" x14ac:dyDescent="0.2">
      <c r="A66" t="s">
        <v>69</v>
      </c>
      <c r="B66" s="3">
        <v>57</v>
      </c>
      <c r="C66" t="s">
        <v>177</v>
      </c>
      <c r="D66" s="4">
        <v>2532.9168</v>
      </c>
      <c r="E66" s="4">
        <v>2307.7534999999998</v>
      </c>
      <c r="F66" s="4">
        <v>2336.0025000000001</v>
      </c>
      <c r="G66" s="4">
        <v>1999.8297</v>
      </c>
      <c r="H66" s="4">
        <f t="shared" si="3"/>
        <v>2294.1256250000001</v>
      </c>
      <c r="M66" s="4">
        <f t="shared" si="5"/>
        <v>1799.5320376666671</v>
      </c>
      <c r="N66" s="4">
        <f t="shared" si="5"/>
        <v>1473.5481030000001</v>
      </c>
      <c r="O66" s="4">
        <f t="shared" si="5"/>
        <v>1642.3741763333335</v>
      </c>
      <c r="P66" s="4">
        <f t="shared" si="5"/>
        <v>1229.4371296666668</v>
      </c>
    </row>
    <row r="67" spans="1:16" x14ac:dyDescent="0.2">
      <c r="A67" t="s">
        <v>70</v>
      </c>
      <c r="B67" s="3">
        <v>59</v>
      </c>
      <c r="C67" t="s">
        <v>177</v>
      </c>
      <c r="D67" s="4">
        <v>1375.5378000000001</v>
      </c>
      <c r="E67" s="4">
        <v>1304.6822</v>
      </c>
      <c r="F67" s="4">
        <v>1582.1416999999999</v>
      </c>
      <c r="G67" s="4">
        <v>1060.1925000000001</v>
      </c>
      <c r="H67" s="4">
        <f t="shared" ref="H67:H76" si="6">AVERAGE(D67:G67)</f>
        <v>1330.6385500000001</v>
      </c>
      <c r="M67" s="4">
        <f t="shared" si="5"/>
        <v>1605.6401126666672</v>
      </c>
      <c r="N67" s="4">
        <f t="shared" si="5"/>
        <v>1433.9638780000002</v>
      </c>
      <c r="O67" s="4">
        <f t="shared" si="5"/>
        <v>1852.0004513333333</v>
      </c>
      <c r="P67" s="4">
        <f t="shared" si="5"/>
        <v>1253.2870046666669</v>
      </c>
    </row>
    <row r="68" spans="1:16" x14ac:dyDescent="0.2">
      <c r="A68" t="s">
        <v>71</v>
      </c>
      <c r="B68" s="3">
        <v>56</v>
      </c>
      <c r="C68" t="s">
        <v>177</v>
      </c>
      <c r="D68" s="4">
        <v>1770.6422</v>
      </c>
      <c r="E68" s="4">
        <v>1382.0744999999999</v>
      </c>
      <c r="F68" s="4">
        <v>1921.0552</v>
      </c>
      <c r="G68" s="4">
        <v>1893.2947999999999</v>
      </c>
      <c r="H68" s="4">
        <f t="shared" si="6"/>
        <v>1741.7666749999999</v>
      </c>
      <c r="M68" s="4">
        <f t="shared" si="5"/>
        <v>1589.6163876666674</v>
      </c>
      <c r="N68" s="4">
        <f t="shared" si="5"/>
        <v>1100.2280530000005</v>
      </c>
      <c r="O68" s="4">
        <f t="shared" si="5"/>
        <v>1779.7858263333337</v>
      </c>
      <c r="P68" s="4">
        <f t="shared" si="5"/>
        <v>1675.261179666667</v>
      </c>
    </row>
    <row r="69" spans="1:16" x14ac:dyDescent="0.2">
      <c r="A69" t="s">
        <v>72</v>
      </c>
      <c r="B69" s="3">
        <v>56</v>
      </c>
      <c r="C69" t="s">
        <v>177</v>
      </c>
      <c r="D69" s="4">
        <v>2366.2219</v>
      </c>
      <c r="E69" s="4">
        <v>2229.1444999999999</v>
      </c>
      <c r="F69" s="4">
        <v>2115.2460000000001</v>
      </c>
      <c r="G69" s="4">
        <v>2280.9778999999999</v>
      </c>
      <c r="H69" s="4">
        <f t="shared" si="6"/>
        <v>2247.897575</v>
      </c>
      <c r="M69" s="4">
        <f t="shared" si="5"/>
        <v>1679.0651876666673</v>
      </c>
      <c r="N69" s="4">
        <f t="shared" si="5"/>
        <v>1441.1671530000003</v>
      </c>
      <c r="O69" s="4">
        <f t="shared" si="5"/>
        <v>1467.8457263333337</v>
      </c>
      <c r="P69" s="4">
        <f t="shared" si="5"/>
        <v>1556.8133796666668</v>
      </c>
    </row>
    <row r="70" spans="1:16" x14ac:dyDescent="0.2">
      <c r="A70" t="s">
        <v>73</v>
      </c>
      <c r="B70" s="3">
        <v>54</v>
      </c>
      <c r="C70" t="s">
        <v>177</v>
      </c>
      <c r="D70" s="4">
        <v>2138.9096</v>
      </c>
      <c r="E70" s="4">
        <v>1819.6670999999999</v>
      </c>
      <c r="F70" s="4">
        <v>2113.4654999999998</v>
      </c>
      <c r="G70" s="4">
        <v>1866.5672</v>
      </c>
      <c r="H70" s="4">
        <f t="shared" si="6"/>
        <v>1984.6523499999998</v>
      </c>
      <c r="M70" s="4">
        <f t="shared" si="5"/>
        <v>1714.9981126666673</v>
      </c>
      <c r="N70" s="4">
        <f t="shared" si="5"/>
        <v>1294.9349780000005</v>
      </c>
      <c r="O70" s="4">
        <f t="shared" si="5"/>
        <v>1729.3104513333335</v>
      </c>
      <c r="P70" s="4">
        <f t="shared" si="5"/>
        <v>1405.647904666667</v>
      </c>
    </row>
    <row r="71" spans="1:16" x14ac:dyDescent="0.2">
      <c r="A71" t="s">
        <v>74</v>
      </c>
      <c r="B71" s="3">
        <v>48</v>
      </c>
      <c r="C71" t="s">
        <v>177</v>
      </c>
      <c r="D71" s="4">
        <v>2118.2494999999999</v>
      </c>
      <c r="E71" s="4">
        <v>1857.7754</v>
      </c>
      <c r="F71" s="4">
        <v>1978.7447999999999</v>
      </c>
      <c r="G71" s="4">
        <v>1867.4059</v>
      </c>
      <c r="H71" s="4">
        <f t="shared" si="6"/>
        <v>1955.5438999999999</v>
      </c>
      <c r="M71" s="4">
        <f t="shared" si="5"/>
        <v>1723.4464626666672</v>
      </c>
      <c r="N71" s="4">
        <f t="shared" si="5"/>
        <v>1362.1517280000005</v>
      </c>
      <c r="O71" s="4">
        <f t="shared" si="5"/>
        <v>1623.6982013333336</v>
      </c>
      <c r="P71" s="4">
        <f t="shared" si="5"/>
        <v>1435.595054666667</v>
      </c>
    </row>
    <row r="72" spans="1:16" x14ac:dyDescent="0.2">
      <c r="A72" t="s">
        <v>75</v>
      </c>
      <c r="B72" s="3">
        <v>53</v>
      </c>
      <c r="C72" t="s">
        <v>177</v>
      </c>
      <c r="D72" s="4">
        <v>1166.7841000000001</v>
      </c>
      <c r="E72" s="4">
        <v>952.73649999999998</v>
      </c>
      <c r="F72" s="4">
        <v>1324.9532999999999</v>
      </c>
      <c r="G72" s="4">
        <v>1565.1777999999999</v>
      </c>
      <c r="H72" s="4">
        <f t="shared" si="6"/>
        <v>1252.4129250000001</v>
      </c>
      <c r="M72" s="4">
        <f t="shared" si="5"/>
        <v>1475.1120376666672</v>
      </c>
      <c r="N72" s="4">
        <f t="shared" si="5"/>
        <v>1160.2438030000003</v>
      </c>
      <c r="O72" s="4">
        <f t="shared" si="5"/>
        <v>1673.0376763333334</v>
      </c>
      <c r="P72" s="4">
        <f t="shared" si="5"/>
        <v>1836.4979296666668</v>
      </c>
    </row>
    <row r="73" spans="1:16" x14ac:dyDescent="0.2">
      <c r="A73" t="s">
        <v>76</v>
      </c>
      <c r="B73" s="3">
        <v>58</v>
      </c>
      <c r="C73" t="s">
        <v>177</v>
      </c>
      <c r="D73" s="4">
        <v>1622.4577999999999</v>
      </c>
      <c r="E73" s="4">
        <v>1472.0061000000001</v>
      </c>
      <c r="F73" s="4">
        <v>1511.4005</v>
      </c>
      <c r="G73" s="4">
        <v>1257.0977</v>
      </c>
      <c r="H73" s="4">
        <f t="shared" si="6"/>
        <v>1465.7405249999999</v>
      </c>
      <c r="M73" s="4">
        <f t="shared" si="5"/>
        <v>1717.4581376666672</v>
      </c>
      <c r="N73" s="4">
        <f t="shared" si="5"/>
        <v>1466.1858030000005</v>
      </c>
      <c r="O73" s="4">
        <f t="shared" si="5"/>
        <v>1646.1572763333336</v>
      </c>
      <c r="P73" s="4">
        <f t="shared" si="5"/>
        <v>1315.090229666667</v>
      </c>
    </row>
    <row r="74" spans="1:16" x14ac:dyDescent="0.2">
      <c r="A74" t="s">
        <v>77</v>
      </c>
      <c r="B74" s="3">
        <v>58</v>
      </c>
      <c r="C74" t="s">
        <v>177</v>
      </c>
      <c r="D74" s="4">
        <v>1818.374</v>
      </c>
      <c r="E74" s="4">
        <v>1592.6385</v>
      </c>
      <c r="F74" s="4">
        <v>1871.6132</v>
      </c>
      <c r="G74" s="4">
        <v>1751.4964</v>
      </c>
      <c r="H74" s="4">
        <f t="shared" si="6"/>
        <v>1758.5305249999999</v>
      </c>
      <c r="M74" s="4">
        <f t="shared" si="5"/>
        <v>1620.5843376666674</v>
      </c>
      <c r="N74" s="4">
        <f t="shared" si="5"/>
        <v>1294.0282030000005</v>
      </c>
      <c r="O74" s="4">
        <f t="shared" si="5"/>
        <v>1713.5799763333337</v>
      </c>
      <c r="P74" s="4">
        <f t="shared" si="5"/>
        <v>1516.698929666667</v>
      </c>
    </row>
    <row r="75" spans="1:16" x14ac:dyDescent="0.2">
      <c r="A75" t="s">
        <v>78</v>
      </c>
      <c r="B75" s="3">
        <v>57</v>
      </c>
      <c r="C75" t="s">
        <v>177</v>
      </c>
      <c r="D75" s="4">
        <v>1848.9417000000001</v>
      </c>
      <c r="E75" s="4">
        <v>1718.9259</v>
      </c>
      <c r="F75" s="4">
        <v>1923.4188999999999</v>
      </c>
      <c r="G75" s="4">
        <v>2056.2548999999999</v>
      </c>
      <c r="H75" s="4">
        <f t="shared" si="6"/>
        <v>1886.88535</v>
      </c>
      <c r="M75" s="4">
        <f t="shared" si="5"/>
        <v>1522.7972126666673</v>
      </c>
      <c r="N75" s="4">
        <f t="shared" si="5"/>
        <v>1291.9607780000003</v>
      </c>
      <c r="O75" s="4">
        <f t="shared" si="5"/>
        <v>1637.0308513333334</v>
      </c>
      <c r="P75" s="4">
        <f t="shared" si="5"/>
        <v>1693.1026046666668</v>
      </c>
    </row>
    <row r="76" spans="1:16" x14ac:dyDescent="0.2">
      <c r="A76" t="s">
        <v>79</v>
      </c>
      <c r="B76" s="3">
        <v>54</v>
      </c>
      <c r="C76" t="s">
        <v>177</v>
      </c>
      <c r="D76" s="4">
        <v>2018.3937000000001</v>
      </c>
      <c r="E76" s="4">
        <v>2075.81</v>
      </c>
      <c r="F76" s="4">
        <v>1916.7070000000001</v>
      </c>
      <c r="G76" s="4">
        <v>1801.9011</v>
      </c>
      <c r="H76" s="4">
        <f t="shared" si="6"/>
        <v>1953.2029500000001</v>
      </c>
      <c r="M76" s="4">
        <f>D76-$H76+I$2</f>
        <v>1625.9316126666672</v>
      </c>
      <c r="N76" s="4">
        <f t="shared" si="5"/>
        <v>1582.5272780000003</v>
      </c>
      <c r="O76" s="4">
        <f t="shared" si="5"/>
        <v>1564.0013513333336</v>
      </c>
      <c r="P76" s="4">
        <f t="shared" si="5"/>
        <v>1372.4312046666669</v>
      </c>
    </row>
    <row r="78" spans="1:16" x14ac:dyDescent="0.2">
      <c r="M7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O7" sqref="O7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15" x14ac:dyDescent="0.2">
      <c r="A2" t="s">
        <v>56</v>
      </c>
      <c r="B2">
        <v>1</v>
      </c>
      <c r="C2">
        <v>1</v>
      </c>
      <c r="D2">
        <v>2303.8308000000002</v>
      </c>
      <c r="E2">
        <v>0.76522000000000001</v>
      </c>
      <c r="H2" t="s">
        <v>162</v>
      </c>
      <c r="I2" t="s">
        <v>163</v>
      </c>
      <c r="J2" t="s">
        <v>147</v>
      </c>
      <c r="K2" t="s">
        <v>148</v>
      </c>
    </row>
    <row r="3" spans="1:15" x14ac:dyDescent="0.2">
      <c r="A3" t="s">
        <v>58</v>
      </c>
      <c r="B3">
        <v>1</v>
      </c>
      <c r="C3">
        <v>1</v>
      </c>
      <c r="D3">
        <v>2275.4128999999998</v>
      </c>
      <c r="E3">
        <v>0.73912999999999995</v>
      </c>
      <c r="G3" t="s">
        <v>136</v>
      </c>
      <c r="H3">
        <f>AVERAGE(D2:D13)</f>
        <v>1941.8387499999999</v>
      </c>
      <c r="I3">
        <f>AVERAGE(D14:D26)</f>
        <v>2063.5893230769229</v>
      </c>
      <c r="J3">
        <f>1.96*STDEV(D2:D13)/SQRT(COUNT(D2:D13))</f>
        <v>202.81627742123382</v>
      </c>
      <c r="K3">
        <f>1.96*STDEV(D14:D26)/SQRT(COUNT(D14:D26))</f>
        <v>161.59720627795909</v>
      </c>
      <c r="M3" t="str">
        <f>G3</f>
        <v>4-year-old</v>
      </c>
      <c r="N3">
        <f>(H3+I3)/2</f>
        <v>2002.7140365384614</v>
      </c>
      <c r="O3">
        <f>1.96*STDEV(D2:D26)/SQRT(COUNT(D2:D26))</f>
        <v>128.18484395611577</v>
      </c>
    </row>
    <row r="4" spans="1:15" x14ac:dyDescent="0.2">
      <c r="A4" t="s">
        <v>59</v>
      </c>
      <c r="B4">
        <v>1</v>
      </c>
      <c r="C4">
        <v>1</v>
      </c>
      <c r="D4">
        <v>2140.9220999999998</v>
      </c>
      <c r="E4">
        <v>0.75651999999999997</v>
      </c>
      <c r="G4" t="s">
        <v>137</v>
      </c>
      <c r="H4">
        <f>AVERAGE(D27:D43)</f>
        <v>1486.5171941176473</v>
      </c>
      <c r="I4">
        <f>AVERAGE(D44:D52)</f>
        <v>1801.2677666666668</v>
      </c>
      <c r="J4">
        <f>1.96*STDEV(D27:D43)/SQRT(COUNT(D27:D43))</f>
        <v>108.07930904224257</v>
      </c>
      <c r="K4">
        <f>1.96*STDEV(D44:D52)/SQRT(COUNT(D44:D52))</f>
        <v>204.60454285430896</v>
      </c>
      <c r="M4" t="str">
        <f t="shared" ref="M4:M9" si="0">G4</f>
        <v>6-year-old</v>
      </c>
      <c r="N4">
        <f t="shared" ref="N4:N9" si="1">(H4+I4)/2</f>
        <v>1643.892480392157</v>
      </c>
      <c r="O4">
        <f>1.96*STDEV(D27:D52)/SQRT(COUNT(D27:D52))</f>
        <v>113.88907988980812</v>
      </c>
    </row>
    <row r="5" spans="1:15" x14ac:dyDescent="0.2">
      <c r="A5" t="s">
        <v>60</v>
      </c>
      <c r="B5">
        <v>1</v>
      </c>
      <c r="C5">
        <v>1</v>
      </c>
      <c r="D5">
        <v>1949.8581999999999</v>
      </c>
      <c r="E5">
        <v>0.89564999999999995</v>
      </c>
      <c r="G5" t="s">
        <v>138</v>
      </c>
      <c r="H5">
        <f>AVERAGE(D53:D65)</f>
        <v>975.99092307692308</v>
      </c>
      <c r="I5">
        <f>AVERAGE(D66:D76)</f>
        <v>1071.2322727272729</v>
      </c>
      <c r="J5">
        <f>1.96*STDEV(D53:D65)/SQRT(COUNT(D53:D65))</f>
        <v>83.778596803283747</v>
      </c>
      <c r="K5">
        <f>1.96*STDEV(D66:D76)/SQRT(COUNT(D66:D76))</f>
        <v>131.96991474327234</v>
      </c>
      <c r="M5" t="str">
        <f t="shared" si="0"/>
        <v>Adult</v>
      </c>
      <c r="N5">
        <f t="shared" si="1"/>
        <v>1023.611597902098</v>
      </c>
      <c r="O5">
        <f>1.96*STDEV(D53:D76)/SQRT(COUNT(D53:D76))</f>
        <v>76.356530947912745</v>
      </c>
    </row>
    <row r="6" spans="1:15" x14ac:dyDescent="0.2">
      <c r="A6" t="s">
        <v>64</v>
      </c>
      <c r="B6">
        <v>1</v>
      </c>
      <c r="C6">
        <v>1</v>
      </c>
      <c r="D6">
        <v>2256.7341999999999</v>
      </c>
      <c r="E6">
        <v>0.91303999999999996</v>
      </c>
    </row>
    <row r="7" spans="1:15" x14ac:dyDescent="0.2">
      <c r="A7" t="s">
        <v>65</v>
      </c>
      <c r="B7">
        <v>1</v>
      </c>
      <c r="C7">
        <v>1</v>
      </c>
      <c r="D7">
        <v>1994.2420999999999</v>
      </c>
      <c r="E7">
        <v>0.85216999999999998</v>
      </c>
      <c r="G7" t="s">
        <v>136</v>
      </c>
      <c r="H7">
        <f>100*(1-AVERAGE(E2:E13))</f>
        <v>14.275333333333363</v>
      </c>
      <c r="I7">
        <f>100*(1-AVERAGE(E14:E26))</f>
        <v>9.8996153846153909</v>
      </c>
      <c r="J7">
        <f>1.96*STDEV(E2:E13)/SQRT(COUNT(E2:E13))*100</f>
        <v>4.6931910894448405</v>
      </c>
      <c r="K7">
        <f>1.96*STDEV(E14:E26)/SQRT(COUNT(E14:E26))*100</f>
        <v>4.2347404606327324</v>
      </c>
      <c r="M7" t="str">
        <f t="shared" si="0"/>
        <v>4-year-old</v>
      </c>
      <c r="N7">
        <f t="shared" si="1"/>
        <v>12.087474358974376</v>
      </c>
      <c r="O7">
        <f>1.96*STDEV(E6:E30)/SQRT(COUNT(E6:E30))*100</f>
        <v>2.7384312998931049</v>
      </c>
    </row>
    <row r="8" spans="1:15" x14ac:dyDescent="0.2">
      <c r="A8" t="s">
        <v>67</v>
      </c>
      <c r="B8">
        <v>1</v>
      </c>
      <c r="C8">
        <v>1</v>
      </c>
      <c r="D8">
        <v>1643.5146</v>
      </c>
      <c r="E8">
        <v>0.92174</v>
      </c>
      <c r="G8" t="s">
        <v>137</v>
      </c>
      <c r="H8">
        <f>100*(1-AVERAGE(E27:E43))</f>
        <v>4.7571176470588057</v>
      </c>
      <c r="I8">
        <f>100*(1-AVERAGE(E44:E52))</f>
        <v>2.9952222222222158</v>
      </c>
      <c r="J8">
        <f>1.96*STDEV(E27:E43)/SQRT(COUNT(E27:E43))*100</f>
        <v>1.3873542607954921</v>
      </c>
      <c r="K8">
        <f>1.96*STDEV(E44:E52)/SQRT(COUNT(E44:E52))*100</f>
        <v>1.3654745901772583</v>
      </c>
      <c r="M8" t="str">
        <f t="shared" si="0"/>
        <v>6-year-old</v>
      </c>
      <c r="N8">
        <f t="shared" si="1"/>
        <v>3.8761699346405107</v>
      </c>
      <c r="O8">
        <f>1.96*STDEV(E31:E56)/SQRT(COUNT(E31:E56))*100</f>
        <v>1.1314162024062415</v>
      </c>
    </row>
    <row r="9" spans="1:15" x14ac:dyDescent="0.2">
      <c r="A9" t="s">
        <v>69</v>
      </c>
      <c r="B9">
        <v>1</v>
      </c>
      <c r="C9">
        <v>1</v>
      </c>
      <c r="D9">
        <v>2377.8281000000002</v>
      </c>
      <c r="E9">
        <v>0.86956999999999995</v>
      </c>
      <c r="G9" t="s">
        <v>138</v>
      </c>
      <c r="H9">
        <f>100*(1-AVERAGE(E53:E65))</f>
        <v>2.5418461538461501</v>
      </c>
      <c r="I9">
        <f>100*(1-AVERAGE(E66:E76))</f>
        <v>1.6600909090909166</v>
      </c>
      <c r="J9">
        <f>1.96*STDEV(E53:E65)/SQRT(COUNT(E53:E65))*100</f>
        <v>1.825179396421162</v>
      </c>
      <c r="K9">
        <f>1.96*STDEV(E66:E76)/SQRT(COUNT(E66:E76))*100</f>
        <v>1.9695763195560707</v>
      </c>
      <c r="M9" t="str">
        <f t="shared" si="0"/>
        <v>Adult</v>
      </c>
      <c r="N9">
        <f t="shared" si="1"/>
        <v>2.1009685314685331</v>
      </c>
      <c r="O9">
        <f>1.96*STDEV(E57:E80)/SQRT(COUNT(E57:E80))*100</f>
        <v>1.1008618310659584</v>
      </c>
    </row>
    <row r="10" spans="1:15" x14ac:dyDescent="0.2">
      <c r="A10" t="s">
        <v>71</v>
      </c>
      <c r="B10">
        <v>1</v>
      </c>
      <c r="C10">
        <v>1</v>
      </c>
      <c r="D10">
        <v>1826.2057</v>
      </c>
      <c r="E10">
        <v>0.86956999999999995</v>
      </c>
    </row>
    <row r="11" spans="1:15" x14ac:dyDescent="0.2">
      <c r="A11" t="s">
        <v>75</v>
      </c>
      <c r="B11">
        <v>1</v>
      </c>
      <c r="C11">
        <v>1</v>
      </c>
      <c r="D11">
        <v>1208.8882000000001</v>
      </c>
      <c r="E11">
        <v>0.76522000000000001</v>
      </c>
    </row>
    <row r="12" spans="1:15" x14ac:dyDescent="0.2">
      <c r="A12" t="s">
        <v>76</v>
      </c>
      <c r="B12">
        <v>1</v>
      </c>
      <c r="C12">
        <v>1</v>
      </c>
      <c r="D12">
        <v>1514.7434000000001</v>
      </c>
      <c r="E12">
        <v>0.98260999999999998</v>
      </c>
    </row>
    <row r="13" spans="1:15" x14ac:dyDescent="0.2">
      <c r="A13" t="s">
        <v>77</v>
      </c>
      <c r="B13">
        <v>1</v>
      </c>
      <c r="C13">
        <v>1</v>
      </c>
      <c r="D13">
        <v>1809.8847000000001</v>
      </c>
      <c r="E13">
        <v>0.95652000000000004</v>
      </c>
    </row>
    <row r="14" spans="1:15" x14ac:dyDescent="0.2">
      <c r="A14" t="s">
        <v>54</v>
      </c>
      <c r="B14">
        <v>1</v>
      </c>
      <c r="C14">
        <v>2</v>
      </c>
      <c r="D14">
        <v>2640.0738999999999</v>
      </c>
      <c r="E14">
        <v>0.78261000000000003</v>
      </c>
    </row>
    <row r="15" spans="1:15" x14ac:dyDescent="0.2">
      <c r="A15" t="s">
        <v>57</v>
      </c>
      <c r="B15">
        <v>1</v>
      </c>
      <c r="C15">
        <v>2</v>
      </c>
      <c r="D15">
        <v>2278.3978000000002</v>
      </c>
      <c r="E15">
        <v>0.75651999999999997</v>
      </c>
    </row>
    <row r="16" spans="1:15" x14ac:dyDescent="0.2">
      <c r="A16" t="s">
        <v>61</v>
      </c>
      <c r="B16">
        <v>1</v>
      </c>
      <c r="C16">
        <v>2</v>
      </c>
      <c r="D16">
        <v>2034.6374000000001</v>
      </c>
      <c r="E16">
        <v>0.92174</v>
      </c>
    </row>
    <row r="17" spans="1:5" x14ac:dyDescent="0.2">
      <c r="A17" t="s">
        <v>62</v>
      </c>
      <c r="B17">
        <v>1</v>
      </c>
      <c r="C17">
        <v>2</v>
      </c>
      <c r="D17">
        <v>2003.4627</v>
      </c>
      <c r="E17">
        <v>0.82608999999999999</v>
      </c>
    </row>
    <row r="18" spans="1:5" x14ac:dyDescent="0.2">
      <c r="A18" t="s">
        <v>63</v>
      </c>
      <c r="B18">
        <v>1</v>
      </c>
      <c r="C18">
        <v>2</v>
      </c>
      <c r="D18">
        <v>1950.2659000000001</v>
      </c>
      <c r="E18">
        <v>0.97391000000000005</v>
      </c>
    </row>
    <row r="19" spans="1:5" x14ac:dyDescent="0.2">
      <c r="A19" t="s">
        <v>66</v>
      </c>
      <c r="B19">
        <v>1</v>
      </c>
      <c r="C19">
        <v>2</v>
      </c>
      <c r="D19">
        <v>2440.7100999999998</v>
      </c>
      <c r="E19">
        <v>0.81738999999999995</v>
      </c>
    </row>
    <row r="20" spans="1:5" x14ac:dyDescent="0.2">
      <c r="A20" t="s">
        <v>68</v>
      </c>
      <c r="B20">
        <v>1</v>
      </c>
      <c r="C20">
        <v>2</v>
      </c>
      <c r="D20">
        <v>1927.8300999999999</v>
      </c>
      <c r="E20">
        <v>0.95652000000000004</v>
      </c>
    </row>
    <row r="21" spans="1:5" x14ac:dyDescent="0.2">
      <c r="A21" t="s">
        <v>70</v>
      </c>
      <c r="B21">
        <v>1</v>
      </c>
      <c r="C21">
        <v>2</v>
      </c>
      <c r="D21">
        <v>1408.7976000000001</v>
      </c>
      <c r="E21">
        <v>0.92174</v>
      </c>
    </row>
    <row r="22" spans="1:5" x14ac:dyDescent="0.2">
      <c r="A22" t="s">
        <v>72</v>
      </c>
      <c r="B22">
        <v>1</v>
      </c>
      <c r="C22">
        <v>2</v>
      </c>
      <c r="D22">
        <v>2242.9713999999999</v>
      </c>
      <c r="E22">
        <v>0.93913000000000002</v>
      </c>
    </row>
    <row r="23" spans="1:5" x14ac:dyDescent="0.2">
      <c r="A23" t="s">
        <v>73</v>
      </c>
      <c r="B23">
        <v>1</v>
      </c>
      <c r="C23">
        <v>2</v>
      </c>
      <c r="D23">
        <v>2062.8281000000002</v>
      </c>
      <c r="E23">
        <v>0.92174</v>
      </c>
    </row>
    <row r="24" spans="1:5" x14ac:dyDescent="0.2">
      <c r="A24" t="s">
        <v>74</v>
      </c>
      <c r="B24">
        <v>1</v>
      </c>
      <c r="C24">
        <v>2</v>
      </c>
      <c r="D24">
        <v>1965.3430000000001</v>
      </c>
      <c r="E24">
        <v>0.94782999999999995</v>
      </c>
    </row>
    <row r="25" spans="1:5" x14ac:dyDescent="0.2">
      <c r="A25" t="s">
        <v>78</v>
      </c>
      <c r="B25">
        <v>1</v>
      </c>
      <c r="C25">
        <v>2</v>
      </c>
      <c r="D25">
        <v>1917.0554999999999</v>
      </c>
      <c r="E25">
        <v>0.94782999999999995</v>
      </c>
    </row>
    <row r="26" spans="1:5" x14ac:dyDescent="0.2">
      <c r="A26" t="s">
        <v>79</v>
      </c>
      <c r="B26">
        <v>1</v>
      </c>
      <c r="C26">
        <v>2</v>
      </c>
      <c r="D26">
        <v>1954.2877000000001</v>
      </c>
      <c r="E26">
        <v>1</v>
      </c>
    </row>
    <row r="27" spans="1:5" x14ac:dyDescent="0.2">
      <c r="A27" t="s">
        <v>80</v>
      </c>
      <c r="B27">
        <v>2</v>
      </c>
      <c r="C27">
        <v>1</v>
      </c>
      <c r="D27">
        <v>1619.0409</v>
      </c>
      <c r="E27">
        <v>0.98260999999999998</v>
      </c>
    </row>
    <row r="28" spans="1:5" x14ac:dyDescent="0.2">
      <c r="A28" t="s">
        <v>81</v>
      </c>
      <c r="B28">
        <v>2</v>
      </c>
      <c r="C28">
        <v>1</v>
      </c>
      <c r="D28">
        <v>1042.6273000000001</v>
      </c>
      <c r="E28">
        <v>0.92174</v>
      </c>
    </row>
    <row r="29" spans="1:5" x14ac:dyDescent="0.2">
      <c r="A29" t="s">
        <v>82</v>
      </c>
      <c r="B29">
        <v>2</v>
      </c>
      <c r="C29">
        <v>1</v>
      </c>
      <c r="D29">
        <v>1668.8338000000001</v>
      </c>
      <c r="E29">
        <v>0.96521999999999997</v>
      </c>
    </row>
    <row r="30" spans="1:5" x14ac:dyDescent="0.2">
      <c r="A30" t="s">
        <v>83</v>
      </c>
      <c r="B30">
        <v>2</v>
      </c>
      <c r="C30">
        <v>1</v>
      </c>
      <c r="D30">
        <v>1302.7646999999999</v>
      </c>
      <c r="E30">
        <v>0.88695999999999997</v>
      </c>
    </row>
    <row r="31" spans="1:5" x14ac:dyDescent="0.2">
      <c r="A31" t="s">
        <v>85</v>
      </c>
      <c r="B31">
        <v>2</v>
      </c>
      <c r="C31">
        <v>1</v>
      </c>
      <c r="D31">
        <v>1398.1927000000001</v>
      </c>
      <c r="E31">
        <v>0.95652000000000004</v>
      </c>
    </row>
    <row r="32" spans="1:5" x14ac:dyDescent="0.2">
      <c r="A32" t="s">
        <v>87</v>
      </c>
      <c r="B32">
        <v>2</v>
      </c>
      <c r="C32">
        <v>1</v>
      </c>
      <c r="D32">
        <v>1829.8891000000001</v>
      </c>
      <c r="E32">
        <v>0.93042999999999998</v>
      </c>
    </row>
    <row r="33" spans="1:5" x14ac:dyDescent="0.2">
      <c r="A33" t="s">
        <v>89</v>
      </c>
      <c r="B33">
        <v>2</v>
      </c>
      <c r="C33">
        <v>1</v>
      </c>
      <c r="D33">
        <v>1485.1844000000001</v>
      </c>
      <c r="E33">
        <v>0.95652000000000004</v>
      </c>
    </row>
    <row r="34" spans="1:5" x14ac:dyDescent="0.2">
      <c r="A34" t="s">
        <v>92</v>
      </c>
      <c r="B34">
        <v>2</v>
      </c>
      <c r="C34">
        <v>1</v>
      </c>
      <c r="D34">
        <v>1488.2213999999999</v>
      </c>
      <c r="E34">
        <v>0.97391000000000005</v>
      </c>
    </row>
    <row r="35" spans="1:5" x14ac:dyDescent="0.2">
      <c r="A35" t="s">
        <v>93</v>
      </c>
      <c r="B35">
        <v>2</v>
      </c>
      <c r="C35">
        <v>1</v>
      </c>
      <c r="D35">
        <v>1613.617</v>
      </c>
      <c r="E35">
        <v>0.93042999999999998</v>
      </c>
    </row>
    <row r="36" spans="1:5" x14ac:dyDescent="0.2">
      <c r="A36" t="s">
        <v>94</v>
      </c>
      <c r="B36">
        <v>2</v>
      </c>
      <c r="C36">
        <v>1</v>
      </c>
      <c r="D36">
        <v>1628.4468999999999</v>
      </c>
      <c r="E36">
        <v>0.95652000000000004</v>
      </c>
    </row>
    <row r="37" spans="1:5" x14ac:dyDescent="0.2">
      <c r="A37" t="s">
        <v>96</v>
      </c>
      <c r="B37">
        <v>2</v>
      </c>
      <c r="C37">
        <v>1</v>
      </c>
      <c r="D37">
        <v>1755.6315</v>
      </c>
      <c r="E37">
        <v>0.93042999999999998</v>
      </c>
    </row>
    <row r="38" spans="1:5" x14ac:dyDescent="0.2">
      <c r="A38" t="s">
        <v>97</v>
      </c>
      <c r="B38">
        <v>2</v>
      </c>
      <c r="C38">
        <v>1</v>
      </c>
      <c r="D38">
        <v>1410.0256999999999</v>
      </c>
      <c r="E38">
        <v>0.92174</v>
      </c>
    </row>
    <row r="39" spans="1:5" x14ac:dyDescent="0.2">
      <c r="A39" t="s">
        <v>98</v>
      </c>
      <c r="B39">
        <v>2</v>
      </c>
      <c r="C39">
        <v>1</v>
      </c>
      <c r="D39">
        <v>1587.9061999999999</v>
      </c>
      <c r="E39">
        <v>0.96521999999999997</v>
      </c>
    </row>
    <row r="40" spans="1:5" x14ac:dyDescent="0.2">
      <c r="A40" t="s">
        <v>99</v>
      </c>
      <c r="B40">
        <v>2</v>
      </c>
      <c r="C40">
        <v>1</v>
      </c>
      <c r="D40">
        <v>978.38580000000002</v>
      </c>
      <c r="E40">
        <v>0.94782999999999995</v>
      </c>
    </row>
    <row r="41" spans="1:5" x14ac:dyDescent="0.2">
      <c r="A41" t="s">
        <v>100</v>
      </c>
      <c r="B41">
        <v>2</v>
      </c>
      <c r="C41">
        <v>1</v>
      </c>
      <c r="D41">
        <v>1354.6443999999999</v>
      </c>
      <c r="E41">
        <v>0.99129999999999996</v>
      </c>
    </row>
    <row r="42" spans="1:5" x14ac:dyDescent="0.2">
      <c r="A42" t="s">
        <v>103</v>
      </c>
      <c r="B42">
        <v>2</v>
      </c>
      <c r="C42">
        <v>1</v>
      </c>
      <c r="D42">
        <v>1481.9614999999999</v>
      </c>
      <c r="E42">
        <v>0.97391000000000005</v>
      </c>
    </row>
    <row r="43" spans="1:5" x14ac:dyDescent="0.2">
      <c r="A43" t="s">
        <v>105</v>
      </c>
      <c r="B43">
        <v>2</v>
      </c>
      <c r="C43">
        <v>1</v>
      </c>
      <c r="D43">
        <v>1625.4190000000001</v>
      </c>
      <c r="E43">
        <v>1</v>
      </c>
    </row>
    <row r="44" spans="1:5" x14ac:dyDescent="0.2">
      <c r="A44" t="s">
        <v>84</v>
      </c>
      <c r="B44">
        <v>2</v>
      </c>
      <c r="C44">
        <v>2</v>
      </c>
      <c r="D44">
        <v>1884.8810000000001</v>
      </c>
      <c r="E44">
        <v>0.94782999999999995</v>
      </c>
    </row>
    <row r="45" spans="1:5" x14ac:dyDescent="0.2">
      <c r="A45" t="s">
        <v>86</v>
      </c>
      <c r="B45">
        <v>2</v>
      </c>
      <c r="C45">
        <v>2</v>
      </c>
      <c r="D45">
        <v>1569.0239999999999</v>
      </c>
      <c r="E45">
        <v>1</v>
      </c>
    </row>
    <row r="46" spans="1:5" x14ac:dyDescent="0.2">
      <c r="A46" t="s">
        <v>88</v>
      </c>
      <c r="B46">
        <v>2</v>
      </c>
      <c r="C46">
        <v>2</v>
      </c>
      <c r="D46">
        <v>2069.8672000000001</v>
      </c>
      <c r="E46">
        <v>0.97391000000000005</v>
      </c>
    </row>
    <row r="47" spans="1:5" x14ac:dyDescent="0.2">
      <c r="A47" t="s">
        <v>90</v>
      </c>
      <c r="B47">
        <v>2</v>
      </c>
      <c r="C47">
        <v>2</v>
      </c>
      <c r="D47">
        <v>1793.2242000000001</v>
      </c>
      <c r="E47">
        <v>0.99129999999999996</v>
      </c>
    </row>
    <row r="48" spans="1:5" x14ac:dyDescent="0.2">
      <c r="A48" t="s">
        <v>91</v>
      </c>
      <c r="B48">
        <v>2</v>
      </c>
      <c r="C48">
        <v>2</v>
      </c>
      <c r="D48">
        <v>1643.4105</v>
      </c>
      <c r="E48">
        <v>0.96521999999999997</v>
      </c>
    </row>
    <row r="49" spans="1:5" x14ac:dyDescent="0.2">
      <c r="A49" t="s">
        <v>95</v>
      </c>
      <c r="B49">
        <v>2</v>
      </c>
      <c r="C49">
        <v>2</v>
      </c>
      <c r="D49">
        <v>2344.9346999999998</v>
      </c>
      <c r="E49">
        <v>0.95652000000000004</v>
      </c>
    </row>
    <row r="50" spans="1:5" x14ac:dyDescent="0.2">
      <c r="A50" t="s">
        <v>101</v>
      </c>
      <c r="B50">
        <v>2</v>
      </c>
      <c r="C50">
        <v>2</v>
      </c>
      <c r="D50">
        <v>1534.0724</v>
      </c>
      <c r="E50">
        <v>0.96521999999999997</v>
      </c>
    </row>
    <row r="51" spans="1:5" x14ac:dyDescent="0.2">
      <c r="A51" t="s">
        <v>102</v>
      </c>
      <c r="B51">
        <v>2</v>
      </c>
      <c r="C51">
        <v>2</v>
      </c>
      <c r="D51">
        <v>2027.3231000000001</v>
      </c>
      <c r="E51">
        <v>0.93913000000000002</v>
      </c>
    </row>
    <row r="52" spans="1:5" x14ac:dyDescent="0.2">
      <c r="A52" t="s">
        <v>104</v>
      </c>
      <c r="B52">
        <v>2</v>
      </c>
      <c r="C52">
        <v>2</v>
      </c>
      <c r="D52">
        <v>1344.6728000000001</v>
      </c>
      <c r="E52">
        <v>0.99129999999999996</v>
      </c>
    </row>
    <row r="53" spans="1:5" x14ac:dyDescent="0.2">
      <c r="A53" t="s">
        <v>106</v>
      </c>
      <c r="B53">
        <v>3</v>
      </c>
      <c r="C53">
        <v>1</v>
      </c>
      <c r="D53">
        <v>1298.5064</v>
      </c>
      <c r="E53">
        <v>0.86956999999999995</v>
      </c>
    </row>
    <row r="54" spans="1:5" x14ac:dyDescent="0.2">
      <c r="A54" t="s">
        <v>107</v>
      </c>
      <c r="B54">
        <v>3</v>
      </c>
      <c r="C54">
        <v>1</v>
      </c>
      <c r="D54">
        <v>985.42439999999999</v>
      </c>
      <c r="E54">
        <v>0.97391000000000005</v>
      </c>
    </row>
    <row r="55" spans="1:5" x14ac:dyDescent="0.2">
      <c r="A55" t="s">
        <v>109</v>
      </c>
      <c r="B55">
        <v>3</v>
      </c>
      <c r="C55">
        <v>1</v>
      </c>
      <c r="D55">
        <v>934.40980000000002</v>
      </c>
      <c r="E55">
        <v>0.96521999999999997</v>
      </c>
    </row>
    <row r="56" spans="1:5" x14ac:dyDescent="0.2">
      <c r="A56" t="s">
        <v>114</v>
      </c>
      <c r="B56">
        <v>3</v>
      </c>
      <c r="C56">
        <v>1</v>
      </c>
      <c r="D56">
        <v>1006.0105</v>
      </c>
      <c r="E56">
        <v>1</v>
      </c>
    </row>
    <row r="57" spans="1:5" x14ac:dyDescent="0.2">
      <c r="A57" t="s">
        <v>115</v>
      </c>
      <c r="B57">
        <v>3</v>
      </c>
      <c r="C57">
        <v>1</v>
      </c>
      <c r="D57">
        <v>755.41020000000003</v>
      </c>
      <c r="E57">
        <v>0.98260999999999998</v>
      </c>
    </row>
    <row r="58" spans="1:5" x14ac:dyDescent="0.2">
      <c r="A58" t="s">
        <v>119</v>
      </c>
      <c r="B58">
        <v>3</v>
      </c>
      <c r="C58">
        <v>1</v>
      </c>
      <c r="D58">
        <v>974.79020000000003</v>
      </c>
      <c r="E58">
        <v>0.99129999999999996</v>
      </c>
    </row>
    <row r="59" spans="1:5" x14ac:dyDescent="0.2">
      <c r="A59" t="s">
        <v>121</v>
      </c>
      <c r="B59">
        <v>3</v>
      </c>
      <c r="C59">
        <v>1</v>
      </c>
      <c r="D59">
        <v>1205.0768</v>
      </c>
      <c r="E59">
        <v>0.99129999999999996</v>
      </c>
    </row>
    <row r="60" spans="1:5" x14ac:dyDescent="0.2">
      <c r="A60" t="s">
        <v>122</v>
      </c>
      <c r="B60">
        <v>3</v>
      </c>
      <c r="C60">
        <v>1</v>
      </c>
      <c r="D60">
        <v>809.47590000000002</v>
      </c>
      <c r="E60">
        <v>0.98260999999999998</v>
      </c>
    </row>
    <row r="61" spans="1:5" x14ac:dyDescent="0.2">
      <c r="A61" t="s">
        <v>123</v>
      </c>
      <c r="B61">
        <v>3</v>
      </c>
      <c r="C61">
        <v>1</v>
      </c>
      <c r="D61">
        <v>996.23630000000003</v>
      </c>
      <c r="E61">
        <v>0.96521999999999997</v>
      </c>
    </row>
    <row r="62" spans="1:5" x14ac:dyDescent="0.2">
      <c r="A62" t="s">
        <v>124</v>
      </c>
      <c r="B62">
        <v>3</v>
      </c>
      <c r="C62">
        <v>1</v>
      </c>
      <c r="D62">
        <v>953.28369999999995</v>
      </c>
      <c r="E62">
        <v>0.97391000000000005</v>
      </c>
    </row>
    <row r="63" spans="1:5" x14ac:dyDescent="0.2">
      <c r="A63" t="s">
        <v>126</v>
      </c>
      <c r="B63">
        <v>3</v>
      </c>
      <c r="C63">
        <v>1</v>
      </c>
      <c r="D63">
        <v>1086.3181999999999</v>
      </c>
      <c r="E63">
        <v>1</v>
      </c>
    </row>
    <row r="64" spans="1:5" x14ac:dyDescent="0.2">
      <c r="A64" t="s">
        <v>128</v>
      </c>
      <c r="B64">
        <v>3</v>
      </c>
      <c r="C64">
        <v>1</v>
      </c>
      <c r="D64">
        <v>833.33309999999994</v>
      </c>
      <c r="E64">
        <v>0.99129999999999996</v>
      </c>
    </row>
    <row r="65" spans="1:5" x14ac:dyDescent="0.2">
      <c r="A65" t="s">
        <v>129</v>
      </c>
      <c r="B65">
        <v>3</v>
      </c>
      <c r="C65">
        <v>1</v>
      </c>
      <c r="D65">
        <v>849.60649999999998</v>
      </c>
      <c r="E65">
        <v>0.98260999999999998</v>
      </c>
    </row>
    <row r="66" spans="1:5" x14ac:dyDescent="0.2">
      <c r="A66" t="s">
        <v>108</v>
      </c>
      <c r="B66">
        <v>3</v>
      </c>
      <c r="C66">
        <v>2</v>
      </c>
      <c r="D66">
        <v>1042.8125</v>
      </c>
      <c r="E66">
        <v>0.88695999999999997</v>
      </c>
    </row>
    <row r="67" spans="1:5" x14ac:dyDescent="0.2">
      <c r="A67" t="s">
        <v>110</v>
      </c>
      <c r="B67">
        <v>3</v>
      </c>
      <c r="C67">
        <v>2</v>
      </c>
      <c r="D67">
        <v>683.64329999999995</v>
      </c>
      <c r="E67">
        <v>1</v>
      </c>
    </row>
    <row r="68" spans="1:5" x14ac:dyDescent="0.2">
      <c r="A68" t="s">
        <v>111</v>
      </c>
      <c r="B68">
        <v>3</v>
      </c>
      <c r="C68">
        <v>2</v>
      </c>
      <c r="D68">
        <v>936.29539999999997</v>
      </c>
      <c r="E68">
        <v>0.98260999999999998</v>
      </c>
    </row>
    <row r="69" spans="1:5" x14ac:dyDescent="0.2">
      <c r="A69" t="s">
        <v>112</v>
      </c>
      <c r="B69">
        <v>3</v>
      </c>
      <c r="C69">
        <v>2</v>
      </c>
      <c r="D69">
        <v>1138.2217000000001</v>
      </c>
      <c r="E69">
        <v>1</v>
      </c>
    </row>
    <row r="70" spans="1:5" x14ac:dyDescent="0.2">
      <c r="A70" t="s">
        <v>113</v>
      </c>
      <c r="B70">
        <v>3</v>
      </c>
      <c r="C70">
        <v>2</v>
      </c>
      <c r="D70">
        <v>1379.9815000000001</v>
      </c>
      <c r="E70">
        <v>1</v>
      </c>
    </row>
    <row r="71" spans="1:5" x14ac:dyDescent="0.2">
      <c r="A71" t="s">
        <v>116</v>
      </c>
      <c r="B71">
        <v>3</v>
      </c>
      <c r="C71">
        <v>2</v>
      </c>
      <c r="D71">
        <v>1090.9602</v>
      </c>
      <c r="E71">
        <v>1</v>
      </c>
    </row>
    <row r="72" spans="1:5" x14ac:dyDescent="0.2">
      <c r="A72" t="s">
        <v>117</v>
      </c>
      <c r="B72">
        <v>3</v>
      </c>
      <c r="C72">
        <v>2</v>
      </c>
      <c r="D72">
        <v>1497.2919999999999</v>
      </c>
      <c r="E72">
        <v>0.97391000000000005</v>
      </c>
    </row>
    <row r="73" spans="1:5" x14ac:dyDescent="0.2">
      <c r="A73" t="s">
        <v>118</v>
      </c>
      <c r="B73">
        <v>3</v>
      </c>
      <c r="C73">
        <v>2</v>
      </c>
      <c r="D73">
        <v>905.75250000000005</v>
      </c>
      <c r="E73">
        <v>1</v>
      </c>
    </row>
    <row r="74" spans="1:5" x14ac:dyDescent="0.2">
      <c r="A74" t="s">
        <v>120</v>
      </c>
      <c r="B74">
        <v>3</v>
      </c>
      <c r="C74">
        <v>2</v>
      </c>
      <c r="D74">
        <v>931.05150000000003</v>
      </c>
      <c r="E74">
        <v>0.99129999999999996</v>
      </c>
    </row>
    <row r="75" spans="1:5" x14ac:dyDescent="0.2">
      <c r="A75" t="s">
        <v>125</v>
      </c>
      <c r="B75">
        <v>3</v>
      </c>
      <c r="C75">
        <v>2</v>
      </c>
      <c r="D75">
        <v>1094.6718000000001</v>
      </c>
      <c r="E75">
        <v>0.98260999999999998</v>
      </c>
    </row>
    <row r="76" spans="1:5" x14ac:dyDescent="0.2">
      <c r="A76" t="s">
        <v>127</v>
      </c>
      <c r="B76">
        <v>3</v>
      </c>
      <c r="C76">
        <v>2</v>
      </c>
      <c r="D76">
        <v>1082.8725999999999</v>
      </c>
      <c r="E76">
        <v>1</v>
      </c>
    </row>
  </sheetData>
  <sortState ref="A2:E76">
    <sortCondition ref="B2:B76"/>
    <sortCondition ref="C2:C76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7" workbookViewId="0">
      <selection activeCell="P82" sqref="P82"/>
    </sheetView>
  </sheetViews>
  <sheetFormatPr baseColWidth="10" defaultRowHeight="16" x14ac:dyDescent="0.2"/>
  <cols>
    <col min="2" max="2" width="6.83203125" customWidth="1"/>
  </cols>
  <sheetData>
    <row r="1" spans="1:10" x14ac:dyDescent="0.2">
      <c r="A1" t="s">
        <v>0</v>
      </c>
      <c r="B1" t="s">
        <v>2</v>
      </c>
      <c r="C1" t="s">
        <v>7</v>
      </c>
      <c r="D1" t="s">
        <v>9</v>
      </c>
      <c r="E1" t="s">
        <v>130</v>
      </c>
      <c r="F1" t="s">
        <v>132</v>
      </c>
      <c r="G1" t="s">
        <v>133</v>
      </c>
      <c r="H1" t="s">
        <v>131</v>
      </c>
      <c r="I1" t="s">
        <v>134</v>
      </c>
      <c r="J1" t="s">
        <v>135</v>
      </c>
    </row>
    <row r="2" spans="1:10" x14ac:dyDescent="0.2">
      <c r="A2" t="s">
        <v>54</v>
      </c>
      <c r="B2">
        <v>1</v>
      </c>
      <c r="C2">
        <v>2936.1289000000002</v>
      </c>
      <c r="D2">
        <v>2407.6284000000001</v>
      </c>
      <c r="E2">
        <f>AVERAGE(C2:D2)</f>
        <v>2671.8786500000001</v>
      </c>
      <c r="F2">
        <f>AVERAGE(C2:C26)</f>
        <v>1975.8477640000001</v>
      </c>
      <c r="G2">
        <f>AVERAGE(D2:D26)</f>
        <v>2041.5965679999999</v>
      </c>
      <c r="H2">
        <f>C2-$E2+F$2</f>
        <v>2240.0980140000001</v>
      </c>
      <c r="I2">
        <f>D2-$E2+G$2</f>
        <v>1777.3463179999999</v>
      </c>
      <c r="J2">
        <f>1.96*STDEV(H2:H26)/SQRT(COUNT(B2:B26))</f>
        <v>56.017906477345342</v>
      </c>
    </row>
    <row r="3" spans="1:10" x14ac:dyDescent="0.2">
      <c r="A3" t="s">
        <v>56</v>
      </c>
      <c r="B3">
        <v>1</v>
      </c>
      <c r="C3">
        <v>2134.9349000000002</v>
      </c>
      <c r="D3">
        <v>2482.6235999999999</v>
      </c>
      <c r="E3">
        <f t="shared" ref="E3:E67" si="0">AVERAGE(C3:D3)</f>
        <v>2308.77925</v>
      </c>
      <c r="H3">
        <f t="shared" ref="H3:H26" si="1">C3-$E3+F$2</f>
        <v>1802.0034140000002</v>
      </c>
      <c r="I3">
        <f t="shared" ref="I3:I26" si="2">D3-$E3+G$2</f>
        <v>2215.4409179999998</v>
      </c>
    </row>
    <row r="4" spans="1:10" x14ac:dyDescent="0.2">
      <c r="A4" t="s">
        <v>57</v>
      </c>
      <c r="B4">
        <v>1</v>
      </c>
      <c r="C4">
        <v>2390.0284000000001</v>
      </c>
      <c r="D4">
        <v>2169.9825999999998</v>
      </c>
      <c r="E4">
        <f t="shared" si="0"/>
        <v>2280.0055000000002</v>
      </c>
      <c r="H4">
        <f t="shared" si="1"/>
        <v>2085.870664</v>
      </c>
      <c r="I4">
        <f t="shared" si="2"/>
        <v>1931.5736679999995</v>
      </c>
    </row>
    <row r="5" spans="1:10" x14ac:dyDescent="0.2">
      <c r="A5" t="s">
        <v>58</v>
      </c>
      <c r="B5">
        <v>1</v>
      </c>
      <c r="C5">
        <v>2254.9481000000001</v>
      </c>
      <c r="D5">
        <v>2301.9393</v>
      </c>
      <c r="E5">
        <f t="shared" si="0"/>
        <v>2278.4436999999998</v>
      </c>
      <c r="H5">
        <f t="shared" si="1"/>
        <v>1952.3521640000004</v>
      </c>
      <c r="I5">
        <f t="shared" si="2"/>
        <v>2065.0921680000001</v>
      </c>
    </row>
    <row r="6" spans="1:10" x14ac:dyDescent="0.2">
      <c r="A6" t="s">
        <v>59</v>
      </c>
      <c r="B6">
        <v>1</v>
      </c>
      <c r="C6">
        <v>1902.6187</v>
      </c>
      <c r="D6">
        <v>2379.7195999999999</v>
      </c>
      <c r="E6">
        <f t="shared" si="0"/>
        <v>2141.1691499999997</v>
      </c>
      <c r="H6">
        <f t="shared" si="1"/>
        <v>1737.2973140000004</v>
      </c>
      <c r="I6">
        <f t="shared" si="2"/>
        <v>2280.1470180000001</v>
      </c>
    </row>
    <row r="7" spans="1:10" x14ac:dyDescent="0.2">
      <c r="A7" t="s">
        <v>60</v>
      </c>
      <c r="B7">
        <v>1</v>
      </c>
      <c r="C7">
        <v>1722.8886</v>
      </c>
      <c r="D7">
        <v>2176.8449999999998</v>
      </c>
      <c r="E7">
        <f t="shared" si="0"/>
        <v>1949.8667999999998</v>
      </c>
      <c r="H7">
        <f t="shared" si="1"/>
        <v>1748.8695640000003</v>
      </c>
      <c r="I7">
        <f t="shared" si="2"/>
        <v>2268.5747679999999</v>
      </c>
    </row>
    <row r="8" spans="1:10" x14ac:dyDescent="0.2">
      <c r="A8" t="s">
        <v>61</v>
      </c>
      <c r="B8">
        <v>1</v>
      </c>
      <c r="C8">
        <v>1982.6793</v>
      </c>
      <c r="D8">
        <v>2097.5772999999999</v>
      </c>
      <c r="E8">
        <f t="shared" si="0"/>
        <v>2040.1282999999999</v>
      </c>
      <c r="H8">
        <f t="shared" si="1"/>
        <v>1918.3987640000003</v>
      </c>
      <c r="I8">
        <f t="shared" si="2"/>
        <v>2099.045568</v>
      </c>
    </row>
    <row r="9" spans="1:10" x14ac:dyDescent="0.2">
      <c r="A9" t="s">
        <v>62</v>
      </c>
      <c r="B9">
        <v>1</v>
      </c>
      <c r="C9">
        <v>2183.0749000000001</v>
      </c>
      <c r="D9">
        <v>1796.1368</v>
      </c>
      <c r="E9">
        <f t="shared" si="0"/>
        <v>1989.6058499999999</v>
      </c>
      <c r="H9">
        <f t="shared" si="1"/>
        <v>2169.3168140000002</v>
      </c>
      <c r="I9">
        <f t="shared" si="2"/>
        <v>1848.127518</v>
      </c>
    </row>
    <row r="10" spans="1:10" x14ac:dyDescent="0.2">
      <c r="A10" t="s">
        <v>63</v>
      </c>
      <c r="B10">
        <v>1</v>
      </c>
      <c r="C10">
        <v>1952.6822</v>
      </c>
      <c r="D10">
        <v>1948.7517</v>
      </c>
      <c r="E10">
        <f t="shared" si="0"/>
        <v>1950.71695</v>
      </c>
      <c r="H10">
        <f t="shared" si="1"/>
        <v>1977.8130140000001</v>
      </c>
      <c r="I10">
        <f t="shared" si="2"/>
        <v>2039.631318</v>
      </c>
    </row>
    <row r="11" spans="1:10" x14ac:dyDescent="0.2">
      <c r="A11" t="s">
        <v>64</v>
      </c>
      <c r="B11">
        <v>1</v>
      </c>
      <c r="C11">
        <v>2220.7224999999999</v>
      </c>
      <c r="D11">
        <v>2299.2420000000002</v>
      </c>
      <c r="E11">
        <f t="shared" si="0"/>
        <v>2259.98225</v>
      </c>
      <c r="H11">
        <f t="shared" si="1"/>
        <v>1936.5880139999999</v>
      </c>
      <c r="I11">
        <f t="shared" si="2"/>
        <v>2080.8563180000001</v>
      </c>
    </row>
    <row r="12" spans="1:10" x14ac:dyDescent="0.2">
      <c r="A12" t="s">
        <v>65</v>
      </c>
      <c r="B12">
        <v>1</v>
      </c>
      <c r="C12">
        <v>1892.8547000000001</v>
      </c>
      <c r="D12">
        <v>2159.5338999999999</v>
      </c>
      <c r="E12">
        <f t="shared" si="0"/>
        <v>2026.1943000000001</v>
      </c>
      <c r="H12">
        <f t="shared" si="1"/>
        <v>1842.5081640000001</v>
      </c>
      <c r="I12">
        <f t="shared" si="2"/>
        <v>2174.9361679999997</v>
      </c>
    </row>
    <row r="13" spans="1:10" x14ac:dyDescent="0.2">
      <c r="A13" t="s">
        <v>66</v>
      </c>
      <c r="B13">
        <v>1</v>
      </c>
      <c r="C13">
        <v>2481.6064000000001</v>
      </c>
      <c r="D13">
        <v>2405.2321999999999</v>
      </c>
      <c r="E13">
        <f t="shared" si="0"/>
        <v>2443.4193</v>
      </c>
      <c r="H13">
        <f t="shared" si="1"/>
        <v>2014.0348640000002</v>
      </c>
      <c r="I13">
        <f t="shared" si="2"/>
        <v>2003.4094679999998</v>
      </c>
    </row>
    <row r="14" spans="1:10" x14ac:dyDescent="0.2">
      <c r="A14" t="s">
        <v>67</v>
      </c>
      <c r="B14">
        <v>1</v>
      </c>
      <c r="C14">
        <v>1697.1633999999999</v>
      </c>
      <c r="D14">
        <v>1589.1793</v>
      </c>
      <c r="E14">
        <f t="shared" si="0"/>
        <v>1643.1713500000001</v>
      </c>
      <c r="H14">
        <f t="shared" si="1"/>
        <v>2029.8398139999999</v>
      </c>
      <c r="I14">
        <f t="shared" si="2"/>
        <v>1987.6045179999999</v>
      </c>
    </row>
    <row r="15" spans="1:10" x14ac:dyDescent="0.2">
      <c r="A15" t="s">
        <v>68</v>
      </c>
      <c r="B15">
        <v>1</v>
      </c>
      <c r="C15">
        <v>1598.7784999999999</v>
      </c>
      <c r="D15">
        <v>2333.7705000000001</v>
      </c>
      <c r="E15">
        <f t="shared" si="0"/>
        <v>1966.2745</v>
      </c>
      <c r="H15">
        <f t="shared" si="1"/>
        <v>1608.351764</v>
      </c>
      <c r="I15">
        <f t="shared" si="2"/>
        <v>2409.092568</v>
      </c>
    </row>
    <row r="16" spans="1:10" x14ac:dyDescent="0.2">
      <c r="A16" t="s">
        <v>69</v>
      </c>
      <c r="B16">
        <v>1</v>
      </c>
      <c r="C16">
        <v>2428.4009999999998</v>
      </c>
      <c r="D16">
        <v>2310.8760000000002</v>
      </c>
      <c r="E16">
        <f t="shared" si="0"/>
        <v>2369.6385</v>
      </c>
      <c r="H16">
        <f t="shared" si="1"/>
        <v>2034.6102639999999</v>
      </c>
      <c r="I16">
        <f t="shared" si="2"/>
        <v>1982.8340680000001</v>
      </c>
    </row>
    <row r="17" spans="1:10" x14ac:dyDescent="0.2">
      <c r="A17" t="s">
        <v>70</v>
      </c>
      <c r="B17">
        <v>1</v>
      </c>
      <c r="C17">
        <v>1335.9229</v>
      </c>
      <c r="D17">
        <v>1485.6859999999999</v>
      </c>
      <c r="E17">
        <f t="shared" si="0"/>
        <v>1410.8044500000001</v>
      </c>
      <c r="H17">
        <f t="shared" si="1"/>
        <v>1900.966214</v>
      </c>
      <c r="I17">
        <f t="shared" si="2"/>
        <v>2116.478118</v>
      </c>
    </row>
    <row r="18" spans="1:10" x14ac:dyDescent="0.2">
      <c r="A18" t="s">
        <v>71</v>
      </c>
      <c r="B18">
        <v>1</v>
      </c>
      <c r="C18">
        <v>1824.3588999999999</v>
      </c>
      <c r="D18">
        <v>1830.1022</v>
      </c>
      <c r="E18">
        <f t="shared" si="0"/>
        <v>1827.23055</v>
      </c>
      <c r="H18">
        <f t="shared" si="1"/>
        <v>1972.9761140000001</v>
      </c>
      <c r="I18">
        <f t="shared" si="2"/>
        <v>2044.468218</v>
      </c>
    </row>
    <row r="19" spans="1:10" x14ac:dyDescent="0.2">
      <c r="A19" t="s">
        <v>72</v>
      </c>
      <c r="B19">
        <v>1</v>
      </c>
      <c r="C19">
        <v>2078.0893999999998</v>
      </c>
      <c r="D19">
        <v>2370.0032000000001</v>
      </c>
      <c r="E19">
        <f t="shared" si="0"/>
        <v>2224.0463</v>
      </c>
      <c r="H19">
        <f t="shared" si="1"/>
        <v>1829.890864</v>
      </c>
      <c r="I19">
        <f t="shared" si="2"/>
        <v>2187.5534680000001</v>
      </c>
    </row>
    <row r="20" spans="1:10" x14ac:dyDescent="0.2">
      <c r="A20" t="s">
        <v>73</v>
      </c>
      <c r="B20">
        <v>1</v>
      </c>
      <c r="C20">
        <v>2214.6860000000001</v>
      </c>
      <c r="D20">
        <v>1936.952</v>
      </c>
      <c r="E20">
        <f t="shared" si="0"/>
        <v>2075.819</v>
      </c>
      <c r="H20">
        <f t="shared" si="1"/>
        <v>2114.7147640000003</v>
      </c>
      <c r="I20">
        <f t="shared" si="2"/>
        <v>1902.729568</v>
      </c>
    </row>
    <row r="21" spans="1:10" x14ac:dyDescent="0.2">
      <c r="A21" t="s">
        <v>74</v>
      </c>
      <c r="B21">
        <v>1</v>
      </c>
      <c r="C21">
        <v>1970.6242999999999</v>
      </c>
      <c r="D21">
        <v>1957.6819</v>
      </c>
      <c r="E21">
        <f t="shared" si="0"/>
        <v>1964.1531</v>
      </c>
      <c r="H21">
        <f t="shared" si="1"/>
        <v>1982.3189640000001</v>
      </c>
      <c r="I21">
        <f t="shared" si="2"/>
        <v>2035.125368</v>
      </c>
    </row>
    <row r="22" spans="1:10" x14ac:dyDescent="0.2">
      <c r="A22" t="s">
        <v>75</v>
      </c>
      <c r="B22">
        <v>1</v>
      </c>
      <c r="C22">
        <v>1130.3141000000001</v>
      </c>
      <c r="D22">
        <v>1294.0151000000001</v>
      </c>
      <c r="E22">
        <f t="shared" si="0"/>
        <v>1212.1646000000001</v>
      </c>
      <c r="H22">
        <f t="shared" si="1"/>
        <v>1893.9972640000001</v>
      </c>
      <c r="I22">
        <f t="shared" si="2"/>
        <v>2123.4470679999999</v>
      </c>
    </row>
    <row r="23" spans="1:10" x14ac:dyDescent="0.2">
      <c r="A23" t="s">
        <v>76</v>
      </c>
      <c r="B23">
        <v>1</v>
      </c>
      <c r="C23">
        <v>1310.0933</v>
      </c>
      <c r="D23">
        <v>1697.135</v>
      </c>
      <c r="E23">
        <f t="shared" si="0"/>
        <v>1503.6141499999999</v>
      </c>
      <c r="H23">
        <f t="shared" si="1"/>
        <v>1782.3269140000002</v>
      </c>
      <c r="I23">
        <f t="shared" si="2"/>
        <v>2235.1174179999998</v>
      </c>
    </row>
    <row r="24" spans="1:10" x14ac:dyDescent="0.2">
      <c r="A24" t="s">
        <v>77</v>
      </c>
      <c r="B24">
        <v>1</v>
      </c>
      <c r="C24">
        <v>1856.6642999999999</v>
      </c>
      <c r="D24">
        <v>1762.8915999999999</v>
      </c>
      <c r="E24">
        <f t="shared" si="0"/>
        <v>1809.7779499999999</v>
      </c>
      <c r="H24">
        <f t="shared" si="1"/>
        <v>2022.7341140000001</v>
      </c>
      <c r="I24">
        <f t="shared" si="2"/>
        <v>1994.7102179999999</v>
      </c>
    </row>
    <row r="25" spans="1:10" x14ac:dyDescent="0.2">
      <c r="A25" t="s">
        <v>78</v>
      </c>
      <c r="B25">
        <v>1</v>
      </c>
      <c r="C25">
        <v>1937.3752999999999</v>
      </c>
      <c r="D25">
        <v>1894.7128</v>
      </c>
      <c r="E25">
        <f t="shared" si="0"/>
        <v>1916.04405</v>
      </c>
      <c r="H25">
        <f t="shared" si="1"/>
        <v>1997.1790140000001</v>
      </c>
      <c r="I25">
        <f t="shared" si="2"/>
        <v>2020.265318</v>
      </c>
    </row>
    <row r="26" spans="1:10" x14ac:dyDescent="0.2">
      <c r="A26" t="s">
        <v>79</v>
      </c>
      <c r="B26">
        <v>1</v>
      </c>
      <c r="C26">
        <v>1958.5551</v>
      </c>
      <c r="D26">
        <v>1951.6962000000001</v>
      </c>
      <c r="E26">
        <f t="shared" si="0"/>
        <v>1955.12565</v>
      </c>
      <c r="H26">
        <f t="shared" si="1"/>
        <v>1979.2772140000002</v>
      </c>
      <c r="I26">
        <f t="shared" si="2"/>
        <v>2038.1671180000001</v>
      </c>
    </row>
    <row r="27" spans="1:10" s="2" customFormat="1" x14ac:dyDescent="0.2">
      <c r="A27" s="2" t="s">
        <v>80</v>
      </c>
      <c r="B27" s="2">
        <v>2</v>
      </c>
      <c r="C27" s="2">
        <v>1731.1509000000001</v>
      </c>
      <c r="D27" s="2">
        <v>1524.0087000000001</v>
      </c>
      <c r="E27" s="2">
        <f t="shared" si="0"/>
        <v>1627.5798</v>
      </c>
      <c r="F27" s="2">
        <f>AVERAGE(C27:C51)</f>
        <v>1583.8532759999996</v>
      </c>
      <c r="G27" s="2">
        <f>AVERAGE(D27:D51)</f>
        <v>1611.223972</v>
      </c>
      <c r="H27" s="2">
        <f>C27-$E27+F$27</f>
        <v>1687.4243759999997</v>
      </c>
      <c r="I27" s="2">
        <f>D27-$E27+G$27</f>
        <v>1507.6528720000001</v>
      </c>
      <c r="J27" s="2">
        <f>1.96*STDEV(H27:H52)/SQRT(COUNT(C27:C52))</f>
        <v>32.910224010417899</v>
      </c>
    </row>
    <row r="28" spans="1:10" x14ac:dyDescent="0.2">
      <c r="A28" t="s">
        <v>81</v>
      </c>
      <c r="B28">
        <v>2</v>
      </c>
      <c r="C28">
        <v>994.64260000000002</v>
      </c>
      <c r="D28">
        <v>1081.7603999999999</v>
      </c>
      <c r="E28">
        <f t="shared" si="0"/>
        <v>1038.2014999999999</v>
      </c>
      <c r="H28" s="1">
        <f t="shared" ref="H28:H52" si="3">C28-$E28+F$27</f>
        <v>1540.2943759999998</v>
      </c>
      <c r="I28" s="1">
        <f t="shared" ref="I28:I52" si="4">D28-$E28+G$27</f>
        <v>1654.782872</v>
      </c>
    </row>
    <row r="29" spans="1:10" x14ac:dyDescent="0.2">
      <c r="A29" t="s">
        <v>82</v>
      </c>
      <c r="B29">
        <v>2</v>
      </c>
      <c r="C29">
        <v>1758.2066</v>
      </c>
      <c r="D29">
        <v>1570.8605</v>
      </c>
      <c r="E29">
        <f t="shared" si="0"/>
        <v>1664.5335500000001</v>
      </c>
      <c r="H29" s="1">
        <f t="shared" si="3"/>
        <v>1677.5263259999995</v>
      </c>
      <c r="I29" s="1">
        <f t="shared" si="4"/>
        <v>1517.5509219999999</v>
      </c>
    </row>
    <row r="30" spans="1:10" x14ac:dyDescent="0.2">
      <c r="A30" t="s">
        <v>83</v>
      </c>
      <c r="B30">
        <v>2</v>
      </c>
      <c r="C30">
        <v>1265.8431</v>
      </c>
      <c r="D30">
        <v>1346.2393</v>
      </c>
      <c r="E30">
        <f t="shared" si="0"/>
        <v>1306.0412000000001</v>
      </c>
      <c r="H30" s="1">
        <f t="shared" si="3"/>
        <v>1543.6551759999995</v>
      </c>
      <c r="I30" s="1">
        <f t="shared" si="4"/>
        <v>1651.4220719999998</v>
      </c>
    </row>
    <row r="31" spans="1:10" x14ac:dyDescent="0.2">
      <c r="A31" t="s">
        <v>84</v>
      </c>
      <c r="B31">
        <v>2</v>
      </c>
      <c r="C31">
        <v>1835.9788000000001</v>
      </c>
      <c r="D31">
        <v>1945.9684</v>
      </c>
      <c r="E31">
        <f t="shared" si="0"/>
        <v>1890.9736</v>
      </c>
      <c r="H31" s="1">
        <f t="shared" si="3"/>
        <v>1528.8584759999997</v>
      </c>
      <c r="I31" s="1">
        <f t="shared" si="4"/>
        <v>1666.2187719999999</v>
      </c>
    </row>
    <row r="32" spans="1:10" x14ac:dyDescent="0.2">
      <c r="A32" t="s">
        <v>85</v>
      </c>
      <c r="B32">
        <v>2</v>
      </c>
      <c r="C32">
        <v>1467.8375000000001</v>
      </c>
      <c r="D32">
        <v>1339.7212</v>
      </c>
      <c r="E32">
        <f t="shared" si="0"/>
        <v>1403.77935</v>
      </c>
      <c r="H32" s="1">
        <f t="shared" si="3"/>
        <v>1647.9114259999997</v>
      </c>
      <c r="I32" s="1">
        <f t="shared" si="4"/>
        <v>1547.1658219999999</v>
      </c>
    </row>
    <row r="33" spans="1:9" x14ac:dyDescent="0.2">
      <c r="A33" t="s">
        <v>86</v>
      </c>
      <c r="B33">
        <v>2</v>
      </c>
      <c r="C33">
        <v>1488.9319</v>
      </c>
      <c r="D33">
        <v>1637.9269999999999</v>
      </c>
      <c r="E33">
        <f t="shared" si="0"/>
        <v>1563.4294500000001</v>
      </c>
      <c r="H33" s="1">
        <f t="shared" si="3"/>
        <v>1509.3557259999995</v>
      </c>
      <c r="I33" s="1">
        <f t="shared" si="4"/>
        <v>1685.7215219999998</v>
      </c>
    </row>
    <row r="34" spans="1:9" x14ac:dyDescent="0.2">
      <c r="A34" t="s">
        <v>87</v>
      </c>
      <c r="B34">
        <v>2</v>
      </c>
      <c r="C34">
        <v>1807.0990999999999</v>
      </c>
      <c r="D34">
        <v>1853.279</v>
      </c>
      <c r="E34">
        <f t="shared" si="0"/>
        <v>1830.18905</v>
      </c>
      <c r="H34" s="1">
        <f t="shared" si="3"/>
        <v>1560.7633259999996</v>
      </c>
      <c r="I34" s="1">
        <f t="shared" si="4"/>
        <v>1634.313922</v>
      </c>
    </row>
    <row r="35" spans="1:9" x14ac:dyDescent="0.2">
      <c r="A35" t="s">
        <v>88</v>
      </c>
      <c r="B35">
        <v>2</v>
      </c>
      <c r="C35">
        <v>2087.9373999999998</v>
      </c>
      <c r="D35">
        <v>2047.5157999999999</v>
      </c>
      <c r="E35">
        <f t="shared" si="0"/>
        <v>2067.7266</v>
      </c>
      <c r="H35" s="1">
        <f t="shared" si="3"/>
        <v>1604.0640759999994</v>
      </c>
      <c r="I35" s="1">
        <f t="shared" si="4"/>
        <v>1591.0131719999999</v>
      </c>
    </row>
    <row r="36" spans="1:9" x14ac:dyDescent="0.2">
      <c r="A36" t="s">
        <v>89</v>
      </c>
      <c r="B36">
        <v>2</v>
      </c>
      <c r="C36">
        <v>1415.4124999999999</v>
      </c>
      <c r="D36">
        <v>1571.1792</v>
      </c>
      <c r="E36">
        <f t="shared" si="0"/>
        <v>1493.29585</v>
      </c>
      <c r="H36" s="1">
        <f t="shared" si="3"/>
        <v>1505.9699259999995</v>
      </c>
      <c r="I36" s="1">
        <f t="shared" si="4"/>
        <v>1689.1073220000001</v>
      </c>
    </row>
    <row r="37" spans="1:9" x14ac:dyDescent="0.2">
      <c r="A37" t="s">
        <v>90</v>
      </c>
      <c r="B37">
        <v>2</v>
      </c>
      <c r="C37">
        <v>1787.7874999999999</v>
      </c>
      <c r="D37">
        <v>1798.8748000000001</v>
      </c>
      <c r="E37">
        <f t="shared" si="0"/>
        <v>1793.33115</v>
      </c>
      <c r="H37" s="1">
        <f t="shared" si="3"/>
        <v>1578.3096259999995</v>
      </c>
      <c r="I37" s="1">
        <f t="shared" si="4"/>
        <v>1616.7676220000001</v>
      </c>
    </row>
    <row r="38" spans="1:9" x14ac:dyDescent="0.2">
      <c r="A38" t="s">
        <v>91</v>
      </c>
      <c r="B38">
        <v>2</v>
      </c>
      <c r="C38">
        <v>1538.5252</v>
      </c>
      <c r="D38">
        <v>1760.2071000000001</v>
      </c>
      <c r="E38">
        <f t="shared" si="0"/>
        <v>1649.3661500000001</v>
      </c>
      <c r="H38" s="1">
        <f t="shared" si="3"/>
        <v>1473.0123259999996</v>
      </c>
      <c r="I38" s="1">
        <f t="shared" si="4"/>
        <v>1722.064922</v>
      </c>
    </row>
    <row r="39" spans="1:9" x14ac:dyDescent="0.2">
      <c r="A39" t="s">
        <v>92</v>
      </c>
      <c r="B39">
        <v>2</v>
      </c>
      <c r="C39">
        <v>1496.6194</v>
      </c>
      <c r="D39">
        <v>1477.5019</v>
      </c>
      <c r="E39">
        <f>AVERAGE(C39:D39)</f>
        <v>1487.0606499999999</v>
      </c>
      <c r="H39" s="1">
        <f t="shared" si="3"/>
        <v>1593.4120259999997</v>
      </c>
      <c r="I39" s="1">
        <f t="shared" si="4"/>
        <v>1601.6652220000001</v>
      </c>
    </row>
    <row r="40" spans="1:9" x14ac:dyDescent="0.2">
      <c r="A40" t="s">
        <v>93</v>
      </c>
      <c r="B40">
        <v>2</v>
      </c>
      <c r="C40">
        <v>1579.6805999999999</v>
      </c>
      <c r="D40">
        <v>1649.3810000000001</v>
      </c>
      <c r="E40">
        <f t="shared" si="0"/>
        <v>1614.5308</v>
      </c>
      <c r="H40" s="1">
        <f t="shared" si="3"/>
        <v>1549.0030759999995</v>
      </c>
      <c r="I40" s="1">
        <f t="shared" si="4"/>
        <v>1646.0741720000001</v>
      </c>
    </row>
    <row r="41" spans="1:9" x14ac:dyDescent="0.2">
      <c r="A41" t="s">
        <v>94</v>
      </c>
      <c r="B41">
        <v>2</v>
      </c>
      <c r="C41">
        <v>1663.2859000000001</v>
      </c>
      <c r="D41">
        <v>1594.4911999999999</v>
      </c>
      <c r="E41">
        <f t="shared" si="0"/>
        <v>1628.8885500000001</v>
      </c>
      <c r="H41" s="1">
        <f t="shared" si="3"/>
        <v>1618.2506259999996</v>
      </c>
      <c r="I41" s="1">
        <f t="shared" si="4"/>
        <v>1576.8266219999998</v>
      </c>
    </row>
    <row r="42" spans="1:9" x14ac:dyDescent="0.2">
      <c r="A42" t="s">
        <v>95</v>
      </c>
      <c r="B42">
        <v>2</v>
      </c>
      <c r="C42">
        <v>2239.3555999999999</v>
      </c>
      <c r="D42">
        <v>2489.5333999999998</v>
      </c>
      <c r="E42">
        <f t="shared" si="0"/>
        <v>2364.4444999999996</v>
      </c>
      <c r="H42" s="1">
        <f t="shared" si="3"/>
        <v>1458.7643759999999</v>
      </c>
      <c r="I42" s="1">
        <f t="shared" si="4"/>
        <v>1736.3128720000002</v>
      </c>
    </row>
    <row r="43" spans="1:9" x14ac:dyDescent="0.2">
      <c r="A43" t="s">
        <v>96</v>
      </c>
      <c r="B43">
        <v>2</v>
      </c>
      <c r="C43">
        <v>1908.8404</v>
      </c>
      <c r="D43">
        <v>1643.4781</v>
      </c>
      <c r="E43">
        <f t="shared" si="0"/>
        <v>1776.1592500000002</v>
      </c>
      <c r="H43" s="1">
        <f t="shared" si="3"/>
        <v>1716.5344259999995</v>
      </c>
      <c r="I43" s="1">
        <f t="shared" si="4"/>
        <v>1478.5428219999999</v>
      </c>
    </row>
    <row r="44" spans="1:9" x14ac:dyDescent="0.2">
      <c r="A44" t="s">
        <v>97</v>
      </c>
      <c r="B44">
        <v>2</v>
      </c>
      <c r="C44">
        <v>1462.5552</v>
      </c>
      <c r="D44">
        <v>1353.0175999999999</v>
      </c>
      <c r="E44">
        <f t="shared" si="0"/>
        <v>1407.7864</v>
      </c>
      <c r="H44" s="1">
        <f t="shared" si="3"/>
        <v>1638.6220759999997</v>
      </c>
      <c r="I44" s="1">
        <f t="shared" si="4"/>
        <v>1556.4551719999999</v>
      </c>
    </row>
    <row r="45" spans="1:9" x14ac:dyDescent="0.2">
      <c r="A45" t="s">
        <v>98</v>
      </c>
      <c r="B45">
        <v>2</v>
      </c>
      <c r="C45">
        <v>1396.9751000000001</v>
      </c>
      <c r="D45">
        <v>1770.645</v>
      </c>
      <c r="E45">
        <f t="shared" si="0"/>
        <v>1583.81005</v>
      </c>
      <c r="H45" s="1">
        <f t="shared" si="3"/>
        <v>1397.0183259999997</v>
      </c>
      <c r="I45" s="1">
        <f t="shared" si="4"/>
        <v>1798.0589219999999</v>
      </c>
    </row>
    <row r="46" spans="1:9" x14ac:dyDescent="0.2">
      <c r="A46" t="s">
        <v>99</v>
      </c>
      <c r="B46">
        <v>2</v>
      </c>
      <c r="C46">
        <v>910.16380000000004</v>
      </c>
      <c r="D46">
        <v>1039.2573</v>
      </c>
      <c r="E46">
        <f t="shared" si="0"/>
        <v>974.71055000000001</v>
      </c>
      <c r="H46" s="1">
        <f t="shared" si="3"/>
        <v>1519.3065259999996</v>
      </c>
      <c r="I46" s="1">
        <f t="shared" si="4"/>
        <v>1675.770722</v>
      </c>
    </row>
    <row r="47" spans="1:9" x14ac:dyDescent="0.2">
      <c r="A47" t="s">
        <v>100</v>
      </c>
      <c r="B47">
        <v>2</v>
      </c>
      <c r="C47">
        <v>1405.9554000000001</v>
      </c>
      <c r="D47">
        <v>1303.0074999999999</v>
      </c>
      <c r="E47">
        <f t="shared" si="0"/>
        <v>1354.48145</v>
      </c>
      <c r="H47" s="1">
        <f t="shared" si="3"/>
        <v>1635.3272259999997</v>
      </c>
      <c r="I47" s="1">
        <f t="shared" si="4"/>
        <v>1559.7500219999999</v>
      </c>
    </row>
    <row r="48" spans="1:9" x14ac:dyDescent="0.2">
      <c r="A48" t="s">
        <v>101</v>
      </c>
      <c r="B48">
        <v>2</v>
      </c>
      <c r="C48">
        <v>1557.9595999999999</v>
      </c>
      <c r="D48">
        <v>1510.2944</v>
      </c>
      <c r="E48">
        <f t="shared" si="0"/>
        <v>1534.127</v>
      </c>
      <c r="H48" s="1">
        <f t="shared" si="3"/>
        <v>1607.6858759999996</v>
      </c>
      <c r="I48" s="1">
        <f t="shared" si="4"/>
        <v>1587.391372</v>
      </c>
    </row>
    <row r="49" spans="1:10" x14ac:dyDescent="0.2">
      <c r="A49" t="s">
        <v>102</v>
      </c>
      <c r="B49">
        <v>2</v>
      </c>
      <c r="C49">
        <v>1874.7330999999999</v>
      </c>
      <c r="D49">
        <v>2207.7676999999999</v>
      </c>
      <c r="E49">
        <f t="shared" si="0"/>
        <v>2041.2503999999999</v>
      </c>
      <c r="H49" s="1">
        <f t="shared" si="3"/>
        <v>1417.3359759999996</v>
      </c>
      <c r="I49" s="1">
        <f t="shared" si="4"/>
        <v>1777.741272</v>
      </c>
    </row>
    <row r="50" spans="1:10" x14ac:dyDescent="0.2">
      <c r="A50" t="s">
        <v>103</v>
      </c>
      <c r="B50">
        <v>2</v>
      </c>
      <c r="C50">
        <v>1468.7021999999999</v>
      </c>
      <c r="D50">
        <v>1500.9956999999999</v>
      </c>
      <c r="E50">
        <f t="shared" si="0"/>
        <v>1484.8489500000001</v>
      </c>
      <c r="H50" s="1">
        <f t="shared" si="3"/>
        <v>1567.7065259999995</v>
      </c>
      <c r="I50" s="1">
        <f t="shared" si="4"/>
        <v>1627.3707219999999</v>
      </c>
    </row>
    <row r="51" spans="1:10" x14ac:dyDescent="0.2">
      <c r="A51" t="s">
        <v>104</v>
      </c>
      <c r="B51">
        <v>2</v>
      </c>
      <c r="C51">
        <v>1452.1524999999999</v>
      </c>
      <c r="D51">
        <v>1263.6871000000001</v>
      </c>
      <c r="E51">
        <f t="shared" si="0"/>
        <v>1357.9198000000001</v>
      </c>
      <c r="H51" s="1">
        <f t="shared" si="3"/>
        <v>1678.0859759999994</v>
      </c>
      <c r="I51" s="1">
        <f t="shared" si="4"/>
        <v>1516.991272</v>
      </c>
    </row>
    <row r="52" spans="1:10" x14ac:dyDescent="0.2">
      <c r="A52" t="s">
        <v>105</v>
      </c>
      <c r="B52">
        <v>2</v>
      </c>
      <c r="C52">
        <v>1487.6742999999999</v>
      </c>
      <c r="D52">
        <v>1765.0427999999999</v>
      </c>
      <c r="E52">
        <f t="shared" si="0"/>
        <v>1626.3585499999999</v>
      </c>
      <c r="H52" s="1">
        <f t="shared" si="3"/>
        <v>1445.1690259999996</v>
      </c>
      <c r="I52" s="1">
        <f t="shared" si="4"/>
        <v>1749.908222</v>
      </c>
    </row>
    <row r="53" spans="1:10" s="2" customFormat="1" x14ac:dyDescent="0.2">
      <c r="A53" s="2" t="s">
        <v>106</v>
      </c>
      <c r="B53" s="2">
        <v>3</v>
      </c>
      <c r="C53" s="2">
        <v>1230.4136000000001</v>
      </c>
      <c r="D53" s="2">
        <v>1373.758</v>
      </c>
      <c r="E53" s="2">
        <f t="shared" si="0"/>
        <v>1302.0858000000001</v>
      </c>
      <c r="F53" s="2">
        <f>AVERAGE(C53:C76)</f>
        <v>978.7912166666664</v>
      </c>
      <c r="G53" s="2">
        <f>AVERAGE(D53:D76)</f>
        <v>1058.7991166666666</v>
      </c>
      <c r="H53" s="2">
        <f>C53-$E53+F$53</f>
        <v>907.11901666666643</v>
      </c>
      <c r="I53" s="2">
        <f>D53-$E53+G$53</f>
        <v>1130.4713166666666</v>
      </c>
      <c r="J53" s="2">
        <f>1.96*STDEV(H53:H76)/SQRT(COUNT(B53:B76))</f>
        <v>25.605114042511779</v>
      </c>
    </row>
    <row r="54" spans="1:10" x14ac:dyDescent="0.2">
      <c r="A54" t="s">
        <v>107</v>
      </c>
      <c r="B54">
        <v>3</v>
      </c>
      <c r="C54">
        <v>870.43359999999996</v>
      </c>
      <c r="D54">
        <v>1084.4103</v>
      </c>
      <c r="E54">
        <f t="shared" si="0"/>
        <v>977.42194999999992</v>
      </c>
      <c r="H54" s="1">
        <f t="shared" ref="H54:H76" si="5">C54-$E54+F$53</f>
        <v>871.80286666666643</v>
      </c>
      <c r="I54" s="1">
        <f t="shared" ref="I54:I76" si="6">D54-$E54+G$53</f>
        <v>1165.7874666666667</v>
      </c>
    </row>
    <row r="55" spans="1:10" x14ac:dyDescent="0.2">
      <c r="A55" t="s">
        <v>108</v>
      </c>
      <c r="B55">
        <v>3</v>
      </c>
      <c r="C55">
        <v>963.94140000000004</v>
      </c>
      <c r="D55">
        <v>1131.0223000000001</v>
      </c>
      <c r="E55">
        <f t="shared" si="0"/>
        <v>1047.4818500000001</v>
      </c>
      <c r="H55" s="1">
        <f t="shared" si="5"/>
        <v>895.25076666666632</v>
      </c>
      <c r="I55" s="1">
        <f t="shared" si="6"/>
        <v>1142.3395666666665</v>
      </c>
    </row>
    <row r="56" spans="1:10" x14ac:dyDescent="0.2">
      <c r="A56" t="s">
        <v>109</v>
      </c>
      <c r="B56">
        <v>3</v>
      </c>
      <c r="C56">
        <v>944.00059999999996</v>
      </c>
      <c r="D56">
        <v>926.0951</v>
      </c>
      <c r="E56">
        <f t="shared" si="0"/>
        <v>935.04784999999993</v>
      </c>
      <c r="H56" s="1">
        <f t="shared" si="5"/>
        <v>987.74396666666644</v>
      </c>
      <c r="I56" s="1">
        <f t="shared" si="6"/>
        <v>1049.8463666666667</v>
      </c>
    </row>
    <row r="57" spans="1:10" x14ac:dyDescent="0.2">
      <c r="A57" t="s">
        <v>110</v>
      </c>
      <c r="B57">
        <v>3</v>
      </c>
      <c r="C57">
        <v>691.24959999999999</v>
      </c>
      <c r="D57">
        <v>677.03330000000005</v>
      </c>
      <c r="E57">
        <f t="shared" si="0"/>
        <v>684.14145000000008</v>
      </c>
      <c r="H57" s="1">
        <f t="shared" si="5"/>
        <v>985.89936666666631</v>
      </c>
      <c r="I57" s="1">
        <f t="shared" si="6"/>
        <v>1051.6909666666666</v>
      </c>
    </row>
    <row r="58" spans="1:10" x14ac:dyDescent="0.2">
      <c r="A58" t="s">
        <v>111</v>
      </c>
      <c r="B58">
        <v>3</v>
      </c>
      <c r="C58">
        <v>909.81910000000005</v>
      </c>
      <c r="D58">
        <v>959.41610000000003</v>
      </c>
      <c r="E58">
        <f t="shared" si="0"/>
        <v>934.61760000000004</v>
      </c>
      <c r="H58" s="1">
        <f t="shared" si="5"/>
        <v>953.99271666666641</v>
      </c>
      <c r="I58" s="1">
        <f t="shared" si="6"/>
        <v>1083.5976166666665</v>
      </c>
    </row>
    <row r="59" spans="1:10" x14ac:dyDescent="0.2">
      <c r="A59" t="s">
        <v>112</v>
      </c>
      <c r="B59">
        <v>3</v>
      </c>
      <c r="C59">
        <v>1077.5143</v>
      </c>
      <c r="D59">
        <v>1191.4743000000001</v>
      </c>
      <c r="E59">
        <f t="shared" si="0"/>
        <v>1134.4943000000001</v>
      </c>
      <c r="H59" s="1">
        <f t="shared" si="5"/>
        <v>921.81121666666638</v>
      </c>
      <c r="I59" s="1">
        <f t="shared" si="6"/>
        <v>1115.7791166666666</v>
      </c>
    </row>
    <row r="60" spans="1:10" x14ac:dyDescent="0.2">
      <c r="A60" t="s">
        <v>113</v>
      </c>
      <c r="B60">
        <v>3</v>
      </c>
      <c r="C60">
        <v>1185.6400000000001</v>
      </c>
      <c r="D60">
        <v>1591.0313000000001</v>
      </c>
      <c r="E60">
        <f t="shared" si="0"/>
        <v>1388.33565</v>
      </c>
      <c r="H60" s="1">
        <f t="shared" si="5"/>
        <v>776.09556666666651</v>
      </c>
      <c r="I60" s="1">
        <f t="shared" si="6"/>
        <v>1261.4947666666667</v>
      </c>
    </row>
    <row r="61" spans="1:10" x14ac:dyDescent="0.2">
      <c r="A61" t="s">
        <v>114</v>
      </c>
      <c r="B61">
        <v>3</v>
      </c>
      <c r="C61">
        <v>1058.1419000000001</v>
      </c>
      <c r="D61">
        <v>946.48500000000001</v>
      </c>
      <c r="E61">
        <f t="shared" si="0"/>
        <v>1002.3134500000001</v>
      </c>
      <c r="H61" s="1">
        <f t="shared" si="5"/>
        <v>1034.6196666666665</v>
      </c>
      <c r="I61" s="1">
        <f t="shared" si="6"/>
        <v>1002.9706666666665</v>
      </c>
    </row>
    <row r="62" spans="1:10" x14ac:dyDescent="0.2">
      <c r="A62" t="s">
        <v>115</v>
      </c>
      <c r="B62">
        <v>3</v>
      </c>
      <c r="C62">
        <v>789.97609999999997</v>
      </c>
      <c r="D62">
        <v>718.22360000000003</v>
      </c>
      <c r="E62">
        <f t="shared" si="0"/>
        <v>754.09985000000006</v>
      </c>
      <c r="H62" s="1">
        <f t="shared" si="5"/>
        <v>1014.6674666666663</v>
      </c>
      <c r="I62" s="1">
        <f t="shared" si="6"/>
        <v>1022.9228666666666</v>
      </c>
    </row>
    <row r="63" spans="1:10" x14ac:dyDescent="0.2">
      <c r="A63" t="s">
        <v>116</v>
      </c>
      <c r="B63">
        <v>3</v>
      </c>
      <c r="C63">
        <v>1034.9634000000001</v>
      </c>
      <c r="D63">
        <v>1147.5192999999999</v>
      </c>
      <c r="E63">
        <f t="shared" si="0"/>
        <v>1091.24135</v>
      </c>
      <c r="H63" s="1">
        <f t="shared" si="5"/>
        <v>922.51326666666648</v>
      </c>
      <c r="I63" s="1">
        <f t="shared" si="6"/>
        <v>1115.0770666666665</v>
      </c>
    </row>
    <row r="64" spans="1:10" x14ac:dyDescent="0.2">
      <c r="A64" t="s">
        <v>117</v>
      </c>
      <c r="B64">
        <v>3</v>
      </c>
      <c r="C64">
        <v>1387.9471000000001</v>
      </c>
      <c r="D64">
        <v>1577.6324999999999</v>
      </c>
      <c r="E64">
        <f t="shared" si="0"/>
        <v>1482.7898</v>
      </c>
      <c r="H64" s="1">
        <f t="shared" si="5"/>
        <v>883.94851666666648</v>
      </c>
      <c r="I64" s="1">
        <f t="shared" si="6"/>
        <v>1153.6418166666665</v>
      </c>
    </row>
    <row r="65" spans="1:9" x14ac:dyDescent="0.2">
      <c r="A65" t="s">
        <v>118</v>
      </c>
      <c r="B65">
        <v>3</v>
      </c>
      <c r="C65">
        <v>856.24509999999998</v>
      </c>
      <c r="D65">
        <v>958.62879999999996</v>
      </c>
      <c r="E65">
        <f t="shared" si="0"/>
        <v>907.43695000000002</v>
      </c>
      <c r="H65" s="1">
        <f t="shared" si="5"/>
        <v>927.59936666666636</v>
      </c>
      <c r="I65" s="1">
        <f t="shared" si="6"/>
        <v>1109.9909666666665</v>
      </c>
    </row>
    <row r="66" spans="1:9" x14ac:dyDescent="0.2">
      <c r="A66" t="s">
        <v>119</v>
      </c>
      <c r="B66">
        <v>3</v>
      </c>
      <c r="C66">
        <v>955.29300000000001</v>
      </c>
      <c r="D66">
        <v>993.29319999999996</v>
      </c>
      <c r="E66">
        <f>AVERAGE(C66:D66)</f>
        <v>974.29309999999998</v>
      </c>
      <c r="H66" s="1">
        <f t="shared" si="5"/>
        <v>959.79111666666643</v>
      </c>
      <c r="I66" s="1">
        <f t="shared" si="6"/>
        <v>1077.7992166666666</v>
      </c>
    </row>
    <row r="67" spans="1:9" x14ac:dyDescent="0.2">
      <c r="A67" t="s">
        <v>120</v>
      </c>
      <c r="B67">
        <v>3</v>
      </c>
      <c r="C67">
        <v>969.28039999999999</v>
      </c>
      <c r="D67">
        <v>899.14170000000001</v>
      </c>
      <c r="E67">
        <f t="shared" si="0"/>
        <v>934.21105</v>
      </c>
      <c r="H67" s="1">
        <f t="shared" si="5"/>
        <v>1013.8605666666664</v>
      </c>
      <c r="I67" s="1">
        <f t="shared" si="6"/>
        <v>1023.7297666666666</v>
      </c>
    </row>
    <row r="68" spans="1:9" x14ac:dyDescent="0.2">
      <c r="A68" t="s">
        <v>121</v>
      </c>
      <c r="B68">
        <v>3</v>
      </c>
      <c r="C68">
        <v>1130.6756</v>
      </c>
      <c r="D68">
        <v>1270.5657000000001</v>
      </c>
      <c r="E68">
        <f t="shared" ref="E68:E76" si="7">AVERAGE(C68:D68)</f>
        <v>1200.6206500000001</v>
      </c>
      <c r="H68" s="1">
        <f t="shared" si="5"/>
        <v>908.84616666666636</v>
      </c>
      <c r="I68" s="1">
        <f t="shared" si="6"/>
        <v>1128.7441666666666</v>
      </c>
    </row>
    <row r="69" spans="1:9" x14ac:dyDescent="0.2">
      <c r="A69" t="s">
        <v>122</v>
      </c>
      <c r="B69">
        <v>3</v>
      </c>
      <c r="C69">
        <v>789.35310000000004</v>
      </c>
      <c r="D69">
        <v>829.50409999999999</v>
      </c>
      <c r="E69">
        <f t="shared" si="7"/>
        <v>809.42859999999996</v>
      </c>
      <c r="H69" s="1">
        <f t="shared" si="5"/>
        <v>958.71571666666648</v>
      </c>
      <c r="I69" s="1">
        <f t="shared" si="6"/>
        <v>1078.8746166666665</v>
      </c>
    </row>
    <row r="70" spans="1:9" x14ac:dyDescent="0.2">
      <c r="A70" t="s">
        <v>123</v>
      </c>
      <c r="B70">
        <v>3</v>
      </c>
      <c r="C70">
        <v>995.72990000000004</v>
      </c>
      <c r="D70">
        <v>995.93579999999997</v>
      </c>
      <c r="E70">
        <f t="shared" si="7"/>
        <v>995.83285000000001</v>
      </c>
      <c r="H70" s="1">
        <f t="shared" si="5"/>
        <v>978.68826666666644</v>
      </c>
      <c r="I70" s="1">
        <f t="shared" si="6"/>
        <v>1058.9020666666665</v>
      </c>
    </row>
    <row r="71" spans="1:9" x14ac:dyDescent="0.2">
      <c r="A71" t="s">
        <v>124</v>
      </c>
      <c r="B71">
        <v>3</v>
      </c>
      <c r="C71">
        <v>791.82680000000005</v>
      </c>
      <c r="D71">
        <v>1093.4848</v>
      </c>
      <c r="E71">
        <f t="shared" si="7"/>
        <v>942.6558</v>
      </c>
      <c r="H71" s="1">
        <f t="shared" si="5"/>
        <v>827.96221666666645</v>
      </c>
      <c r="I71" s="1">
        <f t="shared" si="6"/>
        <v>1209.6281166666665</v>
      </c>
    </row>
    <row r="72" spans="1:9" x14ac:dyDescent="0.2">
      <c r="A72" t="s">
        <v>125</v>
      </c>
      <c r="B72">
        <v>3</v>
      </c>
      <c r="C72">
        <v>1010.7748</v>
      </c>
      <c r="D72">
        <v>1185.5624</v>
      </c>
      <c r="E72">
        <f t="shared" si="7"/>
        <v>1098.1686</v>
      </c>
      <c r="H72" s="1">
        <f t="shared" si="5"/>
        <v>891.39741666666646</v>
      </c>
      <c r="I72" s="1">
        <f t="shared" si="6"/>
        <v>1146.1929166666666</v>
      </c>
    </row>
    <row r="73" spans="1:9" x14ac:dyDescent="0.2">
      <c r="A73" t="s">
        <v>126</v>
      </c>
      <c r="B73">
        <v>3</v>
      </c>
      <c r="C73">
        <v>1090.0644</v>
      </c>
      <c r="D73">
        <v>1081.8733999999999</v>
      </c>
      <c r="E73">
        <f t="shared" si="7"/>
        <v>1085.9688999999998</v>
      </c>
      <c r="H73" s="1">
        <f t="shared" si="5"/>
        <v>982.88671666666653</v>
      </c>
      <c r="I73" s="1">
        <f t="shared" si="6"/>
        <v>1054.7036166666667</v>
      </c>
    </row>
    <row r="74" spans="1:9" x14ac:dyDescent="0.2">
      <c r="A74" t="s">
        <v>127</v>
      </c>
      <c r="B74">
        <v>3</v>
      </c>
      <c r="C74">
        <v>1122.5961</v>
      </c>
      <c r="D74">
        <v>1041.5537999999999</v>
      </c>
      <c r="E74">
        <f t="shared" si="7"/>
        <v>1082.0749499999999</v>
      </c>
      <c r="H74" s="1">
        <f t="shared" si="5"/>
        <v>1019.3123666666664</v>
      </c>
      <c r="I74" s="1">
        <f t="shared" si="6"/>
        <v>1018.2779666666665</v>
      </c>
    </row>
    <row r="75" spans="1:9" x14ac:dyDescent="0.2">
      <c r="A75" t="s">
        <v>128</v>
      </c>
      <c r="B75">
        <v>3</v>
      </c>
      <c r="C75">
        <v>760.40779999999995</v>
      </c>
      <c r="D75">
        <v>906.9452</v>
      </c>
      <c r="E75">
        <f t="shared" si="7"/>
        <v>833.67650000000003</v>
      </c>
      <c r="H75" s="1">
        <f t="shared" si="5"/>
        <v>905.52251666666632</v>
      </c>
      <c r="I75" s="1">
        <f t="shared" si="6"/>
        <v>1132.0678166666667</v>
      </c>
    </row>
    <row r="76" spans="1:9" x14ac:dyDescent="0.2">
      <c r="A76" t="s">
        <v>129</v>
      </c>
      <c r="B76">
        <v>3</v>
      </c>
      <c r="C76">
        <v>874.70150000000001</v>
      </c>
      <c r="D76">
        <v>830.58879999999999</v>
      </c>
      <c r="E76">
        <f t="shared" si="7"/>
        <v>852.64515000000006</v>
      </c>
      <c r="H76" s="1">
        <f t="shared" si="5"/>
        <v>1000.8475666666664</v>
      </c>
      <c r="I76" s="1">
        <f t="shared" si="6"/>
        <v>1036.7427666666665</v>
      </c>
    </row>
    <row r="78" spans="1:9" x14ac:dyDescent="0.2">
      <c r="D78" t="s">
        <v>139</v>
      </c>
      <c r="E78" t="s">
        <v>140</v>
      </c>
      <c r="F78" t="s">
        <v>141</v>
      </c>
    </row>
    <row r="79" spans="1:9" x14ac:dyDescent="0.2">
      <c r="C79" t="s">
        <v>136</v>
      </c>
      <c r="D79">
        <f>F2</f>
        <v>1975.8477640000001</v>
      </c>
      <c r="E79">
        <f>G2</f>
        <v>2041.5965679999999</v>
      </c>
      <c r="F79">
        <f>J2</f>
        <v>56.017906477345342</v>
      </c>
    </row>
    <row r="80" spans="1:9" x14ac:dyDescent="0.2">
      <c r="C80" t="s">
        <v>137</v>
      </c>
      <c r="D80">
        <f>F27</f>
        <v>1583.8532759999996</v>
      </c>
      <c r="E80">
        <f>G27</f>
        <v>1611.223972</v>
      </c>
      <c r="F80">
        <f>J27</f>
        <v>32.910224010417899</v>
      </c>
    </row>
    <row r="81" spans="3:6" x14ac:dyDescent="0.2">
      <c r="C81" t="s">
        <v>138</v>
      </c>
      <c r="D81">
        <f>F53</f>
        <v>978.7912166666664</v>
      </c>
      <c r="E81">
        <f>G53</f>
        <v>1058.7991166666666</v>
      </c>
      <c r="F81">
        <f>J53</f>
        <v>25.605114042511779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73" workbookViewId="0">
      <selection activeCell="P77" sqref="P77"/>
    </sheetView>
  </sheetViews>
  <sheetFormatPr baseColWidth="10" defaultRowHeight="16" x14ac:dyDescent="0.2"/>
  <cols>
    <col min="2" max="2" width="6.83203125" customWidth="1"/>
  </cols>
  <sheetData>
    <row r="1" spans="1:10" x14ac:dyDescent="0.2">
      <c r="A1" t="s">
        <v>0</v>
      </c>
      <c r="B1" t="s">
        <v>2</v>
      </c>
      <c r="C1" t="s">
        <v>18</v>
      </c>
      <c r="D1" t="s">
        <v>19</v>
      </c>
      <c r="E1" t="s">
        <v>130</v>
      </c>
      <c r="F1" t="s">
        <v>132</v>
      </c>
      <c r="G1" t="s">
        <v>133</v>
      </c>
      <c r="H1" t="s">
        <v>131</v>
      </c>
      <c r="I1" t="s">
        <v>134</v>
      </c>
      <c r="J1" t="s">
        <v>135</v>
      </c>
    </row>
    <row r="2" spans="1:10" x14ac:dyDescent="0.2">
      <c r="A2" t="s">
        <v>54</v>
      </c>
      <c r="B2">
        <v>1</v>
      </c>
      <c r="C2">
        <v>0.65625</v>
      </c>
      <c r="D2">
        <v>0.72972999999999999</v>
      </c>
      <c r="E2">
        <f>AVERAGE(C2:D2)</f>
        <v>0.69298999999999999</v>
      </c>
      <c r="F2">
        <f>AVERAGE(C2:C26)</f>
        <v>0.90132679999999998</v>
      </c>
      <c r="G2">
        <f>AVERAGE(D2:D26)</f>
        <v>0.83253520000000014</v>
      </c>
      <c r="H2">
        <f>C2-$E2+F$2</f>
        <v>0.86458679999999999</v>
      </c>
      <c r="I2">
        <f>D2-$E2+G$2</f>
        <v>0.86927520000000014</v>
      </c>
      <c r="J2">
        <f>1.96*STDEV(H2:H26)/SQRT(COUNT(B2:B26))</f>
        <v>2.2106655231417478E-2</v>
      </c>
    </row>
    <row r="3" spans="1:10" x14ac:dyDescent="0.2">
      <c r="A3" t="s">
        <v>56</v>
      </c>
      <c r="B3">
        <v>1</v>
      </c>
      <c r="C3">
        <v>0.71875</v>
      </c>
      <c r="D3">
        <v>0.56757000000000002</v>
      </c>
      <c r="E3">
        <f t="shared" ref="E3:E67" si="0">AVERAGE(C3:D3)</f>
        <v>0.64315999999999995</v>
      </c>
      <c r="H3">
        <f t="shared" ref="H3:I26" si="1">C3-$E3+F$2</f>
        <v>0.97691680000000003</v>
      </c>
      <c r="I3">
        <f t="shared" si="1"/>
        <v>0.75694520000000021</v>
      </c>
    </row>
    <row r="4" spans="1:10" x14ac:dyDescent="0.2">
      <c r="A4" t="s">
        <v>57</v>
      </c>
      <c r="B4">
        <v>1</v>
      </c>
      <c r="C4">
        <v>0.8</v>
      </c>
      <c r="D4">
        <v>0.82857000000000003</v>
      </c>
      <c r="E4">
        <f t="shared" si="0"/>
        <v>0.81428500000000004</v>
      </c>
      <c r="H4">
        <f t="shared" si="1"/>
        <v>0.88704179999999999</v>
      </c>
      <c r="I4">
        <f t="shared" si="1"/>
        <v>0.84682020000000013</v>
      </c>
    </row>
    <row r="5" spans="1:10" x14ac:dyDescent="0.2">
      <c r="A5" t="s">
        <v>58</v>
      </c>
      <c r="B5">
        <v>1</v>
      </c>
      <c r="C5">
        <v>0.72221999999999997</v>
      </c>
      <c r="D5">
        <v>0.54286000000000001</v>
      </c>
      <c r="E5">
        <f t="shared" si="0"/>
        <v>0.63253999999999999</v>
      </c>
      <c r="H5">
        <f t="shared" si="1"/>
        <v>0.99100679999999997</v>
      </c>
      <c r="I5">
        <f t="shared" si="1"/>
        <v>0.74285520000000016</v>
      </c>
    </row>
    <row r="6" spans="1:10" x14ac:dyDescent="0.2">
      <c r="A6" t="s">
        <v>59</v>
      </c>
      <c r="B6">
        <v>1</v>
      </c>
      <c r="C6">
        <v>0.78125</v>
      </c>
      <c r="D6">
        <v>0.67567999999999995</v>
      </c>
      <c r="E6">
        <f t="shared" si="0"/>
        <v>0.72846499999999992</v>
      </c>
      <c r="H6">
        <f t="shared" si="1"/>
        <v>0.95411180000000007</v>
      </c>
      <c r="I6">
        <f t="shared" si="1"/>
        <v>0.77975020000000017</v>
      </c>
    </row>
    <row r="7" spans="1:10" x14ac:dyDescent="0.2">
      <c r="A7" t="s">
        <v>60</v>
      </c>
      <c r="B7">
        <v>1</v>
      </c>
      <c r="C7">
        <v>0.91176000000000001</v>
      </c>
      <c r="D7">
        <v>0.91176000000000001</v>
      </c>
      <c r="E7">
        <f t="shared" si="0"/>
        <v>0.91176000000000001</v>
      </c>
      <c r="H7">
        <f t="shared" si="1"/>
        <v>0.90132679999999998</v>
      </c>
      <c r="I7">
        <f t="shared" si="1"/>
        <v>0.83253520000000014</v>
      </c>
    </row>
    <row r="8" spans="1:10" x14ac:dyDescent="0.2">
      <c r="A8" t="s">
        <v>61</v>
      </c>
      <c r="B8">
        <v>1</v>
      </c>
      <c r="C8">
        <v>0.91891999999999996</v>
      </c>
      <c r="D8">
        <v>0.85294000000000003</v>
      </c>
      <c r="E8">
        <f t="shared" si="0"/>
        <v>0.88593</v>
      </c>
      <c r="H8">
        <f t="shared" si="1"/>
        <v>0.93431679999999995</v>
      </c>
      <c r="I8">
        <f t="shared" si="1"/>
        <v>0.79954520000000018</v>
      </c>
    </row>
    <row r="9" spans="1:10" x14ac:dyDescent="0.2">
      <c r="A9" t="s">
        <v>62</v>
      </c>
      <c r="B9">
        <v>1</v>
      </c>
      <c r="C9">
        <v>0.83333000000000002</v>
      </c>
      <c r="D9">
        <v>0.8125</v>
      </c>
      <c r="E9">
        <f t="shared" si="0"/>
        <v>0.82291500000000006</v>
      </c>
      <c r="H9">
        <f t="shared" si="1"/>
        <v>0.91174179999999994</v>
      </c>
      <c r="I9">
        <f t="shared" si="1"/>
        <v>0.82212020000000008</v>
      </c>
    </row>
    <row r="10" spans="1:10" x14ac:dyDescent="0.2">
      <c r="A10" t="s">
        <v>63</v>
      </c>
      <c r="B10">
        <v>1</v>
      </c>
      <c r="C10">
        <v>0.97297</v>
      </c>
      <c r="D10">
        <v>0.94118000000000002</v>
      </c>
      <c r="E10">
        <f t="shared" si="0"/>
        <v>0.95707500000000001</v>
      </c>
      <c r="H10">
        <f t="shared" si="1"/>
        <v>0.91722179999999998</v>
      </c>
      <c r="I10">
        <f t="shared" si="1"/>
        <v>0.81664020000000015</v>
      </c>
    </row>
    <row r="11" spans="1:10" x14ac:dyDescent="0.2">
      <c r="A11" t="s">
        <v>64</v>
      </c>
      <c r="B11">
        <v>1</v>
      </c>
      <c r="C11">
        <v>1</v>
      </c>
      <c r="D11">
        <v>0.75675999999999999</v>
      </c>
      <c r="E11">
        <f t="shared" si="0"/>
        <v>0.87837999999999994</v>
      </c>
      <c r="H11">
        <f t="shared" si="1"/>
        <v>1.0229468000000002</v>
      </c>
      <c r="I11">
        <f t="shared" si="1"/>
        <v>0.71091520000000019</v>
      </c>
    </row>
    <row r="12" spans="1:10" x14ac:dyDescent="0.2">
      <c r="A12" t="s">
        <v>65</v>
      </c>
      <c r="B12">
        <v>1</v>
      </c>
      <c r="C12">
        <v>1</v>
      </c>
      <c r="D12">
        <v>0.54054000000000002</v>
      </c>
      <c r="E12">
        <f t="shared" si="0"/>
        <v>0.77027000000000001</v>
      </c>
      <c r="H12">
        <f t="shared" si="1"/>
        <v>1.1310568000000001</v>
      </c>
      <c r="I12">
        <f t="shared" si="1"/>
        <v>0.60280520000000015</v>
      </c>
    </row>
    <row r="13" spans="1:10" x14ac:dyDescent="0.2">
      <c r="A13" t="s">
        <v>66</v>
      </c>
      <c r="B13">
        <v>1</v>
      </c>
      <c r="C13">
        <v>0.78125</v>
      </c>
      <c r="D13">
        <v>0.70269999999999999</v>
      </c>
      <c r="E13">
        <f t="shared" si="0"/>
        <v>0.74197500000000005</v>
      </c>
      <c r="H13">
        <f t="shared" si="1"/>
        <v>0.94060179999999993</v>
      </c>
      <c r="I13">
        <f t="shared" si="1"/>
        <v>0.79326020000000008</v>
      </c>
    </row>
    <row r="14" spans="1:10" x14ac:dyDescent="0.2">
      <c r="A14" t="s">
        <v>67</v>
      </c>
      <c r="B14">
        <v>1</v>
      </c>
      <c r="C14">
        <v>0.96875</v>
      </c>
      <c r="D14">
        <v>0.83784000000000003</v>
      </c>
      <c r="E14">
        <f t="shared" si="0"/>
        <v>0.90329499999999996</v>
      </c>
      <c r="H14">
        <f t="shared" si="1"/>
        <v>0.96678180000000002</v>
      </c>
      <c r="I14">
        <f t="shared" si="1"/>
        <v>0.76708020000000021</v>
      </c>
    </row>
    <row r="15" spans="1:10" x14ac:dyDescent="0.2">
      <c r="A15" t="s">
        <v>68</v>
      </c>
      <c r="B15">
        <v>1</v>
      </c>
      <c r="C15">
        <v>1</v>
      </c>
      <c r="D15">
        <v>0.88234999999999997</v>
      </c>
      <c r="E15">
        <f t="shared" si="0"/>
        <v>0.94117499999999998</v>
      </c>
      <c r="H15">
        <f t="shared" si="1"/>
        <v>0.9601518</v>
      </c>
      <c r="I15">
        <f t="shared" si="1"/>
        <v>0.77371020000000013</v>
      </c>
    </row>
    <row r="16" spans="1:10" x14ac:dyDescent="0.2">
      <c r="A16" t="s">
        <v>69</v>
      </c>
      <c r="B16">
        <v>1</v>
      </c>
      <c r="C16">
        <v>0.91666999999999998</v>
      </c>
      <c r="D16">
        <v>0.78125</v>
      </c>
      <c r="E16">
        <f t="shared" si="0"/>
        <v>0.84895999999999994</v>
      </c>
      <c r="H16">
        <f t="shared" si="1"/>
        <v>0.96903680000000003</v>
      </c>
      <c r="I16">
        <f t="shared" si="1"/>
        <v>0.7648252000000002</v>
      </c>
    </row>
    <row r="17" spans="1:10" x14ac:dyDescent="0.2">
      <c r="A17" t="s">
        <v>70</v>
      </c>
      <c r="B17">
        <v>1</v>
      </c>
      <c r="C17">
        <v>1</v>
      </c>
      <c r="D17">
        <v>1</v>
      </c>
      <c r="E17">
        <f t="shared" si="0"/>
        <v>1</v>
      </c>
      <c r="H17">
        <f t="shared" si="1"/>
        <v>0.90132679999999998</v>
      </c>
      <c r="I17">
        <f t="shared" si="1"/>
        <v>0.83253520000000014</v>
      </c>
    </row>
    <row r="18" spans="1:10" x14ac:dyDescent="0.2">
      <c r="A18" t="s">
        <v>71</v>
      </c>
      <c r="B18">
        <v>1</v>
      </c>
      <c r="C18">
        <v>0.91176000000000001</v>
      </c>
      <c r="D18">
        <v>0.88234999999999997</v>
      </c>
      <c r="E18">
        <f t="shared" si="0"/>
        <v>0.89705499999999994</v>
      </c>
      <c r="H18">
        <f t="shared" si="1"/>
        <v>0.91603180000000006</v>
      </c>
      <c r="I18">
        <f t="shared" si="1"/>
        <v>0.81783020000000017</v>
      </c>
    </row>
    <row r="19" spans="1:10" x14ac:dyDescent="0.2">
      <c r="A19" t="s">
        <v>72</v>
      </c>
      <c r="B19">
        <v>1</v>
      </c>
      <c r="C19">
        <v>0.93103000000000002</v>
      </c>
      <c r="D19">
        <v>0.89744000000000002</v>
      </c>
      <c r="E19">
        <f t="shared" si="0"/>
        <v>0.91423500000000002</v>
      </c>
      <c r="H19">
        <f t="shared" si="1"/>
        <v>0.91812179999999999</v>
      </c>
      <c r="I19">
        <f t="shared" si="1"/>
        <v>0.81574020000000014</v>
      </c>
    </row>
    <row r="20" spans="1:10" x14ac:dyDescent="0.2">
      <c r="A20" t="s">
        <v>73</v>
      </c>
      <c r="B20">
        <v>1</v>
      </c>
      <c r="C20">
        <v>0.90625</v>
      </c>
      <c r="D20">
        <v>0.94594999999999996</v>
      </c>
      <c r="E20">
        <f t="shared" si="0"/>
        <v>0.92609999999999992</v>
      </c>
      <c r="H20">
        <f t="shared" si="1"/>
        <v>0.88147680000000006</v>
      </c>
      <c r="I20">
        <f t="shared" si="1"/>
        <v>0.85238520000000018</v>
      </c>
    </row>
    <row r="21" spans="1:10" x14ac:dyDescent="0.2">
      <c r="A21" t="s">
        <v>74</v>
      </c>
      <c r="B21">
        <v>1</v>
      </c>
      <c r="C21">
        <v>0.94594999999999996</v>
      </c>
      <c r="D21">
        <v>1</v>
      </c>
      <c r="E21">
        <f t="shared" si="0"/>
        <v>0.97297499999999992</v>
      </c>
      <c r="H21">
        <f t="shared" si="1"/>
        <v>0.87430180000000002</v>
      </c>
      <c r="I21">
        <f t="shared" si="1"/>
        <v>0.85956020000000022</v>
      </c>
    </row>
    <row r="22" spans="1:10" x14ac:dyDescent="0.2">
      <c r="A22" t="s">
        <v>75</v>
      </c>
      <c r="B22">
        <v>1</v>
      </c>
      <c r="C22">
        <v>0.91666999999999998</v>
      </c>
      <c r="D22">
        <v>0.9375</v>
      </c>
      <c r="E22">
        <f t="shared" si="0"/>
        <v>0.92708499999999994</v>
      </c>
      <c r="H22">
        <f t="shared" si="1"/>
        <v>0.89091180000000003</v>
      </c>
      <c r="I22">
        <f t="shared" si="1"/>
        <v>0.8429502000000002</v>
      </c>
    </row>
    <row r="23" spans="1:10" x14ac:dyDescent="0.2">
      <c r="A23" t="s">
        <v>76</v>
      </c>
      <c r="B23">
        <v>1</v>
      </c>
      <c r="C23">
        <v>1</v>
      </c>
      <c r="D23">
        <v>0.97297</v>
      </c>
      <c r="E23">
        <f t="shared" si="0"/>
        <v>0.98648500000000006</v>
      </c>
      <c r="H23">
        <f t="shared" si="1"/>
        <v>0.91484179999999993</v>
      </c>
      <c r="I23">
        <f t="shared" si="1"/>
        <v>0.81902020000000009</v>
      </c>
    </row>
    <row r="24" spans="1:10" x14ac:dyDescent="0.2">
      <c r="A24" t="s">
        <v>77</v>
      </c>
      <c r="B24">
        <v>1</v>
      </c>
      <c r="C24">
        <v>1</v>
      </c>
      <c r="D24">
        <v>0.89188999999999996</v>
      </c>
      <c r="E24">
        <f t="shared" si="0"/>
        <v>0.94594500000000004</v>
      </c>
      <c r="H24">
        <f t="shared" si="1"/>
        <v>0.95538179999999995</v>
      </c>
      <c r="I24">
        <f t="shared" si="1"/>
        <v>0.77848020000000007</v>
      </c>
    </row>
    <row r="25" spans="1:10" x14ac:dyDescent="0.2">
      <c r="A25" t="s">
        <v>78</v>
      </c>
      <c r="B25">
        <v>1</v>
      </c>
      <c r="C25">
        <v>0.93938999999999995</v>
      </c>
      <c r="D25">
        <v>0.92105000000000004</v>
      </c>
      <c r="E25">
        <f t="shared" si="0"/>
        <v>0.93022000000000005</v>
      </c>
      <c r="H25">
        <f t="shared" si="1"/>
        <v>0.91049679999999988</v>
      </c>
      <c r="I25">
        <f t="shared" si="1"/>
        <v>0.82336520000000013</v>
      </c>
    </row>
    <row r="26" spans="1:10" x14ac:dyDescent="0.2">
      <c r="A26" t="s">
        <v>79</v>
      </c>
      <c r="B26">
        <v>1</v>
      </c>
      <c r="C26">
        <v>1</v>
      </c>
      <c r="D26">
        <v>1</v>
      </c>
      <c r="E26">
        <f t="shared" si="0"/>
        <v>1</v>
      </c>
      <c r="H26">
        <f t="shared" si="1"/>
        <v>0.90132679999999998</v>
      </c>
      <c r="I26">
        <f t="shared" si="1"/>
        <v>0.83253520000000014</v>
      </c>
    </row>
    <row r="27" spans="1:10" s="2" customFormat="1" x14ac:dyDescent="0.2">
      <c r="A27" s="2" t="s">
        <v>80</v>
      </c>
      <c r="B27" s="2">
        <v>2</v>
      </c>
      <c r="C27">
        <v>1</v>
      </c>
      <c r="D27">
        <v>1</v>
      </c>
      <c r="E27" s="2">
        <f t="shared" si="0"/>
        <v>1</v>
      </c>
      <c r="F27" s="2">
        <f>AVERAGE(C27:C51)</f>
        <v>0.97964760000000017</v>
      </c>
      <c r="G27" s="2">
        <f>AVERAGE(D27:D51)</f>
        <v>0.96480559999999993</v>
      </c>
      <c r="H27" s="2">
        <f>C27-$E27+F$27</f>
        <v>0.97964760000000017</v>
      </c>
      <c r="I27" s="2">
        <f>D27-$E27+G$27</f>
        <v>0.96480559999999993</v>
      </c>
      <c r="J27" s="2">
        <f>1.96*STDEV(H27:H52)/SQRT(COUNT(C27:C52))</f>
        <v>1.0532783225240178E-2</v>
      </c>
    </row>
    <row r="28" spans="1:10" x14ac:dyDescent="0.2">
      <c r="A28" t="s">
        <v>81</v>
      </c>
      <c r="B28">
        <v>2</v>
      </c>
      <c r="C28">
        <v>1</v>
      </c>
      <c r="D28">
        <v>1</v>
      </c>
      <c r="E28">
        <f t="shared" si="0"/>
        <v>1</v>
      </c>
      <c r="H28" s="1">
        <f t="shared" ref="H28:I52" si="2">C28-$E28+F$27</f>
        <v>0.97964760000000017</v>
      </c>
      <c r="I28" s="1">
        <f t="shared" si="2"/>
        <v>0.96480559999999993</v>
      </c>
    </row>
    <row r="29" spans="1:10" x14ac:dyDescent="0.2">
      <c r="A29" t="s">
        <v>82</v>
      </c>
      <c r="B29">
        <v>2</v>
      </c>
      <c r="C29">
        <v>0.97297</v>
      </c>
      <c r="D29">
        <v>1</v>
      </c>
      <c r="E29">
        <f t="shared" si="0"/>
        <v>0.98648500000000006</v>
      </c>
      <c r="H29" s="1">
        <f t="shared" si="2"/>
        <v>0.96613260000000012</v>
      </c>
      <c r="I29" s="1">
        <f t="shared" si="2"/>
        <v>0.97832059999999987</v>
      </c>
    </row>
    <row r="30" spans="1:10" x14ac:dyDescent="0.2">
      <c r="A30" t="s">
        <v>83</v>
      </c>
      <c r="B30">
        <v>2</v>
      </c>
      <c r="C30">
        <v>0.95</v>
      </c>
      <c r="D30">
        <v>1</v>
      </c>
      <c r="E30">
        <f t="shared" si="0"/>
        <v>0.97499999999999998</v>
      </c>
      <c r="H30" s="1">
        <f t="shared" si="2"/>
        <v>0.95464760000000015</v>
      </c>
      <c r="I30" s="1">
        <f t="shared" si="2"/>
        <v>0.98980559999999995</v>
      </c>
    </row>
    <row r="31" spans="1:10" x14ac:dyDescent="0.2">
      <c r="A31" t="s">
        <v>84</v>
      </c>
      <c r="B31">
        <v>2</v>
      </c>
      <c r="C31">
        <v>0.97297</v>
      </c>
      <c r="D31">
        <v>0.90625</v>
      </c>
      <c r="E31">
        <f t="shared" si="0"/>
        <v>0.93961000000000006</v>
      </c>
      <c r="H31" s="1">
        <f t="shared" si="2"/>
        <v>1.0130076000000001</v>
      </c>
      <c r="I31" s="1">
        <f t="shared" si="2"/>
        <v>0.93144559999999987</v>
      </c>
    </row>
    <row r="32" spans="1:10" x14ac:dyDescent="0.2">
      <c r="A32" t="s">
        <v>85</v>
      </c>
      <c r="B32">
        <v>2</v>
      </c>
      <c r="C32">
        <v>1</v>
      </c>
      <c r="D32">
        <v>1</v>
      </c>
      <c r="E32">
        <f t="shared" si="0"/>
        <v>1</v>
      </c>
      <c r="H32" s="1">
        <f t="shared" si="2"/>
        <v>0.97964760000000017</v>
      </c>
      <c r="I32" s="1">
        <f t="shared" si="2"/>
        <v>0.96480559999999993</v>
      </c>
    </row>
    <row r="33" spans="1:9" x14ac:dyDescent="0.2">
      <c r="A33" t="s">
        <v>86</v>
      </c>
      <c r="B33">
        <v>2</v>
      </c>
      <c r="C33">
        <v>1</v>
      </c>
      <c r="D33">
        <v>1</v>
      </c>
      <c r="E33">
        <f t="shared" si="0"/>
        <v>1</v>
      </c>
      <c r="H33" s="1">
        <f t="shared" si="2"/>
        <v>0.97964760000000017</v>
      </c>
      <c r="I33" s="1">
        <f t="shared" si="2"/>
        <v>0.96480559999999993</v>
      </c>
    </row>
    <row r="34" spans="1:9" x14ac:dyDescent="0.2">
      <c r="A34" t="s">
        <v>87</v>
      </c>
      <c r="B34">
        <v>2</v>
      </c>
      <c r="C34">
        <v>0.96970000000000001</v>
      </c>
      <c r="D34">
        <v>0.89473999999999998</v>
      </c>
      <c r="E34">
        <f t="shared" si="0"/>
        <v>0.93222000000000005</v>
      </c>
      <c r="H34" s="1">
        <f t="shared" si="2"/>
        <v>1.0171276000000002</v>
      </c>
      <c r="I34" s="1">
        <f t="shared" si="2"/>
        <v>0.92732559999999986</v>
      </c>
    </row>
    <row r="35" spans="1:9" x14ac:dyDescent="0.2">
      <c r="A35" t="s">
        <v>88</v>
      </c>
      <c r="B35">
        <v>2</v>
      </c>
      <c r="C35">
        <v>1</v>
      </c>
      <c r="D35">
        <v>0.97058999999999995</v>
      </c>
      <c r="E35">
        <f t="shared" si="0"/>
        <v>0.98529500000000003</v>
      </c>
      <c r="H35" s="1">
        <f t="shared" si="2"/>
        <v>0.99435260000000014</v>
      </c>
      <c r="I35" s="1">
        <f t="shared" si="2"/>
        <v>0.95010059999999985</v>
      </c>
    </row>
    <row r="36" spans="1:9" x14ac:dyDescent="0.2">
      <c r="A36" t="s">
        <v>89</v>
      </c>
      <c r="B36">
        <v>2</v>
      </c>
      <c r="C36">
        <v>1</v>
      </c>
      <c r="D36">
        <v>0.90908999999999995</v>
      </c>
      <c r="E36">
        <f t="shared" si="0"/>
        <v>0.95454499999999998</v>
      </c>
      <c r="H36" s="1">
        <f t="shared" si="2"/>
        <v>1.0251026000000003</v>
      </c>
      <c r="I36" s="1">
        <f t="shared" si="2"/>
        <v>0.91935059999999991</v>
      </c>
    </row>
    <row r="37" spans="1:9" x14ac:dyDescent="0.2">
      <c r="A37" t="s">
        <v>90</v>
      </c>
      <c r="B37">
        <v>2</v>
      </c>
      <c r="C37">
        <v>1</v>
      </c>
      <c r="D37">
        <v>0.97499999999999998</v>
      </c>
      <c r="E37">
        <f t="shared" si="0"/>
        <v>0.98750000000000004</v>
      </c>
      <c r="H37" s="1">
        <f t="shared" si="2"/>
        <v>0.99214760000000013</v>
      </c>
      <c r="I37" s="1">
        <f t="shared" si="2"/>
        <v>0.95230559999999986</v>
      </c>
    </row>
    <row r="38" spans="1:9" x14ac:dyDescent="0.2">
      <c r="A38" t="s">
        <v>91</v>
      </c>
      <c r="B38">
        <v>2</v>
      </c>
      <c r="C38">
        <v>0.97221999999999997</v>
      </c>
      <c r="D38">
        <v>0.9375</v>
      </c>
      <c r="E38">
        <f t="shared" si="0"/>
        <v>0.95486000000000004</v>
      </c>
      <c r="H38" s="1">
        <f t="shared" si="2"/>
        <v>0.9970076000000001</v>
      </c>
      <c r="I38" s="1">
        <f t="shared" si="2"/>
        <v>0.94744559999999989</v>
      </c>
    </row>
    <row r="39" spans="1:9" x14ac:dyDescent="0.2">
      <c r="A39" t="s">
        <v>92</v>
      </c>
      <c r="B39">
        <v>2</v>
      </c>
      <c r="C39">
        <v>1</v>
      </c>
      <c r="D39">
        <v>1</v>
      </c>
      <c r="E39">
        <f>AVERAGE(C39:D39)</f>
        <v>1</v>
      </c>
      <c r="H39" s="1">
        <f t="shared" si="2"/>
        <v>0.97964760000000017</v>
      </c>
      <c r="I39" s="1">
        <f t="shared" si="2"/>
        <v>0.96480559999999993</v>
      </c>
    </row>
    <row r="40" spans="1:9" x14ac:dyDescent="0.2">
      <c r="A40" t="s">
        <v>93</v>
      </c>
      <c r="B40">
        <v>2</v>
      </c>
      <c r="C40">
        <v>0.97143000000000002</v>
      </c>
      <c r="D40">
        <v>0.96875</v>
      </c>
      <c r="E40">
        <f t="shared" si="0"/>
        <v>0.97009000000000001</v>
      </c>
      <c r="H40" s="1">
        <f t="shared" si="2"/>
        <v>0.98098760000000018</v>
      </c>
      <c r="I40" s="1">
        <f t="shared" si="2"/>
        <v>0.96346559999999992</v>
      </c>
    </row>
    <row r="41" spans="1:9" x14ac:dyDescent="0.2">
      <c r="A41" t="s">
        <v>94</v>
      </c>
      <c r="B41">
        <v>2</v>
      </c>
      <c r="C41">
        <v>1</v>
      </c>
      <c r="D41">
        <v>1</v>
      </c>
      <c r="E41">
        <f t="shared" si="0"/>
        <v>1</v>
      </c>
      <c r="H41" s="1">
        <f t="shared" si="2"/>
        <v>0.97964760000000017</v>
      </c>
      <c r="I41" s="1">
        <f t="shared" si="2"/>
        <v>0.96480559999999993</v>
      </c>
    </row>
    <row r="42" spans="1:9" x14ac:dyDescent="0.2">
      <c r="A42" t="s">
        <v>95</v>
      </c>
      <c r="B42">
        <v>2</v>
      </c>
      <c r="C42">
        <v>0.92500000000000004</v>
      </c>
      <c r="D42">
        <v>0.93103000000000002</v>
      </c>
      <c r="E42">
        <f t="shared" si="0"/>
        <v>0.92801500000000003</v>
      </c>
      <c r="H42" s="1">
        <f t="shared" si="2"/>
        <v>0.97663260000000018</v>
      </c>
      <c r="I42" s="1">
        <f t="shared" si="2"/>
        <v>0.96782059999999992</v>
      </c>
    </row>
    <row r="43" spans="1:9" x14ac:dyDescent="0.2">
      <c r="A43" t="s">
        <v>96</v>
      </c>
      <c r="B43">
        <v>2</v>
      </c>
      <c r="C43">
        <v>0.8125</v>
      </c>
      <c r="D43">
        <v>0.97297</v>
      </c>
      <c r="E43">
        <f t="shared" si="0"/>
        <v>0.89273500000000006</v>
      </c>
      <c r="H43" s="1">
        <f t="shared" si="2"/>
        <v>0.89941260000000012</v>
      </c>
      <c r="I43" s="1">
        <f t="shared" si="2"/>
        <v>1.0450405999999999</v>
      </c>
    </row>
    <row r="44" spans="1:9" x14ac:dyDescent="0.2">
      <c r="A44" t="s">
        <v>97</v>
      </c>
      <c r="B44">
        <v>2</v>
      </c>
      <c r="C44">
        <v>0.97297</v>
      </c>
      <c r="D44">
        <v>0.94118000000000002</v>
      </c>
      <c r="E44">
        <f t="shared" si="0"/>
        <v>0.95707500000000001</v>
      </c>
      <c r="H44" s="1">
        <f t="shared" si="2"/>
        <v>0.99554260000000017</v>
      </c>
      <c r="I44" s="1">
        <f t="shared" si="2"/>
        <v>0.94891059999999994</v>
      </c>
    </row>
    <row r="45" spans="1:9" x14ac:dyDescent="0.2">
      <c r="A45" t="s">
        <v>98</v>
      </c>
      <c r="B45">
        <v>2</v>
      </c>
      <c r="C45">
        <v>1</v>
      </c>
      <c r="D45">
        <v>0.91891999999999996</v>
      </c>
      <c r="E45">
        <f t="shared" si="0"/>
        <v>0.95945999999999998</v>
      </c>
      <c r="H45" s="1">
        <f t="shared" si="2"/>
        <v>1.0201876000000003</v>
      </c>
      <c r="I45" s="1">
        <f t="shared" si="2"/>
        <v>0.92426559999999991</v>
      </c>
    </row>
    <row r="46" spans="1:9" x14ac:dyDescent="0.2">
      <c r="A46" t="s">
        <v>99</v>
      </c>
      <c r="B46">
        <v>2</v>
      </c>
      <c r="C46">
        <v>1</v>
      </c>
      <c r="D46">
        <v>1</v>
      </c>
      <c r="E46">
        <f t="shared" si="0"/>
        <v>1</v>
      </c>
      <c r="H46" s="1">
        <f t="shared" si="2"/>
        <v>0.97964760000000017</v>
      </c>
      <c r="I46" s="1">
        <f t="shared" si="2"/>
        <v>0.96480559999999993</v>
      </c>
    </row>
    <row r="47" spans="1:9" x14ac:dyDescent="0.2">
      <c r="A47" t="s">
        <v>100</v>
      </c>
      <c r="B47">
        <v>2</v>
      </c>
      <c r="C47">
        <v>1</v>
      </c>
      <c r="D47">
        <v>1</v>
      </c>
      <c r="E47">
        <f t="shared" si="0"/>
        <v>1</v>
      </c>
      <c r="H47" s="1">
        <f t="shared" si="2"/>
        <v>0.97964760000000017</v>
      </c>
      <c r="I47" s="1">
        <f t="shared" si="2"/>
        <v>0.96480559999999993</v>
      </c>
    </row>
    <row r="48" spans="1:9" x14ac:dyDescent="0.2">
      <c r="A48" t="s">
        <v>101</v>
      </c>
      <c r="B48">
        <v>2</v>
      </c>
      <c r="C48">
        <v>1</v>
      </c>
      <c r="D48">
        <v>1</v>
      </c>
      <c r="E48">
        <f t="shared" si="0"/>
        <v>1</v>
      </c>
      <c r="H48" s="1">
        <f t="shared" si="2"/>
        <v>0.97964760000000017</v>
      </c>
      <c r="I48" s="1">
        <f t="shared" si="2"/>
        <v>0.96480559999999993</v>
      </c>
    </row>
    <row r="49" spans="1:10" x14ac:dyDescent="0.2">
      <c r="A49" t="s">
        <v>102</v>
      </c>
      <c r="B49">
        <v>2</v>
      </c>
      <c r="C49">
        <v>0.97143000000000002</v>
      </c>
      <c r="D49">
        <v>0.82352999999999998</v>
      </c>
      <c r="E49">
        <f t="shared" si="0"/>
        <v>0.89748000000000006</v>
      </c>
      <c r="H49" s="1">
        <f t="shared" si="2"/>
        <v>1.0535976000000002</v>
      </c>
      <c r="I49" s="1">
        <f t="shared" si="2"/>
        <v>0.89085559999999986</v>
      </c>
    </row>
    <row r="50" spans="1:10" x14ac:dyDescent="0.2">
      <c r="A50" t="s">
        <v>103</v>
      </c>
      <c r="B50">
        <v>2</v>
      </c>
      <c r="C50">
        <v>1</v>
      </c>
      <c r="D50">
        <v>0.97058999999999995</v>
      </c>
      <c r="E50">
        <f t="shared" si="0"/>
        <v>0.98529500000000003</v>
      </c>
      <c r="H50" s="1">
        <f t="shared" si="2"/>
        <v>0.99435260000000014</v>
      </c>
      <c r="I50" s="1">
        <f t="shared" si="2"/>
        <v>0.95010059999999985</v>
      </c>
    </row>
    <row r="51" spans="1:10" x14ac:dyDescent="0.2">
      <c r="A51" t="s">
        <v>104</v>
      </c>
      <c r="B51">
        <v>2</v>
      </c>
      <c r="C51">
        <v>1</v>
      </c>
      <c r="D51">
        <v>1</v>
      </c>
      <c r="E51">
        <f t="shared" si="0"/>
        <v>1</v>
      </c>
      <c r="H51" s="1">
        <f t="shared" si="2"/>
        <v>0.97964760000000017</v>
      </c>
      <c r="I51" s="1">
        <f t="shared" si="2"/>
        <v>0.96480559999999993</v>
      </c>
    </row>
    <row r="52" spans="1:10" x14ac:dyDescent="0.2">
      <c r="A52" t="s">
        <v>105</v>
      </c>
      <c r="B52">
        <v>2</v>
      </c>
      <c r="C52">
        <v>1</v>
      </c>
      <c r="D52">
        <v>1</v>
      </c>
      <c r="E52">
        <f t="shared" si="0"/>
        <v>1</v>
      </c>
      <c r="H52" s="1">
        <f t="shared" si="2"/>
        <v>0.97964760000000017</v>
      </c>
      <c r="I52" s="1">
        <f t="shared" si="2"/>
        <v>0.96480559999999993</v>
      </c>
    </row>
    <row r="53" spans="1:10" s="2" customFormat="1" x14ac:dyDescent="0.2">
      <c r="A53" s="2" t="s">
        <v>106</v>
      </c>
      <c r="B53" s="2">
        <v>3</v>
      </c>
      <c r="C53">
        <v>0.90625</v>
      </c>
      <c r="D53">
        <v>0.70269999999999999</v>
      </c>
      <c r="E53" s="2">
        <f t="shared" si="0"/>
        <v>0.80447500000000005</v>
      </c>
      <c r="F53" s="2">
        <f>AVERAGE(C53:C76)</f>
        <v>0.99127874999999988</v>
      </c>
      <c r="G53" s="2">
        <f>AVERAGE(D53:D76)</f>
        <v>0.97819374999999997</v>
      </c>
      <c r="H53" s="2">
        <f>C53-$E53+F$53</f>
        <v>1.0930537499999997</v>
      </c>
      <c r="I53" s="2">
        <f>D53-$E53+G$53</f>
        <v>0.87641874999999991</v>
      </c>
      <c r="J53" s="2">
        <f>1.96*STDEV(H53:H76)/SQRT(COUNT(B53:B76))</f>
        <v>8.4487514561259955E-3</v>
      </c>
    </row>
    <row r="54" spans="1:10" x14ac:dyDescent="0.2">
      <c r="A54" t="s">
        <v>107</v>
      </c>
      <c r="B54">
        <v>3</v>
      </c>
      <c r="C54">
        <v>1</v>
      </c>
      <c r="D54">
        <v>1</v>
      </c>
      <c r="E54">
        <f t="shared" si="0"/>
        <v>1</v>
      </c>
      <c r="H54" s="1">
        <f t="shared" ref="H54:I76" si="3">C54-$E54+F$53</f>
        <v>0.99127874999999988</v>
      </c>
      <c r="I54" s="1">
        <f t="shared" si="3"/>
        <v>0.97819374999999997</v>
      </c>
    </row>
    <row r="55" spans="1:10" x14ac:dyDescent="0.2">
      <c r="A55" t="s">
        <v>108</v>
      </c>
      <c r="B55">
        <v>3</v>
      </c>
      <c r="C55">
        <v>0.91891999999999996</v>
      </c>
      <c r="D55">
        <v>0.88234999999999997</v>
      </c>
      <c r="E55">
        <f t="shared" si="0"/>
        <v>0.90063499999999996</v>
      </c>
      <c r="H55" s="1">
        <f t="shared" si="3"/>
        <v>1.0095637499999999</v>
      </c>
      <c r="I55" s="1">
        <f t="shared" si="3"/>
        <v>0.95990874999999998</v>
      </c>
    </row>
    <row r="56" spans="1:10" x14ac:dyDescent="0.2">
      <c r="A56" t="s">
        <v>109</v>
      </c>
      <c r="B56">
        <v>3</v>
      </c>
      <c r="C56">
        <v>1</v>
      </c>
      <c r="D56">
        <v>0.97297</v>
      </c>
      <c r="E56">
        <f t="shared" si="0"/>
        <v>0.98648500000000006</v>
      </c>
      <c r="H56" s="1">
        <f t="shared" si="3"/>
        <v>1.0047937499999997</v>
      </c>
      <c r="I56" s="1">
        <f t="shared" si="3"/>
        <v>0.96467874999999992</v>
      </c>
    </row>
    <row r="57" spans="1:10" x14ac:dyDescent="0.2">
      <c r="A57" t="s">
        <v>110</v>
      </c>
      <c r="B57">
        <v>3</v>
      </c>
      <c r="C57">
        <v>1</v>
      </c>
      <c r="D57">
        <v>1</v>
      </c>
      <c r="E57">
        <f t="shared" si="0"/>
        <v>1</v>
      </c>
      <c r="H57" s="1">
        <f t="shared" si="3"/>
        <v>0.99127874999999988</v>
      </c>
      <c r="I57" s="1">
        <f t="shared" si="3"/>
        <v>0.97819374999999997</v>
      </c>
    </row>
    <row r="58" spans="1:10" x14ac:dyDescent="0.2">
      <c r="A58" t="s">
        <v>111</v>
      </c>
      <c r="B58">
        <v>3</v>
      </c>
      <c r="C58">
        <v>1</v>
      </c>
      <c r="D58">
        <v>1</v>
      </c>
      <c r="E58">
        <f t="shared" si="0"/>
        <v>1</v>
      </c>
      <c r="H58" s="1">
        <f t="shared" si="3"/>
        <v>0.99127874999999988</v>
      </c>
      <c r="I58" s="1">
        <f t="shared" si="3"/>
        <v>0.97819374999999997</v>
      </c>
    </row>
    <row r="59" spans="1:10" x14ac:dyDescent="0.2">
      <c r="A59" t="s">
        <v>112</v>
      </c>
      <c r="B59">
        <v>3</v>
      </c>
      <c r="C59">
        <v>1</v>
      </c>
      <c r="D59">
        <v>1</v>
      </c>
      <c r="E59">
        <f t="shared" si="0"/>
        <v>1</v>
      </c>
      <c r="H59" s="1">
        <f t="shared" si="3"/>
        <v>0.99127874999999988</v>
      </c>
      <c r="I59" s="1">
        <f t="shared" si="3"/>
        <v>0.97819374999999997</v>
      </c>
    </row>
    <row r="60" spans="1:10" x14ac:dyDescent="0.2">
      <c r="A60" t="s">
        <v>113</v>
      </c>
      <c r="B60">
        <v>3</v>
      </c>
      <c r="C60">
        <v>1</v>
      </c>
      <c r="D60">
        <v>1</v>
      </c>
      <c r="E60">
        <f t="shared" si="0"/>
        <v>1</v>
      </c>
      <c r="H60" s="1">
        <f t="shared" si="3"/>
        <v>0.99127874999999988</v>
      </c>
      <c r="I60" s="1">
        <f t="shared" si="3"/>
        <v>0.97819374999999997</v>
      </c>
    </row>
    <row r="61" spans="1:10" x14ac:dyDescent="0.2">
      <c r="A61" t="s">
        <v>114</v>
      </c>
      <c r="B61">
        <v>3</v>
      </c>
      <c r="C61">
        <v>1</v>
      </c>
      <c r="D61">
        <v>1</v>
      </c>
      <c r="E61">
        <f t="shared" si="0"/>
        <v>1</v>
      </c>
      <c r="H61" s="1">
        <f t="shared" si="3"/>
        <v>0.99127874999999988</v>
      </c>
      <c r="I61" s="1">
        <f t="shared" si="3"/>
        <v>0.97819374999999997</v>
      </c>
    </row>
    <row r="62" spans="1:10" x14ac:dyDescent="0.2">
      <c r="A62" t="s">
        <v>115</v>
      </c>
      <c r="B62">
        <v>3</v>
      </c>
      <c r="C62">
        <v>1</v>
      </c>
      <c r="D62">
        <v>1</v>
      </c>
      <c r="E62">
        <f t="shared" si="0"/>
        <v>1</v>
      </c>
      <c r="H62" s="1">
        <f t="shared" si="3"/>
        <v>0.99127874999999988</v>
      </c>
      <c r="I62" s="1">
        <f t="shared" si="3"/>
        <v>0.97819374999999997</v>
      </c>
    </row>
    <row r="63" spans="1:10" x14ac:dyDescent="0.2">
      <c r="A63" t="s">
        <v>116</v>
      </c>
      <c r="B63">
        <v>3</v>
      </c>
      <c r="C63">
        <v>1</v>
      </c>
      <c r="D63">
        <v>1</v>
      </c>
      <c r="E63">
        <f t="shared" si="0"/>
        <v>1</v>
      </c>
      <c r="H63" s="1">
        <f t="shared" si="3"/>
        <v>0.99127874999999988</v>
      </c>
      <c r="I63" s="1">
        <f t="shared" si="3"/>
        <v>0.97819374999999997</v>
      </c>
    </row>
    <row r="64" spans="1:10" x14ac:dyDescent="0.2">
      <c r="A64" t="s">
        <v>117</v>
      </c>
      <c r="B64">
        <v>3</v>
      </c>
      <c r="C64">
        <v>0.96552000000000004</v>
      </c>
      <c r="D64">
        <v>0.97436</v>
      </c>
      <c r="E64">
        <f t="shared" si="0"/>
        <v>0.96994000000000002</v>
      </c>
      <c r="H64" s="1">
        <f t="shared" si="3"/>
        <v>0.9868587499999999</v>
      </c>
      <c r="I64" s="1">
        <f t="shared" si="3"/>
        <v>0.98261374999999995</v>
      </c>
    </row>
    <row r="65" spans="1:11" x14ac:dyDescent="0.2">
      <c r="A65" t="s">
        <v>118</v>
      </c>
      <c r="B65">
        <v>3</v>
      </c>
      <c r="C65">
        <v>1</v>
      </c>
      <c r="D65">
        <v>1</v>
      </c>
      <c r="E65">
        <f t="shared" si="0"/>
        <v>1</v>
      </c>
      <c r="H65" s="1">
        <f t="shared" si="3"/>
        <v>0.99127874999999988</v>
      </c>
      <c r="I65" s="1">
        <f t="shared" si="3"/>
        <v>0.97819374999999997</v>
      </c>
    </row>
    <row r="66" spans="1:11" x14ac:dyDescent="0.2">
      <c r="A66" t="s">
        <v>119</v>
      </c>
      <c r="B66">
        <v>3</v>
      </c>
      <c r="C66">
        <v>1</v>
      </c>
      <c r="D66">
        <v>1</v>
      </c>
      <c r="E66">
        <f>AVERAGE(C66:D66)</f>
        <v>1</v>
      </c>
      <c r="H66" s="1">
        <f t="shared" si="3"/>
        <v>0.99127874999999988</v>
      </c>
      <c r="I66" s="1">
        <f t="shared" si="3"/>
        <v>0.97819374999999997</v>
      </c>
    </row>
    <row r="67" spans="1:11" x14ac:dyDescent="0.2">
      <c r="A67" t="s">
        <v>120</v>
      </c>
      <c r="B67">
        <v>3</v>
      </c>
      <c r="C67">
        <v>1</v>
      </c>
      <c r="D67">
        <v>1</v>
      </c>
      <c r="E67">
        <f t="shared" si="0"/>
        <v>1</v>
      </c>
      <c r="H67" s="1">
        <f t="shared" si="3"/>
        <v>0.99127874999999988</v>
      </c>
      <c r="I67" s="1">
        <f t="shared" si="3"/>
        <v>0.97819374999999997</v>
      </c>
    </row>
    <row r="68" spans="1:11" x14ac:dyDescent="0.2">
      <c r="A68" t="s">
        <v>121</v>
      </c>
      <c r="B68">
        <v>3</v>
      </c>
      <c r="C68">
        <v>1</v>
      </c>
      <c r="D68">
        <v>0.97367999999999999</v>
      </c>
      <c r="E68">
        <f t="shared" ref="E68:E76" si="4">AVERAGE(C68:D68)</f>
        <v>0.98683999999999994</v>
      </c>
      <c r="H68" s="1">
        <f t="shared" si="3"/>
        <v>1.0044387499999998</v>
      </c>
      <c r="I68" s="1">
        <f t="shared" si="3"/>
        <v>0.96503375000000002</v>
      </c>
    </row>
    <row r="69" spans="1:11" x14ac:dyDescent="0.2">
      <c r="A69" t="s">
        <v>122</v>
      </c>
      <c r="B69">
        <v>3</v>
      </c>
      <c r="C69">
        <v>1</v>
      </c>
      <c r="D69">
        <v>1</v>
      </c>
      <c r="E69">
        <f t="shared" si="4"/>
        <v>1</v>
      </c>
      <c r="H69" s="1">
        <f t="shared" si="3"/>
        <v>0.99127874999999988</v>
      </c>
      <c r="I69" s="1">
        <f t="shared" si="3"/>
        <v>0.97819374999999997</v>
      </c>
    </row>
    <row r="70" spans="1:11" x14ac:dyDescent="0.2">
      <c r="A70" t="s">
        <v>123</v>
      </c>
      <c r="B70">
        <v>3</v>
      </c>
      <c r="C70">
        <v>1</v>
      </c>
      <c r="D70">
        <v>1</v>
      </c>
      <c r="E70">
        <f t="shared" si="4"/>
        <v>1</v>
      </c>
      <c r="H70" s="1">
        <f t="shared" si="3"/>
        <v>0.99127874999999988</v>
      </c>
      <c r="I70" s="1">
        <f t="shared" si="3"/>
        <v>0.97819374999999997</v>
      </c>
    </row>
    <row r="71" spans="1:11" x14ac:dyDescent="0.2">
      <c r="A71" t="s">
        <v>124</v>
      </c>
      <c r="B71">
        <v>3</v>
      </c>
      <c r="C71">
        <v>1</v>
      </c>
      <c r="D71">
        <v>1</v>
      </c>
      <c r="E71">
        <f t="shared" si="4"/>
        <v>1</v>
      </c>
      <c r="H71" s="1">
        <f t="shared" si="3"/>
        <v>0.99127874999999988</v>
      </c>
      <c r="I71" s="1">
        <f t="shared" si="3"/>
        <v>0.97819374999999997</v>
      </c>
    </row>
    <row r="72" spans="1:11" x14ac:dyDescent="0.2">
      <c r="A72" t="s">
        <v>125</v>
      </c>
      <c r="B72">
        <v>3</v>
      </c>
      <c r="C72">
        <v>1</v>
      </c>
      <c r="D72">
        <v>1</v>
      </c>
      <c r="E72">
        <f t="shared" si="4"/>
        <v>1</v>
      </c>
      <c r="H72" s="1">
        <f t="shared" si="3"/>
        <v>0.99127874999999988</v>
      </c>
      <c r="I72" s="1">
        <f t="shared" si="3"/>
        <v>0.97819374999999997</v>
      </c>
    </row>
    <row r="73" spans="1:11" x14ac:dyDescent="0.2">
      <c r="A73" t="s">
        <v>126</v>
      </c>
      <c r="B73">
        <v>3</v>
      </c>
      <c r="C73">
        <v>1</v>
      </c>
      <c r="D73">
        <v>1</v>
      </c>
      <c r="E73">
        <f t="shared" si="4"/>
        <v>1</v>
      </c>
      <c r="H73" s="1">
        <f t="shared" si="3"/>
        <v>0.99127874999999988</v>
      </c>
      <c r="I73" s="1">
        <f t="shared" si="3"/>
        <v>0.97819374999999997</v>
      </c>
    </row>
    <row r="74" spans="1:11" x14ac:dyDescent="0.2">
      <c r="A74" t="s">
        <v>127</v>
      </c>
      <c r="B74">
        <v>3</v>
      </c>
      <c r="C74">
        <v>1</v>
      </c>
      <c r="D74">
        <v>1</v>
      </c>
      <c r="E74">
        <f t="shared" si="4"/>
        <v>1</v>
      </c>
      <c r="H74" s="1">
        <f t="shared" si="3"/>
        <v>0.99127874999999988</v>
      </c>
      <c r="I74" s="1">
        <f t="shared" si="3"/>
        <v>0.97819374999999997</v>
      </c>
    </row>
    <row r="75" spans="1:11" x14ac:dyDescent="0.2">
      <c r="A75" t="s">
        <v>128</v>
      </c>
      <c r="B75">
        <v>3</v>
      </c>
      <c r="C75">
        <v>1</v>
      </c>
      <c r="D75">
        <v>0.97058999999999995</v>
      </c>
      <c r="E75">
        <f t="shared" si="4"/>
        <v>0.98529500000000003</v>
      </c>
      <c r="H75" s="1">
        <f t="shared" si="3"/>
        <v>1.00598375</v>
      </c>
      <c r="I75" s="1">
        <f t="shared" si="3"/>
        <v>0.96348874999999989</v>
      </c>
    </row>
    <row r="76" spans="1:11" x14ac:dyDescent="0.2">
      <c r="A76" t="s">
        <v>129</v>
      </c>
      <c r="B76">
        <v>3</v>
      </c>
      <c r="C76">
        <v>1</v>
      </c>
      <c r="D76">
        <v>1</v>
      </c>
      <c r="E76">
        <f t="shared" si="4"/>
        <v>1</v>
      </c>
      <c r="H76" s="1">
        <f t="shared" si="3"/>
        <v>0.99127874999999988</v>
      </c>
      <c r="I76" s="1">
        <f t="shared" si="3"/>
        <v>0.97819374999999997</v>
      </c>
    </row>
    <row r="79" spans="1:11" x14ac:dyDescent="0.2">
      <c r="I79" t="s">
        <v>139</v>
      </c>
      <c r="J79" t="s">
        <v>140</v>
      </c>
      <c r="K79" t="s">
        <v>141</v>
      </c>
    </row>
    <row r="80" spans="1:11" x14ac:dyDescent="0.2">
      <c r="H80" t="s">
        <v>136</v>
      </c>
      <c r="I80">
        <f>100*(1-F2)</f>
        <v>9.8673200000000012</v>
      </c>
      <c r="J80">
        <f>100*(1-G2)</f>
        <v>16.746479999999984</v>
      </c>
      <c r="K80">
        <f>J2*100</f>
        <v>2.2106655231417478</v>
      </c>
    </row>
    <row r="81" spans="8:11" x14ac:dyDescent="0.2">
      <c r="H81" t="s">
        <v>137</v>
      </c>
      <c r="I81">
        <f>100*(1-F27)</f>
        <v>2.0352399999999826</v>
      </c>
      <c r="J81">
        <f>100*(1-G27)</f>
        <v>3.519440000000007</v>
      </c>
      <c r="K81">
        <f>J27*100</f>
        <v>1.0532783225240179</v>
      </c>
    </row>
    <row r="82" spans="8:11" x14ac:dyDescent="0.2">
      <c r="H82" t="s">
        <v>138</v>
      </c>
      <c r="I82">
        <f>100*(1-F53)</f>
        <v>0.87212500000001247</v>
      </c>
      <c r="J82">
        <f>100*(1-G53)</f>
        <v>2.1806250000000027</v>
      </c>
      <c r="K82">
        <f>J53*100</f>
        <v>0.84487514561259958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H73" workbookViewId="0">
      <selection activeCell="T101" sqref="T101"/>
    </sheetView>
  </sheetViews>
  <sheetFormatPr baseColWidth="10" defaultRowHeight="16" x14ac:dyDescent="0.2"/>
  <sheetData>
    <row r="1" spans="1:16" x14ac:dyDescent="0.2">
      <c r="A1" t="s">
        <v>0</v>
      </c>
      <c r="B1" t="s">
        <v>2</v>
      </c>
      <c r="C1" t="s">
        <v>11</v>
      </c>
      <c r="D1" t="s">
        <v>13</v>
      </c>
      <c r="E1" t="s">
        <v>15</v>
      </c>
      <c r="F1" t="s">
        <v>17</v>
      </c>
      <c r="H1" t="s">
        <v>157</v>
      </c>
      <c r="I1" t="s">
        <v>154</v>
      </c>
      <c r="J1" t="s">
        <v>152</v>
      </c>
      <c r="K1" t="s">
        <v>130</v>
      </c>
      <c r="L1" t="s">
        <v>132</v>
      </c>
      <c r="M1" t="s">
        <v>133</v>
      </c>
      <c r="N1" t="s">
        <v>131</v>
      </c>
      <c r="O1" t="s">
        <v>134</v>
      </c>
      <c r="P1" t="s">
        <v>141</v>
      </c>
    </row>
    <row r="2" spans="1:16" x14ac:dyDescent="0.2">
      <c r="A2" t="s">
        <v>54</v>
      </c>
      <c r="B2">
        <v>1</v>
      </c>
      <c r="C2">
        <v>2540.0250999999998</v>
      </c>
      <c r="D2">
        <v>2694.0866000000001</v>
      </c>
      <c r="E2">
        <v>2641.3928999999998</v>
      </c>
      <c r="F2">
        <v>2667.7921999999999</v>
      </c>
      <c r="I2">
        <f>(C2+E2)/2</f>
        <v>2590.7089999999998</v>
      </c>
      <c r="J2">
        <f>(D2+F2)/2</f>
        <v>2680.9394000000002</v>
      </c>
      <c r="K2">
        <f>AVERAGE(I2:J2)</f>
        <v>2635.8242</v>
      </c>
      <c r="L2">
        <f>AVERAGE(I2:I26)</f>
        <v>2001.2711640000002</v>
      </c>
      <c r="M2">
        <f>AVERAGE(J2:J26)</f>
        <v>2025.5846919999999</v>
      </c>
      <c r="N2">
        <f>I2-$K2+L$2</f>
        <v>1956.155964</v>
      </c>
      <c r="O2">
        <f>J2-$K2+M$2</f>
        <v>2070.6998920000001</v>
      </c>
      <c r="P2">
        <f>1.96*STDEV(N2:N26)/SQRT(COUNT(B2:B26))</f>
        <v>37.375825016616346</v>
      </c>
    </row>
    <row r="3" spans="1:16" x14ac:dyDescent="0.2">
      <c r="A3" t="s">
        <v>56</v>
      </c>
      <c r="B3">
        <v>1</v>
      </c>
      <c r="C3">
        <v>2158.8768</v>
      </c>
      <c r="D3">
        <v>2449.3054999999999</v>
      </c>
      <c r="E3">
        <v>2529.8894</v>
      </c>
      <c r="F3">
        <v>2091.9614999999999</v>
      </c>
      <c r="I3">
        <f t="shared" ref="I3:I36" si="0">(C3+E3)/2</f>
        <v>2344.3831</v>
      </c>
      <c r="J3">
        <f t="shared" ref="J3:J36" si="1">(D3+F3)/2</f>
        <v>2270.6334999999999</v>
      </c>
      <c r="K3">
        <f t="shared" ref="K3:K66" si="2">AVERAGE(I3:J3)</f>
        <v>2307.5083</v>
      </c>
      <c r="N3">
        <f t="shared" ref="N3:N26" si="3">I3-$K3+L$2</f>
        <v>2038.1459640000003</v>
      </c>
      <c r="O3">
        <f t="shared" ref="O3:O26" si="4">J3-$K3+M$2</f>
        <v>1988.7098919999999</v>
      </c>
    </row>
    <row r="4" spans="1:16" x14ac:dyDescent="0.2">
      <c r="A4" t="s">
        <v>57</v>
      </c>
      <c r="B4">
        <v>1</v>
      </c>
      <c r="C4">
        <v>2319.6905000000002</v>
      </c>
      <c r="D4">
        <v>2387.0300000000002</v>
      </c>
      <c r="E4">
        <v>2101.2903999999999</v>
      </c>
      <c r="F4">
        <v>2390.8103999999998</v>
      </c>
      <c r="I4">
        <f t="shared" si="0"/>
        <v>2210.4904500000002</v>
      </c>
      <c r="J4">
        <f t="shared" si="1"/>
        <v>2388.9202</v>
      </c>
      <c r="K4">
        <f t="shared" si="2"/>
        <v>2299.7053249999999</v>
      </c>
      <c r="N4">
        <f t="shared" si="3"/>
        <v>1912.0562890000006</v>
      </c>
      <c r="O4">
        <f t="shared" si="4"/>
        <v>2114.799567</v>
      </c>
    </row>
    <row r="5" spans="1:16" x14ac:dyDescent="0.2">
      <c r="A5" t="s">
        <v>58</v>
      </c>
      <c r="B5">
        <v>1</v>
      </c>
      <c r="C5">
        <v>2235.4629</v>
      </c>
      <c r="D5">
        <v>2238.6550000000002</v>
      </c>
      <c r="E5">
        <v>2803.0572000000002</v>
      </c>
      <c r="F5">
        <v>2121.5920000000001</v>
      </c>
      <c r="I5">
        <f t="shared" si="0"/>
        <v>2519.2600499999999</v>
      </c>
      <c r="J5">
        <f t="shared" si="1"/>
        <v>2180.1235000000001</v>
      </c>
      <c r="K5">
        <f t="shared" si="2"/>
        <v>2349.6917750000002</v>
      </c>
      <c r="N5">
        <f t="shared" si="3"/>
        <v>2170.8394389999999</v>
      </c>
      <c r="O5">
        <f t="shared" si="4"/>
        <v>1856.0164169999998</v>
      </c>
    </row>
    <row r="6" spans="1:16" x14ac:dyDescent="0.2">
      <c r="A6" t="s">
        <v>59</v>
      </c>
      <c r="B6">
        <v>1</v>
      </c>
      <c r="C6">
        <v>1933.1909000000001</v>
      </c>
      <c r="D6">
        <v>2249.3787000000002</v>
      </c>
      <c r="E6">
        <v>2024.5688</v>
      </c>
      <c r="F6">
        <v>2303.3796000000002</v>
      </c>
      <c r="I6">
        <f t="shared" si="0"/>
        <v>1978.87985</v>
      </c>
      <c r="J6">
        <f t="shared" si="1"/>
        <v>2276.3791500000002</v>
      </c>
      <c r="K6">
        <f t="shared" si="2"/>
        <v>2127.6295</v>
      </c>
      <c r="N6">
        <f t="shared" si="3"/>
        <v>1852.5215140000003</v>
      </c>
      <c r="O6">
        <f t="shared" si="4"/>
        <v>2174.3343420000001</v>
      </c>
    </row>
    <row r="7" spans="1:16" x14ac:dyDescent="0.2">
      <c r="A7" t="s">
        <v>60</v>
      </c>
      <c r="B7">
        <v>1</v>
      </c>
      <c r="C7">
        <v>2024.2003</v>
      </c>
      <c r="D7">
        <v>1990.806</v>
      </c>
      <c r="E7">
        <v>1776.6259</v>
      </c>
      <c r="F7">
        <v>2003.5759</v>
      </c>
      <c r="I7">
        <f t="shared" si="0"/>
        <v>1900.4131</v>
      </c>
      <c r="J7">
        <f t="shared" si="1"/>
        <v>1997.1909500000002</v>
      </c>
      <c r="K7">
        <f t="shared" si="2"/>
        <v>1948.802025</v>
      </c>
      <c r="N7">
        <f t="shared" si="3"/>
        <v>1952.8822390000003</v>
      </c>
      <c r="O7">
        <f t="shared" si="4"/>
        <v>2073.9736170000001</v>
      </c>
    </row>
    <row r="8" spans="1:16" x14ac:dyDescent="0.2">
      <c r="A8" t="s">
        <v>61</v>
      </c>
      <c r="B8">
        <v>1</v>
      </c>
      <c r="C8">
        <v>2016.6872000000001</v>
      </c>
      <c r="D8">
        <v>1812.6135999999999</v>
      </c>
      <c r="E8">
        <v>2330.2953000000002</v>
      </c>
      <c r="F8">
        <v>2182.5322999999999</v>
      </c>
      <c r="I8">
        <f t="shared" si="0"/>
        <v>2173.49125</v>
      </c>
      <c r="J8">
        <f t="shared" si="1"/>
        <v>1997.5729499999998</v>
      </c>
      <c r="K8">
        <f t="shared" si="2"/>
        <v>2085.5320999999999</v>
      </c>
      <c r="N8">
        <f t="shared" si="3"/>
        <v>2089.2303140000004</v>
      </c>
      <c r="O8">
        <f t="shared" si="4"/>
        <v>1937.6255419999998</v>
      </c>
    </row>
    <row r="9" spans="1:16" x14ac:dyDescent="0.2">
      <c r="A9" t="s">
        <v>62</v>
      </c>
      <c r="B9">
        <v>1</v>
      </c>
      <c r="C9">
        <v>1794.6795999999999</v>
      </c>
      <c r="D9">
        <v>2020.9942000000001</v>
      </c>
      <c r="E9">
        <v>1989.8724999999999</v>
      </c>
      <c r="F9">
        <v>2323.0122999999999</v>
      </c>
      <c r="I9">
        <f t="shared" si="0"/>
        <v>1892.2760499999999</v>
      </c>
      <c r="J9">
        <f t="shared" si="1"/>
        <v>2172.0032499999998</v>
      </c>
      <c r="K9">
        <f t="shared" si="2"/>
        <v>2032.1396499999998</v>
      </c>
      <c r="N9">
        <f t="shared" si="3"/>
        <v>1861.4075640000003</v>
      </c>
      <c r="O9">
        <f t="shared" si="4"/>
        <v>2165.448292</v>
      </c>
    </row>
    <row r="10" spans="1:16" x14ac:dyDescent="0.2">
      <c r="A10" t="s">
        <v>63</v>
      </c>
      <c r="B10">
        <v>1</v>
      </c>
      <c r="C10">
        <v>1900.3607</v>
      </c>
      <c r="D10">
        <v>1772.3271999999999</v>
      </c>
      <c r="E10">
        <v>1958.2898</v>
      </c>
      <c r="F10">
        <v>2177.0048000000002</v>
      </c>
      <c r="I10">
        <f t="shared" si="0"/>
        <v>1929.3252499999999</v>
      </c>
      <c r="J10">
        <f t="shared" si="1"/>
        <v>1974.6660000000002</v>
      </c>
      <c r="K10">
        <f t="shared" si="2"/>
        <v>1951.995625</v>
      </c>
      <c r="N10">
        <f t="shared" si="3"/>
        <v>1978.6007890000001</v>
      </c>
      <c r="O10">
        <f t="shared" si="4"/>
        <v>2048.2550670000001</v>
      </c>
    </row>
    <row r="11" spans="1:16" x14ac:dyDescent="0.2">
      <c r="A11" t="s">
        <v>64</v>
      </c>
      <c r="B11">
        <v>1</v>
      </c>
      <c r="C11">
        <v>2395.3551000000002</v>
      </c>
      <c r="D11">
        <v>2103.9902999999999</v>
      </c>
      <c r="E11">
        <v>2384.9692</v>
      </c>
      <c r="F11">
        <v>2188.6257000000001</v>
      </c>
      <c r="I11">
        <f t="shared" si="0"/>
        <v>2390.1621500000001</v>
      </c>
      <c r="J11">
        <f t="shared" si="1"/>
        <v>2146.308</v>
      </c>
      <c r="K11">
        <f t="shared" si="2"/>
        <v>2268.2350750000001</v>
      </c>
      <c r="N11">
        <f t="shared" si="3"/>
        <v>2123.1982390000003</v>
      </c>
      <c r="O11">
        <f t="shared" si="4"/>
        <v>1903.6576169999998</v>
      </c>
    </row>
    <row r="12" spans="1:16" x14ac:dyDescent="0.2">
      <c r="A12" t="s">
        <v>65</v>
      </c>
      <c r="B12">
        <v>1</v>
      </c>
      <c r="C12">
        <v>2038.3649</v>
      </c>
      <c r="D12">
        <v>1905.2357</v>
      </c>
      <c r="E12">
        <v>2204.7813000000001</v>
      </c>
      <c r="F12">
        <v>1851.5902000000001</v>
      </c>
      <c r="I12">
        <f t="shared" si="0"/>
        <v>2121.5731000000001</v>
      </c>
      <c r="J12">
        <f t="shared" si="1"/>
        <v>1878.4129499999999</v>
      </c>
      <c r="K12">
        <f t="shared" si="2"/>
        <v>1999.993025</v>
      </c>
      <c r="N12">
        <f t="shared" si="3"/>
        <v>2122.8512390000005</v>
      </c>
      <c r="O12">
        <f t="shared" si="4"/>
        <v>1904.0046169999998</v>
      </c>
    </row>
    <row r="13" spans="1:16" x14ac:dyDescent="0.2">
      <c r="A13" t="s">
        <v>66</v>
      </c>
      <c r="B13">
        <v>1</v>
      </c>
      <c r="C13">
        <v>2492.7147</v>
      </c>
      <c r="D13">
        <v>2591.6772999999998</v>
      </c>
      <c r="E13">
        <v>2287.5088000000001</v>
      </c>
      <c r="F13">
        <v>2467.7238000000002</v>
      </c>
      <c r="I13">
        <f t="shared" si="0"/>
        <v>2390.11175</v>
      </c>
      <c r="J13">
        <f t="shared" si="1"/>
        <v>2529.70055</v>
      </c>
      <c r="K13">
        <f t="shared" si="2"/>
        <v>2459.9061499999998</v>
      </c>
      <c r="N13">
        <f t="shared" si="3"/>
        <v>1931.4767640000005</v>
      </c>
      <c r="O13">
        <f t="shared" si="4"/>
        <v>2095.3790920000001</v>
      </c>
    </row>
    <row r="14" spans="1:16" x14ac:dyDescent="0.2">
      <c r="A14" t="s">
        <v>67</v>
      </c>
      <c r="B14">
        <v>1</v>
      </c>
      <c r="C14">
        <v>1569.4159</v>
      </c>
      <c r="D14">
        <v>1525.6895</v>
      </c>
      <c r="E14">
        <v>1556.3226</v>
      </c>
      <c r="F14">
        <v>1919.0586000000001</v>
      </c>
      <c r="I14">
        <f t="shared" si="0"/>
        <v>1562.86925</v>
      </c>
      <c r="J14">
        <f t="shared" si="1"/>
        <v>1722.3740499999999</v>
      </c>
      <c r="K14">
        <f t="shared" si="2"/>
        <v>1642.62165</v>
      </c>
      <c r="N14">
        <f t="shared" si="3"/>
        <v>1921.5187640000001</v>
      </c>
      <c r="O14">
        <f t="shared" si="4"/>
        <v>2105.3370919999998</v>
      </c>
    </row>
    <row r="15" spans="1:16" x14ac:dyDescent="0.2">
      <c r="A15" t="s">
        <v>68</v>
      </c>
      <c r="B15">
        <v>1</v>
      </c>
      <c r="C15">
        <v>1687.0988</v>
      </c>
      <c r="D15">
        <v>1947.1476</v>
      </c>
      <c r="E15">
        <v>1954.1059</v>
      </c>
      <c r="F15">
        <v>2161.2984999999999</v>
      </c>
      <c r="I15">
        <f t="shared" si="0"/>
        <v>1820.6023500000001</v>
      </c>
      <c r="J15">
        <f t="shared" si="1"/>
        <v>2054.2230500000001</v>
      </c>
      <c r="K15">
        <f t="shared" si="2"/>
        <v>1937.4127000000001</v>
      </c>
      <c r="N15">
        <f t="shared" si="3"/>
        <v>1884.4608140000003</v>
      </c>
      <c r="O15">
        <f t="shared" si="4"/>
        <v>2142.3950420000001</v>
      </c>
    </row>
    <row r="16" spans="1:16" x14ac:dyDescent="0.2">
      <c r="A16" t="s">
        <v>69</v>
      </c>
      <c r="B16">
        <v>1</v>
      </c>
      <c r="C16">
        <v>2444.7512999999999</v>
      </c>
      <c r="D16">
        <v>2312.4904000000001</v>
      </c>
      <c r="E16">
        <v>2464.4922999999999</v>
      </c>
      <c r="F16">
        <v>2168.7123999999999</v>
      </c>
      <c r="I16">
        <f t="shared" si="0"/>
        <v>2454.6217999999999</v>
      </c>
      <c r="J16">
        <f t="shared" si="1"/>
        <v>2240.6014</v>
      </c>
      <c r="K16">
        <f t="shared" si="2"/>
        <v>2347.6116000000002</v>
      </c>
      <c r="N16">
        <f t="shared" si="3"/>
        <v>2108.2813639999999</v>
      </c>
      <c r="O16">
        <f t="shared" si="4"/>
        <v>1918.5744919999997</v>
      </c>
    </row>
    <row r="17" spans="1:16" x14ac:dyDescent="0.2">
      <c r="A17" t="s">
        <v>70</v>
      </c>
      <c r="B17">
        <v>1</v>
      </c>
      <c r="C17">
        <v>1236.3601000000001</v>
      </c>
      <c r="D17">
        <v>1608.8523</v>
      </c>
      <c r="E17">
        <v>1464.0589</v>
      </c>
      <c r="F17">
        <v>1418.7722000000001</v>
      </c>
      <c r="I17">
        <f t="shared" si="0"/>
        <v>1350.2094999999999</v>
      </c>
      <c r="J17">
        <f t="shared" si="1"/>
        <v>1513.8122499999999</v>
      </c>
      <c r="K17">
        <f t="shared" si="2"/>
        <v>1432.0108749999999</v>
      </c>
      <c r="N17">
        <f t="shared" si="3"/>
        <v>1919.4697890000002</v>
      </c>
      <c r="O17">
        <f t="shared" si="4"/>
        <v>2107.3860669999999</v>
      </c>
    </row>
    <row r="18" spans="1:16" x14ac:dyDescent="0.2">
      <c r="A18" t="s">
        <v>71</v>
      </c>
      <c r="B18">
        <v>1</v>
      </c>
      <c r="C18">
        <v>1537.6139000000001</v>
      </c>
      <c r="D18">
        <v>2010.5308</v>
      </c>
      <c r="E18">
        <v>1816.1006</v>
      </c>
      <c r="F18">
        <v>1825.8942999999999</v>
      </c>
      <c r="I18">
        <f t="shared" si="0"/>
        <v>1676.85725</v>
      </c>
      <c r="J18">
        <f t="shared" si="1"/>
        <v>1918.21255</v>
      </c>
      <c r="K18">
        <f t="shared" si="2"/>
        <v>1797.5349000000001</v>
      </c>
      <c r="N18">
        <f t="shared" si="3"/>
        <v>1880.5935140000001</v>
      </c>
      <c r="O18">
        <f t="shared" si="4"/>
        <v>2146.262342</v>
      </c>
    </row>
    <row r="19" spans="1:16" x14ac:dyDescent="0.2">
      <c r="A19" t="s">
        <v>72</v>
      </c>
      <c r="B19">
        <v>1</v>
      </c>
      <c r="C19">
        <v>2178.145</v>
      </c>
      <c r="D19">
        <v>2254.8368999999998</v>
      </c>
      <c r="E19">
        <v>2506.5434</v>
      </c>
      <c r="F19">
        <v>2131.7021</v>
      </c>
      <c r="I19">
        <f t="shared" si="0"/>
        <v>2342.3442</v>
      </c>
      <c r="J19">
        <f t="shared" si="1"/>
        <v>2193.2694999999999</v>
      </c>
      <c r="K19">
        <f t="shared" si="2"/>
        <v>2267.8068499999999</v>
      </c>
      <c r="N19">
        <f t="shared" si="3"/>
        <v>2075.8085140000003</v>
      </c>
      <c r="O19">
        <f t="shared" si="4"/>
        <v>1951.0473419999998</v>
      </c>
    </row>
    <row r="20" spans="1:16" x14ac:dyDescent="0.2">
      <c r="A20" t="s">
        <v>73</v>
      </c>
      <c r="B20">
        <v>1</v>
      </c>
      <c r="C20">
        <v>2010.7374</v>
      </c>
      <c r="D20">
        <v>2100.6275000000001</v>
      </c>
      <c r="E20">
        <v>2088.4268999999999</v>
      </c>
      <c r="F20">
        <v>2036.9808</v>
      </c>
      <c r="I20">
        <f t="shared" si="0"/>
        <v>2049.5821500000002</v>
      </c>
      <c r="J20">
        <f t="shared" si="1"/>
        <v>2068.8041499999999</v>
      </c>
      <c r="K20">
        <f t="shared" si="2"/>
        <v>2059.1931500000001</v>
      </c>
      <c r="N20">
        <f t="shared" si="3"/>
        <v>1991.6601640000003</v>
      </c>
      <c r="O20">
        <f t="shared" si="4"/>
        <v>2035.1956919999998</v>
      </c>
    </row>
    <row r="21" spans="1:16" x14ac:dyDescent="0.2">
      <c r="A21" t="s">
        <v>74</v>
      </c>
      <c r="B21">
        <v>1</v>
      </c>
      <c r="C21">
        <v>1949.4414999999999</v>
      </c>
      <c r="D21">
        <v>1808.3575000000001</v>
      </c>
      <c r="E21">
        <v>2176.0124000000001</v>
      </c>
      <c r="F21">
        <v>2040.7612999999999</v>
      </c>
      <c r="I21">
        <f t="shared" si="0"/>
        <v>2062.7269500000002</v>
      </c>
      <c r="J21">
        <f t="shared" si="1"/>
        <v>1924.5594000000001</v>
      </c>
      <c r="K21">
        <f t="shared" si="2"/>
        <v>1993.6431750000002</v>
      </c>
      <c r="N21">
        <f t="shared" si="3"/>
        <v>2070.3549390000003</v>
      </c>
      <c r="O21">
        <f t="shared" si="4"/>
        <v>1956.5009169999998</v>
      </c>
    </row>
    <row r="22" spans="1:16" x14ac:dyDescent="0.2">
      <c r="A22" t="s">
        <v>75</v>
      </c>
      <c r="B22">
        <v>1</v>
      </c>
      <c r="C22">
        <v>1085.278</v>
      </c>
      <c r="D22">
        <v>1430.4577999999999</v>
      </c>
      <c r="E22">
        <v>1090.6501000000001</v>
      </c>
      <c r="F22">
        <v>1249.7498000000001</v>
      </c>
      <c r="I22">
        <f t="shared" si="0"/>
        <v>1087.96405</v>
      </c>
      <c r="J22">
        <f t="shared" si="1"/>
        <v>1340.1037999999999</v>
      </c>
      <c r="K22">
        <f t="shared" si="2"/>
        <v>1214.033925</v>
      </c>
      <c r="N22">
        <f t="shared" si="3"/>
        <v>1875.2012890000003</v>
      </c>
      <c r="O22">
        <f t="shared" si="4"/>
        <v>2151.6545669999996</v>
      </c>
    </row>
    <row r="23" spans="1:16" x14ac:dyDescent="0.2">
      <c r="A23" t="s">
        <v>76</v>
      </c>
      <c r="B23">
        <v>1</v>
      </c>
      <c r="C23">
        <v>1466.2505000000001</v>
      </c>
      <c r="D23">
        <v>1389.4924000000001</v>
      </c>
      <c r="E23">
        <v>1677.8417999999999</v>
      </c>
      <c r="F23">
        <v>1518.1943000000001</v>
      </c>
      <c r="I23">
        <f t="shared" si="0"/>
        <v>1572.0461500000001</v>
      </c>
      <c r="J23">
        <f t="shared" si="1"/>
        <v>1453.8433500000001</v>
      </c>
      <c r="K23">
        <f t="shared" si="2"/>
        <v>1512.9447500000001</v>
      </c>
      <c r="N23">
        <f t="shared" si="3"/>
        <v>2060.3725640000002</v>
      </c>
      <c r="O23">
        <f t="shared" si="4"/>
        <v>1966.4832919999999</v>
      </c>
    </row>
    <row r="24" spans="1:16" x14ac:dyDescent="0.2">
      <c r="A24" t="s">
        <v>77</v>
      </c>
      <c r="B24">
        <v>1</v>
      </c>
      <c r="C24">
        <v>1613.0832</v>
      </c>
      <c r="D24">
        <v>1853.9739</v>
      </c>
      <c r="E24">
        <v>1889.7144000000001</v>
      </c>
      <c r="F24">
        <v>1836.1248000000001</v>
      </c>
      <c r="I24">
        <f t="shared" si="0"/>
        <v>1751.3987999999999</v>
      </c>
      <c r="J24">
        <f t="shared" si="1"/>
        <v>1845.04935</v>
      </c>
      <c r="K24">
        <f t="shared" si="2"/>
        <v>1798.2240750000001</v>
      </c>
      <c r="N24">
        <f t="shared" si="3"/>
        <v>1954.4458890000001</v>
      </c>
      <c r="O24">
        <f t="shared" si="4"/>
        <v>2072.4099669999996</v>
      </c>
    </row>
    <row r="25" spans="1:16" x14ac:dyDescent="0.2">
      <c r="A25" t="s">
        <v>78</v>
      </c>
      <c r="B25">
        <v>1</v>
      </c>
      <c r="C25">
        <v>1851.3172</v>
      </c>
      <c r="D25">
        <v>1838.7146</v>
      </c>
      <c r="E25">
        <v>1808.8148000000001</v>
      </c>
      <c r="F25">
        <v>2120.0652</v>
      </c>
      <c r="I25">
        <f t="shared" si="0"/>
        <v>1830.066</v>
      </c>
      <c r="J25">
        <f t="shared" si="1"/>
        <v>1979.3899000000001</v>
      </c>
      <c r="K25">
        <f t="shared" si="2"/>
        <v>1904.72795</v>
      </c>
      <c r="N25">
        <f t="shared" si="3"/>
        <v>1926.6092140000003</v>
      </c>
      <c r="O25">
        <f t="shared" si="4"/>
        <v>2100.2466420000001</v>
      </c>
    </row>
    <row r="26" spans="1:16" x14ac:dyDescent="0.2">
      <c r="A26" t="s">
        <v>79</v>
      </c>
      <c r="B26">
        <v>1</v>
      </c>
      <c r="C26">
        <v>2001.0787</v>
      </c>
      <c r="D26">
        <v>1808.5666000000001</v>
      </c>
      <c r="E26">
        <v>2057.7523999999999</v>
      </c>
      <c r="F26">
        <v>1976.4817</v>
      </c>
      <c r="I26">
        <f t="shared" si="0"/>
        <v>2029.4155499999999</v>
      </c>
      <c r="J26">
        <f t="shared" si="1"/>
        <v>1892.5241500000002</v>
      </c>
      <c r="K26">
        <f t="shared" si="2"/>
        <v>1960.96985</v>
      </c>
      <c r="N26">
        <f t="shared" si="3"/>
        <v>2069.716864</v>
      </c>
      <c r="O26">
        <f t="shared" si="4"/>
        <v>1957.1389920000001</v>
      </c>
    </row>
    <row r="27" spans="1:16" s="2" customFormat="1" x14ac:dyDescent="0.2">
      <c r="A27" s="2" t="s">
        <v>80</v>
      </c>
      <c r="B27" s="2">
        <v>2</v>
      </c>
      <c r="C27" s="2">
        <v>1637.1510000000001</v>
      </c>
      <c r="D27" s="2">
        <v>1502.7398000000001</v>
      </c>
      <c r="E27" s="2">
        <v>1766.5242000000001</v>
      </c>
      <c r="F27" s="2">
        <v>1593.0373999999999</v>
      </c>
      <c r="I27" s="2">
        <f t="shared" si="0"/>
        <v>1701.8376000000001</v>
      </c>
      <c r="J27" s="2">
        <f t="shared" si="1"/>
        <v>1547.8886</v>
      </c>
      <c r="K27" s="2">
        <f t="shared" si="2"/>
        <v>1624.8631</v>
      </c>
      <c r="L27" s="2">
        <f>AVERAGE(I27:I52)</f>
        <v>1566.2000211538466</v>
      </c>
      <c r="M27" s="2">
        <f>AVERAGE(J27:J52)</f>
        <v>1630.9578192307688</v>
      </c>
      <c r="N27" s="2">
        <f>I27-$K27+L$27</f>
        <v>1643.1745211538466</v>
      </c>
      <c r="O27" s="2">
        <f>J27-$K27+M$27</f>
        <v>1553.9833192307688</v>
      </c>
      <c r="P27" s="2">
        <f>1.96*STDEV(N27:N52)/SQRT(COUNT(B27:B52))</f>
        <v>27.733314083020026</v>
      </c>
    </row>
    <row r="28" spans="1:16" x14ac:dyDescent="0.2">
      <c r="A28" t="s">
        <v>81</v>
      </c>
      <c r="B28">
        <v>2</v>
      </c>
      <c r="C28">
        <v>917.54750000000001</v>
      </c>
      <c r="D28">
        <v>1221.2783999999999</v>
      </c>
      <c r="E28">
        <v>1049.5669</v>
      </c>
      <c r="F28">
        <v>934.35609999999997</v>
      </c>
      <c r="I28">
        <f t="shared" si="0"/>
        <v>983.55719999999997</v>
      </c>
      <c r="J28">
        <f t="shared" si="1"/>
        <v>1077.8172500000001</v>
      </c>
      <c r="K28">
        <f t="shared" si="2"/>
        <v>1030.6872250000001</v>
      </c>
      <c r="N28" s="1">
        <f t="shared" ref="N28:N52" si="5">I28-$K28+L$27</f>
        <v>1519.0699961538464</v>
      </c>
      <c r="O28" s="1">
        <f t="shared" ref="O28:O52" si="6">J28-$K28+M$27</f>
        <v>1678.0878442307687</v>
      </c>
    </row>
    <row r="29" spans="1:16" x14ac:dyDescent="0.2">
      <c r="A29" t="s">
        <v>82</v>
      </c>
      <c r="B29">
        <v>2</v>
      </c>
      <c r="C29">
        <v>1578.1755000000001</v>
      </c>
      <c r="D29">
        <v>1646.2782</v>
      </c>
      <c r="E29">
        <v>1757.7889</v>
      </c>
      <c r="F29">
        <v>1735.3003000000001</v>
      </c>
      <c r="I29">
        <f t="shared" si="0"/>
        <v>1667.9821999999999</v>
      </c>
      <c r="J29">
        <f t="shared" si="1"/>
        <v>1690.78925</v>
      </c>
      <c r="K29">
        <f t="shared" si="2"/>
        <v>1679.3857250000001</v>
      </c>
      <c r="N29" s="1">
        <f t="shared" si="5"/>
        <v>1554.7964961538464</v>
      </c>
      <c r="O29" s="1">
        <f t="shared" si="6"/>
        <v>1642.3613442307687</v>
      </c>
    </row>
    <row r="30" spans="1:16" x14ac:dyDescent="0.2">
      <c r="A30" t="s">
        <v>83</v>
      </c>
      <c r="B30">
        <v>2</v>
      </c>
      <c r="C30">
        <v>1228.3859</v>
      </c>
      <c r="D30">
        <v>1280.4575</v>
      </c>
      <c r="E30">
        <v>1255.8217</v>
      </c>
      <c r="F30">
        <v>1508.5316</v>
      </c>
      <c r="I30">
        <f t="shared" si="0"/>
        <v>1242.1037999999999</v>
      </c>
      <c r="J30">
        <f t="shared" si="1"/>
        <v>1394.4945499999999</v>
      </c>
      <c r="K30">
        <f t="shared" si="2"/>
        <v>1318.2991749999999</v>
      </c>
      <c r="N30" s="1">
        <f t="shared" si="5"/>
        <v>1490.0046461538466</v>
      </c>
      <c r="O30" s="1">
        <f t="shared" si="6"/>
        <v>1707.1531942307688</v>
      </c>
    </row>
    <row r="31" spans="1:16" x14ac:dyDescent="0.2">
      <c r="A31" t="s">
        <v>84</v>
      </c>
      <c r="B31">
        <v>2</v>
      </c>
      <c r="C31">
        <v>2064.3739</v>
      </c>
      <c r="D31">
        <v>1668.8108999999999</v>
      </c>
      <c r="E31">
        <v>1598.8291999999999</v>
      </c>
      <c r="F31">
        <v>2206.7028</v>
      </c>
      <c r="I31">
        <f t="shared" si="0"/>
        <v>1831.6015499999999</v>
      </c>
      <c r="J31">
        <f t="shared" si="1"/>
        <v>1937.75685</v>
      </c>
      <c r="K31">
        <f t="shared" si="2"/>
        <v>1884.6792</v>
      </c>
      <c r="N31" s="1">
        <f t="shared" si="5"/>
        <v>1513.1223711538464</v>
      </c>
      <c r="O31" s="1">
        <f t="shared" si="6"/>
        <v>1684.0354692307687</v>
      </c>
    </row>
    <row r="32" spans="1:16" x14ac:dyDescent="0.2">
      <c r="A32" t="s">
        <v>85</v>
      </c>
      <c r="B32">
        <v>2</v>
      </c>
      <c r="C32">
        <v>1243.1505</v>
      </c>
      <c r="D32">
        <v>1397.1027999999999</v>
      </c>
      <c r="E32">
        <v>1246.3297</v>
      </c>
      <c r="F32">
        <v>1673.4029</v>
      </c>
      <c r="I32">
        <f t="shared" si="0"/>
        <v>1244.7401</v>
      </c>
      <c r="J32">
        <f t="shared" si="1"/>
        <v>1535.2528499999999</v>
      </c>
      <c r="K32">
        <f t="shared" si="2"/>
        <v>1389.9964749999999</v>
      </c>
      <c r="N32" s="1">
        <f t="shared" si="5"/>
        <v>1420.9436461538467</v>
      </c>
      <c r="O32" s="1">
        <f t="shared" si="6"/>
        <v>1776.2141942307687</v>
      </c>
    </row>
    <row r="33" spans="1:15" x14ac:dyDescent="0.2">
      <c r="A33" t="s">
        <v>86</v>
      </c>
      <c r="B33">
        <v>2</v>
      </c>
      <c r="C33">
        <v>1569.2081000000001</v>
      </c>
      <c r="D33">
        <v>1607.7174</v>
      </c>
      <c r="E33">
        <v>1506.6210000000001</v>
      </c>
      <c r="F33">
        <v>1585.4979000000001</v>
      </c>
      <c r="I33">
        <f t="shared" si="0"/>
        <v>1537.91455</v>
      </c>
      <c r="J33">
        <f t="shared" si="1"/>
        <v>1596.6076499999999</v>
      </c>
      <c r="K33">
        <f t="shared" si="2"/>
        <v>1567.2610999999999</v>
      </c>
      <c r="N33" s="1">
        <f t="shared" si="5"/>
        <v>1536.8534711538466</v>
      </c>
      <c r="O33" s="1">
        <f t="shared" si="6"/>
        <v>1660.3043692307688</v>
      </c>
    </row>
    <row r="34" spans="1:15" x14ac:dyDescent="0.2">
      <c r="A34" t="s">
        <v>87</v>
      </c>
      <c r="B34">
        <v>2</v>
      </c>
      <c r="C34">
        <v>1794.9880000000001</v>
      </c>
      <c r="D34">
        <v>1869.4111</v>
      </c>
      <c r="E34">
        <v>1867.4351999999999</v>
      </c>
      <c r="F34">
        <v>1782.7883999999999</v>
      </c>
      <c r="I34">
        <f t="shared" si="0"/>
        <v>1831.2116000000001</v>
      </c>
      <c r="J34">
        <f t="shared" si="1"/>
        <v>1826.0997499999999</v>
      </c>
      <c r="K34">
        <f t="shared" si="2"/>
        <v>1828.655675</v>
      </c>
      <c r="N34" s="1">
        <f t="shared" si="5"/>
        <v>1568.7559461538467</v>
      </c>
      <c r="O34" s="1">
        <f t="shared" si="6"/>
        <v>1628.4018942307687</v>
      </c>
    </row>
    <row r="35" spans="1:15" x14ac:dyDescent="0.2">
      <c r="A35" t="s">
        <v>88</v>
      </c>
      <c r="B35">
        <v>2</v>
      </c>
      <c r="C35">
        <v>1909.278</v>
      </c>
      <c r="D35">
        <v>2149.2478000000001</v>
      </c>
      <c r="E35">
        <v>2373.2937999999999</v>
      </c>
      <c r="F35">
        <v>2011.1648</v>
      </c>
      <c r="I35">
        <f t="shared" si="0"/>
        <v>2141.2858999999999</v>
      </c>
      <c r="J35">
        <f t="shared" si="1"/>
        <v>2080.2062999999998</v>
      </c>
      <c r="K35">
        <f t="shared" si="2"/>
        <v>2110.7460999999998</v>
      </c>
      <c r="N35" s="1">
        <f t="shared" si="5"/>
        <v>1596.7398211538466</v>
      </c>
      <c r="O35" s="1">
        <f t="shared" si="6"/>
        <v>1600.4180192307688</v>
      </c>
    </row>
    <row r="36" spans="1:15" x14ac:dyDescent="0.2">
      <c r="A36" t="s">
        <v>89</v>
      </c>
      <c r="B36">
        <v>2</v>
      </c>
      <c r="C36">
        <v>1480.221</v>
      </c>
      <c r="D36">
        <v>1601.751</v>
      </c>
      <c r="E36">
        <v>1358.49</v>
      </c>
      <c r="F36">
        <v>1487.0661</v>
      </c>
      <c r="I36">
        <f t="shared" si="0"/>
        <v>1419.3555000000001</v>
      </c>
      <c r="J36">
        <f t="shared" si="1"/>
        <v>1544.4085500000001</v>
      </c>
      <c r="K36">
        <f t="shared" si="2"/>
        <v>1481.8820250000001</v>
      </c>
      <c r="N36" s="1">
        <f t="shared" si="5"/>
        <v>1503.6734961538466</v>
      </c>
      <c r="O36" s="1">
        <f t="shared" si="6"/>
        <v>1693.4843442307688</v>
      </c>
    </row>
    <row r="37" spans="1:15" x14ac:dyDescent="0.2">
      <c r="A37" t="s">
        <v>90</v>
      </c>
      <c r="B37">
        <v>2</v>
      </c>
      <c r="C37">
        <v>1738.2478000000001</v>
      </c>
      <c r="D37">
        <v>1666.2849000000001</v>
      </c>
      <c r="E37">
        <v>1905.6424999999999</v>
      </c>
      <c r="F37">
        <v>1833.4947999999999</v>
      </c>
      <c r="I37">
        <f>(C37+E37)/2</f>
        <v>1821.94515</v>
      </c>
      <c r="J37">
        <f>(D37+F37)/2</f>
        <v>1749.88985</v>
      </c>
      <c r="K37">
        <f t="shared" si="2"/>
        <v>1785.9175</v>
      </c>
      <c r="N37" s="1">
        <f t="shared" si="5"/>
        <v>1602.2276711538466</v>
      </c>
      <c r="O37" s="1">
        <f t="shared" si="6"/>
        <v>1594.9301692307688</v>
      </c>
    </row>
    <row r="38" spans="1:15" x14ac:dyDescent="0.2">
      <c r="A38" t="s">
        <v>91</v>
      </c>
      <c r="B38">
        <v>2</v>
      </c>
      <c r="C38">
        <v>1474.2697000000001</v>
      </c>
      <c r="D38">
        <v>1821.7846999999999</v>
      </c>
      <c r="E38">
        <v>1497.2458999999999</v>
      </c>
      <c r="F38">
        <v>1852.2777000000001</v>
      </c>
      <c r="I38">
        <f t="shared" ref="I38:I69" si="7">(C38+E38)/2</f>
        <v>1485.7577999999999</v>
      </c>
      <c r="J38">
        <f t="shared" ref="J38:J69" si="8">(D38+F38)/2</f>
        <v>1837.0311999999999</v>
      </c>
      <c r="K38">
        <f t="shared" si="2"/>
        <v>1661.3944999999999</v>
      </c>
      <c r="N38" s="1">
        <f t="shared" si="5"/>
        <v>1390.5633211538466</v>
      </c>
      <c r="O38" s="1">
        <f t="shared" si="6"/>
        <v>1806.5945192307688</v>
      </c>
    </row>
    <row r="39" spans="1:15" x14ac:dyDescent="0.2">
      <c r="A39" t="s">
        <v>92</v>
      </c>
      <c r="B39">
        <v>2</v>
      </c>
      <c r="C39">
        <v>1376.9466</v>
      </c>
      <c r="D39">
        <v>1393.5696</v>
      </c>
      <c r="E39">
        <v>1638</v>
      </c>
      <c r="F39">
        <v>1494.6528000000001</v>
      </c>
      <c r="I39">
        <f t="shared" si="7"/>
        <v>1507.4733000000001</v>
      </c>
      <c r="J39">
        <f t="shared" si="8"/>
        <v>1444.1112000000001</v>
      </c>
      <c r="K39">
        <f t="shared" si="2"/>
        <v>1475.79225</v>
      </c>
      <c r="N39" s="1">
        <f t="shared" si="5"/>
        <v>1597.8810711538467</v>
      </c>
      <c r="O39" s="1">
        <f t="shared" si="6"/>
        <v>1599.2767692307689</v>
      </c>
    </row>
    <row r="40" spans="1:15" x14ac:dyDescent="0.2">
      <c r="A40" t="s">
        <v>93</v>
      </c>
      <c r="B40">
        <v>2</v>
      </c>
      <c r="C40">
        <v>1710.5379</v>
      </c>
      <c r="D40">
        <v>1521.8051</v>
      </c>
      <c r="E40">
        <v>1713.9339</v>
      </c>
      <c r="F40">
        <v>1588.2885000000001</v>
      </c>
      <c r="I40">
        <f t="shared" si="7"/>
        <v>1712.2359000000001</v>
      </c>
      <c r="J40">
        <f t="shared" si="8"/>
        <v>1555.0468000000001</v>
      </c>
      <c r="K40">
        <f t="shared" si="2"/>
        <v>1633.6413500000001</v>
      </c>
      <c r="N40" s="1">
        <f t="shared" si="5"/>
        <v>1644.7945711538466</v>
      </c>
      <c r="O40" s="1">
        <f t="shared" si="6"/>
        <v>1552.3632692307688</v>
      </c>
    </row>
    <row r="41" spans="1:15" x14ac:dyDescent="0.2">
      <c r="A41" t="s">
        <v>94</v>
      </c>
      <c r="B41">
        <v>2</v>
      </c>
      <c r="C41">
        <v>1589.5474999999999</v>
      </c>
      <c r="D41">
        <v>1486.7507000000001</v>
      </c>
      <c r="E41">
        <v>1670.193</v>
      </c>
      <c r="F41">
        <v>1714.7189000000001</v>
      </c>
      <c r="I41">
        <f t="shared" si="7"/>
        <v>1629.8702499999999</v>
      </c>
      <c r="J41">
        <f t="shared" si="8"/>
        <v>1600.7348000000002</v>
      </c>
      <c r="K41">
        <f t="shared" si="2"/>
        <v>1615.3025250000001</v>
      </c>
      <c r="N41" s="1">
        <f t="shared" si="5"/>
        <v>1580.7677461538465</v>
      </c>
      <c r="O41" s="1">
        <f t="shared" si="6"/>
        <v>1616.3900942307689</v>
      </c>
    </row>
    <row r="42" spans="1:15" x14ac:dyDescent="0.2">
      <c r="A42" t="s">
        <v>95</v>
      </c>
      <c r="B42">
        <v>2</v>
      </c>
      <c r="C42">
        <v>2025.9936</v>
      </c>
      <c r="D42">
        <v>2350.2865999999999</v>
      </c>
      <c r="E42">
        <v>2290.9232999999999</v>
      </c>
      <c r="F42">
        <v>2717.1320999999998</v>
      </c>
      <c r="I42">
        <f t="shared" si="7"/>
        <v>2158.4584500000001</v>
      </c>
      <c r="J42">
        <f t="shared" si="8"/>
        <v>2533.7093500000001</v>
      </c>
      <c r="K42">
        <f t="shared" si="2"/>
        <v>2346.0839000000001</v>
      </c>
      <c r="N42" s="1">
        <f t="shared" si="5"/>
        <v>1378.5745711538466</v>
      </c>
      <c r="O42" s="1">
        <f t="shared" si="6"/>
        <v>1818.5832692307688</v>
      </c>
    </row>
    <row r="43" spans="1:15" x14ac:dyDescent="0.2">
      <c r="A43" t="s">
        <v>96</v>
      </c>
      <c r="B43">
        <v>2</v>
      </c>
      <c r="C43">
        <v>1617.9065000000001</v>
      </c>
      <c r="D43">
        <v>1923.3668</v>
      </c>
      <c r="E43">
        <v>1563.8469</v>
      </c>
      <c r="F43">
        <v>1814.4242999999999</v>
      </c>
      <c r="I43">
        <f t="shared" si="7"/>
        <v>1590.8767</v>
      </c>
      <c r="J43">
        <f t="shared" si="8"/>
        <v>1868.89555</v>
      </c>
      <c r="K43">
        <f t="shared" si="2"/>
        <v>1729.886125</v>
      </c>
      <c r="N43" s="1">
        <f t="shared" si="5"/>
        <v>1427.1905961538466</v>
      </c>
      <c r="O43" s="1">
        <f t="shared" si="6"/>
        <v>1769.9672442307688</v>
      </c>
    </row>
    <row r="44" spans="1:15" x14ac:dyDescent="0.2">
      <c r="A44" t="s">
        <v>97</v>
      </c>
      <c r="B44">
        <v>2</v>
      </c>
      <c r="C44">
        <v>1225.6023</v>
      </c>
      <c r="D44">
        <v>1397.2381</v>
      </c>
      <c r="E44">
        <v>1598.5142000000001</v>
      </c>
      <c r="F44">
        <v>1535.9084</v>
      </c>
      <c r="I44">
        <f t="shared" si="7"/>
        <v>1412.05825</v>
      </c>
      <c r="J44">
        <f t="shared" si="8"/>
        <v>1466.5732499999999</v>
      </c>
      <c r="K44">
        <f t="shared" si="2"/>
        <v>1439.31575</v>
      </c>
      <c r="N44" s="1">
        <f t="shared" si="5"/>
        <v>1538.9425211538467</v>
      </c>
      <c r="O44" s="1">
        <f t="shared" si="6"/>
        <v>1658.2153192307687</v>
      </c>
    </row>
    <row r="45" spans="1:15" x14ac:dyDescent="0.2">
      <c r="A45" t="s">
        <v>98</v>
      </c>
      <c r="B45">
        <v>2</v>
      </c>
      <c r="C45">
        <v>1522.9765</v>
      </c>
      <c r="D45">
        <v>1526.6845000000001</v>
      </c>
      <c r="E45">
        <v>1619.2507000000001</v>
      </c>
      <c r="F45">
        <v>1653.3090999999999</v>
      </c>
      <c r="I45">
        <f t="shared" si="7"/>
        <v>1571.1136000000001</v>
      </c>
      <c r="J45">
        <f t="shared" si="8"/>
        <v>1589.9967999999999</v>
      </c>
      <c r="K45">
        <f t="shared" si="2"/>
        <v>1580.5552</v>
      </c>
      <c r="N45" s="1">
        <f t="shared" si="5"/>
        <v>1556.7584211538467</v>
      </c>
      <c r="O45" s="1">
        <f t="shared" si="6"/>
        <v>1640.3994192307687</v>
      </c>
    </row>
    <row r="46" spans="1:15" x14ac:dyDescent="0.2">
      <c r="A46" t="s">
        <v>99</v>
      </c>
      <c r="B46">
        <v>2</v>
      </c>
      <c r="C46">
        <v>943.78430000000003</v>
      </c>
      <c r="D46">
        <v>1048.0807</v>
      </c>
      <c r="E46">
        <v>974.97230000000002</v>
      </c>
      <c r="F46">
        <v>939.96720000000005</v>
      </c>
      <c r="I46">
        <f t="shared" si="7"/>
        <v>959.37830000000008</v>
      </c>
      <c r="J46">
        <f t="shared" si="8"/>
        <v>994.02395000000001</v>
      </c>
      <c r="K46">
        <f t="shared" si="2"/>
        <v>976.70112500000005</v>
      </c>
      <c r="N46" s="1">
        <f t="shared" si="5"/>
        <v>1548.8771961538466</v>
      </c>
      <c r="O46" s="1">
        <f t="shared" si="6"/>
        <v>1648.2806442307688</v>
      </c>
    </row>
    <row r="47" spans="1:15" x14ac:dyDescent="0.2">
      <c r="A47" t="s">
        <v>100</v>
      </c>
      <c r="B47">
        <v>2</v>
      </c>
      <c r="C47">
        <v>1329.6137000000001</v>
      </c>
      <c r="D47">
        <v>1284.5189</v>
      </c>
      <c r="E47">
        <v>1463.2919999999999</v>
      </c>
      <c r="F47">
        <v>1402.8459</v>
      </c>
      <c r="I47">
        <f t="shared" si="7"/>
        <v>1396.4528500000001</v>
      </c>
      <c r="J47">
        <f t="shared" si="8"/>
        <v>1343.6824000000001</v>
      </c>
      <c r="K47">
        <f t="shared" si="2"/>
        <v>1370.0676250000001</v>
      </c>
      <c r="N47" s="1">
        <f t="shared" si="5"/>
        <v>1592.5852461538466</v>
      </c>
      <c r="O47" s="1">
        <f t="shared" si="6"/>
        <v>1604.5725942307688</v>
      </c>
    </row>
    <row r="48" spans="1:15" x14ac:dyDescent="0.2">
      <c r="A48" t="s">
        <v>101</v>
      </c>
      <c r="B48">
        <v>2</v>
      </c>
      <c r="C48">
        <v>1597.645</v>
      </c>
      <c r="D48">
        <v>1447.1153999999999</v>
      </c>
      <c r="E48">
        <v>1564.4268</v>
      </c>
      <c r="F48">
        <v>1548.7678000000001</v>
      </c>
      <c r="I48">
        <f t="shared" si="7"/>
        <v>1581.0358999999999</v>
      </c>
      <c r="J48">
        <f t="shared" si="8"/>
        <v>1497.9416000000001</v>
      </c>
      <c r="K48">
        <f>AVERAGE(I48:J48)</f>
        <v>1539.48875</v>
      </c>
      <c r="N48" s="1">
        <f t="shared" si="5"/>
        <v>1607.7471711538465</v>
      </c>
      <c r="O48" s="1">
        <f t="shared" si="6"/>
        <v>1589.4106692307689</v>
      </c>
    </row>
    <row r="49" spans="1:16" x14ac:dyDescent="0.2">
      <c r="A49" t="s">
        <v>102</v>
      </c>
      <c r="B49">
        <v>2</v>
      </c>
      <c r="C49">
        <v>1965.1668</v>
      </c>
      <c r="D49">
        <v>2096.2303999999999</v>
      </c>
      <c r="E49">
        <v>1936.019</v>
      </c>
      <c r="F49">
        <v>2181.0927000000001</v>
      </c>
      <c r="I49">
        <f t="shared" si="7"/>
        <v>1950.5929000000001</v>
      </c>
      <c r="J49">
        <f t="shared" si="8"/>
        <v>2138.6615499999998</v>
      </c>
      <c r="K49">
        <f t="shared" si="2"/>
        <v>2044.627225</v>
      </c>
      <c r="N49" s="1">
        <f t="shared" si="5"/>
        <v>1472.1656961538467</v>
      </c>
      <c r="O49" s="1">
        <f t="shared" si="6"/>
        <v>1724.9921442307686</v>
      </c>
    </row>
    <row r="50" spans="1:16" x14ac:dyDescent="0.2">
      <c r="A50" t="s">
        <v>103</v>
      </c>
      <c r="B50">
        <v>2</v>
      </c>
      <c r="C50">
        <v>1515.3197</v>
      </c>
      <c r="D50">
        <v>1488.7708</v>
      </c>
      <c r="E50">
        <v>1347.0451</v>
      </c>
      <c r="F50">
        <v>1566.9763</v>
      </c>
      <c r="I50">
        <f t="shared" si="7"/>
        <v>1431.1824000000001</v>
      </c>
      <c r="J50">
        <f t="shared" si="8"/>
        <v>1527.87355</v>
      </c>
      <c r="K50">
        <f t="shared" si="2"/>
        <v>1479.527975</v>
      </c>
      <c r="N50" s="1">
        <f t="shared" si="5"/>
        <v>1517.8544461538468</v>
      </c>
      <c r="O50" s="1">
        <f t="shared" si="6"/>
        <v>1679.3033942307688</v>
      </c>
    </row>
    <row r="51" spans="1:16" x14ac:dyDescent="0.2">
      <c r="A51" t="s">
        <v>104</v>
      </c>
      <c r="B51">
        <v>2</v>
      </c>
      <c r="C51">
        <v>1328.7542000000001</v>
      </c>
      <c r="D51">
        <v>1497.4467999999999</v>
      </c>
      <c r="E51">
        <v>1223.1647</v>
      </c>
      <c r="F51">
        <v>1330.0997</v>
      </c>
      <c r="I51">
        <f t="shared" si="7"/>
        <v>1275.9594500000001</v>
      </c>
      <c r="J51">
        <f t="shared" si="8"/>
        <v>1413.77325</v>
      </c>
      <c r="K51">
        <f t="shared" si="2"/>
        <v>1344.86635</v>
      </c>
      <c r="N51" s="1">
        <f t="shared" si="5"/>
        <v>1497.2931211538466</v>
      </c>
      <c r="O51" s="1">
        <f t="shared" si="6"/>
        <v>1699.8647192307687</v>
      </c>
    </row>
    <row r="52" spans="1:16" x14ac:dyDescent="0.2">
      <c r="A52" t="s">
        <v>105</v>
      </c>
      <c r="B52">
        <v>2</v>
      </c>
      <c r="C52">
        <v>1590.1618000000001</v>
      </c>
      <c r="D52">
        <v>1563.5537999999999</v>
      </c>
      <c r="E52">
        <v>1680.2769000000001</v>
      </c>
      <c r="F52">
        <v>1659.7194</v>
      </c>
      <c r="I52">
        <f t="shared" si="7"/>
        <v>1635.2193500000001</v>
      </c>
      <c r="J52">
        <f t="shared" si="8"/>
        <v>1611.6365999999998</v>
      </c>
      <c r="K52">
        <f t="shared" si="2"/>
        <v>1623.4279750000001</v>
      </c>
      <c r="N52" s="1">
        <f t="shared" si="5"/>
        <v>1577.9913961538466</v>
      </c>
      <c r="O52" s="1">
        <f t="shared" si="6"/>
        <v>1619.1664442307685</v>
      </c>
    </row>
    <row r="53" spans="1:16" s="2" customFormat="1" x14ac:dyDescent="0.2">
      <c r="A53" s="2" t="s">
        <v>106</v>
      </c>
      <c r="B53" s="2">
        <v>3</v>
      </c>
      <c r="C53" s="2">
        <v>1421.2506000000001</v>
      </c>
      <c r="D53" s="2">
        <v>1088.4443000000001</v>
      </c>
      <c r="E53" s="2">
        <v>1512.1560999999999</v>
      </c>
      <c r="F53" s="2">
        <v>1183.5784000000001</v>
      </c>
      <c r="I53" s="2">
        <f t="shared" si="7"/>
        <v>1466.70335</v>
      </c>
      <c r="J53" s="2">
        <f t="shared" si="8"/>
        <v>1136.0113500000002</v>
      </c>
      <c r="K53" s="2">
        <f t="shared" si="2"/>
        <v>1301.3573500000002</v>
      </c>
      <c r="L53" s="2">
        <f>AVERAGE(I53:I76)</f>
        <v>1007.9149229166669</v>
      </c>
      <c r="M53" s="2">
        <f>AVERAGE(J53:J76)</f>
        <v>1029.8971000000001</v>
      </c>
      <c r="N53" s="2">
        <f>I53-$K53+L$53</f>
        <v>1173.2609229166667</v>
      </c>
      <c r="O53" s="2">
        <f>J53-$K53+M$53</f>
        <v>864.55110000000013</v>
      </c>
      <c r="P53" s="2">
        <f>1.96*STDEV(N53:N76)/SQRT(COUNT(B53:B76))</f>
        <v>20.200259469519832</v>
      </c>
    </row>
    <row r="54" spans="1:16" x14ac:dyDescent="0.2">
      <c r="A54" t="s">
        <v>107</v>
      </c>
      <c r="B54">
        <v>3</v>
      </c>
      <c r="C54">
        <v>949.00620000000004</v>
      </c>
      <c r="D54">
        <v>926.27350000000001</v>
      </c>
      <c r="E54">
        <v>1111.8461</v>
      </c>
      <c r="F54">
        <v>967.83789999999999</v>
      </c>
      <c r="I54">
        <f t="shared" si="7"/>
        <v>1030.42615</v>
      </c>
      <c r="J54">
        <f t="shared" si="8"/>
        <v>947.0557</v>
      </c>
      <c r="K54">
        <f t="shared" si="2"/>
        <v>988.74092500000006</v>
      </c>
      <c r="N54" s="1">
        <f t="shared" ref="N54:N76" si="9">I54-$K54+L$53</f>
        <v>1049.6001479166669</v>
      </c>
      <c r="O54" s="1">
        <f t="shared" ref="O54:O76" si="10">J54-$K54+M$53</f>
        <v>988.21187500000008</v>
      </c>
    </row>
    <row r="55" spans="1:16" x14ac:dyDescent="0.2">
      <c r="A55" t="s">
        <v>108</v>
      </c>
      <c r="B55">
        <v>3</v>
      </c>
      <c r="C55">
        <v>1023.729</v>
      </c>
      <c r="D55">
        <v>896.83630000000005</v>
      </c>
      <c r="E55">
        <v>1037.8299</v>
      </c>
      <c r="F55">
        <v>1210.7564</v>
      </c>
      <c r="I55">
        <f t="shared" si="7"/>
        <v>1030.77945</v>
      </c>
      <c r="J55">
        <f t="shared" si="8"/>
        <v>1053.7963500000001</v>
      </c>
      <c r="K55">
        <f t="shared" si="2"/>
        <v>1042.2879</v>
      </c>
      <c r="N55" s="1">
        <f t="shared" si="9"/>
        <v>996.40647291666687</v>
      </c>
      <c r="O55" s="1">
        <f t="shared" si="10"/>
        <v>1041.4055500000002</v>
      </c>
    </row>
    <row r="56" spans="1:16" x14ac:dyDescent="0.2">
      <c r="A56" t="s">
        <v>109</v>
      </c>
      <c r="B56">
        <v>3</v>
      </c>
      <c r="C56">
        <v>819.76949999999999</v>
      </c>
      <c r="D56">
        <v>926.22500000000002</v>
      </c>
      <c r="E56">
        <v>992.98559999999998</v>
      </c>
      <c r="F56">
        <v>968.95870000000002</v>
      </c>
      <c r="I56">
        <f t="shared" si="7"/>
        <v>906.37754999999993</v>
      </c>
      <c r="J56">
        <f t="shared" si="8"/>
        <v>947.59185000000002</v>
      </c>
      <c r="K56">
        <f t="shared" si="2"/>
        <v>926.98469999999998</v>
      </c>
      <c r="N56" s="1">
        <f t="shared" si="9"/>
        <v>987.30777291666686</v>
      </c>
      <c r="O56" s="1">
        <f t="shared" si="10"/>
        <v>1050.5042500000002</v>
      </c>
    </row>
    <row r="57" spans="1:16" x14ac:dyDescent="0.2">
      <c r="A57" t="s">
        <v>110</v>
      </c>
      <c r="B57">
        <v>3</v>
      </c>
      <c r="C57">
        <v>634.94060000000002</v>
      </c>
      <c r="D57">
        <v>667.14290000000005</v>
      </c>
      <c r="E57">
        <v>689.29369999999994</v>
      </c>
      <c r="F57">
        <v>725.43150000000003</v>
      </c>
      <c r="I57">
        <f t="shared" si="7"/>
        <v>662.11715000000004</v>
      </c>
      <c r="J57">
        <f t="shared" si="8"/>
        <v>696.28719999999998</v>
      </c>
      <c r="K57">
        <f t="shared" si="2"/>
        <v>679.20217500000001</v>
      </c>
      <c r="N57" s="1">
        <f t="shared" si="9"/>
        <v>990.82989791666694</v>
      </c>
      <c r="O57" s="1">
        <f t="shared" si="10"/>
        <v>1046.982125</v>
      </c>
    </row>
    <row r="58" spans="1:16" x14ac:dyDescent="0.2">
      <c r="A58" t="s">
        <v>111</v>
      </c>
      <c r="B58">
        <v>3</v>
      </c>
      <c r="C58">
        <v>913.17819999999995</v>
      </c>
      <c r="D58">
        <v>903.09500000000003</v>
      </c>
      <c r="E58">
        <v>921.25869999999998</v>
      </c>
      <c r="F58">
        <v>994.59280000000001</v>
      </c>
      <c r="I58">
        <f t="shared" si="7"/>
        <v>917.21844999999996</v>
      </c>
      <c r="J58">
        <f t="shared" si="8"/>
        <v>948.84390000000008</v>
      </c>
      <c r="K58">
        <f t="shared" si="2"/>
        <v>933.03117500000008</v>
      </c>
      <c r="N58" s="1">
        <f t="shared" si="9"/>
        <v>992.1021979166668</v>
      </c>
      <c r="O58" s="1">
        <f t="shared" si="10"/>
        <v>1045.7098250000001</v>
      </c>
    </row>
    <row r="59" spans="1:16" x14ac:dyDescent="0.2">
      <c r="A59" t="s">
        <v>112</v>
      </c>
      <c r="B59">
        <v>3</v>
      </c>
      <c r="C59">
        <v>1087.9331</v>
      </c>
      <c r="D59">
        <v>1130.7208000000001</v>
      </c>
      <c r="E59">
        <v>1209.0823</v>
      </c>
      <c r="F59">
        <v>1121.9417000000001</v>
      </c>
      <c r="I59">
        <f t="shared" si="7"/>
        <v>1148.5077000000001</v>
      </c>
      <c r="J59">
        <f t="shared" si="8"/>
        <v>1126.3312500000002</v>
      </c>
      <c r="K59">
        <f t="shared" si="2"/>
        <v>1137.4194750000001</v>
      </c>
      <c r="N59" s="1">
        <f t="shared" si="9"/>
        <v>1019.0031479166669</v>
      </c>
      <c r="O59" s="1">
        <f t="shared" si="10"/>
        <v>1018.8088750000002</v>
      </c>
    </row>
    <row r="60" spans="1:16" x14ac:dyDescent="0.2">
      <c r="A60" t="s">
        <v>113</v>
      </c>
      <c r="B60">
        <v>3</v>
      </c>
      <c r="C60">
        <v>1273.8867</v>
      </c>
      <c r="D60">
        <v>1380.4447</v>
      </c>
      <c r="E60">
        <v>1400.6978999999999</v>
      </c>
      <c r="F60">
        <v>1480.4474</v>
      </c>
      <c r="I60">
        <f t="shared" si="7"/>
        <v>1337.2923000000001</v>
      </c>
      <c r="J60">
        <f t="shared" si="8"/>
        <v>1430.44605</v>
      </c>
      <c r="K60">
        <f>AVERAGE(I60:J60)</f>
        <v>1383.869175</v>
      </c>
      <c r="N60" s="1">
        <f t="shared" si="9"/>
        <v>961.33804791666694</v>
      </c>
      <c r="O60" s="1">
        <f t="shared" si="10"/>
        <v>1076.4739750000001</v>
      </c>
    </row>
    <row r="61" spans="1:16" x14ac:dyDescent="0.2">
      <c r="A61" t="s">
        <v>114</v>
      </c>
      <c r="B61">
        <v>3</v>
      </c>
      <c r="C61">
        <v>964.59979999999996</v>
      </c>
      <c r="D61">
        <v>923.54499999999996</v>
      </c>
      <c r="E61">
        <v>1082.0038</v>
      </c>
      <c r="F61">
        <v>1027.6746000000001</v>
      </c>
      <c r="I61">
        <f t="shared" si="7"/>
        <v>1023.3018</v>
      </c>
      <c r="J61">
        <f t="shared" si="8"/>
        <v>975.60979999999995</v>
      </c>
      <c r="K61">
        <f t="shared" si="2"/>
        <v>999.45579999999995</v>
      </c>
      <c r="N61" s="1">
        <f t="shared" si="9"/>
        <v>1031.7609229166669</v>
      </c>
      <c r="O61" s="1">
        <f t="shared" si="10"/>
        <v>1006.0511000000001</v>
      </c>
    </row>
    <row r="62" spans="1:16" x14ac:dyDescent="0.2">
      <c r="A62" t="s">
        <v>115</v>
      </c>
      <c r="B62">
        <v>3</v>
      </c>
      <c r="C62">
        <v>657.03369999999995</v>
      </c>
      <c r="D62">
        <v>777.06089999999995</v>
      </c>
      <c r="E62">
        <v>812.5874</v>
      </c>
      <c r="F62">
        <v>794.02340000000004</v>
      </c>
      <c r="I62">
        <f t="shared" si="7"/>
        <v>734.81054999999992</v>
      </c>
      <c r="J62">
        <f t="shared" si="8"/>
        <v>785.54214999999999</v>
      </c>
      <c r="K62">
        <f t="shared" si="2"/>
        <v>760.17634999999996</v>
      </c>
      <c r="N62" s="1">
        <f t="shared" si="9"/>
        <v>982.54912291666687</v>
      </c>
      <c r="O62" s="1">
        <f t="shared" si="10"/>
        <v>1055.2629000000002</v>
      </c>
    </row>
    <row r="63" spans="1:16" x14ac:dyDescent="0.2">
      <c r="A63" t="s">
        <v>116</v>
      </c>
      <c r="B63">
        <v>3</v>
      </c>
      <c r="C63">
        <v>1067.7596000000001</v>
      </c>
      <c r="D63">
        <v>1137.4086</v>
      </c>
      <c r="E63">
        <v>1062.7286999999999</v>
      </c>
      <c r="F63">
        <v>1081.7642000000001</v>
      </c>
      <c r="I63">
        <f t="shared" si="7"/>
        <v>1065.24415</v>
      </c>
      <c r="J63">
        <f t="shared" si="8"/>
        <v>1109.5864000000001</v>
      </c>
      <c r="K63">
        <f t="shared" si="2"/>
        <v>1087.4152750000001</v>
      </c>
      <c r="N63" s="1">
        <f t="shared" si="9"/>
        <v>985.74379791666684</v>
      </c>
      <c r="O63" s="1">
        <f t="shared" si="10"/>
        <v>1052.0682250000002</v>
      </c>
    </row>
    <row r="64" spans="1:16" x14ac:dyDescent="0.2">
      <c r="A64" t="s">
        <v>117</v>
      </c>
      <c r="B64">
        <v>3</v>
      </c>
      <c r="C64">
        <v>1300.2727</v>
      </c>
      <c r="D64">
        <v>1651.8813</v>
      </c>
      <c r="E64">
        <v>1405.2612999999999</v>
      </c>
      <c r="F64">
        <v>1595.6753000000001</v>
      </c>
      <c r="I64">
        <f t="shared" si="7"/>
        <v>1352.7669999999998</v>
      </c>
      <c r="J64">
        <f t="shared" si="8"/>
        <v>1623.7782999999999</v>
      </c>
      <c r="K64">
        <f t="shared" si="2"/>
        <v>1488.2726499999999</v>
      </c>
      <c r="N64" s="1">
        <f t="shared" si="9"/>
        <v>872.40927291666685</v>
      </c>
      <c r="O64" s="1">
        <f t="shared" si="10"/>
        <v>1165.4027500000002</v>
      </c>
    </row>
    <row r="65" spans="1:15" x14ac:dyDescent="0.2">
      <c r="A65" t="s">
        <v>118</v>
      </c>
      <c r="B65">
        <v>3</v>
      </c>
      <c r="C65">
        <v>887.42150000000004</v>
      </c>
      <c r="D65">
        <v>910.67560000000003</v>
      </c>
      <c r="E65">
        <v>874.71730000000002</v>
      </c>
      <c r="F65">
        <v>959.3537</v>
      </c>
      <c r="I65">
        <f t="shared" si="7"/>
        <v>881.06940000000009</v>
      </c>
      <c r="J65">
        <f t="shared" si="8"/>
        <v>935.01465000000007</v>
      </c>
      <c r="K65">
        <f t="shared" si="2"/>
        <v>908.04202500000008</v>
      </c>
      <c r="N65" s="1">
        <f t="shared" si="9"/>
        <v>980.94229791666692</v>
      </c>
      <c r="O65" s="1">
        <f t="shared" si="10"/>
        <v>1056.869725</v>
      </c>
    </row>
    <row r="66" spans="1:15" x14ac:dyDescent="0.2">
      <c r="A66" t="s">
        <v>119</v>
      </c>
      <c r="B66">
        <v>3</v>
      </c>
      <c r="C66">
        <v>955.64080000000001</v>
      </c>
      <c r="D66">
        <v>959.96339999999998</v>
      </c>
      <c r="E66">
        <v>993.23030000000006</v>
      </c>
      <c r="F66">
        <v>995.6354</v>
      </c>
      <c r="I66">
        <f t="shared" si="7"/>
        <v>974.43555000000003</v>
      </c>
      <c r="J66">
        <f t="shared" si="8"/>
        <v>977.79939999999999</v>
      </c>
      <c r="K66">
        <f t="shared" si="2"/>
        <v>976.11747500000001</v>
      </c>
      <c r="N66" s="1">
        <f t="shared" si="9"/>
        <v>1006.2329979166669</v>
      </c>
      <c r="O66" s="1">
        <f t="shared" si="10"/>
        <v>1031.579025</v>
      </c>
    </row>
    <row r="67" spans="1:15" x14ac:dyDescent="0.2">
      <c r="A67" t="s">
        <v>120</v>
      </c>
      <c r="B67">
        <v>3</v>
      </c>
      <c r="C67">
        <v>989.89930000000004</v>
      </c>
      <c r="D67">
        <v>1055.3008</v>
      </c>
      <c r="E67">
        <v>882.95590000000004</v>
      </c>
      <c r="F67">
        <v>818.22460000000001</v>
      </c>
      <c r="I67">
        <f t="shared" si="7"/>
        <v>936.42759999999998</v>
      </c>
      <c r="J67">
        <f t="shared" si="8"/>
        <v>936.7627</v>
      </c>
      <c r="K67">
        <f t="shared" ref="K67:K76" si="11">AVERAGE(I67:J67)</f>
        <v>936.59514999999999</v>
      </c>
      <c r="N67" s="1">
        <f t="shared" si="9"/>
        <v>1007.7473729166669</v>
      </c>
      <c r="O67" s="1">
        <f t="shared" si="10"/>
        <v>1030.0646500000003</v>
      </c>
    </row>
    <row r="68" spans="1:15" x14ac:dyDescent="0.2">
      <c r="A68" t="s">
        <v>121</v>
      </c>
      <c r="B68">
        <v>3</v>
      </c>
      <c r="C68">
        <v>1258.2734</v>
      </c>
      <c r="D68">
        <v>1252.9142999999999</v>
      </c>
      <c r="E68">
        <v>1179.0228999999999</v>
      </c>
      <c r="F68">
        <v>1145.5351000000001</v>
      </c>
      <c r="I68">
        <f t="shared" si="7"/>
        <v>1218.64815</v>
      </c>
      <c r="J68">
        <f t="shared" si="8"/>
        <v>1199.2247</v>
      </c>
      <c r="K68">
        <f t="shared" si="11"/>
        <v>1208.9364249999999</v>
      </c>
      <c r="N68" s="1">
        <f t="shared" si="9"/>
        <v>1017.626647916667</v>
      </c>
      <c r="O68" s="1">
        <f t="shared" si="10"/>
        <v>1020.1853750000002</v>
      </c>
    </row>
    <row r="69" spans="1:15" x14ac:dyDescent="0.2">
      <c r="A69" t="s">
        <v>122</v>
      </c>
      <c r="B69">
        <v>3</v>
      </c>
      <c r="C69">
        <v>751.17359999999996</v>
      </c>
      <c r="D69">
        <v>794.61800000000005</v>
      </c>
      <c r="E69">
        <v>815.07060000000001</v>
      </c>
      <c r="F69">
        <v>881.44150000000002</v>
      </c>
      <c r="I69">
        <f t="shared" si="7"/>
        <v>783.12210000000005</v>
      </c>
      <c r="J69">
        <f t="shared" si="8"/>
        <v>838.02975000000004</v>
      </c>
      <c r="K69">
        <f t="shared" si="11"/>
        <v>810.5759250000001</v>
      </c>
      <c r="N69" s="1">
        <f t="shared" si="9"/>
        <v>980.46109791666686</v>
      </c>
      <c r="O69" s="1">
        <f t="shared" si="10"/>
        <v>1057.3509250000002</v>
      </c>
    </row>
    <row r="70" spans="1:15" x14ac:dyDescent="0.2">
      <c r="A70" t="s">
        <v>123</v>
      </c>
      <c r="B70">
        <v>3</v>
      </c>
      <c r="C70">
        <v>995.94500000000005</v>
      </c>
      <c r="D70">
        <v>986.19970000000001</v>
      </c>
      <c r="E70">
        <v>973.28819999999996</v>
      </c>
      <c r="F70">
        <v>1022.8659</v>
      </c>
      <c r="I70">
        <f>(C70+E70)/2</f>
        <v>984.61660000000006</v>
      </c>
      <c r="J70">
        <f>(D70+F70)/2</f>
        <v>1004.5328</v>
      </c>
      <c r="K70">
        <f t="shared" si="11"/>
        <v>994.57470000000001</v>
      </c>
      <c r="N70" s="1">
        <f t="shared" si="9"/>
        <v>997.95682291666697</v>
      </c>
      <c r="O70" s="1">
        <f t="shared" si="10"/>
        <v>1039.8552</v>
      </c>
    </row>
    <row r="71" spans="1:15" x14ac:dyDescent="0.2">
      <c r="A71" t="s">
        <v>124</v>
      </c>
      <c r="B71">
        <v>3</v>
      </c>
      <c r="C71">
        <v>781.83669999999995</v>
      </c>
      <c r="D71">
        <v>993.44200000000001</v>
      </c>
      <c r="E71">
        <v>987.29480000000001</v>
      </c>
      <c r="F71">
        <v>995.94960000000003</v>
      </c>
      <c r="I71">
        <f t="shared" ref="I71:I76" si="12">(C71+E71)/2</f>
        <v>884.56574999999998</v>
      </c>
      <c r="J71">
        <f t="shared" ref="J71:J76" si="13">(D71+F71)/2</f>
        <v>994.69579999999996</v>
      </c>
      <c r="K71">
        <f t="shared" si="11"/>
        <v>939.63077499999997</v>
      </c>
      <c r="N71" s="1">
        <f t="shared" si="9"/>
        <v>952.84989791666692</v>
      </c>
      <c r="O71" s="1">
        <f t="shared" si="10"/>
        <v>1084.962125</v>
      </c>
    </row>
    <row r="72" spans="1:15" x14ac:dyDescent="0.2">
      <c r="A72" t="s">
        <v>125</v>
      </c>
      <c r="B72">
        <v>3</v>
      </c>
      <c r="C72">
        <v>1025.4498000000001</v>
      </c>
      <c r="D72">
        <v>1012.5996</v>
      </c>
      <c r="E72">
        <v>1169.1158</v>
      </c>
      <c r="F72">
        <v>1211.345</v>
      </c>
      <c r="I72">
        <f t="shared" si="12"/>
        <v>1097.2828</v>
      </c>
      <c r="J72">
        <f t="shared" si="13"/>
        <v>1111.9722999999999</v>
      </c>
      <c r="K72">
        <f t="shared" si="11"/>
        <v>1104.6275499999999</v>
      </c>
      <c r="N72" s="1">
        <f t="shared" si="9"/>
        <v>1000.5701729166669</v>
      </c>
      <c r="O72" s="1">
        <f t="shared" si="10"/>
        <v>1037.2418500000001</v>
      </c>
    </row>
    <row r="73" spans="1:15" x14ac:dyDescent="0.2">
      <c r="A73" t="s">
        <v>126</v>
      </c>
      <c r="B73">
        <v>3</v>
      </c>
      <c r="C73">
        <v>1018.9983</v>
      </c>
      <c r="D73">
        <v>1175.7701999999999</v>
      </c>
      <c r="E73">
        <v>1054.9512999999999</v>
      </c>
      <c r="F73">
        <v>1072.2136</v>
      </c>
      <c r="I73">
        <f t="shared" si="12"/>
        <v>1036.9748</v>
      </c>
      <c r="J73">
        <f t="shared" si="13"/>
        <v>1123.9919</v>
      </c>
      <c r="K73">
        <f t="shared" si="11"/>
        <v>1080.48335</v>
      </c>
      <c r="N73" s="1">
        <f t="shared" si="9"/>
        <v>964.4063729166669</v>
      </c>
      <c r="O73" s="1">
        <f t="shared" si="10"/>
        <v>1073.4056500000002</v>
      </c>
    </row>
    <row r="74" spans="1:15" x14ac:dyDescent="0.2">
      <c r="A74" t="s">
        <v>127</v>
      </c>
      <c r="B74">
        <v>3</v>
      </c>
      <c r="C74">
        <v>1064.825</v>
      </c>
      <c r="D74">
        <v>1124.0686000000001</v>
      </c>
      <c r="E74">
        <v>1036.8416999999999</v>
      </c>
      <c r="F74">
        <v>1145.3230000000001</v>
      </c>
      <c r="I74">
        <f t="shared" si="12"/>
        <v>1050.8333499999999</v>
      </c>
      <c r="J74">
        <f t="shared" si="13"/>
        <v>1134.6958</v>
      </c>
      <c r="K74">
        <f t="shared" si="11"/>
        <v>1092.7645749999999</v>
      </c>
      <c r="N74" s="1">
        <f t="shared" si="9"/>
        <v>965.98369791666687</v>
      </c>
      <c r="O74" s="1">
        <f t="shared" si="10"/>
        <v>1071.8283250000002</v>
      </c>
    </row>
    <row r="75" spans="1:15" x14ac:dyDescent="0.2">
      <c r="A75" t="s">
        <v>128</v>
      </c>
      <c r="B75">
        <v>3</v>
      </c>
      <c r="C75">
        <v>820.22159999999997</v>
      </c>
      <c r="D75">
        <v>790.8546</v>
      </c>
      <c r="E75">
        <v>868.91020000000003</v>
      </c>
      <c r="F75">
        <v>844.7953</v>
      </c>
      <c r="I75">
        <f t="shared" si="12"/>
        <v>844.56590000000006</v>
      </c>
      <c r="J75">
        <f t="shared" si="13"/>
        <v>817.82494999999994</v>
      </c>
      <c r="K75">
        <f t="shared" si="11"/>
        <v>831.195425</v>
      </c>
      <c r="N75" s="1">
        <f t="shared" si="9"/>
        <v>1021.285397916667</v>
      </c>
      <c r="O75" s="1">
        <f t="shared" si="10"/>
        <v>1016.5266250000001</v>
      </c>
    </row>
    <row r="76" spans="1:15" x14ac:dyDescent="0.2">
      <c r="A76" t="s">
        <v>129</v>
      </c>
      <c r="B76">
        <v>3</v>
      </c>
      <c r="C76">
        <v>887.34220000000005</v>
      </c>
      <c r="D76">
        <v>832.21879999999999</v>
      </c>
      <c r="E76">
        <v>756.39890000000003</v>
      </c>
      <c r="F76">
        <v>891.99189999999999</v>
      </c>
      <c r="I76">
        <f t="shared" si="12"/>
        <v>821.87055000000009</v>
      </c>
      <c r="J76">
        <f t="shared" si="13"/>
        <v>862.10535000000004</v>
      </c>
      <c r="K76">
        <f t="shared" si="11"/>
        <v>841.98795000000007</v>
      </c>
      <c r="N76" s="1">
        <f t="shared" si="9"/>
        <v>987.79752291666694</v>
      </c>
      <c r="O76" s="1">
        <f t="shared" si="10"/>
        <v>1050.0145000000002</v>
      </c>
    </row>
    <row r="78" spans="1:15" x14ac:dyDescent="0.2">
      <c r="J78" t="s">
        <v>158</v>
      </c>
      <c r="K78" t="s">
        <v>159</v>
      </c>
      <c r="L78" t="s">
        <v>141</v>
      </c>
    </row>
    <row r="79" spans="1:15" x14ac:dyDescent="0.2">
      <c r="I79" t="s">
        <v>136</v>
      </c>
      <c r="J79">
        <f>L2</f>
        <v>2001.2711640000002</v>
      </c>
      <c r="K79">
        <f>M2</f>
        <v>2025.5846919999999</v>
      </c>
      <c r="L79">
        <f>P2</f>
        <v>37.375825016616346</v>
      </c>
    </row>
    <row r="80" spans="1:15" x14ac:dyDescent="0.2">
      <c r="I80" t="s">
        <v>137</v>
      </c>
      <c r="J80">
        <f>L27</f>
        <v>1566.2000211538466</v>
      </c>
      <c r="K80">
        <f>M27</f>
        <v>1630.9578192307688</v>
      </c>
      <c r="L80">
        <f>P27</f>
        <v>27.733314083020026</v>
      </c>
    </row>
    <row r="81" spans="9:12" x14ac:dyDescent="0.2">
      <c r="I81" t="s">
        <v>138</v>
      </c>
      <c r="J81">
        <f>L53</f>
        <v>1007.9149229166669</v>
      </c>
      <c r="K81">
        <f>M53</f>
        <v>1029.8971000000001</v>
      </c>
      <c r="L81">
        <f>P53</f>
        <v>20.200259469519832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D67" workbookViewId="0">
      <selection activeCell="L98" sqref="L98"/>
    </sheetView>
  </sheetViews>
  <sheetFormatPr baseColWidth="10" defaultRowHeight="16" x14ac:dyDescent="0.2"/>
  <sheetData>
    <row r="1" spans="1:16" x14ac:dyDescent="0.2">
      <c r="A1" t="s">
        <v>0</v>
      </c>
      <c r="B1" t="s">
        <v>2</v>
      </c>
      <c r="C1" t="s">
        <v>20</v>
      </c>
      <c r="D1" t="s">
        <v>21</v>
      </c>
      <c r="E1" t="s">
        <v>22</v>
      </c>
      <c r="F1" t="s">
        <v>23</v>
      </c>
      <c r="H1" t="s">
        <v>157</v>
      </c>
      <c r="I1" t="s">
        <v>154</v>
      </c>
      <c r="J1" t="s">
        <v>152</v>
      </c>
      <c r="K1" t="s">
        <v>130</v>
      </c>
      <c r="L1" t="s">
        <v>132</v>
      </c>
      <c r="M1" t="s">
        <v>133</v>
      </c>
      <c r="N1" t="s">
        <v>131</v>
      </c>
      <c r="O1" t="s">
        <v>134</v>
      </c>
      <c r="P1" t="s">
        <v>141</v>
      </c>
    </row>
    <row r="2" spans="1:16" x14ac:dyDescent="0.2">
      <c r="A2" t="s">
        <v>54</v>
      </c>
      <c r="B2">
        <v>1</v>
      </c>
      <c r="C2">
        <v>0.83333000000000002</v>
      </c>
      <c r="D2">
        <v>0.8</v>
      </c>
      <c r="E2">
        <v>0.58333000000000002</v>
      </c>
      <c r="F2">
        <v>0.875</v>
      </c>
      <c r="I2">
        <f>(C2+E2)/2</f>
        <v>0.70833000000000002</v>
      </c>
      <c r="J2">
        <f>(D2+F2)/2</f>
        <v>0.83750000000000002</v>
      </c>
      <c r="K2">
        <f>AVERAGE(I2:J2)</f>
        <v>0.77291500000000002</v>
      </c>
      <c r="L2">
        <f>AVERAGE(I2:I26)</f>
        <v>0.8887632000000002</v>
      </c>
      <c r="M2">
        <f>AVERAGE(J2:J26)</f>
        <v>0.8715714</v>
      </c>
      <c r="N2">
        <f>I2-$K2+L$2</f>
        <v>0.82417820000000019</v>
      </c>
      <c r="O2">
        <f>J2-$K2+M$2</f>
        <v>0.9361564</v>
      </c>
      <c r="P2">
        <f>1.96*STDEV(N2:N26)/SQRT(COUNT(B2:B26))</f>
        <v>1.5813611210334897E-2</v>
      </c>
    </row>
    <row r="3" spans="1:16" x14ac:dyDescent="0.2">
      <c r="A3" t="s">
        <v>56</v>
      </c>
      <c r="B3">
        <v>1</v>
      </c>
      <c r="C3">
        <v>0.79166999999999998</v>
      </c>
      <c r="D3">
        <v>0.77142999999999995</v>
      </c>
      <c r="E3">
        <v>0.70833000000000002</v>
      </c>
      <c r="F3">
        <v>0.78125</v>
      </c>
      <c r="I3">
        <f t="shared" ref="I3:J36" si="0">(C3+E3)/2</f>
        <v>0.75</v>
      </c>
      <c r="J3">
        <f t="shared" si="0"/>
        <v>0.77634000000000003</v>
      </c>
      <c r="K3">
        <f t="shared" ref="K3:K66" si="1">AVERAGE(I3:J3)</f>
        <v>0.76317000000000002</v>
      </c>
      <c r="N3">
        <f t="shared" ref="N3:O26" si="2">I3-$K3+L$2</f>
        <v>0.87559320000000018</v>
      </c>
      <c r="O3">
        <f t="shared" si="2"/>
        <v>0.88474140000000001</v>
      </c>
    </row>
    <row r="4" spans="1:16" x14ac:dyDescent="0.2">
      <c r="A4" t="s">
        <v>57</v>
      </c>
      <c r="B4">
        <v>1</v>
      </c>
      <c r="C4">
        <v>0.90476000000000001</v>
      </c>
      <c r="D4">
        <v>0.72972999999999999</v>
      </c>
      <c r="E4">
        <v>0.86207</v>
      </c>
      <c r="F4">
        <v>0.57142999999999999</v>
      </c>
      <c r="I4">
        <f t="shared" si="0"/>
        <v>0.88341500000000006</v>
      </c>
      <c r="J4">
        <f t="shared" si="0"/>
        <v>0.65057999999999994</v>
      </c>
      <c r="K4">
        <f t="shared" si="1"/>
        <v>0.7669975</v>
      </c>
      <c r="N4">
        <f t="shared" si="2"/>
        <v>1.0051807000000004</v>
      </c>
      <c r="O4">
        <f t="shared" si="2"/>
        <v>0.75515389999999993</v>
      </c>
    </row>
    <row r="5" spans="1:16" x14ac:dyDescent="0.2">
      <c r="A5" t="s">
        <v>58</v>
      </c>
      <c r="B5">
        <v>1</v>
      </c>
      <c r="C5">
        <v>0.86207</v>
      </c>
      <c r="D5">
        <v>0.59375</v>
      </c>
      <c r="E5">
        <v>0.73912999999999995</v>
      </c>
      <c r="F5">
        <v>0.77419000000000004</v>
      </c>
      <c r="I5">
        <f t="shared" si="0"/>
        <v>0.80059999999999998</v>
      </c>
      <c r="J5">
        <f t="shared" si="0"/>
        <v>0.68396999999999997</v>
      </c>
      <c r="K5">
        <f t="shared" si="1"/>
        <v>0.74228499999999997</v>
      </c>
      <c r="N5">
        <f t="shared" si="2"/>
        <v>0.9470782000000002</v>
      </c>
      <c r="O5">
        <f t="shared" si="2"/>
        <v>0.81325639999999999</v>
      </c>
    </row>
    <row r="6" spans="1:16" x14ac:dyDescent="0.2">
      <c r="A6" t="s">
        <v>59</v>
      </c>
      <c r="B6">
        <v>1</v>
      </c>
      <c r="C6">
        <v>0.625</v>
      </c>
      <c r="D6">
        <v>0.74285999999999996</v>
      </c>
      <c r="E6">
        <v>0.875</v>
      </c>
      <c r="F6">
        <v>0.78125</v>
      </c>
      <c r="I6">
        <f t="shared" si="0"/>
        <v>0.75</v>
      </c>
      <c r="J6">
        <f t="shared" si="0"/>
        <v>0.76205499999999993</v>
      </c>
      <c r="K6">
        <f t="shared" si="1"/>
        <v>0.75602749999999996</v>
      </c>
      <c r="N6">
        <f t="shared" si="2"/>
        <v>0.88273570000000023</v>
      </c>
      <c r="O6">
        <f t="shared" si="2"/>
        <v>0.87759889999999996</v>
      </c>
    </row>
    <row r="7" spans="1:16" x14ac:dyDescent="0.2">
      <c r="A7" t="s">
        <v>60</v>
      </c>
      <c r="B7">
        <v>1</v>
      </c>
      <c r="C7">
        <v>0.95</v>
      </c>
      <c r="D7">
        <v>0.9</v>
      </c>
      <c r="E7">
        <v>0.84848000000000001</v>
      </c>
      <c r="F7">
        <v>0.90625</v>
      </c>
      <c r="I7">
        <f t="shared" si="0"/>
        <v>0.89924000000000004</v>
      </c>
      <c r="J7">
        <f t="shared" si="0"/>
        <v>0.90312499999999996</v>
      </c>
      <c r="K7">
        <f t="shared" si="1"/>
        <v>0.9011825</v>
      </c>
      <c r="N7">
        <f t="shared" si="2"/>
        <v>0.88682070000000024</v>
      </c>
      <c r="O7">
        <f t="shared" si="2"/>
        <v>0.87351389999999995</v>
      </c>
    </row>
    <row r="8" spans="1:16" x14ac:dyDescent="0.2">
      <c r="A8" t="s">
        <v>61</v>
      </c>
      <c r="B8">
        <v>1</v>
      </c>
      <c r="C8">
        <v>0.96552000000000004</v>
      </c>
      <c r="D8">
        <v>0.93547999999999998</v>
      </c>
      <c r="E8">
        <v>0.85714000000000001</v>
      </c>
      <c r="F8">
        <v>0.91176000000000001</v>
      </c>
      <c r="I8">
        <f t="shared" si="0"/>
        <v>0.91132999999999997</v>
      </c>
      <c r="J8">
        <f t="shared" si="0"/>
        <v>0.92362</v>
      </c>
      <c r="K8">
        <f t="shared" si="1"/>
        <v>0.91747500000000004</v>
      </c>
      <c r="N8">
        <f t="shared" si="2"/>
        <v>0.88261820000000013</v>
      </c>
      <c r="O8">
        <f t="shared" si="2"/>
        <v>0.87771639999999995</v>
      </c>
    </row>
    <row r="9" spans="1:16" x14ac:dyDescent="0.2">
      <c r="A9" t="s">
        <v>62</v>
      </c>
      <c r="B9">
        <v>1</v>
      </c>
      <c r="C9">
        <v>0.88</v>
      </c>
      <c r="D9">
        <v>0.89654999999999996</v>
      </c>
      <c r="E9">
        <v>0.81818000000000002</v>
      </c>
      <c r="F9">
        <v>0.71428999999999998</v>
      </c>
      <c r="I9">
        <f t="shared" si="0"/>
        <v>0.84909000000000001</v>
      </c>
      <c r="J9">
        <f t="shared" si="0"/>
        <v>0.80542000000000002</v>
      </c>
      <c r="K9">
        <f t="shared" si="1"/>
        <v>0.82725500000000007</v>
      </c>
      <c r="N9">
        <f t="shared" si="2"/>
        <v>0.91059820000000014</v>
      </c>
      <c r="O9">
        <f t="shared" si="2"/>
        <v>0.84973639999999995</v>
      </c>
    </row>
    <row r="10" spans="1:16" x14ac:dyDescent="0.2">
      <c r="A10" t="s">
        <v>63</v>
      </c>
      <c r="B10">
        <v>1</v>
      </c>
      <c r="C10">
        <v>0.96552000000000004</v>
      </c>
      <c r="D10">
        <v>0.96774000000000004</v>
      </c>
      <c r="E10">
        <v>1</v>
      </c>
      <c r="F10">
        <v>0.97058999999999995</v>
      </c>
      <c r="I10">
        <f t="shared" si="0"/>
        <v>0.98276000000000008</v>
      </c>
      <c r="J10">
        <f t="shared" si="0"/>
        <v>0.96916500000000005</v>
      </c>
      <c r="K10">
        <f t="shared" si="1"/>
        <v>0.97596250000000007</v>
      </c>
      <c r="N10">
        <f t="shared" si="2"/>
        <v>0.89556070000000021</v>
      </c>
      <c r="O10">
        <f t="shared" si="2"/>
        <v>0.86477389999999998</v>
      </c>
    </row>
    <row r="11" spans="1:16" x14ac:dyDescent="0.2">
      <c r="A11" t="s">
        <v>64</v>
      </c>
      <c r="B11">
        <v>1</v>
      </c>
      <c r="C11">
        <v>0.91666999999999998</v>
      </c>
      <c r="D11">
        <v>0.88571</v>
      </c>
      <c r="E11">
        <v>0.95833000000000002</v>
      </c>
      <c r="F11">
        <v>0.90625</v>
      </c>
      <c r="I11">
        <f t="shared" si="0"/>
        <v>0.9375</v>
      </c>
      <c r="J11">
        <f t="shared" si="0"/>
        <v>0.89598</v>
      </c>
      <c r="K11">
        <f t="shared" si="1"/>
        <v>0.91674</v>
      </c>
      <c r="N11">
        <f t="shared" si="2"/>
        <v>0.9095232000000002</v>
      </c>
      <c r="O11">
        <f t="shared" si="2"/>
        <v>0.8508114</v>
      </c>
    </row>
    <row r="12" spans="1:16" x14ac:dyDescent="0.2">
      <c r="A12" t="s">
        <v>65</v>
      </c>
      <c r="B12">
        <v>1</v>
      </c>
      <c r="C12">
        <v>0.875</v>
      </c>
      <c r="D12">
        <v>0.8</v>
      </c>
      <c r="E12">
        <v>0.875</v>
      </c>
      <c r="F12">
        <v>0.875</v>
      </c>
      <c r="I12">
        <f t="shared" si="0"/>
        <v>0.875</v>
      </c>
      <c r="J12">
        <f t="shared" si="0"/>
        <v>0.83750000000000002</v>
      </c>
      <c r="K12">
        <f t="shared" si="1"/>
        <v>0.85624999999999996</v>
      </c>
      <c r="N12">
        <f t="shared" si="2"/>
        <v>0.90751320000000024</v>
      </c>
      <c r="O12">
        <f t="shared" si="2"/>
        <v>0.85282140000000006</v>
      </c>
    </row>
    <row r="13" spans="1:16" x14ac:dyDescent="0.2">
      <c r="A13" t="s">
        <v>66</v>
      </c>
      <c r="B13">
        <v>1</v>
      </c>
      <c r="C13">
        <v>0.95833000000000002</v>
      </c>
      <c r="D13">
        <v>0.65713999999999995</v>
      </c>
      <c r="E13">
        <v>0.91666999999999998</v>
      </c>
      <c r="F13">
        <v>0.8125</v>
      </c>
      <c r="I13">
        <f t="shared" si="0"/>
        <v>0.9375</v>
      </c>
      <c r="J13">
        <f t="shared" si="0"/>
        <v>0.73482000000000003</v>
      </c>
      <c r="K13">
        <f t="shared" si="1"/>
        <v>0.83616000000000001</v>
      </c>
      <c r="N13">
        <f t="shared" si="2"/>
        <v>0.99010320000000018</v>
      </c>
      <c r="O13">
        <f t="shared" si="2"/>
        <v>0.77023140000000001</v>
      </c>
    </row>
    <row r="14" spans="1:16" x14ac:dyDescent="0.2">
      <c r="A14" t="s">
        <v>67</v>
      </c>
      <c r="B14">
        <v>1</v>
      </c>
      <c r="C14">
        <v>0.95833000000000002</v>
      </c>
      <c r="D14">
        <v>0.97143000000000002</v>
      </c>
      <c r="E14">
        <v>0.91666999999999998</v>
      </c>
      <c r="F14">
        <v>0.84375</v>
      </c>
      <c r="I14">
        <f t="shared" si="0"/>
        <v>0.9375</v>
      </c>
      <c r="J14">
        <f t="shared" si="0"/>
        <v>0.90759000000000001</v>
      </c>
      <c r="K14">
        <f t="shared" si="1"/>
        <v>0.92254499999999995</v>
      </c>
      <c r="N14">
        <f t="shared" si="2"/>
        <v>0.90371820000000025</v>
      </c>
      <c r="O14">
        <f t="shared" si="2"/>
        <v>0.85661640000000006</v>
      </c>
    </row>
    <row r="15" spans="1:16" x14ac:dyDescent="0.2">
      <c r="A15" t="s">
        <v>68</v>
      </c>
      <c r="B15">
        <v>1</v>
      </c>
      <c r="C15">
        <v>1</v>
      </c>
      <c r="D15">
        <v>0.96774000000000004</v>
      </c>
      <c r="E15">
        <v>0.85714000000000001</v>
      </c>
      <c r="F15">
        <v>0.97058999999999995</v>
      </c>
      <c r="I15">
        <f t="shared" si="0"/>
        <v>0.92857000000000001</v>
      </c>
      <c r="J15">
        <f t="shared" si="0"/>
        <v>0.96916500000000005</v>
      </c>
      <c r="K15">
        <f t="shared" si="1"/>
        <v>0.94886749999999997</v>
      </c>
      <c r="N15">
        <f t="shared" si="2"/>
        <v>0.86846570000000023</v>
      </c>
      <c r="O15">
        <f t="shared" si="2"/>
        <v>0.89186890000000008</v>
      </c>
    </row>
    <row r="16" spans="1:16" x14ac:dyDescent="0.2">
      <c r="A16" t="s">
        <v>69</v>
      </c>
      <c r="B16">
        <v>1</v>
      </c>
      <c r="C16">
        <v>0.88</v>
      </c>
      <c r="D16">
        <v>0.93103000000000002</v>
      </c>
      <c r="E16">
        <v>0.87878999999999996</v>
      </c>
      <c r="F16">
        <v>0.78571000000000002</v>
      </c>
      <c r="I16">
        <f t="shared" si="0"/>
        <v>0.87939499999999993</v>
      </c>
      <c r="J16">
        <f t="shared" si="0"/>
        <v>0.85837000000000008</v>
      </c>
      <c r="K16">
        <f t="shared" si="1"/>
        <v>0.8688825</v>
      </c>
      <c r="N16">
        <f t="shared" si="2"/>
        <v>0.89927570000000012</v>
      </c>
      <c r="O16">
        <f t="shared" si="2"/>
        <v>0.86105890000000007</v>
      </c>
    </row>
    <row r="17" spans="1:16" x14ac:dyDescent="0.2">
      <c r="A17" t="s">
        <v>70</v>
      </c>
      <c r="B17">
        <v>1</v>
      </c>
      <c r="C17">
        <v>0.96875</v>
      </c>
      <c r="D17">
        <v>1</v>
      </c>
      <c r="E17">
        <v>0.85294000000000003</v>
      </c>
      <c r="F17">
        <v>0.89285999999999999</v>
      </c>
      <c r="I17">
        <f t="shared" si="0"/>
        <v>0.91084500000000002</v>
      </c>
      <c r="J17">
        <f t="shared" si="0"/>
        <v>0.94642999999999999</v>
      </c>
      <c r="K17">
        <f t="shared" si="1"/>
        <v>0.9286375</v>
      </c>
      <c r="N17">
        <f t="shared" si="2"/>
        <v>0.87097070000000021</v>
      </c>
      <c r="O17">
        <f t="shared" si="2"/>
        <v>0.88936389999999999</v>
      </c>
    </row>
    <row r="18" spans="1:16" x14ac:dyDescent="0.2">
      <c r="A18" t="s">
        <v>71</v>
      </c>
      <c r="B18">
        <v>1</v>
      </c>
      <c r="C18">
        <v>0.85</v>
      </c>
      <c r="D18">
        <v>0.83333000000000002</v>
      </c>
      <c r="E18">
        <v>0.87878999999999996</v>
      </c>
      <c r="F18">
        <v>0.90625</v>
      </c>
      <c r="I18">
        <f t="shared" si="0"/>
        <v>0.86439500000000002</v>
      </c>
      <c r="J18">
        <f t="shared" si="0"/>
        <v>0.86979000000000006</v>
      </c>
      <c r="K18">
        <f t="shared" si="1"/>
        <v>0.86709250000000004</v>
      </c>
      <c r="N18">
        <f t="shared" si="2"/>
        <v>0.88606570000000018</v>
      </c>
      <c r="O18">
        <f t="shared" si="2"/>
        <v>0.87426890000000002</v>
      </c>
    </row>
    <row r="19" spans="1:16" x14ac:dyDescent="0.2">
      <c r="A19" t="s">
        <v>72</v>
      </c>
      <c r="B19">
        <v>1</v>
      </c>
      <c r="C19">
        <v>1</v>
      </c>
      <c r="D19">
        <v>0.83333000000000002</v>
      </c>
      <c r="E19">
        <v>0.96</v>
      </c>
      <c r="F19">
        <v>0.93938999999999995</v>
      </c>
      <c r="I19">
        <f t="shared" si="0"/>
        <v>0.98</v>
      </c>
      <c r="J19">
        <f t="shared" si="0"/>
        <v>0.88636000000000004</v>
      </c>
      <c r="K19">
        <f t="shared" si="1"/>
        <v>0.93318000000000001</v>
      </c>
      <c r="N19">
        <f t="shared" si="2"/>
        <v>0.93558320000000017</v>
      </c>
      <c r="O19">
        <f t="shared" si="2"/>
        <v>0.82475140000000002</v>
      </c>
    </row>
    <row r="20" spans="1:16" x14ac:dyDescent="0.2">
      <c r="A20" t="s">
        <v>73</v>
      </c>
      <c r="B20">
        <v>1</v>
      </c>
      <c r="C20">
        <v>0.875</v>
      </c>
      <c r="D20">
        <v>0.97143000000000002</v>
      </c>
      <c r="E20">
        <v>0.83333000000000002</v>
      </c>
      <c r="F20">
        <v>0.96875</v>
      </c>
      <c r="I20">
        <f t="shared" si="0"/>
        <v>0.85416500000000006</v>
      </c>
      <c r="J20">
        <f t="shared" si="0"/>
        <v>0.97009000000000001</v>
      </c>
      <c r="K20">
        <f t="shared" si="1"/>
        <v>0.91212749999999998</v>
      </c>
      <c r="N20">
        <f t="shared" si="2"/>
        <v>0.83080070000000028</v>
      </c>
      <c r="O20">
        <f t="shared" si="2"/>
        <v>0.92953390000000002</v>
      </c>
    </row>
    <row r="21" spans="1:16" x14ac:dyDescent="0.2">
      <c r="A21" t="s">
        <v>74</v>
      </c>
      <c r="B21">
        <v>1</v>
      </c>
      <c r="C21">
        <v>0.93103000000000002</v>
      </c>
      <c r="D21">
        <v>1</v>
      </c>
      <c r="E21">
        <v>0.90476000000000001</v>
      </c>
      <c r="F21">
        <v>0.94118000000000002</v>
      </c>
      <c r="I21">
        <f t="shared" si="0"/>
        <v>0.91789500000000002</v>
      </c>
      <c r="J21">
        <f t="shared" si="0"/>
        <v>0.97059000000000006</v>
      </c>
      <c r="K21">
        <f t="shared" si="1"/>
        <v>0.9442425000000001</v>
      </c>
      <c r="N21">
        <f t="shared" si="2"/>
        <v>0.86241570000000012</v>
      </c>
      <c r="O21">
        <f t="shared" si="2"/>
        <v>0.89791889999999996</v>
      </c>
    </row>
    <row r="22" spans="1:16" x14ac:dyDescent="0.2">
      <c r="A22" t="s">
        <v>75</v>
      </c>
      <c r="B22">
        <v>1</v>
      </c>
      <c r="C22">
        <v>0.72</v>
      </c>
      <c r="D22">
        <v>0.75861999999999996</v>
      </c>
      <c r="E22">
        <v>0.84848000000000001</v>
      </c>
      <c r="F22">
        <v>0.71428999999999998</v>
      </c>
      <c r="I22">
        <f t="shared" si="0"/>
        <v>0.78424000000000005</v>
      </c>
      <c r="J22">
        <f t="shared" si="0"/>
        <v>0.73645499999999997</v>
      </c>
      <c r="K22">
        <f t="shared" si="1"/>
        <v>0.76034749999999995</v>
      </c>
      <c r="N22">
        <f t="shared" si="2"/>
        <v>0.91265570000000029</v>
      </c>
      <c r="O22">
        <f t="shared" si="2"/>
        <v>0.84767890000000001</v>
      </c>
    </row>
    <row r="23" spans="1:16" x14ac:dyDescent="0.2">
      <c r="A23" t="s">
        <v>76</v>
      </c>
      <c r="B23">
        <v>1</v>
      </c>
      <c r="C23">
        <v>0.95833000000000002</v>
      </c>
      <c r="D23">
        <v>0.97143000000000002</v>
      </c>
      <c r="E23">
        <v>1</v>
      </c>
      <c r="F23">
        <v>1</v>
      </c>
      <c r="I23">
        <f t="shared" si="0"/>
        <v>0.97916500000000006</v>
      </c>
      <c r="J23">
        <f t="shared" si="0"/>
        <v>0.98571500000000001</v>
      </c>
      <c r="K23">
        <f t="shared" si="1"/>
        <v>0.98243999999999998</v>
      </c>
      <c r="N23">
        <f t="shared" si="2"/>
        <v>0.88548820000000028</v>
      </c>
      <c r="O23">
        <f t="shared" si="2"/>
        <v>0.87484640000000002</v>
      </c>
    </row>
    <row r="24" spans="1:16" x14ac:dyDescent="0.2">
      <c r="A24" t="s">
        <v>77</v>
      </c>
      <c r="B24">
        <v>1</v>
      </c>
      <c r="C24">
        <v>0.95833000000000002</v>
      </c>
      <c r="D24">
        <v>0.97143000000000002</v>
      </c>
      <c r="E24">
        <v>0.95833000000000002</v>
      </c>
      <c r="F24">
        <v>0.9375</v>
      </c>
      <c r="I24">
        <f t="shared" si="0"/>
        <v>0.95833000000000002</v>
      </c>
      <c r="J24">
        <f t="shared" si="0"/>
        <v>0.95446500000000001</v>
      </c>
      <c r="K24">
        <f t="shared" si="1"/>
        <v>0.95639750000000001</v>
      </c>
      <c r="N24">
        <f t="shared" si="2"/>
        <v>0.8906957000000002</v>
      </c>
      <c r="O24">
        <f t="shared" si="2"/>
        <v>0.86963889999999999</v>
      </c>
    </row>
    <row r="25" spans="1:16" x14ac:dyDescent="0.2">
      <c r="A25" t="s">
        <v>78</v>
      </c>
      <c r="B25">
        <v>1</v>
      </c>
      <c r="C25">
        <v>0.91666999999999998</v>
      </c>
      <c r="D25">
        <v>0.96552000000000004</v>
      </c>
      <c r="E25">
        <v>0.96296000000000004</v>
      </c>
      <c r="F25">
        <v>0.94286000000000003</v>
      </c>
      <c r="I25">
        <f t="shared" si="0"/>
        <v>0.93981500000000007</v>
      </c>
      <c r="J25">
        <f t="shared" si="0"/>
        <v>0.95419000000000009</v>
      </c>
      <c r="K25">
        <f t="shared" si="1"/>
        <v>0.94700250000000008</v>
      </c>
      <c r="N25">
        <f t="shared" si="2"/>
        <v>0.88157570000000018</v>
      </c>
      <c r="O25">
        <f t="shared" si="2"/>
        <v>0.87875890000000001</v>
      </c>
    </row>
    <row r="26" spans="1:16" x14ac:dyDescent="0.2">
      <c r="A26" t="s">
        <v>79</v>
      </c>
      <c r="B26">
        <v>1</v>
      </c>
      <c r="C26">
        <v>1</v>
      </c>
      <c r="D26">
        <v>1</v>
      </c>
      <c r="E26">
        <v>1</v>
      </c>
      <c r="F26">
        <v>1</v>
      </c>
      <c r="I26">
        <f t="shared" si="0"/>
        <v>1</v>
      </c>
      <c r="J26">
        <f t="shared" si="0"/>
        <v>1</v>
      </c>
      <c r="K26">
        <f t="shared" si="1"/>
        <v>1</v>
      </c>
      <c r="N26">
        <f t="shared" si="2"/>
        <v>0.8887632000000002</v>
      </c>
      <c r="O26">
        <f t="shared" si="2"/>
        <v>0.8715714</v>
      </c>
    </row>
    <row r="27" spans="1:16" s="2" customFormat="1" x14ac:dyDescent="0.2">
      <c r="A27" s="2" t="s">
        <v>80</v>
      </c>
      <c r="B27" s="2">
        <v>2</v>
      </c>
      <c r="C27" s="2">
        <v>1</v>
      </c>
      <c r="D27" s="2">
        <v>0.94286000000000003</v>
      </c>
      <c r="E27" s="2">
        <v>1</v>
      </c>
      <c r="F27" s="2">
        <v>1</v>
      </c>
      <c r="I27" s="2">
        <f t="shared" si="0"/>
        <v>1</v>
      </c>
      <c r="J27" s="2">
        <f t="shared" si="0"/>
        <v>0.97143000000000002</v>
      </c>
      <c r="K27" s="2">
        <f t="shared" si="1"/>
        <v>0.98571500000000001</v>
      </c>
      <c r="L27" s="2">
        <f>AVERAGE(I27:I52)</f>
        <v>0.95716961538461554</v>
      </c>
      <c r="M27" s="2">
        <f>AVERAGE(J27:J52)</f>
        <v>0.95928423076923075</v>
      </c>
      <c r="N27" s="2">
        <f>I27-$K27+L$27</f>
        <v>0.97145461538461553</v>
      </c>
      <c r="O27" s="2">
        <f>J27-$K27+M$27</f>
        <v>0.94499923076923076</v>
      </c>
      <c r="P27" s="2">
        <f>1.96*STDEV(N27:N52)/SQRT(COUNT(B27:B52))</f>
        <v>7.7233119943938538E-3</v>
      </c>
    </row>
    <row r="28" spans="1:16" x14ac:dyDescent="0.2">
      <c r="A28" t="s">
        <v>81</v>
      </c>
      <c r="B28">
        <v>2</v>
      </c>
      <c r="C28">
        <v>0.91666999999999998</v>
      </c>
      <c r="D28">
        <v>0.96552000000000004</v>
      </c>
      <c r="E28">
        <v>0.88888999999999996</v>
      </c>
      <c r="F28">
        <v>0.91429000000000005</v>
      </c>
      <c r="I28">
        <f t="shared" si="0"/>
        <v>0.90277999999999992</v>
      </c>
      <c r="J28">
        <f t="shared" si="0"/>
        <v>0.93990499999999999</v>
      </c>
      <c r="K28">
        <f t="shared" si="1"/>
        <v>0.92134249999999995</v>
      </c>
      <c r="N28" s="1">
        <f t="shared" ref="N28:O52" si="3">I28-$K28+L$27</f>
        <v>0.9386071153846155</v>
      </c>
      <c r="O28" s="1">
        <f t="shared" si="3"/>
        <v>0.97784673076923079</v>
      </c>
    </row>
    <row r="29" spans="1:16" x14ac:dyDescent="0.2">
      <c r="A29" t="s">
        <v>82</v>
      </c>
      <c r="B29">
        <v>2</v>
      </c>
      <c r="C29">
        <v>0.93103000000000002</v>
      </c>
      <c r="D29">
        <v>0.96774000000000004</v>
      </c>
      <c r="E29">
        <v>1</v>
      </c>
      <c r="F29">
        <v>0.97058999999999995</v>
      </c>
      <c r="I29">
        <f t="shared" si="0"/>
        <v>0.96551500000000001</v>
      </c>
      <c r="J29">
        <f t="shared" si="0"/>
        <v>0.96916500000000005</v>
      </c>
      <c r="K29">
        <f t="shared" si="1"/>
        <v>0.96734000000000009</v>
      </c>
      <c r="N29" s="1">
        <f t="shared" si="3"/>
        <v>0.95534461538461546</v>
      </c>
      <c r="O29" s="1">
        <f t="shared" si="3"/>
        <v>0.96110923076923072</v>
      </c>
    </row>
    <row r="30" spans="1:16" x14ac:dyDescent="0.2">
      <c r="A30" t="s">
        <v>83</v>
      </c>
      <c r="B30">
        <v>2</v>
      </c>
      <c r="C30">
        <v>0.93332999999999999</v>
      </c>
      <c r="D30">
        <v>0.84</v>
      </c>
      <c r="E30">
        <v>0.86485999999999996</v>
      </c>
      <c r="F30">
        <v>0.91303999999999996</v>
      </c>
      <c r="I30">
        <f t="shared" si="0"/>
        <v>0.89909499999999998</v>
      </c>
      <c r="J30">
        <f t="shared" si="0"/>
        <v>0.87651999999999997</v>
      </c>
      <c r="K30">
        <f t="shared" si="1"/>
        <v>0.88780749999999997</v>
      </c>
      <c r="N30" s="1">
        <f t="shared" si="3"/>
        <v>0.96845711538461554</v>
      </c>
      <c r="O30" s="1">
        <f t="shared" si="3"/>
        <v>0.94799673076923074</v>
      </c>
    </row>
    <row r="31" spans="1:16" x14ac:dyDescent="0.2">
      <c r="A31" t="s">
        <v>84</v>
      </c>
      <c r="B31">
        <v>2</v>
      </c>
      <c r="C31">
        <v>1</v>
      </c>
      <c r="D31">
        <v>0.92593000000000003</v>
      </c>
      <c r="E31">
        <v>0.96153999999999995</v>
      </c>
      <c r="F31">
        <v>0.9</v>
      </c>
      <c r="I31">
        <f t="shared" si="0"/>
        <v>0.98076999999999992</v>
      </c>
      <c r="J31">
        <f t="shared" si="0"/>
        <v>0.91296500000000003</v>
      </c>
      <c r="K31">
        <f t="shared" si="1"/>
        <v>0.94686749999999997</v>
      </c>
      <c r="N31" s="1">
        <f t="shared" si="3"/>
        <v>0.99107211538461548</v>
      </c>
      <c r="O31" s="1">
        <f t="shared" si="3"/>
        <v>0.9253817307692308</v>
      </c>
    </row>
    <row r="32" spans="1:16" x14ac:dyDescent="0.2">
      <c r="A32" t="s">
        <v>85</v>
      </c>
      <c r="B32">
        <v>2</v>
      </c>
      <c r="C32">
        <v>1</v>
      </c>
      <c r="D32">
        <v>1</v>
      </c>
      <c r="E32">
        <v>0.95455000000000001</v>
      </c>
      <c r="F32">
        <v>0.875</v>
      </c>
      <c r="I32">
        <f t="shared" si="0"/>
        <v>0.977275</v>
      </c>
      <c r="J32">
        <f t="shared" si="0"/>
        <v>0.9375</v>
      </c>
      <c r="K32">
        <f t="shared" si="1"/>
        <v>0.95738750000000006</v>
      </c>
      <c r="N32" s="1">
        <f t="shared" si="3"/>
        <v>0.97705711538461548</v>
      </c>
      <c r="O32" s="1">
        <f t="shared" si="3"/>
        <v>0.93939673076923069</v>
      </c>
    </row>
    <row r="33" spans="1:15" x14ac:dyDescent="0.2">
      <c r="A33" t="s">
        <v>86</v>
      </c>
      <c r="B33">
        <v>2</v>
      </c>
      <c r="C33">
        <v>1</v>
      </c>
      <c r="D33">
        <v>1</v>
      </c>
      <c r="E33">
        <v>1</v>
      </c>
      <c r="F33">
        <v>1</v>
      </c>
      <c r="I33">
        <f t="shared" si="0"/>
        <v>1</v>
      </c>
      <c r="J33">
        <f t="shared" si="0"/>
        <v>1</v>
      </c>
      <c r="K33">
        <f t="shared" si="1"/>
        <v>1</v>
      </c>
      <c r="N33" s="1">
        <f t="shared" si="3"/>
        <v>0.95716961538461554</v>
      </c>
      <c r="O33" s="1">
        <f t="shared" si="3"/>
        <v>0.95928423076923075</v>
      </c>
    </row>
    <row r="34" spans="1:15" x14ac:dyDescent="0.2">
      <c r="A34" t="s">
        <v>87</v>
      </c>
      <c r="B34">
        <v>2</v>
      </c>
      <c r="C34">
        <v>0.91666999999999998</v>
      </c>
      <c r="D34">
        <v>0.96552000000000004</v>
      </c>
      <c r="E34">
        <v>0.88888999999999996</v>
      </c>
      <c r="F34">
        <v>0.94286000000000003</v>
      </c>
      <c r="I34">
        <f t="shared" si="0"/>
        <v>0.90277999999999992</v>
      </c>
      <c r="J34">
        <f t="shared" si="0"/>
        <v>0.95419000000000009</v>
      </c>
      <c r="K34">
        <f t="shared" si="1"/>
        <v>0.928485</v>
      </c>
      <c r="N34" s="1">
        <f t="shared" si="3"/>
        <v>0.93146461538461545</v>
      </c>
      <c r="O34" s="1">
        <f t="shared" si="3"/>
        <v>0.98498923076923084</v>
      </c>
    </row>
    <row r="35" spans="1:15" x14ac:dyDescent="0.2">
      <c r="A35" t="s">
        <v>88</v>
      </c>
      <c r="B35">
        <v>2</v>
      </c>
      <c r="C35">
        <v>1</v>
      </c>
      <c r="D35">
        <v>0.96774000000000004</v>
      </c>
      <c r="E35">
        <v>0.95238</v>
      </c>
      <c r="F35">
        <v>0.97058999999999995</v>
      </c>
      <c r="I35">
        <f t="shared" si="0"/>
        <v>0.97619</v>
      </c>
      <c r="J35">
        <f t="shared" si="0"/>
        <v>0.96916500000000005</v>
      </c>
      <c r="K35">
        <f t="shared" si="1"/>
        <v>0.97267750000000008</v>
      </c>
      <c r="N35" s="1">
        <f t="shared" si="3"/>
        <v>0.96068211538461545</v>
      </c>
      <c r="O35" s="1">
        <f t="shared" si="3"/>
        <v>0.95577173076923072</v>
      </c>
    </row>
    <row r="36" spans="1:15" x14ac:dyDescent="0.2">
      <c r="A36" t="s">
        <v>89</v>
      </c>
      <c r="B36">
        <v>2</v>
      </c>
      <c r="C36">
        <v>0.91429000000000005</v>
      </c>
      <c r="D36">
        <v>1</v>
      </c>
      <c r="E36">
        <v>0.95833000000000002</v>
      </c>
      <c r="F36">
        <v>0.97058999999999995</v>
      </c>
      <c r="I36">
        <f t="shared" si="0"/>
        <v>0.93630999999999998</v>
      </c>
      <c r="J36">
        <f t="shared" si="0"/>
        <v>0.98529500000000003</v>
      </c>
      <c r="K36">
        <f t="shared" si="1"/>
        <v>0.9608025</v>
      </c>
      <c r="N36" s="1">
        <f t="shared" si="3"/>
        <v>0.93267711538461551</v>
      </c>
      <c r="O36" s="1">
        <f t="shared" si="3"/>
        <v>0.98377673076923078</v>
      </c>
    </row>
    <row r="37" spans="1:15" x14ac:dyDescent="0.2">
      <c r="A37" t="s">
        <v>90</v>
      </c>
      <c r="B37">
        <v>2</v>
      </c>
      <c r="C37">
        <v>1</v>
      </c>
      <c r="D37">
        <v>1</v>
      </c>
      <c r="E37">
        <v>1</v>
      </c>
      <c r="F37">
        <v>0.95238</v>
      </c>
      <c r="I37">
        <f>(C37+E37)/2</f>
        <v>1</v>
      </c>
      <c r="J37">
        <f>(D37+F37)/2</f>
        <v>0.97619</v>
      </c>
      <c r="K37">
        <f t="shared" si="1"/>
        <v>0.98809499999999995</v>
      </c>
      <c r="N37" s="1">
        <f t="shared" si="3"/>
        <v>0.96907461538461559</v>
      </c>
      <c r="O37" s="1">
        <f t="shared" si="3"/>
        <v>0.94737923076923081</v>
      </c>
    </row>
    <row r="38" spans="1:15" x14ac:dyDescent="0.2">
      <c r="A38" t="s">
        <v>91</v>
      </c>
      <c r="B38">
        <v>2</v>
      </c>
      <c r="C38">
        <v>0.97436</v>
      </c>
      <c r="D38">
        <v>1</v>
      </c>
      <c r="E38">
        <v>0.95652000000000004</v>
      </c>
      <c r="F38">
        <v>0.9375</v>
      </c>
      <c r="I38">
        <f t="shared" ref="I38:J69" si="4">(C38+E38)/2</f>
        <v>0.96544000000000008</v>
      </c>
      <c r="J38">
        <f t="shared" si="4"/>
        <v>0.96875</v>
      </c>
      <c r="K38">
        <f t="shared" si="1"/>
        <v>0.96709500000000004</v>
      </c>
      <c r="N38" s="1">
        <f t="shared" si="3"/>
        <v>0.95551461538461557</v>
      </c>
      <c r="O38" s="1">
        <f t="shared" si="3"/>
        <v>0.96093923076923071</v>
      </c>
    </row>
    <row r="39" spans="1:15" x14ac:dyDescent="0.2">
      <c r="A39" t="s">
        <v>92</v>
      </c>
      <c r="B39">
        <v>2</v>
      </c>
      <c r="C39">
        <v>0.96428999999999998</v>
      </c>
      <c r="D39">
        <v>0.94118000000000002</v>
      </c>
      <c r="E39">
        <v>1</v>
      </c>
      <c r="F39">
        <v>1</v>
      </c>
      <c r="I39">
        <f t="shared" si="4"/>
        <v>0.98214500000000005</v>
      </c>
      <c r="J39">
        <f t="shared" si="4"/>
        <v>0.97059000000000006</v>
      </c>
      <c r="K39">
        <f t="shared" si="1"/>
        <v>0.97636750000000005</v>
      </c>
      <c r="N39" s="1">
        <f t="shared" si="3"/>
        <v>0.96294711538461553</v>
      </c>
      <c r="O39" s="1">
        <f t="shared" si="3"/>
        <v>0.95350673076923076</v>
      </c>
    </row>
    <row r="40" spans="1:15" x14ac:dyDescent="0.2">
      <c r="A40" t="s">
        <v>93</v>
      </c>
      <c r="B40">
        <v>2</v>
      </c>
      <c r="C40">
        <v>0.88888999999999996</v>
      </c>
      <c r="D40">
        <v>1</v>
      </c>
      <c r="E40">
        <v>0.81818000000000002</v>
      </c>
      <c r="F40">
        <v>0.96970000000000001</v>
      </c>
      <c r="I40">
        <f t="shared" si="4"/>
        <v>0.85353499999999993</v>
      </c>
      <c r="J40">
        <f t="shared" si="4"/>
        <v>0.98485</v>
      </c>
      <c r="K40">
        <f t="shared" si="1"/>
        <v>0.91919249999999997</v>
      </c>
      <c r="N40" s="1">
        <f t="shared" si="3"/>
        <v>0.8915121153846155</v>
      </c>
      <c r="O40" s="1">
        <f t="shared" si="3"/>
        <v>1.0249417307692308</v>
      </c>
    </row>
    <row r="41" spans="1:15" x14ac:dyDescent="0.2">
      <c r="A41" t="s">
        <v>94</v>
      </c>
      <c r="B41">
        <v>2</v>
      </c>
      <c r="C41">
        <v>0.91666999999999998</v>
      </c>
      <c r="D41">
        <v>0.96428999999999998</v>
      </c>
      <c r="E41">
        <v>0.96428999999999998</v>
      </c>
      <c r="F41">
        <v>0.97143000000000002</v>
      </c>
      <c r="I41">
        <f t="shared" si="4"/>
        <v>0.94047999999999998</v>
      </c>
      <c r="J41">
        <f t="shared" si="4"/>
        <v>0.96785999999999994</v>
      </c>
      <c r="K41">
        <f t="shared" si="1"/>
        <v>0.95416999999999996</v>
      </c>
      <c r="N41" s="1">
        <f t="shared" si="3"/>
        <v>0.94347961538461556</v>
      </c>
      <c r="O41" s="1">
        <f t="shared" si="3"/>
        <v>0.97297423076923073</v>
      </c>
    </row>
    <row r="42" spans="1:15" x14ac:dyDescent="0.2">
      <c r="A42" t="s">
        <v>95</v>
      </c>
      <c r="B42">
        <v>2</v>
      </c>
      <c r="C42">
        <v>0.96428999999999998</v>
      </c>
      <c r="D42">
        <v>0.9375</v>
      </c>
      <c r="E42">
        <v>0.92593000000000003</v>
      </c>
      <c r="F42">
        <v>1</v>
      </c>
      <c r="I42">
        <f t="shared" si="4"/>
        <v>0.94511000000000001</v>
      </c>
      <c r="J42">
        <f t="shared" si="4"/>
        <v>0.96875</v>
      </c>
      <c r="K42">
        <f t="shared" si="1"/>
        <v>0.95693000000000006</v>
      </c>
      <c r="N42" s="1">
        <f t="shared" si="3"/>
        <v>0.94534961538461548</v>
      </c>
      <c r="O42" s="1">
        <f t="shared" si="3"/>
        <v>0.97110423076923069</v>
      </c>
    </row>
    <row r="43" spans="1:15" x14ac:dyDescent="0.2">
      <c r="A43" t="s">
        <v>96</v>
      </c>
      <c r="B43">
        <v>2</v>
      </c>
      <c r="C43">
        <v>0.95833000000000002</v>
      </c>
      <c r="D43">
        <v>0.94286000000000003</v>
      </c>
      <c r="E43">
        <v>0.83333000000000002</v>
      </c>
      <c r="F43">
        <v>0.96875</v>
      </c>
      <c r="I43">
        <f t="shared" si="4"/>
        <v>0.89583000000000002</v>
      </c>
      <c r="J43">
        <f t="shared" si="4"/>
        <v>0.95580500000000002</v>
      </c>
      <c r="K43">
        <f t="shared" si="1"/>
        <v>0.92581749999999996</v>
      </c>
      <c r="N43" s="1">
        <f t="shared" si="3"/>
        <v>0.92718211538461559</v>
      </c>
      <c r="O43" s="1">
        <f t="shared" si="3"/>
        <v>0.98927173076923081</v>
      </c>
    </row>
    <row r="44" spans="1:15" x14ac:dyDescent="0.2">
      <c r="A44" t="s">
        <v>97</v>
      </c>
      <c r="B44">
        <v>2</v>
      </c>
      <c r="C44">
        <v>0.96552000000000004</v>
      </c>
      <c r="D44">
        <v>0.90322999999999998</v>
      </c>
      <c r="E44">
        <v>0.90476000000000001</v>
      </c>
      <c r="F44">
        <v>0.91176000000000001</v>
      </c>
      <c r="I44">
        <f t="shared" si="4"/>
        <v>0.93514000000000008</v>
      </c>
      <c r="J44">
        <f t="shared" si="4"/>
        <v>0.90749499999999994</v>
      </c>
      <c r="K44">
        <f t="shared" si="1"/>
        <v>0.92131750000000001</v>
      </c>
      <c r="N44" s="1">
        <f t="shared" si="3"/>
        <v>0.97099211538461561</v>
      </c>
      <c r="O44" s="1">
        <f t="shared" si="3"/>
        <v>0.94546173076923068</v>
      </c>
    </row>
    <row r="45" spans="1:15" x14ac:dyDescent="0.2">
      <c r="A45" t="s">
        <v>98</v>
      </c>
      <c r="B45">
        <v>2</v>
      </c>
      <c r="C45">
        <v>0.95833000000000002</v>
      </c>
      <c r="D45">
        <v>0.97143000000000002</v>
      </c>
      <c r="E45">
        <v>0.95833000000000002</v>
      </c>
      <c r="F45">
        <v>0.96875</v>
      </c>
      <c r="I45">
        <f t="shared" si="4"/>
        <v>0.95833000000000002</v>
      </c>
      <c r="J45">
        <f t="shared" si="4"/>
        <v>0.97009000000000001</v>
      </c>
      <c r="K45">
        <f t="shared" si="1"/>
        <v>0.96421000000000001</v>
      </c>
      <c r="N45" s="1">
        <f t="shared" si="3"/>
        <v>0.95128961538461554</v>
      </c>
      <c r="O45" s="1">
        <f t="shared" si="3"/>
        <v>0.96516423076923075</v>
      </c>
    </row>
    <row r="46" spans="1:15" x14ac:dyDescent="0.2">
      <c r="A46" t="s">
        <v>99</v>
      </c>
      <c r="B46">
        <v>2</v>
      </c>
      <c r="C46">
        <v>0.95833000000000002</v>
      </c>
      <c r="D46">
        <v>0.96552000000000004</v>
      </c>
      <c r="E46">
        <v>0.96296000000000004</v>
      </c>
      <c r="F46">
        <v>0.91429000000000005</v>
      </c>
      <c r="I46">
        <f t="shared" si="4"/>
        <v>0.96064499999999997</v>
      </c>
      <c r="J46">
        <f t="shared" si="4"/>
        <v>0.93990499999999999</v>
      </c>
      <c r="K46">
        <f t="shared" si="1"/>
        <v>0.95027499999999998</v>
      </c>
      <c r="N46" s="1">
        <f t="shared" si="3"/>
        <v>0.96753961538461553</v>
      </c>
      <c r="O46" s="1">
        <f t="shared" si="3"/>
        <v>0.94891423076923076</v>
      </c>
    </row>
    <row r="47" spans="1:15" x14ac:dyDescent="0.2">
      <c r="A47" t="s">
        <v>100</v>
      </c>
      <c r="B47">
        <v>2</v>
      </c>
      <c r="C47">
        <v>1</v>
      </c>
      <c r="D47">
        <v>1</v>
      </c>
      <c r="E47">
        <v>1</v>
      </c>
      <c r="F47">
        <v>0.97058999999999995</v>
      </c>
      <c r="I47">
        <f t="shared" si="4"/>
        <v>1</v>
      </c>
      <c r="J47">
        <f t="shared" si="4"/>
        <v>0.98529500000000003</v>
      </c>
      <c r="K47">
        <f t="shared" si="1"/>
        <v>0.99264750000000002</v>
      </c>
      <c r="N47" s="1">
        <f t="shared" si="3"/>
        <v>0.96452211538461552</v>
      </c>
      <c r="O47" s="1">
        <f t="shared" si="3"/>
        <v>0.95193173076923077</v>
      </c>
    </row>
    <row r="48" spans="1:15" x14ac:dyDescent="0.2">
      <c r="A48" t="s">
        <v>101</v>
      </c>
      <c r="B48">
        <v>2</v>
      </c>
      <c r="C48">
        <v>1</v>
      </c>
      <c r="D48">
        <v>0.89654999999999996</v>
      </c>
      <c r="E48">
        <v>0.96970000000000001</v>
      </c>
      <c r="F48">
        <v>1</v>
      </c>
      <c r="I48">
        <f t="shared" si="4"/>
        <v>0.98485</v>
      </c>
      <c r="J48">
        <f t="shared" si="4"/>
        <v>0.94827499999999998</v>
      </c>
      <c r="K48">
        <f>AVERAGE(I48:J48)</f>
        <v>0.96656249999999999</v>
      </c>
      <c r="N48" s="1">
        <f t="shared" si="3"/>
        <v>0.97545711538461555</v>
      </c>
      <c r="O48" s="1">
        <f t="shared" si="3"/>
        <v>0.94099673076923074</v>
      </c>
    </row>
    <row r="49" spans="1:16" x14ac:dyDescent="0.2">
      <c r="A49" t="s">
        <v>102</v>
      </c>
      <c r="B49">
        <v>2</v>
      </c>
      <c r="C49">
        <v>0.9375</v>
      </c>
      <c r="D49">
        <v>0.90476000000000001</v>
      </c>
      <c r="E49">
        <v>0.94118000000000002</v>
      </c>
      <c r="F49">
        <v>0.96428999999999998</v>
      </c>
      <c r="I49">
        <f t="shared" si="4"/>
        <v>0.93934000000000006</v>
      </c>
      <c r="J49">
        <f t="shared" si="4"/>
        <v>0.93452500000000005</v>
      </c>
      <c r="K49">
        <f t="shared" si="1"/>
        <v>0.93693250000000006</v>
      </c>
      <c r="N49" s="1">
        <f t="shared" si="3"/>
        <v>0.95957711538461554</v>
      </c>
      <c r="O49" s="1">
        <f t="shared" si="3"/>
        <v>0.95687673076923074</v>
      </c>
    </row>
    <row r="50" spans="1:16" x14ac:dyDescent="0.2">
      <c r="A50" t="s">
        <v>103</v>
      </c>
      <c r="B50">
        <v>2</v>
      </c>
      <c r="C50">
        <v>1</v>
      </c>
      <c r="D50">
        <v>0.96667000000000003</v>
      </c>
      <c r="E50">
        <v>0.96970000000000001</v>
      </c>
      <c r="F50">
        <v>0.96875</v>
      </c>
      <c r="I50">
        <f t="shared" si="4"/>
        <v>0.98485</v>
      </c>
      <c r="J50">
        <f t="shared" si="4"/>
        <v>0.96771000000000007</v>
      </c>
      <c r="K50">
        <f t="shared" si="1"/>
        <v>0.97628000000000004</v>
      </c>
      <c r="N50" s="1">
        <f t="shared" si="3"/>
        <v>0.9657396153846155</v>
      </c>
      <c r="O50" s="1">
        <f t="shared" si="3"/>
        <v>0.95071423076923078</v>
      </c>
    </row>
    <row r="51" spans="1:16" x14ac:dyDescent="0.2">
      <c r="A51" t="s">
        <v>104</v>
      </c>
      <c r="B51">
        <v>2</v>
      </c>
      <c r="C51">
        <v>1</v>
      </c>
      <c r="D51">
        <v>0.95833000000000002</v>
      </c>
      <c r="E51">
        <v>1</v>
      </c>
      <c r="F51">
        <v>1</v>
      </c>
      <c r="I51">
        <f t="shared" si="4"/>
        <v>1</v>
      </c>
      <c r="J51">
        <f t="shared" si="4"/>
        <v>0.97916500000000006</v>
      </c>
      <c r="K51">
        <f t="shared" si="1"/>
        <v>0.98958250000000003</v>
      </c>
      <c r="N51" s="1">
        <f t="shared" si="3"/>
        <v>0.9675871153846155</v>
      </c>
      <c r="O51" s="1">
        <f t="shared" si="3"/>
        <v>0.94886673076923078</v>
      </c>
    </row>
    <row r="52" spans="1:16" x14ac:dyDescent="0.2">
      <c r="A52" t="s">
        <v>105</v>
      </c>
      <c r="B52">
        <v>2</v>
      </c>
      <c r="C52">
        <v>1</v>
      </c>
      <c r="D52">
        <v>1</v>
      </c>
      <c r="E52">
        <v>1</v>
      </c>
      <c r="F52">
        <v>1</v>
      </c>
      <c r="I52">
        <f t="shared" si="4"/>
        <v>1</v>
      </c>
      <c r="J52">
        <f t="shared" si="4"/>
        <v>1</v>
      </c>
      <c r="K52">
        <f t="shared" si="1"/>
        <v>1</v>
      </c>
      <c r="N52" s="1">
        <f t="shared" si="3"/>
        <v>0.95716961538461554</v>
      </c>
      <c r="O52" s="1">
        <f t="shared" si="3"/>
        <v>0.95928423076923075</v>
      </c>
    </row>
    <row r="53" spans="1:16" s="2" customFormat="1" x14ac:dyDescent="0.2">
      <c r="A53" s="2" t="s">
        <v>106</v>
      </c>
      <c r="B53" s="2">
        <v>3</v>
      </c>
      <c r="C53" s="2">
        <v>0.95833000000000002</v>
      </c>
      <c r="D53" s="2">
        <v>0.85714000000000001</v>
      </c>
      <c r="E53" s="2">
        <v>0.91666999999999998</v>
      </c>
      <c r="F53" s="2">
        <v>0.78125</v>
      </c>
      <c r="I53" s="2">
        <f t="shared" si="4"/>
        <v>0.9375</v>
      </c>
      <c r="J53" s="2">
        <f t="shared" si="4"/>
        <v>0.81919500000000001</v>
      </c>
      <c r="K53" s="2">
        <f t="shared" si="1"/>
        <v>0.87834750000000006</v>
      </c>
      <c r="L53" s="2">
        <f>AVERAGE(I53:I76)</f>
        <v>0.9822627083333334</v>
      </c>
      <c r="M53" s="2">
        <f>AVERAGE(J53:J76)</f>
        <v>0.97504791666666668</v>
      </c>
      <c r="N53" s="2">
        <f>I53-$K53+L$53</f>
        <v>1.0414152083333335</v>
      </c>
      <c r="O53" s="2">
        <f>J53-$K53+M$53</f>
        <v>0.91589541666666663</v>
      </c>
      <c r="P53" s="2">
        <f>1.96*STDEV(N53:N76)/SQRT(COUNT(B53:B76))</f>
        <v>5.785482110635308E-3</v>
      </c>
    </row>
    <row r="54" spans="1:16" x14ac:dyDescent="0.2">
      <c r="A54" t="s">
        <v>107</v>
      </c>
      <c r="B54">
        <v>3</v>
      </c>
      <c r="C54">
        <v>1</v>
      </c>
      <c r="D54">
        <v>0.93103000000000002</v>
      </c>
      <c r="E54">
        <v>0.96296000000000004</v>
      </c>
      <c r="F54">
        <v>1</v>
      </c>
      <c r="I54">
        <f t="shared" si="4"/>
        <v>0.98148000000000002</v>
      </c>
      <c r="J54">
        <f t="shared" si="4"/>
        <v>0.96551500000000001</v>
      </c>
      <c r="K54">
        <f t="shared" si="1"/>
        <v>0.97349750000000002</v>
      </c>
      <c r="N54" s="1">
        <f t="shared" ref="N54:O76" si="5">I54-$K54+L$53</f>
        <v>0.9902452083333334</v>
      </c>
      <c r="O54" s="1">
        <f t="shared" si="5"/>
        <v>0.96706541666666668</v>
      </c>
    </row>
    <row r="55" spans="1:16" x14ac:dyDescent="0.2">
      <c r="A55" t="s">
        <v>108</v>
      </c>
      <c r="B55">
        <v>3</v>
      </c>
      <c r="C55">
        <v>0.93103000000000002</v>
      </c>
      <c r="D55">
        <v>0.87097000000000002</v>
      </c>
      <c r="E55">
        <v>0.85714000000000001</v>
      </c>
      <c r="F55">
        <v>0.88234999999999997</v>
      </c>
      <c r="I55">
        <f t="shared" si="4"/>
        <v>0.89408500000000002</v>
      </c>
      <c r="J55">
        <f t="shared" si="4"/>
        <v>0.87665999999999999</v>
      </c>
      <c r="K55">
        <f t="shared" si="1"/>
        <v>0.88537250000000001</v>
      </c>
      <c r="N55" s="1">
        <f t="shared" si="5"/>
        <v>0.99097520833333341</v>
      </c>
      <c r="O55" s="1">
        <f t="shared" si="5"/>
        <v>0.96633541666666667</v>
      </c>
    </row>
    <row r="56" spans="1:16" x14ac:dyDescent="0.2">
      <c r="A56" t="s">
        <v>109</v>
      </c>
      <c r="B56">
        <v>3</v>
      </c>
      <c r="C56">
        <v>0.91666999999999998</v>
      </c>
      <c r="D56">
        <v>1</v>
      </c>
      <c r="E56">
        <v>1</v>
      </c>
      <c r="F56">
        <v>0.9375</v>
      </c>
      <c r="I56">
        <f t="shared" si="4"/>
        <v>0.95833499999999994</v>
      </c>
      <c r="J56">
        <f t="shared" si="4"/>
        <v>0.96875</v>
      </c>
      <c r="K56">
        <f t="shared" si="1"/>
        <v>0.96354249999999997</v>
      </c>
      <c r="N56" s="1">
        <f t="shared" si="5"/>
        <v>0.97705520833333337</v>
      </c>
      <c r="O56" s="1">
        <f t="shared" si="5"/>
        <v>0.98025541666666671</v>
      </c>
    </row>
    <row r="57" spans="1:16" x14ac:dyDescent="0.2">
      <c r="A57" t="s">
        <v>110</v>
      </c>
      <c r="B57">
        <v>3</v>
      </c>
      <c r="C57">
        <v>1</v>
      </c>
      <c r="D57">
        <v>1</v>
      </c>
      <c r="E57">
        <v>1</v>
      </c>
      <c r="F57">
        <v>1</v>
      </c>
      <c r="I57">
        <f t="shared" si="4"/>
        <v>1</v>
      </c>
      <c r="J57">
        <f t="shared" si="4"/>
        <v>1</v>
      </c>
      <c r="K57">
        <f t="shared" si="1"/>
        <v>1</v>
      </c>
      <c r="N57" s="1">
        <f t="shared" si="5"/>
        <v>0.9822627083333334</v>
      </c>
      <c r="O57" s="1">
        <f t="shared" si="5"/>
        <v>0.97504791666666668</v>
      </c>
    </row>
    <row r="58" spans="1:16" x14ac:dyDescent="0.2">
      <c r="A58" t="s">
        <v>111</v>
      </c>
      <c r="B58">
        <v>3</v>
      </c>
      <c r="C58">
        <v>1</v>
      </c>
      <c r="D58">
        <v>1</v>
      </c>
      <c r="E58">
        <v>1</v>
      </c>
      <c r="F58">
        <v>0.9375</v>
      </c>
      <c r="I58">
        <f t="shared" si="4"/>
        <v>1</v>
      </c>
      <c r="J58">
        <f t="shared" si="4"/>
        <v>0.96875</v>
      </c>
      <c r="K58">
        <f t="shared" si="1"/>
        <v>0.984375</v>
      </c>
      <c r="N58" s="1">
        <f t="shared" si="5"/>
        <v>0.9978877083333334</v>
      </c>
      <c r="O58" s="1">
        <f t="shared" si="5"/>
        <v>0.95942291666666668</v>
      </c>
    </row>
    <row r="59" spans="1:16" x14ac:dyDescent="0.2">
      <c r="A59" t="s">
        <v>112</v>
      </c>
      <c r="B59">
        <v>3</v>
      </c>
      <c r="C59">
        <v>1</v>
      </c>
      <c r="D59">
        <v>1</v>
      </c>
      <c r="E59">
        <v>1</v>
      </c>
      <c r="F59">
        <v>1</v>
      </c>
      <c r="I59">
        <f t="shared" si="4"/>
        <v>1</v>
      </c>
      <c r="J59">
        <f t="shared" si="4"/>
        <v>1</v>
      </c>
      <c r="K59">
        <f t="shared" si="1"/>
        <v>1</v>
      </c>
      <c r="N59" s="1">
        <f t="shared" si="5"/>
        <v>0.9822627083333334</v>
      </c>
      <c r="O59" s="1">
        <f t="shared" si="5"/>
        <v>0.97504791666666668</v>
      </c>
    </row>
    <row r="60" spans="1:16" x14ac:dyDescent="0.2">
      <c r="A60" t="s">
        <v>113</v>
      </c>
      <c r="B60">
        <v>3</v>
      </c>
      <c r="C60">
        <v>1</v>
      </c>
      <c r="D60">
        <v>1</v>
      </c>
      <c r="E60">
        <v>1</v>
      </c>
      <c r="F60">
        <v>1</v>
      </c>
      <c r="I60">
        <f t="shared" si="4"/>
        <v>1</v>
      </c>
      <c r="J60">
        <f t="shared" si="4"/>
        <v>1</v>
      </c>
      <c r="K60">
        <f>AVERAGE(I60:J60)</f>
        <v>1</v>
      </c>
      <c r="N60" s="1">
        <f t="shared" si="5"/>
        <v>0.9822627083333334</v>
      </c>
      <c r="O60" s="1">
        <f t="shared" si="5"/>
        <v>0.97504791666666668</v>
      </c>
    </row>
    <row r="61" spans="1:16" x14ac:dyDescent="0.2">
      <c r="A61" t="s">
        <v>114</v>
      </c>
      <c r="B61">
        <v>3</v>
      </c>
      <c r="C61">
        <v>1</v>
      </c>
      <c r="D61">
        <v>1</v>
      </c>
      <c r="E61">
        <v>1</v>
      </c>
      <c r="F61">
        <v>1</v>
      </c>
      <c r="I61">
        <f t="shared" si="4"/>
        <v>1</v>
      </c>
      <c r="J61">
        <f t="shared" si="4"/>
        <v>1</v>
      </c>
      <c r="K61">
        <f t="shared" si="1"/>
        <v>1</v>
      </c>
      <c r="N61" s="1">
        <f t="shared" si="5"/>
        <v>0.9822627083333334</v>
      </c>
      <c r="O61" s="1">
        <f t="shared" si="5"/>
        <v>0.97504791666666668</v>
      </c>
    </row>
    <row r="62" spans="1:16" x14ac:dyDescent="0.2">
      <c r="A62" t="s">
        <v>115</v>
      </c>
      <c r="B62">
        <v>3</v>
      </c>
      <c r="C62">
        <v>0.96875</v>
      </c>
      <c r="D62">
        <v>1</v>
      </c>
      <c r="E62">
        <v>0.97058999999999995</v>
      </c>
      <c r="F62">
        <v>1</v>
      </c>
      <c r="I62">
        <f t="shared" si="4"/>
        <v>0.96967000000000003</v>
      </c>
      <c r="J62">
        <f t="shared" si="4"/>
        <v>1</v>
      </c>
      <c r="K62">
        <f t="shared" si="1"/>
        <v>0.98483500000000002</v>
      </c>
      <c r="N62" s="1">
        <f t="shared" si="5"/>
        <v>0.96709770833333342</v>
      </c>
      <c r="O62" s="1">
        <f t="shared" si="5"/>
        <v>0.99021291666666666</v>
      </c>
    </row>
    <row r="63" spans="1:16" x14ac:dyDescent="0.2">
      <c r="A63" t="s">
        <v>116</v>
      </c>
      <c r="B63">
        <v>3</v>
      </c>
      <c r="C63">
        <v>1</v>
      </c>
      <c r="D63">
        <v>1</v>
      </c>
      <c r="E63">
        <v>1</v>
      </c>
      <c r="F63">
        <v>1</v>
      </c>
      <c r="I63">
        <f t="shared" si="4"/>
        <v>1</v>
      </c>
      <c r="J63">
        <f t="shared" si="4"/>
        <v>1</v>
      </c>
      <c r="K63">
        <f t="shared" si="1"/>
        <v>1</v>
      </c>
      <c r="N63" s="1">
        <f t="shared" si="5"/>
        <v>0.9822627083333334</v>
      </c>
      <c r="O63" s="1">
        <f t="shared" si="5"/>
        <v>0.97504791666666668</v>
      </c>
    </row>
    <row r="64" spans="1:16" x14ac:dyDescent="0.2">
      <c r="A64" t="s">
        <v>117</v>
      </c>
      <c r="B64">
        <v>3</v>
      </c>
      <c r="C64">
        <v>1</v>
      </c>
      <c r="D64">
        <v>0.95833000000000002</v>
      </c>
      <c r="E64">
        <v>0.96</v>
      </c>
      <c r="F64">
        <v>0.96970000000000001</v>
      </c>
      <c r="I64">
        <f t="shared" si="4"/>
        <v>0.98</v>
      </c>
      <c r="J64">
        <f t="shared" si="4"/>
        <v>0.96401500000000007</v>
      </c>
      <c r="K64">
        <f t="shared" si="1"/>
        <v>0.97200750000000002</v>
      </c>
      <c r="N64" s="1">
        <f t="shared" si="5"/>
        <v>0.99025520833333336</v>
      </c>
      <c r="O64" s="1">
        <f t="shared" si="5"/>
        <v>0.96705541666666672</v>
      </c>
    </row>
    <row r="65" spans="1:15" x14ac:dyDescent="0.2">
      <c r="A65" t="s">
        <v>118</v>
      </c>
      <c r="B65">
        <v>3</v>
      </c>
      <c r="C65">
        <v>1</v>
      </c>
      <c r="D65">
        <v>1</v>
      </c>
      <c r="E65">
        <v>1</v>
      </c>
      <c r="F65">
        <v>1</v>
      </c>
      <c r="I65">
        <f t="shared" si="4"/>
        <v>1</v>
      </c>
      <c r="J65">
        <f t="shared" si="4"/>
        <v>1</v>
      </c>
      <c r="K65">
        <f t="shared" si="1"/>
        <v>1</v>
      </c>
      <c r="N65" s="1">
        <f t="shared" si="5"/>
        <v>0.9822627083333334</v>
      </c>
      <c r="O65" s="1">
        <f t="shared" si="5"/>
        <v>0.97504791666666668</v>
      </c>
    </row>
    <row r="66" spans="1:15" x14ac:dyDescent="0.2">
      <c r="A66" t="s">
        <v>119</v>
      </c>
      <c r="B66">
        <v>3</v>
      </c>
      <c r="C66">
        <v>1</v>
      </c>
      <c r="D66">
        <v>0.97221999999999997</v>
      </c>
      <c r="E66">
        <v>1</v>
      </c>
      <c r="F66">
        <v>1</v>
      </c>
      <c r="I66">
        <f t="shared" si="4"/>
        <v>1</v>
      </c>
      <c r="J66">
        <f t="shared" si="4"/>
        <v>0.98611000000000004</v>
      </c>
      <c r="K66">
        <f t="shared" si="1"/>
        <v>0.99305500000000002</v>
      </c>
      <c r="N66" s="1">
        <f t="shared" si="5"/>
        <v>0.98920770833333338</v>
      </c>
      <c r="O66" s="1">
        <f t="shared" si="5"/>
        <v>0.9681029166666667</v>
      </c>
    </row>
    <row r="67" spans="1:15" x14ac:dyDescent="0.2">
      <c r="A67" t="s">
        <v>120</v>
      </c>
      <c r="B67">
        <v>3</v>
      </c>
      <c r="C67">
        <v>1</v>
      </c>
      <c r="D67">
        <v>1</v>
      </c>
      <c r="E67">
        <v>1</v>
      </c>
      <c r="F67">
        <v>0.96875</v>
      </c>
      <c r="I67">
        <f t="shared" si="4"/>
        <v>1</v>
      </c>
      <c r="J67">
        <f t="shared" si="4"/>
        <v>0.984375</v>
      </c>
      <c r="K67">
        <f t="shared" ref="K67:K76" si="6">AVERAGE(I67:J67)</f>
        <v>0.9921875</v>
      </c>
      <c r="N67" s="1">
        <f t="shared" si="5"/>
        <v>0.9900752083333334</v>
      </c>
      <c r="O67" s="1">
        <f t="shared" si="5"/>
        <v>0.96723541666666668</v>
      </c>
    </row>
    <row r="68" spans="1:15" x14ac:dyDescent="0.2">
      <c r="A68" t="s">
        <v>121</v>
      </c>
      <c r="B68">
        <v>3</v>
      </c>
      <c r="C68">
        <v>1</v>
      </c>
      <c r="D68">
        <v>0.96552000000000004</v>
      </c>
      <c r="E68">
        <v>1</v>
      </c>
      <c r="F68">
        <v>1</v>
      </c>
      <c r="I68">
        <f t="shared" si="4"/>
        <v>1</v>
      </c>
      <c r="J68">
        <f t="shared" si="4"/>
        <v>0.98276000000000008</v>
      </c>
      <c r="K68">
        <f t="shared" si="6"/>
        <v>0.99138000000000004</v>
      </c>
      <c r="N68" s="1">
        <f t="shared" si="5"/>
        <v>0.99088270833333336</v>
      </c>
      <c r="O68" s="1">
        <f t="shared" si="5"/>
        <v>0.96642791666666672</v>
      </c>
    </row>
    <row r="69" spans="1:15" x14ac:dyDescent="0.2">
      <c r="A69" t="s">
        <v>122</v>
      </c>
      <c r="B69">
        <v>3</v>
      </c>
      <c r="C69">
        <v>1</v>
      </c>
      <c r="D69">
        <v>1</v>
      </c>
      <c r="E69">
        <v>0.95238</v>
      </c>
      <c r="F69">
        <v>0.97058999999999995</v>
      </c>
      <c r="I69">
        <f t="shared" si="4"/>
        <v>0.97619</v>
      </c>
      <c r="J69">
        <f t="shared" si="4"/>
        <v>0.98529500000000003</v>
      </c>
      <c r="K69">
        <f t="shared" si="6"/>
        <v>0.98074250000000007</v>
      </c>
      <c r="N69" s="1">
        <f t="shared" si="5"/>
        <v>0.97771020833333333</v>
      </c>
      <c r="O69" s="1">
        <f t="shared" si="5"/>
        <v>0.97960041666666664</v>
      </c>
    </row>
    <row r="70" spans="1:15" x14ac:dyDescent="0.2">
      <c r="A70" t="s">
        <v>123</v>
      </c>
      <c r="B70">
        <v>3</v>
      </c>
      <c r="C70">
        <v>1</v>
      </c>
      <c r="D70">
        <v>1</v>
      </c>
      <c r="E70">
        <v>0.91666999999999998</v>
      </c>
      <c r="F70">
        <v>0.9375</v>
      </c>
      <c r="I70">
        <f>(C70+E70)/2</f>
        <v>0.95833499999999994</v>
      </c>
      <c r="J70">
        <f>(D70+F70)/2</f>
        <v>0.96875</v>
      </c>
      <c r="K70">
        <f t="shared" si="6"/>
        <v>0.96354249999999997</v>
      </c>
      <c r="N70" s="1">
        <f t="shared" si="5"/>
        <v>0.97705520833333337</v>
      </c>
      <c r="O70" s="1">
        <f t="shared" si="5"/>
        <v>0.98025541666666671</v>
      </c>
    </row>
    <row r="71" spans="1:15" x14ac:dyDescent="0.2">
      <c r="A71" t="s">
        <v>124</v>
      </c>
      <c r="B71">
        <v>3</v>
      </c>
      <c r="C71">
        <v>1</v>
      </c>
      <c r="D71">
        <v>0.96552000000000004</v>
      </c>
      <c r="E71">
        <v>0.96296000000000004</v>
      </c>
      <c r="F71">
        <v>0.97143000000000002</v>
      </c>
      <c r="I71">
        <f t="shared" ref="I71:J76" si="7">(C71+E71)/2</f>
        <v>0.98148000000000002</v>
      </c>
      <c r="J71">
        <f t="shared" si="7"/>
        <v>0.96847499999999997</v>
      </c>
      <c r="K71">
        <f t="shared" si="6"/>
        <v>0.97497750000000005</v>
      </c>
      <c r="N71" s="1">
        <f t="shared" si="5"/>
        <v>0.98876520833333337</v>
      </c>
      <c r="O71" s="1">
        <f t="shared" si="5"/>
        <v>0.9685454166666666</v>
      </c>
    </row>
    <row r="72" spans="1:15" x14ac:dyDescent="0.2">
      <c r="A72" t="s">
        <v>125</v>
      </c>
      <c r="B72">
        <v>3</v>
      </c>
      <c r="C72">
        <v>1</v>
      </c>
      <c r="D72">
        <v>1</v>
      </c>
      <c r="E72">
        <v>0.90476000000000001</v>
      </c>
      <c r="F72">
        <v>1</v>
      </c>
      <c r="I72">
        <f t="shared" si="7"/>
        <v>0.95238</v>
      </c>
      <c r="J72">
        <f t="shared" si="7"/>
        <v>1</v>
      </c>
      <c r="K72">
        <f t="shared" si="6"/>
        <v>0.97619</v>
      </c>
      <c r="N72" s="1">
        <f t="shared" si="5"/>
        <v>0.9584527083333334</v>
      </c>
      <c r="O72" s="1">
        <f t="shared" si="5"/>
        <v>0.99885791666666668</v>
      </c>
    </row>
    <row r="73" spans="1:15" x14ac:dyDescent="0.2">
      <c r="A73" t="s">
        <v>126</v>
      </c>
      <c r="B73">
        <v>3</v>
      </c>
      <c r="C73">
        <v>1</v>
      </c>
      <c r="D73">
        <v>1</v>
      </c>
      <c r="E73">
        <v>1</v>
      </c>
      <c r="F73">
        <v>1</v>
      </c>
      <c r="I73">
        <f t="shared" si="7"/>
        <v>1</v>
      </c>
      <c r="J73">
        <f t="shared" si="7"/>
        <v>1</v>
      </c>
      <c r="K73">
        <f t="shared" si="6"/>
        <v>1</v>
      </c>
      <c r="N73" s="1">
        <f t="shared" si="5"/>
        <v>0.9822627083333334</v>
      </c>
      <c r="O73" s="1">
        <f t="shared" si="5"/>
        <v>0.97504791666666668</v>
      </c>
    </row>
    <row r="74" spans="1:15" x14ac:dyDescent="0.2">
      <c r="A74" t="s">
        <v>127</v>
      </c>
      <c r="B74">
        <v>3</v>
      </c>
      <c r="C74">
        <v>1</v>
      </c>
      <c r="D74">
        <v>1</v>
      </c>
      <c r="E74">
        <v>1</v>
      </c>
      <c r="F74">
        <v>1</v>
      </c>
      <c r="I74">
        <f t="shared" si="7"/>
        <v>1</v>
      </c>
      <c r="J74">
        <f t="shared" si="7"/>
        <v>1</v>
      </c>
      <c r="K74">
        <f t="shared" si="6"/>
        <v>1</v>
      </c>
      <c r="N74" s="1">
        <f t="shared" si="5"/>
        <v>0.9822627083333334</v>
      </c>
      <c r="O74" s="1">
        <f t="shared" si="5"/>
        <v>0.97504791666666668</v>
      </c>
    </row>
    <row r="75" spans="1:15" x14ac:dyDescent="0.2">
      <c r="A75" t="s">
        <v>128</v>
      </c>
      <c r="B75">
        <v>3</v>
      </c>
      <c r="C75">
        <v>1</v>
      </c>
      <c r="D75">
        <v>0.96667000000000003</v>
      </c>
      <c r="E75">
        <v>1</v>
      </c>
      <c r="F75">
        <v>1</v>
      </c>
      <c r="I75">
        <f t="shared" si="7"/>
        <v>1</v>
      </c>
      <c r="J75">
        <f t="shared" si="7"/>
        <v>0.98333500000000007</v>
      </c>
      <c r="K75">
        <f t="shared" si="6"/>
        <v>0.99166750000000004</v>
      </c>
      <c r="N75" s="1">
        <f t="shared" si="5"/>
        <v>0.99059520833333337</v>
      </c>
      <c r="O75" s="1">
        <f t="shared" si="5"/>
        <v>0.96671541666666672</v>
      </c>
    </row>
    <row r="76" spans="1:15" x14ac:dyDescent="0.2">
      <c r="A76" t="s">
        <v>129</v>
      </c>
      <c r="B76">
        <v>3</v>
      </c>
      <c r="C76">
        <v>0.96970000000000001</v>
      </c>
      <c r="D76">
        <v>0.95833000000000002</v>
      </c>
      <c r="E76">
        <v>1</v>
      </c>
      <c r="F76">
        <v>1</v>
      </c>
      <c r="I76">
        <f t="shared" si="7"/>
        <v>0.98485</v>
      </c>
      <c r="J76">
        <f t="shared" si="7"/>
        <v>0.97916500000000006</v>
      </c>
      <c r="K76">
        <f t="shared" si="6"/>
        <v>0.98200750000000003</v>
      </c>
      <c r="N76" s="1">
        <f t="shared" si="5"/>
        <v>0.98510520833333337</v>
      </c>
      <c r="O76" s="1">
        <f t="shared" si="5"/>
        <v>0.97220541666666671</v>
      </c>
    </row>
    <row r="78" spans="1:15" x14ac:dyDescent="0.2">
      <c r="J78" t="s">
        <v>158</v>
      </c>
      <c r="K78" t="s">
        <v>159</v>
      </c>
      <c r="L78" t="s">
        <v>141</v>
      </c>
    </row>
    <row r="79" spans="1:15" x14ac:dyDescent="0.2">
      <c r="I79" t="s">
        <v>136</v>
      </c>
      <c r="J79">
        <f>(1-L2)*100</f>
        <v>11.123679999999981</v>
      </c>
      <c r="K79">
        <f>100*(1-M2)</f>
        <v>12.84286</v>
      </c>
      <c r="L79">
        <f>P2*100</f>
        <v>1.5813611210334897</v>
      </c>
    </row>
    <row r="80" spans="1:15" x14ac:dyDescent="0.2">
      <c r="I80" t="s">
        <v>137</v>
      </c>
      <c r="J80">
        <f>100*(1-L27)</f>
        <v>4.283038461538446</v>
      </c>
      <c r="K80">
        <f>100*(1-M27)</f>
        <v>4.0715769230769254</v>
      </c>
      <c r="L80">
        <f>P27*100</f>
        <v>0.77233119943938533</v>
      </c>
    </row>
    <row r="81" spans="9:12" x14ac:dyDescent="0.2">
      <c r="I81" t="s">
        <v>138</v>
      </c>
      <c r="J81">
        <f>100*(1-L53)</f>
        <v>1.7737291666666599</v>
      </c>
      <c r="K81">
        <f>100*(1-M53)</f>
        <v>2.4952083333333319</v>
      </c>
      <c r="L81">
        <f>P53*100</f>
        <v>0.57854821106353083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topLeftCell="D81" workbookViewId="0">
      <selection activeCell="P83" sqref="P83"/>
    </sheetView>
  </sheetViews>
  <sheetFormatPr baseColWidth="10" defaultRowHeight="16" x14ac:dyDescent="0.2"/>
  <sheetData>
    <row r="1" spans="1:16" x14ac:dyDescent="0.2">
      <c r="A1" t="s">
        <v>0</v>
      </c>
      <c r="B1" t="s">
        <v>2</v>
      </c>
      <c r="C1" t="s">
        <v>11</v>
      </c>
      <c r="D1" t="s">
        <v>13</v>
      </c>
      <c r="E1" t="s">
        <v>15</v>
      </c>
      <c r="F1" t="s">
        <v>17</v>
      </c>
      <c r="H1" t="s">
        <v>157</v>
      </c>
      <c r="I1" t="s">
        <v>154</v>
      </c>
      <c r="J1" t="s">
        <v>152</v>
      </c>
      <c r="K1" t="s">
        <v>130</v>
      </c>
      <c r="L1" t="s">
        <v>132</v>
      </c>
      <c r="M1" t="s">
        <v>133</v>
      </c>
      <c r="N1" t="s">
        <v>131</v>
      </c>
      <c r="O1" t="s">
        <v>134</v>
      </c>
      <c r="P1" t="s">
        <v>141</v>
      </c>
    </row>
    <row r="2" spans="1:16" x14ac:dyDescent="0.2">
      <c r="A2" t="s">
        <v>54</v>
      </c>
      <c r="B2">
        <v>1</v>
      </c>
      <c r="C2">
        <v>2540.0250999999998</v>
      </c>
      <c r="D2">
        <v>2694.0866000000001</v>
      </c>
      <c r="E2">
        <v>2641.3928999999998</v>
      </c>
      <c r="F2">
        <v>2667.7921999999999</v>
      </c>
      <c r="I2">
        <f>(C2+D2)/2</f>
        <v>2617.0558499999997</v>
      </c>
      <c r="J2">
        <f>(E2+F2)/2</f>
        <v>2654.5925499999998</v>
      </c>
      <c r="K2">
        <f>AVERAGE(I2:J2)</f>
        <v>2635.8242</v>
      </c>
      <c r="L2">
        <f>AVERAGE(I2:I26)</f>
        <v>1971.720362</v>
      </c>
      <c r="M2">
        <f>AVERAGE(J2:J26)</f>
        <v>2055.1354940000006</v>
      </c>
      <c r="N2">
        <f>I2-$K2+L$2</f>
        <v>1952.9520119999997</v>
      </c>
      <c r="O2">
        <f>J2-$K2+M$2</f>
        <v>2073.9038440000004</v>
      </c>
      <c r="P2">
        <f>1.96*STDEV(N2:N26)/SQRT(COUNT(B2:B26))</f>
        <v>25.820484584693975</v>
      </c>
    </row>
    <row r="3" spans="1:16" x14ac:dyDescent="0.2">
      <c r="A3" t="s">
        <v>56</v>
      </c>
      <c r="B3">
        <v>1</v>
      </c>
      <c r="C3">
        <v>2158.8768</v>
      </c>
      <c r="D3">
        <v>2449.3054999999999</v>
      </c>
      <c r="E3">
        <v>2529.8894</v>
      </c>
      <c r="F3">
        <v>2091.9614999999999</v>
      </c>
      <c r="I3">
        <f t="shared" ref="I3:I66" si="0">(C3+D3)/2</f>
        <v>2304.0911500000002</v>
      </c>
      <c r="J3">
        <f t="shared" ref="J3:J68" si="1">(E3+F3)/2</f>
        <v>2310.9254499999997</v>
      </c>
      <c r="K3">
        <f t="shared" ref="K3:K66" si="2">AVERAGE(I3:J3)</f>
        <v>2307.5083</v>
      </c>
      <c r="N3">
        <f t="shared" ref="N3:O26" si="3">I3-$K3+L$2</f>
        <v>1968.3032120000003</v>
      </c>
      <c r="O3">
        <f t="shared" si="3"/>
        <v>2058.5526440000003</v>
      </c>
    </row>
    <row r="4" spans="1:16" x14ac:dyDescent="0.2">
      <c r="A4" t="s">
        <v>57</v>
      </c>
      <c r="B4">
        <v>1</v>
      </c>
      <c r="C4">
        <v>2319.6905000000002</v>
      </c>
      <c r="D4">
        <v>2387.0300000000002</v>
      </c>
      <c r="E4">
        <v>2101.2903999999999</v>
      </c>
      <c r="F4">
        <v>2390.8103999999998</v>
      </c>
      <c r="I4">
        <f t="shared" si="0"/>
        <v>2353.3602500000002</v>
      </c>
      <c r="J4">
        <f t="shared" si="1"/>
        <v>2246.0504000000001</v>
      </c>
      <c r="K4">
        <f t="shared" si="2"/>
        <v>2299.7053249999999</v>
      </c>
      <c r="N4">
        <f t="shared" si="3"/>
        <v>2025.3752870000003</v>
      </c>
      <c r="O4">
        <f t="shared" si="3"/>
        <v>2001.4805690000007</v>
      </c>
    </row>
    <row r="5" spans="1:16" x14ac:dyDescent="0.2">
      <c r="A5" t="s">
        <v>58</v>
      </c>
      <c r="B5">
        <v>1</v>
      </c>
      <c r="C5">
        <v>2235.4629</v>
      </c>
      <c r="D5">
        <v>2238.6550000000002</v>
      </c>
      <c r="E5">
        <v>2803.0572000000002</v>
      </c>
      <c r="F5">
        <v>2121.5920000000001</v>
      </c>
      <c r="I5">
        <f t="shared" si="0"/>
        <v>2237.0589500000001</v>
      </c>
      <c r="J5">
        <f t="shared" si="1"/>
        <v>2462.3245999999999</v>
      </c>
      <c r="K5">
        <f t="shared" si="2"/>
        <v>2349.6917750000002</v>
      </c>
      <c r="N5">
        <f t="shared" si="3"/>
        <v>1859.0875369999999</v>
      </c>
      <c r="O5">
        <f t="shared" si="3"/>
        <v>2167.7683190000002</v>
      </c>
    </row>
    <row r="6" spans="1:16" x14ac:dyDescent="0.2">
      <c r="A6" t="s">
        <v>59</v>
      </c>
      <c r="B6">
        <v>1</v>
      </c>
      <c r="C6">
        <v>1933.1909000000001</v>
      </c>
      <c r="D6">
        <v>2249.3787000000002</v>
      </c>
      <c r="E6">
        <v>2024.5688</v>
      </c>
      <c r="F6">
        <v>2303.3796000000002</v>
      </c>
      <c r="I6">
        <f t="shared" si="0"/>
        <v>2091.2848000000004</v>
      </c>
      <c r="J6">
        <f t="shared" si="1"/>
        <v>2163.9742000000001</v>
      </c>
      <c r="K6">
        <f t="shared" si="2"/>
        <v>2127.6295</v>
      </c>
      <c r="N6">
        <f t="shared" si="3"/>
        <v>1935.3756620000004</v>
      </c>
      <c r="O6">
        <f t="shared" si="3"/>
        <v>2091.4801940000007</v>
      </c>
    </row>
    <row r="7" spans="1:16" x14ac:dyDescent="0.2">
      <c r="A7" t="s">
        <v>60</v>
      </c>
      <c r="B7">
        <v>1</v>
      </c>
      <c r="C7">
        <v>2024.2003</v>
      </c>
      <c r="D7">
        <v>1990.806</v>
      </c>
      <c r="E7">
        <v>1776.6259</v>
      </c>
      <c r="F7">
        <v>2003.5759</v>
      </c>
      <c r="I7">
        <f t="shared" si="0"/>
        <v>2007.50315</v>
      </c>
      <c r="J7">
        <f t="shared" si="1"/>
        <v>1890.1008999999999</v>
      </c>
      <c r="K7">
        <f t="shared" si="2"/>
        <v>1948.802025</v>
      </c>
      <c r="N7">
        <f t="shared" si="3"/>
        <v>2030.4214870000001</v>
      </c>
      <c r="O7">
        <f t="shared" si="3"/>
        <v>1996.4343690000005</v>
      </c>
    </row>
    <row r="8" spans="1:16" x14ac:dyDescent="0.2">
      <c r="A8" t="s">
        <v>61</v>
      </c>
      <c r="B8">
        <v>1</v>
      </c>
      <c r="C8">
        <v>2016.6872000000001</v>
      </c>
      <c r="D8">
        <v>1812.6135999999999</v>
      </c>
      <c r="E8">
        <v>2330.2953000000002</v>
      </c>
      <c r="F8">
        <v>2182.5322999999999</v>
      </c>
      <c r="I8">
        <f t="shared" si="0"/>
        <v>1914.6504</v>
      </c>
      <c r="J8">
        <f t="shared" si="1"/>
        <v>2256.4138000000003</v>
      </c>
      <c r="K8">
        <f t="shared" si="2"/>
        <v>2085.5321000000004</v>
      </c>
      <c r="N8">
        <f t="shared" si="3"/>
        <v>1800.8386619999997</v>
      </c>
      <c r="O8">
        <f t="shared" si="3"/>
        <v>2226.0171940000005</v>
      </c>
    </row>
    <row r="9" spans="1:16" x14ac:dyDescent="0.2">
      <c r="A9" t="s">
        <v>62</v>
      </c>
      <c r="B9">
        <v>1</v>
      </c>
      <c r="C9">
        <v>1794.6795999999999</v>
      </c>
      <c r="D9">
        <v>2020.9942000000001</v>
      </c>
      <c r="E9">
        <v>1989.8724999999999</v>
      </c>
      <c r="F9">
        <v>2323.0122999999999</v>
      </c>
      <c r="I9">
        <f t="shared" si="0"/>
        <v>1907.8369</v>
      </c>
      <c r="J9">
        <f t="shared" si="1"/>
        <v>2156.4423999999999</v>
      </c>
      <c r="K9">
        <f t="shared" si="2"/>
        <v>2032.1396500000001</v>
      </c>
      <c r="N9">
        <f t="shared" si="3"/>
        <v>1847.417612</v>
      </c>
      <c r="O9">
        <f t="shared" si="3"/>
        <v>2179.4382440000004</v>
      </c>
    </row>
    <row r="10" spans="1:16" x14ac:dyDescent="0.2">
      <c r="A10" t="s">
        <v>63</v>
      </c>
      <c r="B10">
        <v>1</v>
      </c>
      <c r="C10">
        <v>1900.3607</v>
      </c>
      <c r="D10">
        <v>1772.3271999999999</v>
      </c>
      <c r="E10">
        <v>1958.2898</v>
      </c>
      <c r="F10">
        <v>2177.0048000000002</v>
      </c>
      <c r="I10">
        <f t="shared" si="0"/>
        <v>1836.3439499999999</v>
      </c>
      <c r="J10">
        <f t="shared" si="1"/>
        <v>2067.6473000000001</v>
      </c>
      <c r="K10">
        <f t="shared" si="2"/>
        <v>1951.995625</v>
      </c>
      <c r="N10">
        <f t="shared" si="3"/>
        <v>1856.068687</v>
      </c>
      <c r="O10">
        <f t="shared" si="3"/>
        <v>2170.7871690000006</v>
      </c>
    </row>
    <row r="11" spans="1:16" x14ac:dyDescent="0.2">
      <c r="A11" t="s">
        <v>64</v>
      </c>
      <c r="B11">
        <v>1</v>
      </c>
      <c r="C11">
        <v>2395.3551000000002</v>
      </c>
      <c r="D11">
        <v>2103.9902999999999</v>
      </c>
      <c r="E11">
        <v>2384.9692</v>
      </c>
      <c r="F11">
        <v>2188.6257000000001</v>
      </c>
      <c r="I11">
        <f t="shared" si="0"/>
        <v>2249.6727000000001</v>
      </c>
      <c r="J11">
        <f t="shared" si="1"/>
        <v>2286.79745</v>
      </c>
      <c r="K11">
        <f t="shared" si="2"/>
        <v>2268.2350750000001</v>
      </c>
      <c r="N11">
        <f t="shared" si="3"/>
        <v>1953.157987</v>
      </c>
      <c r="O11">
        <f t="shared" si="3"/>
        <v>2073.6978690000005</v>
      </c>
    </row>
    <row r="12" spans="1:16" x14ac:dyDescent="0.2">
      <c r="A12" t="s">
        <v>65</v>
      </c>
      <c r="B12">
        <v>1</v>
      </c>
      <c r="C12">
        <v>2038.3649</v>
      </c>
      <c r="D12">
        <v>1905.2357</v>
      </c>
      <c r="E12">
        <v>2204.7813000000001</v>
      </c>
      <c r="F12">
        <v>1851.5902000000001</v>
      </c>
      <c r="I12">
        <f t="shared" si="0"/>
        <v>1971.8002999999999</v>
      </c>
      <c r="J12">
        <f t="shared" si="1"/>
        <v>2028.1857500000001</v>
      </c>
      <c r="K12">
        <f t="shared" si="2"/>
        <v>1999.993025</v>
      </c>
      <c r="N12">
        <f t="shared" si="3"/>
        <v>1943.5276369999999</v>
      </c>
      <c r="O12">
        <f t="shared" si="3"/>
        <v>2083.3282190000009</v>
      </c>
    </row>
    <row r="13" spans="1:16" x14ac:dyDescent="0.2">
      <c r="A13" t="s">
        <v>66</v>
      </c>
      <c r="B13">
        <v>1</v>
      </c>
      <c r="C13">
        <v>2492.7147</v>
      </c>
      <c r="D13">
        <v>2591.6772999999998</v>
      </c>
      <c r="E13">
        <v>2287.5088000000001</v>
      </c>
      <c r="F13">
        <v>2467.7238000000002</v>
      </c>
      <c r="I13">
        <f t="shared" si="0"/>
        <v>2542.1959999999999</v>
      </c>
      <c r="J13">
        <f t="shared" si="1"/>
        <v>2377.6163000000001</v>
      </c>
      <c r="K13">
        <f t="shared" si="2"/>
        <v>2459.9061499999998</v>
      </c>
      <c r="N13">
        <f t="shared" si="3"/>
        <v>2054.0102120000001</v>
      </c>
      <c r="O13">
        <f t="shared" si="3"/>
        <v>1972.8456440000009</v>
      </c>
    </row>
    <row r="14" spans="1:16" x14ac:dyDescent="0.2">
      <c r="A14" t="s">
        <v>67</v>
      </c>
      <c r="B14">
        <v>1</v>
      </c>
      <c r="C14">
        <v>1569.4159</v>
      </c>
      <c r="D14">
        <v>1525.6895</v>
      </c>
      <c r="E14">
        <v>1556.3226</v>
      </c>
      <c r="F14">
        <v>1919.0586000000001</v>
      </c>
      <c r="I14">
        <f t="shared" si="0"/>
        <v>1547.5527</v>
      </c>
      <c r="J14">
        <f t="shared" si="1"/>
        <v>1737.6905999999999</v>
      </c>
      <c r="K14">
        <f t="shared" si="2"/>
        <v>1642.62165</v>
      </c>
      <c r="N14">
        <f t="shared" si="3"/>
        <v>1876.6514119999999</v>
      </c>
      <c r="O14">
        <f t="shared" si="3"/>
        <v>2150.2044440000004</v>
      </c>
    </row>
    <row r="15" spans="1:16" x14ac:dyDescent="0.2">
      <c r="A15" t="s">
        <v>68</v>
      </c>
      <c r="B15">
        <v>1</v>
      </c>
      <c r="C15">
        <v>1687.0988</v>
      </c>
      <c r="D15">
        <v>1947.1476</v>
      </c>
      <c r="E15">
        <v>1954.1059</v>
      </c>
      <c r="F15">
        <v>2161.2984999999999</v>
      </c>
      <c r="I15">
        <f t="shared" si="0"/>
        <v>1817.1232</v>
      </c>
      <c r="J15">
        <f t="shared" si="1"/>
        <v>2057.7021999999997</v>
      </c>
      <c r="K15">
        <f t="shared" si="2"/>
        <v>1937.4126999999999</v>
      </c>
      <c r="N15">
        <f t="shared" si="3"/>
        <v>1851.4308620000002</v>
      </c>
      <c r="O15">
        <f t="shared" si="3"/>
        <v>2175.4249940000004</v>
      </c>
    </row>
    <row r="16" spans="1:16" x14ac:dyDescent="0.2">
      <c r="A16" t="s">
        <v>69</v>
      </c>
      <c r="B16">
        <v>1</v>
      </c>
      <c r="C16">
        <v>2444.7512999999999</v>
      </c>
      <c r="D16">
        <v>2312.4904000000001</v>
      </c>
      <c r="E16">
        <v>2464.4922999999999</v>
      </c>
      <c r="F16">
        <v>2168.7123999999999</v>
      </c>
      <c r="I16">
        <f t="shared" si="0"/>
        <v>2378.6208500000002</v>
      </c>
      <c r="J16">
        <f t="shared" si="1"/>
        <v>2316.6023500000001</v>
      </c>
      <c r="K16">
        <f t="shared" si="2"/>
        <v>2347.6116000000002</v>
      </c>
      <c r="N16">
        <f t="shared" si="3"/>
        <v>2002.7296120000001</v>
      </c>
      <c r="O16">
        <f t="shared" si="3"/>
        <v>2024.1262440000005</v>
      </c>
    </row>
    <row r="17" spans="1:16" x14ac:dyDescent="0.2">
      <c r="A17" t="s">
        <v>70</v>
      </c>
      <c r="B17">
        <v>1</v>
      </c>
      <c r="C17">
        <v>1236.3601000000001</v>
      </c>
      <c r="D17">
        <v>1608.8523</v>
      </c>
      <c r="E17">
        <v>1464.0589</v>
      </c>
      <c r="F17">
        <v>1418.7722000000001</v>
      </c>
      <c r="I17">
        <f t="shared" si="0"/>
        <v>1422.6062000000002</v>
      </c>
      <c r="J17">
        <f t="shared" si="1"/>
        <v>1441.4155500000002</v>
      </c>
      <c r="K17">
        <f t="shared" si="2"/>
        <v>1432.0108750000002</v>
      </c>
      <c r="N17">
        <f t="shared" si="3"/>
        <v>1962.315687</v>
      </c>
      <c r="O17">
        <f t="shared" si="3"/>
        <v>2064.5401690000008</v>
      </c>
    </row>
    <row r="18" spans="1:16" x14ac:dyDescent="0.2">
      <c r="A18" t="s">
        <v>71</v>
      </c>
      <c r="B18">
        <v>1</v>
      </c>
      <c r="C18">
        <v>1537.6139000000001</v>
      </c>
      <c r="D18">
        <v>2010.5308</v>
      </c>
      <c r="E18">
        <v>1816.1006</v>
      </c>
      <c r="F18">
        <v>1825.8942999999999</v>
      </c>
      <c r="I18">
        <f t="shared" si="0"/>
        <v>1774.0723499999999</v>
      </c>
      <c r="J18">
        <f t="shared" si="1"/>
        <v>1820.9974499999998</v>
      </c>
      <c r="K18">
        <f t="shared" si="2"/>
        <v>1797.5348999999999</v>
      </c>
      <c r="N18">
        <f t="shared" si="3"/>
        <v>1948.2578120000001</v>
      </c>
      <c r="O18">
        <f t="shared" si="3"/>
        <v>2078.5980440000003</v>
      </c>
    </row>
    <row r="19" spans="1:16" x14ac:dyDescent="0.2">
      <c r="A19" t="s">
        <v>72</v>
      </c>
      <c r="B19">
        <v>1</v>
      </c>
      <c r="C19">
        <v>2178.145</v>
      </c>
      <c r="D19">
        <v>2254.8368999999998</v>
      </c>
      <c r="E19">
        <v>2506.5434</v>
      </c>
      <c r="F19">
        <v>2131.7021</v>
      </c>
      <c r="I19">
        <f t="shared" si="0"/>
        <v>2216.4909499999999</v>
      </c>
      <c r="J19">
        <f t="shared" si="1"/>
        <v>2319.12275</v>
      </c>
      <c r="K19">
        <f t="shared" si="2"/>
        <v>2267.8068499999999</v>
      </c>
      <c r="N19">
        <f t="shared" si="3"/>
        <v>1920.404462</v>
      </c>
      <c r="O19">
        <f t="shared" si="3"/>
        <v>2106.4513940000006</v>
      </c>
    </row>
    <row r="20" spans="1:16" x14ac:dyDescent="0.2">
      <c r="A20" t="s">
        <v>73</v>
      </c>
      <c r="B20">
        <v>1</v>
      </c>
      <c r="C20">
        <v>2010.7374</v>
      </c>
      <c r="D20">
        <v>2100.6275000000001</v>
      </c>
      <c r="E20">
        <v>2088.4268999999999</v>
      </c>
      <c r="F20">
        <v>2036.9808</v>
      </c>
      <c r="I20">
        <f t="shared" si="0"/>
        <v>2055.6824500000002</v>
      </c>
      <c r="J20">
        <f t="shared" si="1"/>
        <v>2062.7038499999999</v>
      </c>
      <c r="K20">
        <f t="shared" si="2"/>
        <v>2059.1931500000001</v>
      </c>
      <c r="N20">
        <f t="shared" si="3"/>
        <v>1968.2096620000002</v>
      </c>
      <c r="O20">
        <f t="shared" si="3"/>
        <v>2058.6461940000004</v>
      </c>
    </row>
    <row r="21" spans="1:16" x14ac:dyDescent="0.2">
      <c r="A21" t="s">
        <v>74</v>
      </c>
      <c r="B21">
        <v>1</v>
      </c>
      <c r="C21">
        <v>1949.4414999999999</v>
      </c>
      <c r="D21">
        <v>1808.3575000000001</v>
      </c>
      <c r="E21">
        <v>2176.0124000000001</v>
      </c>
      <c r="F21">
        <v>2040.7612999999999</v>
      </c>
      <c r="I21">
        <f t="shared" si="0"/>
        <v>1878.8995</v>
      </c>
      <c r="J21">
        <f t="shared" si="1"/>
        <v>2108.3868499999999</v>
      </c>
      <c r="K21">
        <f t="shared" si="2"/>
        <v>1993.6431749999999</v>
      </c>
      <c r="N21">
        <f t="shared" si="3"/>
        <v>1856.9766870000001</v>
      </c>
      <c r="O21">
        <f t="shared" si="3"/>
        <v>2169.8791690000007</v>
      </c>
    </row>
    <row r="22" spans="1:16" x14ac:dyDescent="0.2">
      <c r="A22" t="s">
        <v>75</v>
      </c>
      <c r="B22">
        <v>1</v>
      </c>
      <c r="C22">
        <v>1085.278</v>
      </c>
      <c r="D22">
        <v>1430.4577999999999</v>
      </c>
      <c r="E22">
        <v>1090.6501000000001</v>
      </c>
      <c r="F22">
        <v>1249.7498000000001</v>
      </c>
      <c r="I22">
        <f t="shared" si="0"/>
        <v>1257.8679</v>
      </c>
      <c r="J22">
        <f t="shared" si="1"/>
        <v>1170.1999500000002</v>
      </c>
      <c r="K22">
        <f t="shared" si="2"/>
        <v>1214.0339250000002</v>
      </c>
      <c r="N22">
        <f t="shared" si="3"/>
        <v>2015.5543369999998</v>
      </c>
      <c r="O22">
        <f t="shared" si="3"/>
        <v>2011.3015190000006</v>
      </c>
    </row>
    <row r="23" spans="1:16" x14ac:dyDescent="0.2">
      <c r="A23" t="s">
        <v>76</v>
      </c>
      <c r="B23">
        <v>1</v>
      </c>
      <c r="C23">
        <v>1466.2505000000001</v>
      </c>
      <c r="D23">
        <v>1389.4924000000001</v>
      </c>
      <c r="E23">
        <v>1677.8417999999999</v>
      </c>
      <c r="F23">
        <v>1518.1943000000001</v>
      </c>
      <c r="I23">
        <f t="shared" si="0"/>
        <v>1427.8714500000001</v>
      </c>
      <c r="J23">
        <f t="shared" si="1"/>
        <v>1598.0180500000001</v>
      </c>
      <c r="K23">
        <f t="shared" si="2"/>
        <v>1512.9447500000001</v>
      </c>
      <c r="N23">
        <f t="shared" si="3"/>
        <v>1886.647062</v>
      </c>
      <c r="O23">
        <f t="shared" si="3"/>
        <v>2140.2087940000006</v>
      </c>
    </row>
    <row r="24" spans="1:16" x14ac:dyDescent="0.2">
      <c r="A24" t="s">
        <v>77</v>
      </c>
      <c r="B24">
        <v>1</v>
      </c>
      <c r="C24">
        <v>1613.0832</v>
      </c>
      <c r="D24">
        <v>1853.9739</v>
      </c>
      <c r="E24">
        <v>1889.7144000000001</v>
      </c>
      <c r="F24">
        <v>1836.1248000000001</v>
      </c>
      <c r="I24">
        <f t="shared" si="0"/>
        <v>1733.52855</v>
      </c>
      <c r="J24">
        <f t="shared" si="1"/>
        <v>1862.9196000000002</v>
      </c>
      <c r="K24">
        <f t="shared" si="2"/>
        <v>1798.2240750000001</v>
      </c>
      <c r="N24">
        <f t="shared" si="3"/>
        <v>1907.0248369999999</v>
      </c>
      <c r="O24">
        <f t="shared" si="3"/>
        <v>2119.8310190000007</v>
      </c>
    </row>
    <row r="25" spans="1:16" x14ac:dyDescent="0.2">
      <c r="A25" t="s">
        <v>78</v>
      </c>
      <c r="B25">
        <v>1</v>
      </c>
      <c r="C25">
        <v>1851.3172</v>
      </c>
      <c r="D25">
        <v>1838.7146</v>
      </c>
      <c r="E25">
        <v>1808.8148000000001</v>
      </c>
      <c r="F25">
        <v>2120.0652</v>
      </c>
      <c r="I25">
        <f t="shared" si="0"/>
        <v>1845.0158999999999</v>
      </c>
      <c r="J25">
        <f t="shared" si="1"/>
        <v>1964.44</v>
      </c>
      <c r="K25">
        <f t="shared" si="2"/>
        <v>1904.72795</v>
      </c>
      <c r="N25">
        <f t="shared" si="3"/>
        <v>1912.0083119999999</v>
      </c>
      <c r="O25">
        <f t="shared" si="3"/>
        <v>2114.8475440000007</v>
      </c>
    </row>
    <row r="26" spans="1:16" x14ac:dyDescent="0.2">
      <c r="A26" t="s">
        <v>79</v>
      </c>
      <c r="B26">
        <v>1</v>
      </c>
      <c r="C26">
        <v>2001.0787</v>
      </c>
      <c r="D26">
        <v>1808.5666000000001</v>
      </c>
      <c r="E26">
        <v>2057.7523999999999</v>
      </c>
      <c r="F26">
        <v>1976.4817</v>
      </c>
      <c r="I26">
        <f t="shared" si="0"/>
        <v>1904.8226500000001</v>
      </c>
      <c r="J26">
        <f t="shared" si="1"/>
        <v>2017.1170499999998</v>
      </c>
      <c r="K26">
        <f t="shared" si="2"/>
        <v>1960.96985</v>
      </c>
      <c r="N26">
        <f t="shared" si="3"/>
        <v>1915.5731620000001</v>
      </c>
      <c r="O26">
        <f t="shared" si="3"/>
        <v>2111.2826940000004</v>
      </c>
    </row>
    <row r="27" spans="1:16" s="2" customFormat="1" x14ac:dyDescent="0.2">
      <c r="A27" s="2" t="s">
        <v>80</v>
      </c>
      <c r="B27" s="2">
        <v>2</v>
      </c>
      <c r="C27" s="2">
        <v>1637.1510000000001</v>
      </c>
      <c r="D27" s="2">
        <v>1502.7398000000001</v>
      </c>
      <c r="E27" s="2">
        <v>1766.5242000000001</v>
      </c>
      <c r="F27" s="2">
        <v>1593.0373999999999</v>
      </c>
      <c r="I27" s="2">
        <f t="shared" si="0"/>
        <v>1569.9454000000001</v>
      </c>
      <c r="J27" s="2">
        <f t="shared" si="1"/>
        <v>1679.7808</v>
      </c>
      <c r="K27" s="2">
        <f t="shared" si="2"/>
        <v>1624.8631</v>
      </c>
      <c r="L27" s="2">
        <f>AVERAGE(I27:I52)</f>
        <v>1566.0237692307694</v>
      </c>
      <c r="M27" s="2">
        <f>AVERAGE(J27:J52)</f>
        <v>1631.134071153846</v>
      </c>
      <c r="N27" s="2">
        <f>I27-$K27+L$27</f>
        <v>1511.1060692307694</v>
      </c>
      <c r="O27" s="2">
        <f>J27-$K27+M$27</f>
        <v>1686.0517711538459</v>
      </c>
      <c r="P27" s="2">
        <f>1.96*STDEV(N27:N52)/SQRT(COUNT(B27:B52))</f>
        <v>21.908281151608861</v>
      </c>
    </row>
    <row r="28" spans="1:16" x14ac:dyDescent="0.2">
      <c r="A28" t="s">
        <v>81</v>
      </c>
      <c r="B28">
        <v>2</v>
      </c>
      <c r="C28">
        <v>917.54750000000001</v>
      </c>
      <c r="D28">
        <v>1221.2783999999999</v>
      </c>
      <c r="E28">
        <v>1049.5669</v>
      </c>
      <c r="F28">
        <v>934.35609999999997</v>
      </c>
      <c r="I28">
        <f t="shared" si="0"/>
        <v>1069.4129499999999</v>
      </c>
      <c r="J28">
        <f t="shared" si="1"/>
        <v>991.9615</v>
      </c>
      <c r="K28">
        <f t="shared" si="2"/>
        <v>1030.6872249999999</v>
      </c>
      <c r="N28" s="1">
        <f t="shared" ref="N28:O52" si="4">I28-$K28+L$27</f>
        <v>1604.7494942307694</v>
      </c>
      <c r="O28" s="1">
        <f t="shared" si="4"/>
        <v>1592.4083461538462</v>
      </c>
    </row>
    <row r="29" spans="1:16" x14ac:dyDescent="0.2">
      <c r="A29" t="s">
        <v>82</v>
      </c>
      <c r="B29">
        <v>2</v>
      </c>
      <c r="C29">
        <v>1578.1755000000001</v>
      </c>
      <c r="D29">
        <v>1646.2782</v>
      </c>
      <c r="E29">
        <v>1757.7889</v>
      </c>
      <c r="F29">
        <v>1735.3003000000001</v>
      </c>
      <c r="I29">
        <f t="shared" si="0"/>
        <v>1612.22685</v>
      </c>
      <c r="J29">
        <f t="shared" si="1"/>
        <v>1746.5446000000002</v>
      </c>
      <c r="K29">
        <f t="shared" si="2"/>
        <v>1679.3857250000001</v>
      </c>
      <c r="N29" s="1">
        <f t="shared" si="4"/>
        <v>1498.8648942307693</v>
      </c>
      <c r="O29" s="1">
        <f t="shared" si="4"/>
        <v>1698.2929461538461</v>
      </c>
    </row>
    <row r="30" spans="1:16" x14ac:dyDescent="0.2">
      <c r="A30" t="s">
        <v>83</v>
      </c>
      <c r="B30">
        <v>2</v>
      </c>
      <c r="C30">
        <v>1228.3859</v>
      </c>
      <c r="D30">
        <v>1280.4575</v>
      </c>
      <c r="E30">
        <v>1255.8217</v>
      </c>
      <c r="F30">
        <v>1508.5316</v>
      </c>
      <c r="I30">
        <f t="shared" si="0"/>
        <v>1254.4216999999999</v>
      </c>
      <c r="J30">
        <f t="shared" si="1"/>
        <v>1382.1766499999999</v>
      </c>
      <c r="K30">
        <f t="shared" si="2"/>
        <v>1318.2991749999999</v>
      </c>
      <c r="N30" s="1">
        <f t="shared" si="4"/>
        <v>1502.1462942307694</v>
      </c>
      <c r="O30" s="1">
        <f t="shared" si="4"/>
        <v>1695.011546153846</v>
      </c>
    </row>
    <row r="31" spans="1:16" x14ac:dyDescent="0.2">
      <c r="A31" t="s">
        <v>84</v>
      </c>
      <c r="B31">
        <v>2</v>
      </c>
      <c r="C31">
        <v>2064.3739</v>
      </c>
      <c r="D31">
        <v>1668.8108999999999</v>
      </c>
      <c r="E31">
        <v>1598.8291999999999</v>
      </c>
      <c r="F31">
        <v>2206.7028</v>
      </c>
      <c r="I31">
        <f t="shared" si="0"/>
        <v>1866.5924</v>
      </c>
      <c r="J31">
        <f>(E31+F31)/2</f>
        <v>1902.7660000000001</v>
      </c>
      <c r="K31">
        <f t="shared" si="2"/>
        <v>1884.6792</v>
      </c>
      <c r="N31" s="1">
        <f t="shared" si="4"/>
        <v>1547.9369692307694</v>
      </c>
      <c r="O31" s="1">
        <f t="shared" si="4"/>
        <v>1649.220871153846</v>
      </c>
    </row>
    <row r="32" spans="1:16" x14ac:dyDescent="0.2">
      <c r="A32" t="s">
        <v>85</v>
      </c>
      <c r="B32">
        <v>2</v>
      </c>
      <c r="C32">
        <v>1243.1505</v>
      </c>
      <c r="D32">
        <v>1397.1027999999999</v>
      </c>
      <c r="E32">
        <v>1246.3297</v>
      </c>
      <c r="F32">
        <v>1673.4029</v>
      </c>
      <c r="I32">
        <f t="shared" si="0"/>
        <v>1320.1266499999999</v>
      </c>
      <c r="J32">
        <f t="shared" si="1"/>
        <v>1459.8663000000001</v>
      </c>
      <c r="K32">
        <f t="shared" si="2"/>
        <v>1389.9964749999999</v>
      </c>
      <c r="N32" s="1">
        <f t="shared" si="4"/>
        <v>1496.1539442307694</v>
      </c>
      <c r="O32" s="1">
        <f t="shared" si="4"/>
        <v>1701.0038961538462</v>
      </c>
    </row>
    <row r="33" spans="1:15" x14ac:dyDescent="0.2">
      <c r="A33" t="s">
        <v>86</v>
      </c>
      <c r="B33">
        <v>2</v>
      </c>
      <c r="C33">
        <v>1569.2081000000001</v>
      </c>
      <c r="D33">
        <v>1607.7174</v>
      </c>
      <c r="E33">
        <v>1506.6210000000001</v>
      </c>
      <c r="F33">
        <v>1585.4979000000001</v>
      </c>
      <c r="I33">
        <f t="shared" si="0"/>
        <v>1588.4627500000001</v>
      </c>
      <c r="J33">
        <f t="shared" si="1"/>
        <v>1546.0594500000002</v>
      </c>
      <c r="K33">
        <f t="shared" si="2"/>
        <v>1567.2611000000002</v>
      </c>
      <c r="N33" s="1">
        <f t="shared" si="4"/>
        <v>1587.2254192307694</v>
      </c>
      <c r="O33" s="1">
        <f t="shared" si="4"/>
        <v>1609.932421153846</v>
      </c>
    </row>
    <row r="34" spans="1:15" x14ac:dyDescent="0.2">
      <c r="A34" t="s">
        <v>87</v>
      </c>
      <c r="B34">
        <v>2</v>
      </c>
      <c r="C34">
        <v>1794.9880000000001</v>
      </c>
      <c r="D34">
        <v>1869.4111</v>
      </c>
      <c r="E34">
        <v>1867.4351999999999</v>
      </c>
      <c r="F34">
        <v>1782.7883999999999</v>
      </c>
      <c r="I34">
        <f t="shared" si="0"/>
        <v>1832.19955</v>
      </c>
      <c r="J34">
        <f t="shared" si="1"/>
        <v>1825.1117999999999</v>
      </c>
      <c r="K34">
        <f t="shared" si="2"/>
        <v>1828.655675</v>
      </c>
      <c r="N34" s="1">
        <f t="shared" si="4"/>
        <v>1569.5676442307695</v>
      </c>
      <c r="O34" s="1">
        <f t="shared" si="4"/>
        <v>1627.5901961538459</v>
      </c>
    </row>
    <row r="35" spans="1:15" x14ac:dyDescent="0.2">
      <c r="A35" t="s">
        <v>88</v>
      </c>
      <c r="B35">
        <v>2</v>
      </c>
      <c r="C35">
        <v>1909.278</v>
      </c>
      <c r="D35">
        <v>2149.2478000000001</v>
      </c>
      <c r="E35">
        <v>2373.2937999999999</v>
      </c>
      <c r="F35">
        <v>2011.1648</v>
      </c>
      <c r="I35">
        <f t="shared" si="0"/>
        <v>2029.2629000000002</v>
      </c>
      <c r="J35">
        <f t="shared" si="1"/>
        <v>2192.2293</v>
      </c>
      <c r="K35">
        <f t="shared" si="2"/>
        <v>2110.7461000000003</v>
      </c>
      <c r="N35" s="1">
        <f t="shared" si="4"/>
        <v>1484.5405692307693</v>
      </c>
      <c r="O35" s="1">
        <f t="shared" si="4"/>
        <v>1712.6172711538456</v>
      </c>
    </row>
    <row r="36" spans="1:15" x14ac:dyDescent="0.2">
      <c r="A36" t="s">
        <v>89</v>
      </c>
      <c r="B36">
        <v>2</v>
      </c>
      <c r="C36">
        <v>1480.221</v>
      </c>
      <c r="D36">
        <v>1601.751</v>
      </c>
      <c r="E36">
        <v>1358.49</v>
      </c>
      <c r="F36">
        <v>1487.0661</v>
      </c>
      <c r="I36">
        <f>(C36+D36)/2</f>
        <v>1540.9859999999999</v>
      </c>
      <c r="J36">
        <f t="shared" si="1"/>
        <v>1422.7780499999999</v>
      </c>
      <c r="K36">
        <f t="shared" si="2"/>
        <v>1481.8820249999999</v>
      </c>
      <c r="N36" s="1">
        <f t="shared" si="4"/>
        <v>1625.1277442307694</v>
      </c>
      <c r="O36" s="1">
        <f t="shared" si="4"/>
        <v>1572.030096153846</v>
      </c>
    </row>
    <row r="37" spans="1:15" x14ac:dyDescent="0.2">
      <c r="A37" t="s">
        <v>90</v>
      </c>
      <c r="B37">
        <v>2</v>
      </c>
      <c r="C37">
        <v>1738.2478000000001</v>
      </c>
      <c r="D37">
        <v>1666.2849000000001</v>
      </c>
      <c r="E37">
        <v>1905.6424999999999</v>
      </c>
      <c r="F37">
        <v>1833.4947999999999</v>
      </c>
      <c r="I37">
        <f t="shared" si="0"/>
        <v>1702.2663500000001</v>
      </c>
      <c r="J37">
        <f t="shared" si="1"/>
        <v>1869.5686499999999</v>
      </c>
      <c r="K37">
        <f t="shared" si="2"/>
        <v>1785.9175</v>
      </c>
      <c r="N37" s="1">
        <f t="shared" si="4"/>
        <v>1482.3726192307695</v>
      </c>
      <c r="O37" s="1">
        <f t="shared" si="4"/>
        <v>1714.7852211538459</v>
      </c>
    </row>
    <row r="38" spans="1:15" x14ac:dyDescent="0.2">
      <c r="A38" t="s">
        <v>91</v>
      </c>
      <c r="B38">
        <v>2</v>
      </c>
      <c r="C38">
        <v>1474.2697000000001</v>
      </c>
      <c r="D38">
        <v>1821.7846999999999</v>
      </c>
      <c r="E38">
        <v>1497.2458999999999</v>
      </c>
      <c r="F38">
        <v>1852.2777000000001</v>
      </c>
      <c r="I38">
        <f t="shared" si="0"/>
        <v>1648.0272</v>
      </c>
      <c r="J38">
        <f t="shared" si="1"/>
        <v>1674.7618</v>
      </c>
      <c r="K38">
        <f t="shared" si="2"/>
        <v>1661.3944999999999</v>
      </c>
      <c r="N38" s="1">
        <f t="shared" si="4"/>
        <v>1552.6564692307695</v>
      </c>
      <c r="O38" s="1">
        <f t="shared" si="4"/>
        <v>1644.5013711538461</v>
      </c>
    </row>
    <row r="39" spans="1:15" x14ac:dyDescent="0.2">
      <c r="A39" t="s">
        <v>92</v>
      </c>
      <c r="B39">
        <v>2</v>
      </c>
      <c r="C39">
        <v>1376.9466</v>
      </c>
      <c r="D39">
        <v>1393.5696</v>
      </c>
      <c r="E39">
        <v>1638</v>
      </c>
      <c r="F39">
        <v>1494.6528000000001</v>
      </c>
      <c r="I39">
        <f t="shared" si="0"/>
        <v>1385.2581</v>
      </c>
      <c r="J39">
        <f t="shared" si="1"/>
        <v>1566.3263999999999</v>
      </c>
      <c r="K39">
        <f t="shared" si="2"/>
        <v>1475.79225</v>
      </c>
      <c r="N39" s="1">
        <f t="shared" si="4"/>
        <v>1475.4896192307694</v>
      </c>
      <c r="O39" s="1">
        <f t="shared" si="4"/>
        <v>1721.6682211538459</v>
      </c>
    </row>
    <row r="40" spans="1:15" x14ac:dyDescent="0.2">
      <c r="A40" t="s">
        <v>93</v>
      </c>
      <c r="B40">
        <v>2</v>
      </c>
      <c r="C40">
        <v>1710.5379</v>
      </c>
      <c r="D40">
        <v>1521.8051</v>
      </c>
      <c r="E40">
        <v>1713.9339</v>
      </c>
      <c r="F40">
        <v>1588.2885000000001</v>
      </c>
      <c r="I40">
        <f t="shared" si="0"/>
        <v>1616.1714999999999</v>
      </c>
      <c r="J40">
        <f t="shared" si="1"/>
        <v>1651.1112000000001</v>
      </c>
      <c r="K40">
        <f t="shared" si="2"/>
        <v>1633.6413499999999</v>
      </c>
      <c r="N40" s="1">
        <f t="shared" si="4"/>
        <v>1548.5539192307695</v>
      </c>
      <c r="O40" s="1">
        <f t="shared" si="4"/>
        <v>1648.6039211538462</v>
      </c>
    </row>
    <row r="41" spans="1:15" x14ac:dyDescent="0.2">
      <c r="A41" t="s">
        <v>94</v>
      </c>
      <c r="B41">
        <v>2</v>
      </c>
      <c r="C41">
        <v>1589.5474999999999</v>
      </c>
      <c r="D41">
        <v>1486.7507000000001</v>
      </c>
      <c r="E41">
        <v>1670.193</v>
      </c>
      <c r="F41">
        <v>1714.7189000000001</v>
      </c>
      <c r="I41">
        <f t="shared" si="0"/>
        <v>1538.1491000000001</v>
      </c>
      <c r="J41">
        <f t="shared" si="1"/>
        <v>1692.45595</v>
      </c>
      <c r="K41">
        <f t="shared" si="2"/>
        <v>1615.3025250000001</v>
      </c>
      <c r="N41" s="1">
        <f t="shared" si="4"/>
        <v>1488.8703442307694</v>
      </c>
      <c r="O41" s="1">
        <f t="shared" si="4"/>
        <v>1708.287496153846</v>
      </c>
    </row>
    <row r="42" spans="1:15" x14ac:dyDescent="0.2">
      <c r="A42" t="s">
        <v>95</v>
      </c>
      <c r="B42">
        <v>2</v>
      </c>
      <c r="C42">
        <v>2025.9936</v>
      </c>
      <c r="D42">
        <v>2350.2865999999999</v>
      </c>
      <c r="E42">
        <v>2290.9232999999999</v>
      </c>
      <c r="F42">
        <v>2717.1320999999998</v>
      </c>
      <c r="I42">
        <f t="shared" si="0"/>
        <v>2188.1401000000001</v>
      </c>
      <c r="J42">
        <f t="shared" si="1"/>
        <v>2504.0276999999996</v>
      </c>
      <c r="K42">
        <f t="shared" si="2"/>
        <v>2346.0838999999996</v>
      </c>
      <c r="N42" s="1">
        <f t="shared" si="4"/>
        <v>1408.0799692307698</v>
      </c>
      <c r="O42" s="1">
        <f t="shared" si="4"/>
        <v>1789.077871153846</v>
      </c>
    </row>
    <row r="43" spans="1:15" x14ac:dyDescent="0.2">
      <c r="A43" t="s">
        <v>96</v>
      </c>
      <c r="B43">
        <v>2</v>
      </c>
      <c r="C43">
        <v>1617.9065000000001</v>
      </c>
      <c r="D43">
        <v>1923.3668</v>
      </c>
      <c r="E43">
        <v>1563.8469</v>
      </c>
      <c r="F43">
        <v>1814.4242999999999</v>
      </c>
      <c r="I43">
        <f t="shared" si="0"/>
        <v>1770.6366499999999</v>
      </c>
      <c r="J43">
        <f t="shared" si="1"/>
        <v>1689.1356000000001</v>
      </c>
      <c r="K43">
        <f t="shared" si="2"/>
        <v>1729.886125</v>
      </c>
      <c r="N43" s="1">
        <f t="shared" si="4"/>
        <v>1606.7742942307693</v>
      </c>
      <c r="O43" s="1">
        <f t="shared" si="4"/>
        <v>1590.3835461538461</v>
      </c>
    </row>
    <row r="44" spans="1:15" x14ac:dyDescent="0.2">
      <c r="A44" t="s">
        <v>97</v>
      </c>
      <c r="B44">
        <v>2</v>
      </c>
      <c r="C44">
        <v>1225.6023</v>
      </c>
      <c r="D44">
        <v>1397.2381</v>
      </c>
      <c r="E44">
        <v>1598.5142000000001</v>
      </c>
      <c r="F44">
        <v>1535.9084</v>
      </c>
      <c r="I44">
        <f t="shared" si="0"/>
        <v>1311.4202</v>
      </c>
      <c r="J44">
        <f t="shared" si="1"/>
        <v>1567.2112999999999</v>
      </c>
      <c r="K44">
        <f t="shared" si="2"/>
        <v>1439.31575</v>
      </c>
      <c r="N44" s="1">
        <f t="shared" si="4"/>
        <v>1438.1282192307694</v>
      </c>
      <c r="O44" s="1">
        <f t="shared" si="4"/>
        <v>1759.0296211538459</v>
      </c>
    </row>
    <row r="45" spans="1:15" x14ac:dyDescent="0.2">
      <c r="A45" t="s">
        <v>98</v>
      </c>
      <c r="B45">
        <v>2</v>
      </c>
      <c r="C45">
        <v>1522.9765</v>
      </c>
      <c r="D45">
        <v>1526.6845000000001</v>
      </c>
      <c r="E45">
        <v>1619.2507000000001</v>
      </c>
      <c r="F45">
        <v>1653.3090999999999</v>
      </c>
      <c r="I45">
        <f t="shared" si="0"/>
        <v>1524.8305</v>
      </c>
      <c r="J45">
        <f t="shared" si="1"/>
        <v>1636.2799</v>
      </c>
      <c r="K45">
        <f t="shared" si="2"/>
        <v>1580.5552</v>
      </c>
      <c r="N45" s="1">
        <f t="shared" si="4"/>
        <v>1510.2990692307694</v>
      </c>
      <c r="O45" s="1">
        <f t="shared" si="4"/>
        <v>1686.858771153846</v>
      </c>
    </row>
    <row r="46" spans="1:15" x14ac:dyDescent="0.2">
      <c r="A46" t="s">
        <v>99</v>
      </c>
      <c r="B46">
        <v>2</v>
      </c>
      <c r="C46">
        <v>943.78430000000003</v>
      </c>
      <c r="D46">
        <v>1048.0807</v>
      </c>
      <c r="E46">
        <v>974.97230000000002</v>
      </c>
      <c r="F46">
        <v>939.96720000000005</v>
      </c>
      <c r="I46">
        <f t="shared" si="0"/>
        <v>995.9325</v>
      </c>
      <c r="J46">
        <f t="shared" si="1"/>
        <v>957.46974999999998</v>
      </c>
      <c r="K46">
        <f t="shared" si="2"/>
        <v>976.70112500000005</v>
      </c>
      <c r="N46" s="1">
        <f t="shared" si="4"/>
        <v>1585.2551442307695</v>
      </c>
      <c r="O46" s="1">
        <f t="shared" si="4"/>
        <v>1611.9026961538459</v>
      </c>
    </row>
    <row r="47" spans="1:15" x14ac:dyDescent="0.2">
      <c r="A47" t="s">
        <v>100</v>
      </c>
      <c r="B47">
        <v>2</v>
      </c>
      <c r="C47">
        <v>1329.6137000000001</v>
      </c>
      <c r="D47">
        <v>1284.5189</v>
      </c>
      <c r="E47">
        <v>1463.2919999999999</v>
      </c>
      <c r="F47">
        <v>1402.8459</v>
      </c>
      <c r="I47">
        <f t="shared" si="0"/>
        <v>1307.0663</v>
      </c>
      <c r="J47">
        <f t="shared" si="1"/>
        <v>1433.0689499999999</v>
      </c>
      <c r="K47">
        <f t="shared" si="2"/>
        <v>1370.0676249999999</v>
      </c>
      <c r="N47" s="1">
        <f t="shared" si="4"/>
        <v>1503.0224442307695</v>
      </c>
      <c r="O47" s="1">
        <f t="shared" si="4"/>
        <v>1694.1353961538459</v>
      </c>
    </row>
    <row r="48" spans="1:15" x14ac:dyDescent="0.2">
      <c r="A48" t="s">
        <v>101</v>
      </c>
      <c r="B48">
        <v>2</v>
      </c>
      <c r="C48">
        <v>1597.645</v>
      </c>
      <c r="D48">
        <v>1447.1153999999999</v>
      </c>
      <c r="E48">
        <v>1564.4268</v>
      </c>
      <c r="F48">
        <v>1548.7678000000001</v>
      </c>
      <c r="I48">
        <f t="shared" si="0"/>
        <v>1522.3802000000001</v>
      </c>
      <c r="J48">
        <f t="shared" si="1"/>
        <v>1556.5972999999999</v>
      </c>
      <c r="K48">
        <f>AVERAGE(I48:J48)</f>
        <v>1539.48875</v>
      </c>
      <c r="N48" s="1">
        <f t="shared" si="4"/>
        <v>1548.9152192307695</v>
      </c>
      <c r="O48" s="1">
        <f t="shared" si="4"/>
        <v>1648.2426211538459</v>
      </c>
    </row>
    <row r="49" spans="1:16" x14ac:dyDescent="0.2">
      <c r="A49" t="s">
        <v>102</v>
      </c>
      <c r="B49">
        <v>2</v>
      </c>
      <c r="C49">
        <v>1965.1668</v>
      </c>
      <c r="D49">
        <v>2096.2303999999999</v>
      </c>
      <c r="E49">
        <v>1936.019</v>
      </c>
      <c r="F49">
        <v>2181.0927000000001</v>
      </c>
      <c r="I49">
        <f t="shared" si="0"/>
        <v>2030.6985999999999</v>
      </c>
      <c r="J49">
        <f t="shared" si="1"/>
        <v>2058.5558500000002</v>
      </c>
      <c r="K49">
        <f t="shared" si="2"/>
        <v>2044.6272250000002</v>
      </c>
      <c r="N49" s="1">
        <f t="shared" si="4"/>
        <v>1552.0951442307692</v>
      </c>
      <c r="O49" s="1">
        <f t="shared" si="4"/>
        <v>1645.062696153846</v>
      </c>
    </row>
    <row r="50" spans="1:16" x14ac:dyDescent="0.2">
      <c r="A50" t="s">
        <v>103</v>
      </c>
      <c r="B50">
        <v>2</v>
      </c>
      <c r="C50">
        <v>1515.3197</v>
      </c>
      <c r="D50">
        <v>1488.7708</v>
      </c>
      <c r="E50">
        <v>1347.0451</v>
      </c>
      <c r="F50">
        <v>1566.9763</v>
      </c>
      <c r="I50">
        <f t="shared" si="0"/>
        <v>1502.0452500000001</v>
      </c>
      <c r="J50">
        <f t="shared" si="1"/>
        <v>1457.0107</v>
      </c>
      <c r="K50">
        <f t="shared" si="2"/>
        <v>1479.527975</v>
      </c>
      <c r="N50" s="1">
        <f t="shared" si="4"/>
        <v>1588.5410442307696</v>
      </c>
      <c r="O50" s="1">
        <f t="shared" si="4"/>
        <v>1608.6167961538461</v>
      </c>
    </row>
    <row r="51" spans="1:16" x14ac:dyDescent="0.2">
      <c r="A51" t="s">
        <v>104</v>
      </c>
      <c r="B51">
        <v>2</v>
      </c>
      <c r="C51">
        <v>1328.7542000000001</v>
      </c>
      <c r="D51">
        <v>1497.4467999999999</v>
      </c>
      <c r="E51">
        <v>1223.1647</v>
      </c>
      <c r="F51">
        <v>1330.0997</v>
      </c>
      <c r="I51">
        <f t="shared" si="0"/>
        <v>1413.1005</v>
      </c>
      <c r="J51">
        <f t="shared" si="1"/>
        <v>1276.6322</v>
      </c>
      <c r="K51">
        <f t="shared" si="2"/>
        <v>1344.86635</v>
      </c>
      <c r="N51" s="1">
        <f t="shared" si="4"/>
        <v>1634.2579192307694</v>
      </c>
      <c r="O51" s="1">
        <f t="shared" si="4"/>
        <v>1562.899921153846</v>
      </c>
    </row>
    <row r="52" spans="1:16" x14ac:dyDescent="0.2">
      <c r="A52" t="s">
        <v>105</v>
      </c>
      <c r="B52">
        <v>2</v>
      </c>
      <c r="C52">
        <v>1590.1618000000001</v>
      </c>
      <c r="D52">
        <v>1563.5537999999999</v>
      </c>
      <c r="E52">
        <v>1680.2769000000001</v>
      </c>
      <c r="F52">
        <v>1659.7194</v>
      </c>
      <c r="I52">
        <f t="shared" si="0"/>
        <v>1576.8578</v>
      </c>
      <c r="J52">
        <f>(E52+F52)/2</f>
        <v>1669.9981499999999</v>
      </c>
      <c r="K52">
        <f t="shared" si="2"/>
        <v>1623.4279750000001</v>
      </c>
      <c r="N52" s="1">
        <f t="shared" si="4"/>
        <v>1519.4535942307693</v>
      </c>
      <c r="O52" s="1">
        <f t="shared" si="4"/>
        <v>1677.7042461538458</v>
      </c>
    </row>
    <row r="53" spans="1:16" s="2" customFormat="1" x14ac:dyDescent="0.2">
      <c r="A53" s="2" t="s">
        <v>106</v>
      </c>
      <c r="B53" s="2">
        <v>3</v>
      </c>
      <c r="C53" s="2">
        <v>1421.2506000000001</v>
      </c>
      <c r="D53" s="2">
        <v>1088.4443000000001</v>
      </c>
      <c r="E53" s="2">
        <v>1512.1560999999999</v>
      </c>
      <c r="F53" s="2">
        <v>1183.5784000000001</v>
      </c>
      <c r="I53" s="2">
        <f t="shared" si="0"/>
        <v>1254.8474500000002</v>
      </c>
      <c r="J53" s="2">
        <f t="shared" si="1"/>
        <v>1347.86725</v>
      </c>
      <c r="K53" s="2">
        <f t="shared" si="2"/>
        <v>1301.3573500000002</v>
      </c>
      <c r="L53" s="2">
        <f>AVERAGE(I53:I76)</f>
        <v>996.83522500000026</v>
      </c>
      <c r="M53" s="2">
        <f>AVERAGE(J53:J76)</f>
        <v>1040.9767979166668</v>
      </c>
      <c r="N53" s="2">
        <f>I53-$K53+L$53</f>
        <v>950.32532500000025</v>
      </c>
      <c r="O53" s="2">
        <f>J53-$K53+M$53</f>
        <v>1087.4866979166666</v>
      </c>
      <c r="P53" s="2">
        <f>1.96*STDEV(N53:N76)/SQRT(COUNT(B53:B76))</f>
        <v>15.864235254498189</v>
      </c>
    </row>
    <row r="54" spans="1:16" x14ac:dyDescent="0.2">
      <c r="A54" t="s">
        <v>107</v>
      </c>
      <c r="B54">
        <v>3</v>
      </c>
      <c r="C54">
        <v>949.00620000000004</v>
      </c>
      <c r="D54">
        <v>926.27350000000001</v>
      </c>
      <c r="E54">
        <v>1111.8461</v>
      </c>
      <c r="F54">
        <v>967.83789999999999</v>
      </c>
      <c r="I54">
        <f t="shared" si="0"/>
        <v>937.63985000000002</v>
      </c>
      <c r="J54">
        <f t="shared" si="1"/>
        <v>1039.8420000000001</v>
      </c>
      <c r="K54">
        <f t="shared" si="2"/>
        <v>988.74092500000006</v>
      </c>
      <c r="N54" s="1">
        <f t="shared" ref="N54:O76" si="5">I54-$K54+L$53</f>
        <v>945.73415000000023</v>
      </c>
      <c r="O54" s="1">
        <f t="shared" si="5"/>
        <v>1092.0778729166668</v>
      </c>
    </row>
    <row r="55" spans="1:16" x14ac:dyDescent="0.2">
      <c r="A55" t="s">
        <v>108</v>
      </c>
      <c r="B55">
        <v>3</v>
      </c>
      <c r="C55">
        <v>1023.729</v>
      </c>
      <c r="D55">
        <v>896.83630000000005</v>
      </c>
      <c r="E55">
        <v>1037.8299</v>
      </c>
      <c r="F55">
        <v>1210.7564</v>
      </c>
      <c r="I55">
        <f t="shared" si="0"/>
        <v>960.2826500000001</v>
      </c>
      <c r="J55">
        <f t="shared" si="1"/>
        <v>1124.29315</v>
      </c>
      <c r="K55">
        <f t="shared" si="2"/>
        <v>1042.2879</v>
      </c>
      <c r="N55" s="1">
        <f t="shared" si="5"/>
        <v>914.82997500000033</v>
      </c>
      <c r="O55" s="1">
        <f t="shared" si="5"/>
        <v>1122.9820479166667</v>
      </c>
    </row>
    <row r="56" spans="1:16" x14ac:dyDescent="0.2">
      <c r="A56" t="s">
        <v>109</v>
      </c>
      <c r="B56">
        <v>3</v>
      </c>
      <c r="C56">
        <v>819.76949999999999</v>
      </c>
      <c r="D56">
        <v>926.22500000000002</v>
      </c>
      <c r="E56">
        <v>992.98559999999998</v>
      </c>
      <c r="F56">
        <v>968.95870000000002</v>
      </c>
      <c r="I56">
        <f t="shared" si="0"/>
        <v>872.99725000000001</v>
      </c>
      <c r="J56">
        <f t="shared" si="1"/>
        <v>980.97215000000006</v>
      </c>
      <c r="K56">
        <f t="shared" si="2"/>
        <v>926.98469999999998</v>
      </c>
      <c r="N56" s="1">
        <f t="shared" si="5"/>
        <v>942.8477750000003</v>
      </c>
      <c r="O56" s="1">
        <f t="shared" si="5"/>
        <v>1094.9642479166669</v>
      </c>
    </row>
    <row r="57" spans="1:16" x14ac:dyDescent="0.2">
      <c r="A57" t="s">
        <v>110</v>
      </c>
      <c r="B57">
        <v>3</v>
      </c>
      <c r="C57">
        <v>634.94060000000002</v>
      </c>
      <c r="D57">
        <v>667.14290000000005</v>
      </c>
      <c r="E57">
        <v>689.29369999999994</v>
      </c>
      <c r="F57">
        <v>725.43150000000003</v>
      </c>
      <c r="I57">
        <f>(C57+D57)/2</f>
        <v>651.04175000000009</v>
      </c>
      <c r="J57">
        <f t="shared" si="1"/>
        <v>707.36259999999993</v>
      </c>
      <c r="K57">
        <f t="shared" si="2"/>
        <v>679.20217500000001</v>
      </c>
      <c r="N57" s="1">
        <f t="shared" si="5"/>
        <v>968.67480000000035</v>
      </c>
      <c r="O57" s="1">
        <f t="shared" si="5"/>
        <v>1069.1372229166668</v>
      </c>
    </row>
    <row r="58" spans="1:16" x14ac:dyDescent="0.2">
      <c r="A58" t="s">
        <v>111</v>
      </c>
      <c r="B58">
        <v>3</v>
      </c>
      <c r="C58">
        <v>913.17819999999995</v>
      </c>
      <c r="D58">
        <v>903.09500000000003</v>
      </c>
      <c r="E58">
        <v>921.25869999999998</v>
      </c>
      <c r="F58">
        <v>994.59280000000001</v>
      </c>
      <c r="I58">
        <f t="shared" si="0"/>
        <v>908.13660000000004</v>
      </c>
      <c r="J58">
        <f t="shared" si="1"/>
        <v>957.92574999999999</v>
      </c>
      <c r="K58">
        <f t="shared" si="2"/>
        <v>933.03117500000008</v>
      </c>
      <c r="N58" s="1">
        <f t="shared" si="5"/>
        <v>971.94065000000023</v>
      </c>
      <c r="O58" s="1">
        <f t="shared" si="5"/>
        <v>1065.8713729166666</v>
      </c>
    </row>
    <row r="59" spans="1:16" x14ac:dyDescent="0.2">
      <c r="A59" t="s">
        <v>112</v>
      </c>
      <c r="B59">
        <v>3</v>
      </c>
      <c r="C59">
        <v>1087.9331</v>
      </c>
      <c r="D59">
        <v>1130.7208000000001</v>
      </c>
      <c r="E59">
        <v>1209.0823</v>
      </c>
      <c r="F59">
        <v>1121.9417000000001</v>
      </c>
      <c r="I59">
        <f t="shared" si="0"/>
        <v>1109.3269500000001</v>
      </c>
      <c r="J59">
        <f t="shared" si="1"/>
        <v>1165.5120000000002</v>
      </c>
      <c r="K59">
        <f t="shared" si="2"/>
        <v>1137.4194750000001</v>
      </c>
      <c r="N59" s="1">
        <f t="shared" si="5"/>
        <v>968.74270000000024</v>
      </c>
      <c r="O59" s="1">
        <f t="shared" si="5"/>
        <v>1069.0693229166668</v>
      </c>
    </row>
    <row r="60" spans="1:16" x14ac:dyDescent="0.2">
      <c r="A60" t="s">
        <v>113</v>
      </c>
      <c r="B60">
        <v>3</v>
      </c>
      <c r="C60">
        <v>1273.8867</v>
      </c>
      <c r="D60">
        <v>1380.4447</v>
      </c>
      <c r="E60">
        <v>1400.6978999999999</v>
      </c>
      <c r="F60">
        <v>1480.4474</v>
      </c>
      <c r="I60">
        <f t="shared" si="0"/>
        <v>1327.1657</v>
      </c>
      <c r="J60">
        <f t="shared" si="1"/>
        <v>1440.5726500000001</v>
      </c>
      <c r="K60">
        <f>AVERAGE(I60:J60)</f>
        <v>1383.869175</v>
      </c>
      <c r="N60" s="1">
        <f t="shared" si="5"/>
        <v>940.13175000000024</v>
      </c>
      <c r="O60" s="1">
        <f t="shared" si="5"/>
        <v>1097.6802729166668</v>
      </c>
    </row>
    <row r="61" spans="1:16" x14ac:dyDescent="0.2">
      <c r="A61" t="s">
        <v>114</v>
      </c>
      <c r="B61">
        <v>3</v>
      </c>
      <c r="C61">
        <v>964.59979999999996</v>
      </c>
      <c r="D61">
        <v>923.54499999999996</v>
      </c>
      <c r="E61">
        <v>1082.0038</v>
      </c>
      <c r="F61">
        <v>1027.6746000000001</v>
      </c>
      <c r="I61">
        <f t="shared" si="0"/>
        <v>944.07240000000002</v>
      </c>
      <c r="J61">
        <f t="shared" si="1"/>
        <v>1054.8391999999999</v>
      </c>
      <c r="K61">
        <f t="shared" si="2"/>
        <v>999.45579999999995</v>
      </c>
      <c r="N61" s="1">
        <f t="shared" si="5"/>
        <v>941.45182500000033</v>
      </c>
      <c r="O61" s="1">
        <f t="shared" si="5"/>
        <v>1096.3601979166667</v>
      </c>
    </row>
    <row r="62" spans="1:16" x14ac:dyDescent="0.2">
      <c r="A62" t="s">
        <v>115</v>
      </c>
      <c r="B62">
        <v>3</v>
      </c>
      <c r="C62">
        <v>657.03369999999995</v>
      </c>
      <c r="D62">
        <v>777.06089999999995</v>
      </c>
      <c r="E62">
        <v>812.5874</v>
      </c>
      <c r="F62">
        <v>794.02340000000004</v>
      </c>
      <c r="I62">
        <f t="shared" si="0"/>
        <v>717.04729999999995</v>
      </c>
      <c r="J62">
        <f t="shared" si="1"/>
        <v>803.30539999999996</v>
      </c>
      <c r="K62">
        <f t="shared" si="2"/>
        <v>760.17634999999996</v>
      </c>
      <c r="N62" s="1">
        <f t="shared" si="5"/>
        <v>953.70617500000026</v>
      </c>
      <c r="O62" s="1">
        <f t="shared" si="5"/>
        <v>1084.1058479166668</v>
      </c>
    </row>
    <row r="63" spans="1:16" x14ac:dyDescent="0.2">
      <c r="A63" t="s">
        <v>116</v>
      </c>
      <c r="B63">
        <v>3</v>
      </c>
      <c r="C63">
        <v>1067.7596000000001</v>
      </c>
      <c r="D63">
        <v>1137.4086</v>
      </c>
      <c r="E63">
        <v>1062.7286999999999</v>
      </c>
      <c r="F63">
        <v>1081.7642000000001</v>
      </c>
      <c r="I63">
        <f t="shared" si="0"/>
        <v>1102.5841</v>
      </c>
      <c r="J63">
        <f t="shared" si="1"/>
        <v>1072.2464500000001</v>
      </c>
      <c r="K63">
        <f t="shared" si="2"/>
        <v>1087.4152750000001</v>
      </c>
      <c r="N63" s="1">
        <f t="shared" si="5"/>
        <v>1012.0040500000002</v>
      </c>
      <c r="O63" s="1">
        <f t="shared" si="5"/>
        <v>1025.8079729166668</v>
      </c>
    </row>
    <row r="64" spans="1:16" x14ac:dyDescent="0.2">
      <c r="A64" t="s">
        <v>117</v>
      </c>
      <c r="B64">
        <v>3</v>
      </c>
      <c r="C64">
        <v>1300.2727</v>
      </c>
      <c r="D64">
        <v>1651.8813</v>
      </c>
      <c r="E64">
        <v>1405.2612999999999</v>
      </c>
      <c r="F64">
        <v>1595.6753000000001</v>
      </c>
      <c r="I64">
        <f t="shared" si="0"/>
        <v>1476.077</v>
      </c>
      <c r="J64">
        <f t="shared" si="1"/>
        <v>1500.4683</v>
      </c>
      <c r="K64">
        <f t="shared" si="2"/>
        <v>1488.2726499999999</v>
      </c>
      <c r="N64" s="1">
        <f t="shared" si="5"/>
        <v>984.63957500000038</v>
      </c>
      <c r="O64" s="1">
        <f t="shared" si="5"/>
        <v>1053.1724479166669</v>
      </c>
    </row>
    <row r="65" spans="1:15" x14ac:dyDescent="0.2">
      <c r="A65" t="s">
        <v>118</v>
      </c>
      <c r="B65">
        <v>3</v>
      </c>
      <c r="C65">
        <v>887.42150000000004</v>
      </c>
      <c r="D65">
        <v>910.67560000000003</v>
      </c>
      <c r="E65">
        <v>874.71730000000002</v>
      </c>
      <c r="F65">
        <v>959.3537</v>
      </c>
      <c r="I65">
        <f t="shared" si="0"/>
        <v>899.04854999999998</v>
      </c>
      <c r="J65">
        <f t="shared" si="1"/>
        <v>917.03549999999996</v>
      </c>
      <c r="K65">
        <f t="shared" si="2"/>
        <v>908.04202499999997</v>
      </c>
      <c r="N65" s="1">
        <f t="shared" si="5"/>
        <v>987.84175000000027</v>
      </c>
      <c r="O65" s="1">
        <f t="shared" si="5"/>
        <v>1049.9702729166668</v>
      </c>
    </row>
    <row r="66" spans="1:15" x14ac:dyDescent="0.2">
      <c r="A66" t="s">
        <v>119</v>
      </c>
      <c r="B66">
        <v>3</v>
      </c>
      <c r="C66">
        <v>955.64080000000001</v>
      </c>
      <c r="D66">
        <v>959.96339999999998</v>
      </c>
      <c r="E66">
        <v>993.23030000000006</v>
      </c>
      <c r="F66">
        <v>995.6354</v>
      </c>
      <c r="I66">
        <f t="shared" si="0"/>
        <v>957.8021</v>
      </c>
      <c r="J66">
        <f t="shared" si="1"/>
        <v>994.43285000000003</v>
      </c>
      <c r="K66">
        <f t="shared" si="2"/>
        <v>976.11747500000001</v>
      </c>
      <c r="N66" s="1">
        <f t="shared" si="5"/>
        <v>978.51985000000025</v>
      </c>
      <c r="O66" s="1">
        <f t="shared" si="5"/>
        <v>1059.2921729166669</v>
      </c>
    </row>
    <row r="67" spans="1:15" x14ac:dyDescent="0.2">
      <c r="A67" t="s">
        <v>120</v>
      </c>
      <c r="B67">
        <v>3</v>
      </c>
      <c r="C67">
        <v>989.89930000000004</v>
      </c>
      <c r="D67">
        <v>1055.3008</v>
      </c>
      <c r="E67">
        <v>882.95590000000004</v>
      </c>
      <c r="F67">
        <v>818.22460000000001</v>
      </c>
      <c r="I67">
        <f t="shared" ref="I67:I74" si="6">(C67+D67)/2</f>
        <v>1022.60005</v>
      </c>
      <c r="J67">
        <f>(E67+F67)/2</f>
        <v>850.59024999999997</v>
      </c>
      <c r="K67">
        <f t="shared" ref="K67:K76" si="7">AVERAGE(I67:J67)</f>
        <v>936.59514999999999</v>
      </c>
      <c r="N67" s="1">
        <f t="shared" si="5"/>
        <v>1082.8401250000002</v>
      </c>
      <c r="O67" s="1">
        <f t="shared" si="5"/>
        <v>954.97189791666676</v>
      </c>
    </row>
    <row r="68" spans="1:15" x14ac:dyDescent="0.2">
      <c r="A68" t="s">
        <v>121</v>
      </c>
      <c r="B68">
        <v>3</v>
      </c>
      <c r="C68">
        <v>1258.2734</v>
      </c>
      <c r="D68">
        <v>1252.9142999999999</v>
      </c>
      <c r="E68">
        <v>1179.0228999999999</v>
      </c>
      <c r="F68">
        <v>1145.5351000000001</v>
      </c>
      <c r="I68">
        <f t="shared" si="6"/>
        <v>1255.59385</v>
      </c>
      <c r="J68">
        <f t="shared" si="1"/>
        <v>1162.279</v>
      </c>
      <c r="K68">
        <f t="shared" si="7"/>
        <v>1208.9364249999999</v>
      </c>
      <c r="N68" s="1">
        <f t="shared" si="5"/>
        <v>1043.4926500000004</v>
      </c>
      <c r="O68" s="1">
        <f t="shared" si="5"/>
        <v>994.31937291666691</v>
      </c>
    </row>
    <row r="69" spans="1:15" x14ac:dyDescent="0.2">
      <c r="A69" t="s">
        <v>122</v>
      </c>
      <c r="B69">
        <v>3</v>
      </c>
      <c r="C69">
        <v>751.17359999999996</v>
      </c>
      <c r="D69">
        <v>794.61800000000005</v>
      </c>
      <c r="E69">
        <v>815.07060000000001</v>
      </c>
      <c r="F69">
        <v>881.44150000000002</v>
      </c>
      <c r="I69">
        <f t="shared" si="6"/>
        <v>772.89580000000001</v>
      </c>
      <c r="J69">
        <f t="shared" ref="J69:J76" si="8">(E69+F69)/2</f>
        <v>848.25604999999996</v>
      </c>
      <c r="K69">
        <f t="shared" si="7"/>
        <v>810.57592499999998</v>
      </c>
      <c r="N69" s="1">
        <f t="shared" si="5"/>
        <v>959.15510000000029</v>
      </c>
      <c r="O69" s="1">
        <f t="shared" si="5"/>
        <v>1078.6569229166666</v>
      </c>
    </row>
    <row r="70" spans="1:15" x14ac:dyDescent="0.2">
      <c r="A70" t="s">
        <v>123</v>
      </c>
      <c r="B70">
        <v>3</v>
      </c>
      <c r="C70">
        <v>995.94500000000005</v>
      </c>
      <c r="D70">
        <v>986.19970000000001</v>
      </c>
      <c r="E70">
        <v>973.28819999999996</v>
      </c>
      <c r="F70">
        <v>1022.8659</v>
      </c>
      <c r="I70">
        <f t="shared" si="6"/>
        <v>991.07235000000003</v>
      </c>
      <c r="J70">
        <f t="shared" si="8"/>
        <v>998.07704999999999</v>
      </c>
      <c r="K70">
        <f t="shared" si="7"/>
        <v>994.57470000000001</v>
      </c>
      <c r="N70" s="1">
        <f t="shared" si="5"/>
        <v>993.33287500000029</v>
      </c>
      <c r="O70" s="1">
        <f t="shared" si="5"/>
        <v>1044.4791479166668</v>
      </c>
    </row>
    <row r="71" spans="1:15" x14ac:dyDescent="0.2">
      <c r="A71" t="s">
        <v>124</v>
      </c>
      <c r="B71">
        <v>3</v>
      </c>
      <c r="C71">
        <v>781.83669999999995</v>
      </c>
      <c r="D71">
        <v>993.44200000000001</v>
      </c>
      <c r="E71">
        <v>987.29480000000001</v>
      </c>
      <c r="F71">
        <v>995.94960000000003</v>
      </c>
      <c r="I71">
        <f t="shared" si="6"/>
        <v>887.63934999999992</v>
      </c>
      <c r="J71">
        <f t="shared" si="8"/>
        <v>991.62220000000002</v>
      </c>
      <c r="K71">
        <f t="shared" si="7"/>
        <v>939.63077499999997</v>
      </c>
      <c r="N71" s="1">
        <f t="shared" si="5"/>
        <v>944.84380000000021</v>
      </c>
      <c r="O71" s="1">
        <f t="shared" si="5"/>
        <v>1092.9682229166669</v>
      </c>
    </row>
    <row r="72" spans="1:15" x14ac:dyDescent="0.2">
      <c r="A72" t="s">
        <v>125</v>
      </c>
      <c r="B72">
        <v>3</v>
      </c>
      <c r="C72">
        <v>1025.4498000000001</v>
      </c>
      <c r="D72">
        <v>1012.5996</v>
      </c>
      <c r="E72">
        <v>1169.1158</v>
      </c>
      <c r="F72">
        <v>1211.345</v>
      </c>
      <c r="I72">
        <f t="shared" si="6"/>
        <v>1019.0247000000001</v>
      </c>
      <c r="J72">
        <f t="shared" si="8"/>
        <v>1190.2303999999999</v>
      </c>
      <c r="K72">
        <f t="shared" si="7"/>
        <v>1104.6275499999999</v>
      </c>
      <c r="N72" s="1">
        <f t="shared" si="5"/>
        <v>911.23237500000039</v>
      </c>
      <c r="O72" s="1">
        <f t="shared" si="5"/>
        <v>1126.5796479166668</v>
      </c>
    </row>
    <row r="73" spans="1:15" x14ac:dyDescent="0.2">
      <c r="A73" t="s">
        <v>126</v>
      </c>
      <c r="B73">
        <v>3</v>
      </c>
      <c r="C73">
        <v>1018.9983</v>
      </c>
      <c r="D73">
        <v>1175.7701999999999</v>
      </c>
      <c r="E73">
        <v>1054.9512999999999</v>
      </c>
      <c r="F73">
        <v>1072.2136</v>
      </c>
      <c r="I73">
        <f t="shared" si="6"/>
        <v>1097.3842500000001</v>
      </c>
      <c r="J73">
        <f t="shared" si="8"/>
        <v>1063.5824499999999</v>
      </c>
      <c r="K73">
        <f t="shared" si="7"/>
        <v>1080.48335</v>
      </c>
      <c r="N73" s="1">
        <f t="shared" si="5"/>
        <v>1013.7361250000004</v>
      </c>
      <c r="O73" s="1">
        <f t="shared" si="5"/>
        <v>1024.0758979166667</v>
      </c>
    </row>
    <row r="74" spans="1:15" x14ac:dyDescent="0.2">
      <c r="A74" t="s">
        <v>127</v>
      </c>
      <c r="B74">
        <v>3</v>
      </c>
      <c r="C74">
        <v>1064.825</v>
      </c>
      <c r="D74">
        <v>1124.0686000000001</v>
      </c>
      <c r="E74">
        <v>1036.8416999999999</v>
      </c>
      <c r="F74">
        <v>1145.3230000000001</v>
      </c>
      <c r="I74">
        <f t="shared" si="6"/>
        <v>1094.4468000000002</v>
      </c>
      <c r="J74">
        <f t="shared" si="8"/>
        <v>1091.0823500000001</v>
      </c>
      <c r="K74">
        <f t="shared" si="7"/>
        <v>1092.7645750000001</v>
      </c>
      <c r="N74" s="1">
        <f t="shared" si="5"/>
        <v>998.51745000000028</v>
      </c>
      <c r="O74" s="1">
        <f t="shared" si="5"/>
        <v>1039.2945729166668</v>
      </c>
    </row>
    <row r="75" spans="1:15" x14ac:dyDescent="0.2">
      <c r="A75" t="s">
        <v>128</v>
      </c>
      <c r="B75">
        <v>3</v>
      </c>
      <c r="C75">
        <v>820.22159999999997</v>
      </c>
      <c r="D75">
        <v>790.8546</v>
      </c>
      <c r="E75">
        <v>868.91020000000003</v>
      </c>
      <c r="F75">
        <v>844.7953</v>
      </c>
      <c r="I75">
        <f>(C75+D75)/2</f>
        <v>805.53809999999999</v>
      </c>
      <c r="J75">
        <f t="shared" si="8"/>
        <v>856.85275000000001</v>
      </c>
      <c r="K75">
        <f t="shared" si="7"/>
        <v>831.195425</v>
      </c>
      <c r="N75" s="1">
        <f t="shared" si="5"/>
        <v>971.17790000000025</v>
      </c>
      <c r="O75" s="1">
        <f t="shared" si="5"/>
        <v>1066.6341229166669</v>
      </c>
    </row>
    <row r="76" spans="1:15" x14ac:dyDescent="0.2">
      <c r="A76" t="s">
        <v>129</v>
      </c>
      <c r="B76">
        <v>3</v>
      </c>
      <c r="C76">
        <v>887.34220000000005</v>
      </c>
      <c r="D76">
        <v>832.21879999999999</v>
      </c>
      <c r="E76">
        <v>756.39890000000003</v>
      </c>
      <c r="F76">
        <v>891.99189999999999</v>
      </c>
      <c r="I76">
        <f t="shared" ref="I76" si="9">(C76+D76)/2</f>
        <v>859.78050000000007</v>
      </c>
      <c r="J76">
        <f t="shared" si="8"/>
        <v>824.19540000000006</v>
      </c>
      <c r="K76">
        <f t="shared" si="7"/>
        <v>841.98795000000007</v>
      </c>
      <c r="N76" s="1">
        <f t="shared" si="5"/>
        <v>1014.6277750000003</v>
      </c>
      <c r="O76" s="1">
        <f t="shared" si="5"/>
        <v>1023.1842479166668</v>
      </c>
    </row>
    <row r="78" spans="1:15" x14ac:dyDescent="0.2">
      <c r="J78" t="s">
        <v>160</v>
      </c>
      <c r="K78" t="s">
        <v>161</v>
      </c>
      <c r="L78" t="s">
        <v>141</v>
      </c>
    </row>
    <row r="79" spans="1:15" x14ac:dyDescent="0.2">
      <c r="I79" t="s">
        <v>136</v>
      </c>
      <c r="J79">
        <f>L2</f>
        <v>1971.720362</v>
      </c>
      <c r="K79">
        <f>M2</f>
        <v>2055.1354940000006</v>
      </c>
      <c r="L79">
        <f>P2</f>
        <v>25.820484584693975</v>
      </c>
    </row>
    <row r="80" spans="1:15" x14ac:dyDescent="0.2">
      <c r="I80" t="s">
        <v>137</v>
      </c>
      <c r="J80">
        <f>L27</f>
        <v>1566.0237692307694</v>
      </c>
      <c r="K80">
        <f>M27</f>
        <v>1631.134071153846</v>
      </c>
      <c r="L80">
        <f>P27</f>
        <v>21.908281151608861</v>
      </c>
    </row>
    <row r="81" spans="9:12" x14ac:dyDescent="0.2">
      <c r="I81" t="s">
        <v>138</v>
      </c>
      <c r="J81">
        <f>L53</f>
        <v>996.83522500000026</v>
      </c>
      <c r="K81">
        <f>M53</f>
        <v>1040.9767979166668</v>
      </c>
      <c r="L81">
        <f>P53</f>
        <v>15.864235254498189</v>
      </c>
    </row>
    <row r="111" spans="22:29" x14ac:dyDescent="0.2">
      <c r="W111" t="s">
        <v>158</v>
      </c>
      <c r="X111" t="s">
        <v>159</v>
      </c>
      <c r="Y111" t="s">
        <v>141</v>
      </c>
      <c r="AA111" t="s">
        <v>160</v>
      </c>
      <c r="AB111" t="s">
        <v>161</v>
      </c>
      <c r="AC111" t="s">
        <v>141</v>
      </c>
    </row>
    <row r="112" spans="22:29" x14ac:dyDescent="0.2">
      <c r="V112" t="s">
        <v>136</v>
      </c>
      <c r="W112">
        <v>2001.2711640000002</v>
      </c>
      <c r="X112">
        <v>2025.5846919999999</v>
      </c>
      <c r="Y112">
        <v>37.375825016616346</v>
      </c>
      <c r="Z112" t="s">
        <v>136</v>
      </c>
      <c r="AA112">
        <v>1971.720362</v>
      </c>
      <c r="AB112">
        <v>2055.1354940000006</v>
      </c>
      <c r="AC112">
        <v>25.820484584693975</v>
      </c>
    </row>
    <row r="113" spans="22:29" x14ac:dyDescent="0.2">
      <c r="V113" t="s">
        <v>137</v>
      </c>
      <c r="W113">
        <v>1566.2000211538466</v>
      </c>
      <c r="X113">
        <v>1630.9578192307688</v>
      </c>
      <c r="Y113">
        <v>27.733314083020026</v>
      </c>
      <c r="Z113" t="s">
        <v>137</v>
      </c>
      <c r="AA113">
        <v>1566.0237692307694</v>
      </c>
      <c r="AB113">
        <v>1631.134071153846</v>
      </c>
      <c r="AC113">
        <v>21.908281151608861</v>
      </c>
    </row>
    <row r="114" spans="22:29" x14ac:dyDescent="0.2">
      <c r="V114" t="s">
        <v>138</v>
      </c>
      <c r="W114">
        <v>1007.9149229166669</v>
      </c>
      <c r="X114">
        <v>1029.8971000000001</v>
      </c>
      <c r="Y114">
        <v>20.200259469519832</v>
      </c>
      <c r="Z114" t="s">
        <v>138</v>
      </c>
      <c r="AA114">
        <v>996.83522500000026</v>
      </c>
      <c r="AB114">
        <v>1040.9767979166668</v>
      </c>
      <c r="AC114">
        <v>15.864235254498189</v>
      </c>
    </row>
    <row r="118" spans="22:29" x14ac:dyDescent="0.2">
      <c r="W118" t="s">
        <v>193</v>
      </c>
      <c r="X118" t="s">
        <v>194</v>
      </c>
      <c r="Y118" t="s">
        <v>195</v>
      </c>
      <c r="Z118" t="s">
        <v>156</v>
      </c>
    </row>
    <row r="119" spans="22:29" x14ac:dyDescent="0.2">
      <c r="V119" t="s">
        <v>136</v>
      </c>
      <c r="W119">
        <f>X112-W112</f>
        <v>24.313527999999678</v>
      </c>
      <c r="X119">
        <f>AB112-AA112</f>
        <v>83.41513200000054</v>
      </c>
      <c r="Y119">
        <f>Y112</f>
        <v>37.375825016616346</v>
      </c>
      <c r="Z119">
        <f>AC112</f>
        <v>25.820484584693975</v>
      </c>
    </row>
    <row r="120" spans="22:29" x14ac:dyDescent="0.2">
      <c r="V120" t="s">
        <v>137</v>
      </c>
      <c r="W120">
        <f t="shared" ref="W120:W121" si="10">X113-W113</f>
        <v>64.757798076922199</v>
      </c>
      <c r="X120">
        <f>AB113-AA113</f>
        <v>65.110301923076577</v>
      </c>
      <c r="Y120">
        <f>Y113</f>
        <v>27.733314083020026</v>
      </c>
      <c r="Z120">
        <f t="shared" ref="Z120:Z121" si="11">AC113</f>
        <v>21.908281151608861</v>
      </c>
    </row>
    <row r="121" spans="22:29" x14ac:dyDescent="0.2">
      <c r="V121" t="s">
        <v>138</v>
      </c>
      <c r="W121">
        <f t="shared" si="10"/>
        <v>21.982177083333227</v>
      </c>
      <c r="X121">
        <f>AB114-AA114</f>
        <v>44.141572916666519</v>
      </c>
      <c r="Y121">
        <f>Y114</f>
        <v>20.200259469519832</v>
      </c>
      <c r="Z121">
        <f t="shared" si="11"/>
        <v>15.864235254498189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B61" workbookViewId="0">
      <selection activeCell="L92" sqref="L92"/>
    </sheetView>
  </sheetViews>
  <sheetFormatPr baseColWidth="10" defaultRowHeight="16" x14ac:dyDescent="0.2"/>
  <sheetData>
    <row r="1" spans="1:16" x14ac:dyDescent="0.2">
      <c r="A1" t="s">
        <v>0</v>
      </c>
      <c r="B1" t="s">
        <v>2</v>
      </c>
      <c r="C1" t="s">
        <v>20</v>
      </c>
      <c r="D1" t="s">
        <v>21</v>
      </c>
      <c r="E1" t="s">
        <v>22</v>
      </c>
      <c r="F1" t="s">
        <v>23</v>
      </c>
      <c r="H1" t="s">
        <v>157</v>
      </c>
      <c r="I1" t="s">
        <v>153</v>
      </c>
      <c r="J1" t="s">
        <v>151</v>
      </c>
      <c r="K1" t="s">
        <v>130</v>
      </c>
      <c r="L1" t="s">
        <v>132</v>
      </c>
      <c r="M1" t="s">
        <v>133</v>
      </c>
      <c r="N1" t="s">
        <v>131</v>
      </c>
      <c r="O1" t="s">
        <v>134</v>
      </c>
      <c r="P1" t="s">
        <v>141</v>
      </c>
    </row>
    <row r="2" spans="1:16" x14ac:dyDescent="0.2">
      <c r="A2" t="s">
        <v>54</v>
      </c>
      <c r="B2">
        <v>1</v>
      </c>
      <c r="C2">
        <v>0.83333000000000002</v>
      </c>
      <c r="D2">
        <v>0.8</v>
      </c>
      <c r="E2">
        <v>0.58333000000000002</v>
      </c>
      <c r="F2">
        <v>0.875</v>
      </c>
      <c r="I2">
        <f>(C2+D2)/2</f>
        <v>0.81666499999999997</v>
      </c>
      <c r="J2">
        <f>(E2+F2)/2</f>
        <v>0.72916500000000006</v>
      </c>
      <c r="K2">
        <f>AVERAGE(I2:J2)</f>
        <v>0.77291500000000002</v>
      </c>
      <c r="L2">
        <f>AVERAGE(I2:I26)</f>
        <v>0.88799980000000001</v>
      </c>
      <c r="M2">
        <f>AVERAGE(J2:J26)</f>
        <v>0.87233479999999997</v>
      </c>
      <c r="N2">
        <f>I2-$K2+L$2</f>
        <v>0.93174979999999996</v>
      </c>
      <c r="O2">
        <f>J2-$K2+M$2</f>
        <v>0.82858480000000001</v>
      </c>
      <c r="P2">
        <f>1.96*STDEV(N2:N26)/SQRT(COUNT(B2:B26))</f>
        <v>1.2736497865567284E-2</v>
      </c>
    </row>
    <row r="3" spans="1:16" x14ac:dyDescent="0.2">
      <c r="A3" t="s">
        <v>56</v>
      </c>
      <c r="B3">
        <v>1</v>
      </c>
      <c r="C3">
        <v>0.79166999999999998</v>
      </c>
      <c r="D3">
        <v>0.77142999999999995</v>
      </c>
      <c r="E3">
        <v>0.70833000000000002</v>
      </c>
      <c r="F3">
        <v>0.78125</v>
      </c>
      <c r="I3">
        <f t="shared" ref="I3:I66" si="0">(C3+D3)/2</f>
        <v>0.78154999999999997</v>
      </c>
      <c r="J3">
        <f t="shared" ref="J3:J66" si="1">(E3+F3)/2</f>
        <v>0.74479000000000006</v>
      </c>
      <c r="K3">
        <f t="shared" ref="K3:K66" si="2">AVERAGE(I3:J3)</f>
        <v>0.76317000000000002</v>
      </c>
      <c r="N3">
        <f t="shared" ref="N3:O26" si="3">I3-$K3+L$2</f>
        <v>0.90637979999999996</v>
      </c>
      <c r="O3">
        <f t="shared" si="3"/>
        <v>0.85395480000000001</v>
      </c>
    </row>
    <row r="4" spans="1:16" x14ac:dyDescent="0.2">
      <c r="A4" t="s">
        <v>57</v>
      </c>
      <c r="B4">
        <v>1</v>
      </c>
      <c r="C4">
        <v>0.90476000000000001</v>
      </c>
      <c r="D4">
        <v>0.72972999999999999</v>
      </c>
      <c r="E4">
        <v>0.86207</v>
      </c>
      <c r="F4">
        <v>0.57142999999999999</v>
      </c>
      <c r="I4">
        <f t="shared" si="0"/>
        <v>0.817245</v>
      </c>
      <c r="J4">
        <f t="shared" si="1"/>
        <v>0.71675</v>
      </c>
      <c r="K4">
        <f t="shared" si="2"/>
        <v>0.7669975</v>
      </c>
      <c r="N4">
        <f t="shared" si="3"/>
        <v>0.93824730000000001</v>
      </c>
      <c r="O4">
        <f t="shared" si="3"/>
        <v>0.82208729999999997</v>
      </c>
    </row>
    <row r="5" spans="1:16" x14ac:dyDescent="0.2">
      <c r="A5" t="s">
        <v>58</v>
      </c>
      <c r="B5">
        <v>1</v>
      </c>
      <c r="C5">
        <v>0.86207</v>
      </c>
      <c r="D5">
        <v>0.59375</v>
      </c>
      <c r="E5">
        <v>0.73912999999999995</v>
      </c>
      <c r="F5">
        <v>0.77419000000000004</v>
      </c>
      <c r="I5">
        <f t="shared" si="0"/>
        <v>0.72791000000000006</v>
      </c>
      <c r="J5">
        <f t="shared" si="1"/>
        <v>0.75666</v>
      </c>
      <c r="K5">
        <f t="shared" si="2"/>
        <v>0.74228500000000008</v>
      </c>
      <c r="N5">
        <f t="shared" si="3"/>
        <v>0.87362479999999998</v>
      </c>
      <c r="O5">
        <f t="shared" si="3"/>
        <v>0.88670979999999988</v>
      </c>
    </row>
    <row r="6" spans="1:16" x14ac:dyDescent="0.2">
      <c r="A6" t="s">
        <v>59</v>
      </c>
      <c r="B6">
        <v>1</v>
      </c>
      <c r="C6">
        <v>0.625</v>
      </c>
      <c r="D6">
        <v>0.74285999999999996</v>
      </c>
      <c r="E6">
        <v>0.875</v>
      </c>
      <c r="F6">
        <v>0.78125</v>
      </c>
      <c r="I6">
        <f t="shared" si="0"/>
        <v>0.68392999999999993</v>
      </c>
      <c r="J6">
        <f t="shared" si="1"/>
        <v>0.828125</v>
      </c>
      <c r="K6">
        <f t="shared" si="2"/>
        <v>0.75602749999999996</v>
      </c>
      <c r="N6">
        <f t="shared" si="3"/>
        <v>0.81590229999999997</v>
      </c>
      <c r="O6">
        <f t="shared" si="3"/>
        <v>0.9444323</v>
      </c>
    </row>
    <row r="7" spans="1:16" x14ac:dyDescent="0.2">
      <c r="A7" t="s">
        <v>60</v>
      </c>
      <c r="B7">
        <v>1</v>
      </c>
      <c r="C7">
        <v>0.95</v>
      </c>
      <c r="D7">
        <v>0.9</v>
      </c>
      <c r="E7">
        <v>0.84848000000000001</v>
      </c>
      <c r="F7">
        <v>0.90625</v>
      </c>
      <c r="I7">
        <f t="shared" si="0"/>
        <v>0.92500000000000004</v>
      </c>
      <c r="J7">
        <f t="shared" si="1"/>
        <v>0.87736499999999995</v>
      </c>
      <c r="K7">
        <f t="shared" si="2"/>
        <v>0.9011825</v>
      </c>
      <c r="N7">
        <f t="shared" si="3"/>
        <v>0.91181730000000005</v>
      </c>
      <c r="O7">
        <f t="shared" si="3"/>
        <v>0.84851729999999992</v>
      </c>
    </row>
    <row r="8" spans="1:16" x14ac:dyDescent="0.2">
      <c r="A8" t="s">
        <v>61</v>
      </c>
      <c r="B8">
        <v>1</v>
      </c>
      <c r="C8">
        <v>0.96552000000000004</v>
      </c>
      <c r="D8">
        <v>0.93547999999999998</v>
      </c>
      <c r="E8">
        <v>0.85714000000000001</v>
      </c>
      <c r="F8">
        <v>0.91176000000000001</v>
      </c>
      <c r="I8">
        <f t="shared" si="0"/>
        <v>0.95050000000000001</v>
      </c>
      <c r="J8">
        <f t="shared" si="1"/>
        <v>0.88444999999999996</v>
      </c>
      <c r="K8">
        <f t="shared" si="2"/>
        <v>0.91747500000000004</v>
      </c>
      <c r="N8">
        <f t="shared" si="3"/>
        <v>0.92102479999999998</v>
      </c>
      <c r="O8">
        <f t="shared" si="3"/>
        <v>0.83930979999999988</v>
      </c>
    </row>
    <row r="9" spans="1:16" x14ac:dyDescent="0.2">
      <c r="A9" t="s">
        <v>62</v>
      </c>
      <c r="B9">
        <v>1</v>
      </c>
      <c r="C9">
        <v>0.88</v>
      </c>
      <c r="D9">
        <v>0.89654999999999996</v>
      </c>
      <c r="E9">
        <v>0.81818000000000002</v>
      </c>
      <c r="F9">
        <v>0.71428999999999998</v>
      </c>
      <c r="I9">
        <f t="shared" si="0"/>
        <v>0.88827499999999993</v>
      </c>
      <c r="J9">
        <f t="shared" si="1"/>
        <v>0.766235</v>
      </c>
      <c r="K9">
        <f t="shared" si="2"/>
        <v>0.82725499999999996</v>
      </c>
      <c r="N9">
        <f t="shared" si="3"/>
        <v>0.94901979999999997</v>
      </c>
      <c r="O9">
        <f t="shared" si="3"/>
        <v>0.8113148</v>
      </c>
    </row>
    <row r="10" spans="1:16" x14ac:dyDescent="0.2">
      <c r="A10" t="s">
        <v>63</v>
      </c>
      <c r="B10">
        <v>1</v>
      </c>
      <c r="C10">
        <v>0.96552000000000004</v>
      </c>
      <c r="D10">
        <v>0.96774000000000004</v>
      </c>
      <c r="E10">
        <v>1</v>
      </c>
      <c r="F10">
        <v>0.97058999999999995</v>
      </c>
      <c r="I10">
        <f t="shared" si="0"/>
        <v>0.9666300000000001</v>
      </c>
      <c r="J10">
        <f t="shared" si="1"/>
        <v>0.98529500000000003</v>
      </c>
      <c r="K10">
        <f t="shared" si="2"/>
        <v>0.97596250000000007</v>
      </c>
      <c r="N10">
        <f t="shared" si="3"/>
        <v>0.87866730000000004</v>
      </c>
      <c r="O10">
        <f t="shared" si="3"/>
        <v>0.88166729999999993</v>
      </c>
    </row>
    <row r="11" spans="1:16" x14ac:dyDescent="0.2">
      <c r="A11" t="s">
        <v>64</v>
      </c>
      <c r="B11">
        <v>1</v>
      </c>
      <c r="C11">
        <v>0.91666999999999998</v>
      </c>
      <c r="D11">
        <v>0.88571</v>
      </c>
      <c r="E11">
        <v>0.95833000000000002</v>
      </c>
      <c r="F11">
        <v>0.90625</v>
      </c>
      <c r="I11">
        <f t="shared" si="0"/>
        <v>0.90118999999999994</v>
      </c>
      <c r="J11">
        <f t="shared" si="1"/>
        <v>0.93229000000000006</v>
      </c>
      <c r="K11">
        <f t="shared" si="2"/>
        <v>0.91674</v>
      </c>
      <c r="N11">
        <f t="shared" si="3"/>
        <v>0.87244979999999994</v>
      </c>
      <c r="O11">
        <f t="shared" si="3"/>
        <v>0.88788480000000003</v>
      </c>
    </row>
    <row r="12" spans="1:16" x14ac:dyDescent="0.2">
      <c r="A12" t="s">
        <v>65</v>
      </c>
      <c r="B12">
        <v>1</v>
      </c>
      <c r="C12">
        <v>0.875</v>
      </c>
      <c r="D12">
        <v>0.8</v>
      </c>
      <c r="E12">
        <v>0.875</v>
      </c>
      <c r="F12">
        <v>0.875</v>
      </c>
      <c r="I12">
        <f t="shared" si="0"/>
        <v>0.83750000000000002</v>
      </c>
      <c r="J12">
        <f t="shared" si="1"/>
        <v>0.875</v>
      </c>
      <c r="K12">
        <f t="shared" si="2"/>
        <v>0.85624999999999996</v>
      </c>
      <c r="N12">
        <f t="shared" si="3"/>
        <v>0.86924980000000007</v>
      </c>
      <c r="O12">
        <f t="shared" si="3"/>
        <v>0.89108480000000001</v>
      </c>
    </row>
    <row r="13" spans="1:16" x14ac:dyDescent="0.2">
      <c r="A13" t="s">
        <v>66</v>
      </c>
      <c r="B13">
        <v>1</v>
      </c>
      <c r="C13">
        <v>0.95833000000000002</v>
      </c>
      <c r="D13">
        <v>0.65713999999999995</v>
      </c>
      <c r="E13">
        <v>0.91666999999999998</v>
      </c>
      <c r="F13">
        <v>0.8125</v>
      </c>
      <c r="I13">
        <f t="shared" si="0"/>
        <v>0.80773499999999998</v>
      </c>
      <c r="J13">
        <f t="shared" si="1"/>
        <v>0.86458499999999994</v>
      </c>
      <c r="K13">
        <f t="shared" si="2"/>
        <v>0.83616000000000001</v>
      </c>
      <c r="N13">
        <f t="shared" si="3"/>
        <v>0.85957479999999997</v>
      </c>
      <c r="O13">
        <f t="shared" si="3"/>
        <v>0.90075979999999989</v>
      </c>
    </row>
    <row r="14" spans="1:16" x14ac:dyDescent="0.2">
      <c r="A14" t="s">
        <v>67</v>
      </c>
      <c r="B14">
        <v>1</v>
      </c>
      <c r="C14">
        <v>0.95833000000000002</v>
      </c>
      <c r="D14">
        <v>0.97143000000000002</v>
      </c>
      <c r="E14">
        <v>0.91666999999999998</v>
      </c>
      <c r="F14">
        <v>0.84375</v>
      </c>
      <c r="I14">
        <f t="shared" si="0"/>
        <v>0.96487999999999996</v>
      </c>
      <c r="J14">
        <f t="shared" si="1"/>
        <v>0.88020999999999994</v>
      </c>
      <c r="K14">
        <f t="shared" si="2"/>
        <v>0.92254499999999995</v>
      </c>
      <c r="N14">
        <f t="shared" si="3"/>
        <v>0.93033480000000002</v>
      </c>
      <c r="O14">
        <f t="shared" si="3"/>
        <v>0.82999979999999995</v>
      </c>
    </row>
    <row r="15" spans="1:16" x14ac:dyDescent="0.2">
      <c r="A15" t="s">
        <v>68</v>
      </c>
      <c r="B15">
        <v>1</v>
      </c>
      <c r="C15">
        <v>1</v>
      </c>
      <c r="D15">
        <v>0.96774000000000004</v>
      </c>
      <c r="E15">
        <v>0.85714000000000001</v>
      </c>
      <c r="F15">
        <v>0.97058999999999995</v>
      </c>
      <c r="I15">
        <f t="shared" si="0"/>
        <v>0.98387000000000002</v>
      </c>
      <c r="J15">
        <f t="shared" si="1"/>
        <v>0.91386499999999993</v>
      </c>
      <c r="K15">
        <f t="shared" si="2"/>
        <v>0.94886749999999997</v>
      </c>
      <c r="N15">
        <f t="shared" si="3"/>
        <v>0.92300230000000005</v>
      </c>
      <c r="O15">
        <f t="shared" si="3"/>
        <v>0.83733229999999992</v>
      </c>
    </row>
    <row r="16" spans="1:16" x14ac:dyDescent="0.2">
      <c r="A16" t="s">
        <v>69</v>
      </c>
      <c r="B16">
        <v>1</v>
      </c>
      <c r="C16">
        <v>0.88</v>
      </c>
      <c r="D16">
        <v>0.93103000000000002</v>
      </c>
      <c r="E16">
        <v>0.87878999999999996</v>
      </c>
      <c r="F16">
        <v>0.78571000000000002</v>
      </c>
      <c r="I16">
        <f t="shared" si="0"/>
        <v>0.90551500000000007</v>
      </c>
      <c r="J16">
        <f t="shared" si="1"/>
        <v>0.83224999999999993</v>
      </c>
      <c r="K16">
        <f t="shared" si="2"/>
        <v>0.8688825</v>
      </c>
      <c r="N16">
        <f t="shared" si="3"/>
        <v>0.92463230000000007</v>
      </c>
      <c r="O16">
        <f t="shared" si="3"/>
        <v>0.8357022999999999</v>
      </c>
    </row>
    <row r="17" spans="1:16" x14ac:dyDescent="0.2">
      <c r="A17" t="s">
        <v>70</v>
      </c>
      <c r="B17">
        <v>1</v>
      </c>
      <c r="C17">
        <v>0.96875</v>
      </c>
      <c r="D17">
        <v>1</v>
      </c>
      <c r="E17">
        <v>0.85294000000000003</v>
      </c>
      <c r="F17">
        <v>0.89285999999999999</v>
      </c>
      <c r="I17">
        <f t="shared" si="0"/>
        <v>0.984375</v>
      </c>
      <c r="J17">
        <f t="shared" si="1"/>
        <v>0.87290000000000001</v>
      </c>
      <c r="K17">
        <f t="shared" si="2"/>
        <v>0.9286375</v>
      </c>
      <c r="N17">
        <f t="shared" si="3"/>
        <v>0.9437373</v>
      </c>
      <c r="O17">
        <f t="shared" si="3"/>
        <v>0.81659729999999997</v>
      </c>
    </row>
    <row r="18" spans="1:16" x14ac:dyDescent="0.2">
      <c r="A18" t="s">
        <v>71</v>
      </c>
      <c r="B18">
        <v>1</v>
      </c>
      <c r="C18">
        <v>0.85</v>
      </c>
      <c r="D18">
        <v>0.83333000000000002</v>
      </c>
      <c r="E18">
        <v>0.87878999999999996</v>
      </c>
      <c r="F18">
        <v>0.90625</v>
      </c>
      <c r="I18">
        <f t="shared" si="0"/>
        <v>0.841665</v>
      </c>
      <c r="J18">
        <f t="shared" si="1"/>
        <v>0.89251999999999998</v>
      </c>
      <c r="K18">
        <f t="shared" si="2"/>
        <v>0.86709250000000004</v>
      </c>
      <c r="N18">
        <f t="shared" si="3"/>
        <v>0.86257229999999996</v>
      </c>
      <c r="O18">
        <f t="shared" si="3"/>
        <v>0.8977622999999999</v>
      </c>
    </row>
    <row r="19" spans="1:16" x14ac:dyDescent="0.2">
      <c r="A19" t="s">
        <v>72</v>
      </c>
      <c r="B19">
        <v>1</v>
      </c>
      <c r="C19">
        <v>1</v>
      </c>
      <c r="D19">
        <v>0.83333000000000002</v>
      </c>
      <c r="E19">
        <v>0.96</v>
      </c>
      <c r="F19">
        <v>0.93938999999999995</v>
      </c>
      <c r="I19">
        <f t="shared" si="0"/>
        <v>0.91666500000000006</v>
      </c>
      <c r="J19">
        <f t="shared" si="1"/>
        <v>0.94969499999999996</v>
      </c>
      <c r="K19">
        <f t="shared" si="2"/>
        <v>0.93318000000000001</v>
      </c>
      <c r="N19">
        <f t="shared" si="3"/>
        <v>0.87148480000000006</v>
      </c>
      <c r="O19">
        <f t="shared" si="3"/>
        <v>0.88884979999999991</v>
      </c>
    </row>
    <row r="20" spans="1:16" x14ac:dyDescent="0.2">
      <c r="A20" t="s">
        <v>73</v>
      </c>
      <c r="B20">
        <v>1</v>
      </c>
      <c r="C20">
        <v>0.875</v>
      </c>
      <c r="D20">
        <v>0.97143000000000002</v>
      </c>
      <c r="E20">
        <v>0.83333000000000002</v>
      </c>
      <c r="F20">
        <v>0.96875</v>
      </c>
      <c r="I20">
        <f t="shared" si="0"/>
        <v>0.92321500000000001</v>
      </c>
      <c r="J20">
        <f t="shared" si="1"/>
        <v>0.90104000000000006</v>
      </c>
      <c r="K20">
        <f t="shared" si="2"/>
        <v>0.91212749999999998</v>
      </c>
      <c r="N20">
        <f t="shared" si="3"/>
        <v>0.89908730000000003</v>
      </c>
      <c r="O20">
        <f t="shared" si="3"/>
        <v>0.86124730000000005</v>
      </c>
    </row>
    <row r="21" spans="1:16" x14ac:dyDescent="0.2">
      <c r="A21" t="s">
        <v>74</v>
      </c>
      <c r="B21">
        <v>1</v>
      </c>
      <c r="C21">
        <v>0.93103000000000002</v>
      </c>
      <c r="D21">
        <v>1</v>
      </c>
      <c r="E21">
        <v>0.90476000000000001</v>
      </c>
      <c r="F21">
        <v>0.94118000000000002</v>
      </c>
      <c r="I21">
        <f t="shared" si="0"/>
        <v>0.96551500000000001</v>
      </c>
      <c r="J21">
        <f t="shared" si="1"/>
        <v>0.92297000000000007</v>
      </c>
      <c r="K21">
        <f t="shared" si="2"/>
        <v>0.9442425000000001</v>
      </c>
      <c r="N21">
        <f t="shared" si="3"/>
        <v>0.90927229999999992</v>
      </c>
      <c r="O21">
        <f t="shared" si="3"/>
        <v>0.85106229999999994</v>
      </c>
    </row>
    <row r="22" spans="1:16" x14ac:dyDescent="0.2">
      <c r="A22" t="s">
        <v>75</v>
      </c>
      <c r="B22">
        <v>1</v>
      </c>
      <c r="C22">
        <v>0.72</v>
      </c>
      <c r="D22">
        <v>0.75861999999999996</v>
      </c>
      <c r="E22">
        <v>0.84848000000000001</v>
      </c>
      <c r="F22">
        <v>0.71428999999999998</v>
      </c>
      <c r="I22">
        <f t="shared" si="0"/>
        <v>0.73930999999999991</v>
      </c>
      <c r="J22">
        <f t="shared" si="1"/>
        <v>0.781385</v>
      </c>
      <c r="K22">
        <f t="shared" si="2"/>
        <v>0.76034749999999995</v>
      </c>
      <c r="N22">
        <f t="shared" si="3"/>
        <v>0.86696229999999996</v>
      </c>
      <c r="O22">
        <f t="shared" si="3"/>
        <v>0.89337230000000001</v>
      </c>
    </row>
    <row r="23" spans="1:16" x14ac:dyDescent="0.2">
      <c r="A23" t="s">
        <v>76</v>
      </c>
      <c r="B23">
        <v>1</v>
      </c>
      <c r="C23">
        <v>0.95833000000000002</v>
      </c>
      <c r="D23">
        <v>0.97143000000000002</v>
      </c>
      <c r="E23">
        <v>1</v>
      </c>
      <c r="F23">
        <v>1</v>
      </c>
      <c r="I23">
        <f t="shared" si="0"/>
        <v>0.96487999999999996</v>
      </c>
      <c r="J23">
        <f t="shared" si="1"/>
        <v>1</v>
      </c>
      <c r="K23">
        <f t="shared" si="2"/>
        <v>0.98243999999999998</v>
      </c>
      <c r="N23">
        <f t="shared" si="3"/>
        <v>0.87043979999999999</v>
      </c>
      <c r="O23">
        <f t="shared" si="3"/>
        <v>0.88989479999999999</v>
      </c>
    </row>
    <row r="24" spans="1:16" x14ac:dyDescent="0.2">
      <c r="A24" t="s">
        <v>77</v>
      </c>
      <c r="B24">
        <v>1</v>
      </c>
      <c r="C24">
        <v>0.95833000000000002</v>
      </c>
      <c r="D24">
        <v>0.97143000000000002</v>
      </c>
      <c r="E24">
        <v>0.95833000000000002</v>
      </c>
      <c r="F24">
        <v>0.9375</v>
      </c>
      <c r="I24">
        <f t="shared" si="0"/>
        <v>0.96487999999999996</v>
      </c>
      <c r="J24">
        <f t="shared" si="1"/>
        <v>0.94791500000000006</v>
      </c>
      <c r="K24">
        <f t="shared" si="2"/>
        <v>0.95639750000000001</v>
      </c>
      <c r="N24">
        <f t="shared" si="3"/>
        <v>0.89648229999999995</v>
      </c>
      <c r="O24">
        <f t="shared" si="3"/>
        <v>0.86385230000000002</v>
      </c>
    </row>
    <row r="25" spans="1:16" x14ac:dyDescent="0.2">
      <c r="A25" t="s">
        <v>78</v>
      </c>
      <c r="B25">
        <v>1</v>
      </c>
      <c r="C25">
        <v>0.91666999999999998</v>
      </c>
      <c r="D25">
        <v>0.96552000000000004</v>
      </c>
      <c r="E25">
        <v>0.96296000000000004</v>
      </c>
      <c r="F25">
        <v>0.94286000000000003</v>
      </c>
      <c r="I25">
        <f t="shared" si="0"/>
        <v>0.94109500000000001</v>
      </c>
      <c r="J25">
        <f t="shared" si="1"/>
        <v>0.95291000000000003</v>
      </c>
      <c r="K25">
        <f t="shared" si="2"/>
        <v>0.94700249999999997</v>
      </c>
      <c r="N25">
        <f t="shared" si="3"/>
        <v>0.88209230000000005</v>
      </c>
      <c r="O25">
        <f t="shared" si="3"/>
        <v>0.87824230000000003</v>
      </c>
    </row>
    <row r="26" spans="1:16" x14ac:dyDescent="0.2">
      <c r="A26" t="s">
        <v>79</v>
      </c>
      <c r="B26">
        <v>1</v>
      </c>
      <c r="C26">
        <v>1</v>
      </c>
      <c r="D26">
        <v>1</v>
      </c>
      <c r="E26">
        <v>1</v>
      </c>
      <c r="F26">
        <v>1</v>
      </c>
      <c r="I26">
        <f t="shared" si="0"/>
        <v>1</v>
      </c>
      <c r="J26">
        <f t="shared" si="1"/>
        <v>1</v>
      </c>
      <c r="K26">
        <f t="shared" si="2"/>
        <v>1</v>
      </c>
      <c r="N26">
        <f t="shared" si="3"/>
        <v>0.88799980000000001</v>
      </c>
      <c r="O26">
        <f t="shared" si="3"/>
        <v>0.87233479999999997</v>
      </c>
    </row>
    <row r="27" spans="1:16" s="2" customFormat="1" x14ac:dyDescent="0.2">
      <c r="A27" s="2" t="s">
        <v>80</v>
      </c>
      <c r="B27" s="2">
        <v>2</v>
      </c>
      <c r="C27" s="2">
        <v>1</v>
      </c>
      <c r="D27" s="2">
        <v>0.94286000000000003</v>
      </c>
      <c r="E27" s="2">
        <v>1</v>
      </c>
      <c r="F27" s="2">
        <v>1</v>
      </c>
      <c r="I27">
        <f t="shared" si="0"/>
        <v>0.97143000000000002</v>
      </c>
      <c r="J27">
        <f t="shared" si="1"/>
        <v>1</v>
      </c>
      <c r="K27" s="2">
        <f t="shared" si="2"/>
        <v>0.98571500000000001</v>
      </c>
      <c r="L27" s="2">
        <f>AVERAGE(I27:I52)</f>
        <v>0.96204096153846175</v>
      </c>
      <c r="M27" s="2">
        <f>AVERAGE(J27:J52)</f>
        <v>0.95441288461538498</v>
      </c>
      <c r="N27" s="2">
        <f>I27-$K27+L$27</f>
        <v>0.94775596153846176</v>
      </c>
      <c r="O27" s="2">
        <f>J27-$K27+M$27</f>
        <v>0.96869788461538497</v>
      </c>
      <c r="P27" s="2">
        <f>1.96*STDEV(N27:N52)/SQRT(COUNT(B27:B52))</f>
        <v>6.2429883493223953E-3</v>
      </c>
    </row>
    <row r="28" spans="1:16" x14ac:dyDescent="0.2">
      <c r="A28" t="s">
        <v>81</v>
      </c>
      <c r="B28">
        <v>2</v>
      </c>
      <c r="C28">
        <v>0.91666999999999998</v>
      </c>
      <c r="D28">
        <v>0.96552000000000004</v>
      </c>
      <c r="E28">
        <v>0.88888999999999996</v>
      </c>
      <c r="F28">
        <v>0.91429000000000005</v>
      </c>
      <c r="I28">
        <f t="shared" si="0"/>
        <v>0.94109500000000001</v>
      </c>
      <c r="J28">
        <f t="shared" si="1"/>
        <v>0.90159</v>
      </c>
      <c r="K28">
        <f t="shared" si="2"/>
        <v>0.92134249999999995</v>
      </c>
      <c r="N28" s="1">
        <f t="shared" ref="N28:O52" si="4">I28-$K28+L$27</f>
        <v>0.98179346153846181</v>
      </c>
      <c r="O28" s="1">
        <f t="shared" si="4"/>
        <v>0.93466038461538503</v>
      </c>
    </row>
    <row r="29" spans="1:16" x14ac:dyDescent="0.2">
      <c r="A29" t="s">
        <v>82</v>
      </c>
      <c r="B29">
        <v>2</v>
      </c>
      <c r="C29">
        <v>0.93103000000000002</v>
      </c>
      <c r="D29">
        <v>0.96774000000000004</v>
      </c>
      <c r="E29">
        <v>1</v>
      </c>
      <c r="F29">
        <v>0.97058999999999995</v>
      </c>
      <c r="I29">
        <f t="shared" si="0"/>
        <v>0.94938500000000003</v>
      </c>
      <c r="J29">
        <f t="shared" si="1"/>
        <v>0.98529500000000003</v>
      </c>
      <c r="K29">
        <f t="shared" si="2"/>
        <v>0.96734000000000009</v>
      </c>
      <c r="N29" s="1">
        <f t="shared" si="4"/>
        <v>0.94408596153846169</v>
      </c>
      <c r="O29" s="1">
        <f t="shared" si="4"/>
        <v>0.97236788461538493</v>
      </c>
    </row>
    <row r="30" spans="1:16" x14ac:dyDescent="0.2">
      <c r="A30" t="s">
        <v>83</v>
      </c>
      <c r="B30">
        <v>2</v>
      </c>
      <c r="C30">
        <v>0.93332999999999999</v>
      </c>
      <c r="D30">
        <v>0.84</v>
      </c>
      <c r="E30">
        <v>0.86485999999999996</v>
      </c>
      <c r="F30">
        <v>0.91303999999999996</v>
      </c>
      <c r="I30">
        <f t="shared" si="0"/>
        <v>0.88666500000000004</v>
      </c>
      <c r="J30">
        <f t="shared" si="1"/>
        <v>0.88894999999999991</v>
      </c>
      <c r="K30">
        <f t="shared" si="2"/>
        <v>0.88780749999999997</v>
      </c>
      <c r="N30" s="1">
        <f t="shared" si="4"/>
        <v>0.96089846153846181</v>
      </c>
      <c r="O30" s="1">
        <f t="shared" si="4"/>
        <v>0.95555538461538492</v>
      </c>
    </row>
    <row r="31" spans="1:16" x14ac:dyDescent="0.2">
      <c r="A31" t="s">
        <v>84</v>
      </c>
      <c r="B31">
        <v>2</v>
      </c>
      <c r="C31">
        <v>1</v>
      </c>
      <c r="D31">
        <v>0.92593000000000003</v>
      </c>
      <c r="E31">
        <v>0.96153999999999995</v>
      </c>
      <c r="F31">
        <v>0.9</v>
      </c>
      <c r="I31">
        <f t="shared" si="0"/>
        <v>0.96296500000000007</v>
      </c>
      <c r="J31">
        <f t="shared" si="1"/>
        <v>0.93076999999999999</v>
      </c>
      <c r="K31">
        <f t="shared" si="2"/>
        <v>0.94686749999999997</v>
      </c>
      <c r="N31" s="1">
        <f t="shared" si="4"/>
        <v>0.97813846153846185</v>
      </c>
      <c r="O31" s="1">
        <f t="shared" si="4"/>
        <v>0.938315384615385</v>
      </c>
    </row>
    <row r="32" spans="1:16" x14ac:dyDescent="0.2">
      <c r="A32" t="s">
        <v>85</v>
      </c>
      <c r="B32">
        <v>2</v>
      </c>
      <c r="C32">
        <v>1</v>
      </c>
      <c r="D32">
        <v>1</v>
      </c>
      <c r="E32">
        <v>0.95455000000000001</v>
      </c>
      <c r="F32">
        <v>0.875</v>
      </c>
      <c r="I32">
        <f>(C32+D32)/2</f>
        <v>1</v>
      </c>
      <c r="J32">
        <f t="shared" si="1"/>
        <v>0.914775</v>
      </c>
      <c r="K32">
        <f t="shared" si="2"/>
        <v>0.95738750000000006</v>
      </c>
      <c r="N32" s="1">
        <f t="shared" si="4"/>
        <v>1.0046534615384617</v>
      </c>
      <c r="O32" s="1">
        <f t="shared" si="4"/>
        <v>0.91180038461538493</v>
      </c>
    </row>
    <row r="33" spans="1:15" x14ac:dyDescent="0.2">
      <c r="A33" t="s">
        <v>86</v>
      </c>
      <c r="B33">
        <v>2</v>
      </c>
      <c r="C33">
        <v>1</v>
      </c>
      <c r="D33">
        <v>1</v>
      </c>
      <c r="E33">
        <v>1</v>
      </c>
      <c r="F33">
        <v>1</v>
      </c>
      <c r="I33">
        <f t="shared" si="0"/>
        <v>1</v>
      </c>
      <c r="J33">
        <f t="shared" si="1"/>
        <v>1</v>
      </c>
      <c r="K33">
        <f t="shared" si="2"/>
        <v>1</v>
      </c>
      <c r="N33" s="1">
        <f t="shared" si="4"/>
        <v>0.96204096153846175</v>
      </c>
      <c r="O33" s="1">
        <f t="shared" si="4"/>
        <v>0.95441288461538498</v>
      </c>
    </row>
    <row r="34" spans="1:15" x14ac:dyDescent="0.2">
      <c r="A34" t="s">
        <v>87</v>
      </c>
      <c r="B34">
        <v>2</v>
      </c>
      <c r="C34">
        <v>0.91666999999999998</v>
      </c>
      <c r="D34">
        <v>0.96552000000000004</v>
      </c>
      <c r="E34">
        <v>0.88888999999999996</v>
      </c>
      <c r="F34">
        <v>0.94286000000000003</v>
      </c>
      <c r="I34">
        <f t="shared" si="0"/>
        <v>0.94109500000000001</v>
      </c>
      <c r="J34">
        <f t="shared" si="1"/>
        <v>0.91587499999999999</v>
      </c>
      <c r="K34">
        <f t="shared" si="2"/>
        <v>0.928485</v>
      </c>
      <c r="N34" s="1">
        <f t="shared" si="4"/>
        <v>0.97465096153846176</v>
      </c>
      <c r="O34" s="1">
        <f t="shared" si="4"/>
        <v>0.94180288461538497</v>
      </c>
    </row>
    <row r="35" spans="1:15" x14ac:dyDescent="0.2">
      <c r="A35" t="s">
        <v>88</v>
      </c>
      <c r="B35">
        <v>2</v>
      </c>
      <c r="C35">
        <v>1</v>
      </c>
      <c r="D35">
        <v>0.96774000000000004</v>
      </c>
      <c r="E35">
        <v>0.95238</v>
      </c>
      <c r="F35">
        <v>0.97058999999999995</v>
      </c>
      <c r="I35">
        <f t="shared" si="0"/>
        <v>0.98387000000000002</v>
      </c>
      <c r="J35">
        <f t="shared" si="1"/>
        <v>0.96148499999999992</v>
      </c>
      <c r="K35">
        <f t="shared" si="2"/>
        <v>0.97267749999999997</v>
      </c>
      <c r="N35" s="1">
        <f t="shared" si="4"/>
        <v>0.9732334615384618</v>
      </c>
      <c r="O35" s="1">
        <f t="shared" si="4"/>
        <v>0.94322038461538493</v>
      </c>
    </row>
    <row r="36" spans="1:15" x14ac:dyDescent="0.2">
      <c r="A36" t="s">
        <v>89</v>
      </c>
      <c r="B36">
        <v>2</v>
      </c>
      <c r="C36">
        <v>0.91429000000000005</v>
      </c>
      <c r="D36">
        <v>1</v>
      </c>
      <c r="E36">
        <v>0.95833000000000002</v>
      </c>
      <c r="F36">
        <v>0.97058999999999995</v>
      </c>
      <c r="I36">
        <f t="shared" si="0"/>
        <v>0.95714500000000002</v>
      </c>
      <c r="J36">
        <f t="shared" si="1"/>
        <v>0.96445999999999998</v>
      </c>
      <c r="K36">
        <f t="shared" si="2"/>
        <v>0.9608025</v>
      </c>
      <c r="N36" s="1">
        <f t="shared" si="4"/>
        <v>0.95838346153846177</v>
      </c>
      <c r="O36" s="1">
        <f t="shared" si="4"/>
        <v>0.95807038461538496</v>
      </c>
    </row>
    <row r="37" spans="1:15" x14ac:dyDescent="0.2">
      <c r="A37" t="s">
        <v>90</v>
      </c>
      <c r="B37">
        <v>2</v>
      </c>
      <c r="C37">
        <v>1</v>
      </c>
      <c r="D37">
        <v>1</v>
      </c>
      <c r="E37">
        <v>1</v>
      </c>
      <c r="F37">
        <v>0.95238</v>
      </c>
      <c r="I37">
        <f t="shared" si="0"/>
        <v>1</v>
      </c>
      <c r="J37">
        <f t="shared" si="1"/>
        <v>0.97619</v>
      </c>
      <c r="K37">
        <f t="shared" si="2"/>
        <v>0.98809499999999995</v>
      </c>
      <c r="N37" s="1">
        <f t="shared" si="4"/>
        <v>0.9739459615384618</v>
      </c>
      <c r="O37" s="1">
        <f t="shared" si="4"/>
        <v>0.94250788461538504</v>
      </c>
    </row>
    <row r="38" spans="1:15" x14ac:dyDescent="0.2">
      <c r="A38" t="s">
        <v>91</v>
      </c>
      <c r="B38">
        <v>2</v>
      </c>
      <c r="C38">
        <v>0.97436</v>
      </c>
      <c r="D38">
        <v>1</v>
      </c>
      <c r="E38">
        <v>0.95652000000000004</v>
      </c>
      <c r="F38">
        <v>0.9375</v>
      </c>
      <c r="I38">
        <f t="shared" si="0"/>
        <v>0.98717999999999995</v>
      </c>
      <c r="J38">
        <f>(E38+F38)/2</f>
        <v>0.94701000000000002</v>
      </c>
      <c r="K38">
        <f t="shared" si="2"/>
        <v>0.96709500000000004</v>
      </c>
      <c r="N38" s="1">
        <f t="shared" si="4"/>
        <v>0.98212596153846166</v>
      </c>
      <c r="O38" s="1">
        <f t="shared" si="4"/>
        <v>0.93432788461538496</v>
      </c>
    </row>
    <row r="39" spans="1:15" x14ac:dyDescent="0.2">
      <c r="A39" t="s">
        <v>92</v>
      </c>
      <c r="B39">
        <v>2</v>
      </c>
      <c r="C39">
        <v>0.96428999999999998</v>
      </c>
      <c r="D39">
        <v>0.94118000000000002</v>
      </c>
      <c r="E39">
        <v>1</v>
      </c>
      <c r="F39">
        <v>1</v>
      </c>
      <c r="I39">
        <f t="shared" si="0"/>
        <v>0.952735</v>
      </c>
      <c r="J39">
        <f t="shared" si="1"/>
        <v>1</v>
      </c>
      <c r="K39">
        <f t="shared" si="2"/>
        <v>0.97636750000000005</v>
      </c>
      <c r="N39" s="1">
        <f t="shared" si="4"/>
        <v>0.93840846153846169</v>
      </c>
      <c r="O39" s="1">
        <f t="shared" si="4"/>
        <v>0.97804538461538493</v>
      </c>
    </row>
    <row r="40" spans="1:15" x14ac:dyDescent="0.2">
      <c r="A40" t="s">
        <v>93</v>
      </c>
      <c r="B40">
        <v>2</v>
      </c>
      <c r="C40">
        <v>0.88888999999999996</v>
      </c>
      <c r="D40">
        <v>1</v>
      </c>
      <c r="E40">
        <v>0.81818000000000002</v>
      </c>
      <c r="F40">
        <v>0.96970000000000001</v>
      </c>
      <c r="I40">
        <f t="shared" si="0"/>
        <v>0.94444499999999998</v>
      </c>
      <c r="J40">
        <f t="shared" si="1"/>
        <v>0.89393999999999996</v>
      </c>
      <c r="K40">
        <f t="shared" si="2"/>
        <v>0.91919249999999997</v>
      </c>
      <c r="N40" s="1">
        <f t="shared" si="4"/>
        <v>0.98729346153846176</v>
      </c>
      <c r="O40" s="1">
        <f t="shared" si="4"/>
        <v>0.92916038461538497</v>
      </c>
    </row>
    <row r="41" spans="1:15" x14ac:dyDescent="0.2">
      <c r="A41" t="s">
        <v>94</v>
      </c>
      <c r="B41">
        <v>2</v>
      </c>
      <c r="C41">
        <v>0.91666999999999998</v>
      </c>
      <c r="D41">
        <v>0.96428999999999998</v>
      </c>
      <c r="E41">
        <v>0.96428999999999998</v>
      </c>
      <c r="F41">
        <v>0.97143000000000002</v>
      </c>
      <c r="I41">
        <f t="shared" si="0"/>
        <v>0.94047999999999998</v>
      </c>
      <c r="J41">
        <f t="shared" si="1"/>
        <v>0.96785999999999994</v>
      </c>
      <c r="K41">
        <f t="shared" si="2"/>
        <v>0.95416999999999996</v>
      </c>
      <c r="N41" s="1">
        <f t="shared" si="4"/>
        <v>0.94835096153846177</v>
      </c>
      <c r="O41" s="1">
        <f t="shared" si="4"/>
        <v>0.96810288461538496</v>
      </c>
    </row>
    <row r="42" spans="1:15" x14ac:dyDescent="0.2">
      <c r="A42" t="s">
        <v>95</v>
      </c>
      <c r="B42">
        <v>2</v>
      </c>
      <c r="C42">
        <v>0.96428999999999998</v>
      </c>
      <c r="D42">
        <v>0.9375</v>
      </c>
      <c r="E42">
        <v>0.92593000000000003</v>
      </c>
      <c r="F42">
        <v>1</v>
      </c>
      <c r="I42">
        <f t="shared" si="0"/>
        <v>0.95089500000000005</v>
      </c>
      <c r="J42">
        <f t="shared" si="1"/>
        <v>0.96296500000000007</v>
      </c>
      <c r="K42">
        <f t="shared" si="2"/>
        <v>0.95693000000000006</v>
      </c>
      <c r="N42" s="1">
        <f t="shared" si="4"/>
        <v>0.95600596153846173</v>
      </c>
      <c r="O42" s="1">
        <f t="shared" si="4"/>
        <v>0.96044788461538499</v>
      </c>
    </row>
    <row r="43" spans="1:15" x14ac:dyDescent="0.2">
      <c r="A43" t="s">
        <v>96</v>
      </c>
      <c r="B43">
        <v>2</v>
      </c>
      <c r="C43">
        <v>0.95833000000000002</v>
      </c>
      <c r="D43">
        <v>0.94286000000000003</v>
      </c>
      <c r="E43">
        <v>0.83333000000000002</v>
      </c>
      <c r="F43">
        <v>0.96875</v>
      </c>
      <c r="I43">
        <f t="shared" si="0"/>
        <v>0.95059500000000008</v>
      </c>
      <c r="J43">
        <f t="shared" si="1"/>
        <v>0.90104000000000006</v>
      </c>
      <c r="K43">
        <f t="shared" si="2"/>
        <v>0.92581750000000007</v>
      </c>
      <c r="N43" s="1">
        <f t="shared" si="4"/>
        <v>0.98681846153846176</v>
      </c>
      <c r="O43" s="1">
        <f t="shared" si="4"/>
        <v>0.92963538461538497</v>
      </c>
    </row>
    <row r="44" spans="1:15" x14ac:dyDescent="0.2">
      <c r="A44" t="s">
        <v>97</v>
      </c>
      <c r="B44">
        <v>2</v>
      </c>
      <c r="C44">
        <v>0.96552000000000004</v>
      </c>
      <c r="D44">
        <v>0.90322999999999998</v>
      </c>
      <c r="E44">
        <v>0.90476000000000001</v>
      </c>
      <c r="F44">
        <v>0.91176000000000001</v>
      </c>
      <c r="I44">
        <f t="shared" si="0"/>
        <v>0.93437499999999996</v>
      </c>
      <c r="J44">
        <f t="shared" si="1"/>
        <v>0.90826000000000007</v>
      </c>
      <c r="K44">
        <f t="shared" si="2"/>
        <v>0.92131750000000001</v>
      </c>
      <c r="N44" s="1">
        <f t="shared" si="4"/>
        <v>0.97509846153846169</v>
      </c>
      <c r="O44" s="1">
        <f t="shared" si="4"/>
        <v>0.94135538461538504</v>
      </c>
    </row>
    <row r="45" spans="1:15" x14ac:dyDescent="0.2">
      <c r="A45" t="s">
        <v>98</v>
      </c>
      <c r="B45">
        <v>2</v>
      </c>
      <c r="C45">
        <v>0.95833000000000002</v>
      </c>
      <c r="D45">
        <v>0.97143000000000002</v>
      </c>
      <c r="E45">
        <v>0.95833000000000002</v>
      </c>
      <c r="F45">
        <v>0.96875</v>
      </c>
      <c r="I45">
        <f t="shared" si="0"/>
        <v>0.96487999999999996</v>
      </c>
      <c r="J45">
        <f t="shared" si="1"/>
        <v>0.96354000000000006</v>
      </c>
      <c r="K45">
        <f t="shared" si="2"/>
        <v>0.96421000000000001</v>
      </c>
      <c r="N45" s="1">
        <f t="shared" si="4"/>
        <v>0.9627109615384617</v>
      </c>
      <c r="O45" s="1">
        <f t="shared" si="4"/>
        <v>0.95374288461538503</v>
      </c>
    </row>
    <row r="46" spans="1:15" x14ac:dyDescent="0.2">
      <c r="A46" t="s">
        <v>99</v>
      </c>
      <c r="B46">
        <v>2</v>
      </c>
      <c r="C46">
        <v>0.95833000000000002</v>
      </c>
      <c r="D46">
        <v>0.96552000000000004</v>
      </c>
      <c r="E46">
        <v>0.96296000000000004</v>
      </c>
      <c r="F46">
        <v>0.91429000000000005</v>
      </c>
      <c r="I46">
        <f t="shared" si="0"/>
        <v>0.96192500000000003</v>
      </c>
      <c r="J46">
        <f t="shared" si="1"/>
        <v>0.93862500000000004</v>
      </c>
      <c r="K46">
        <f t="shared" si="2"/>
        <v>0.95027499999999998</v>
      </c>
      <c r="N46" s="1">
        <f t="shared" si="4"/>
        <v>0.9736909615384618</v>
      </c>
      <c r="O46" s="1">
        <f t="shared" si="4"/>
        <v>0.94276288461538504</v>
      </c>
    </row>
    <row r="47" spans="1:15" x14ac:dyDescent="0.2">
      <c r="A47" t="s">
        <v>100</v>
      </c>
      <c r="B47">
        <v>2</v>
      </c>
      <c r="C47">
        <v>1</v>
      </c>
      <c r="D47">
        <v>1</v>
      </c>
      <c r="E47">
        <v>1</v>
      </c>
      <c r="F47">
        <v>0.97058999999999995</v>
      </c>
      <c r="I47">
        <f t="shared" si="0"/>
        <v>1</v>
      </c>
      <c r="J47">
        <f t="shared" si="1"/>
        <v>0.98529500000000003</v>
      </c>
      <c r="K47">
        <f t="shared" si="2"/>
        <v>0.99264750000000002</v>
      </c>
      <c r="N47" s="1">
        <f t="shared" si="4"/>
        <v>0.96939346153846173</v>
      </c>
      <c r="O47" s="1">
        <f t="shared" si="4"/>
        <v>0.947060384615385</v>
      </c>
    </row>
    <row r="48" spans="1:15" x14ac:dyDescent="0.2">
      <c r="A48" t="s">
        <v>101</v>
      </c>
      <c r="B48">
        <v>2</v>
      </c>
      <c r="C48">
        <v>1</v>
      </c>
      <c r="D48">
        <v>0.89654999999999996</v>
      </c>
      <c r="E48">
        <v>0.96970000000000001</v>
      </c>
      <c r="F48">
        <v>1</v>
      </c>
      <c r="I48">
        <f t="shared" si="0"/>
        <v>0.94827499999999998</v>
      </c>
      <c r="J48">
        <f t="shared" si="1"/>
        <v>0.98485</v>
      </c>
      <c r="K48">
        <f>AVERAGE(I48:J48)</f>
        <v>0.96656249999999999</v>
      </c>
      <c r="N48" s="1">
        <f t="shared" si="4"/>
        <v>0.94375346153846174</v>
      </c>
      <c r="O48" s="1">
        <f t="shared" si="4"/>
        <v>0.97270038461538499</v>
      </c>
    </row>
    <row r="49" spans="1:16" x14ac:dyDescent="0.2">
      <c r="A49" t="s">
        <v>102</v>
      </c>
      <c r="B49">
        <v>2</v>
      </c>
      <c r="C49">
        <v>0.9375</v>
      </c>
      <c r="D49">
        <v>0.90476000000000001</v>
      </c>
      <c r="E49">
        <v>0.94118000000000002</v>
      </c>
      <c r="F49">
        <v>0.96428999999999998</v>
      </c>
      <c r="I49">
        <f t="shared" si="0"/>
        <v>0.92113</v>
      </c>
      <c r="J49">
        <f t="shared" si="1"/>
        <v>0.952735</v>
      </c>
      <c r="K49">
        <f t="shared" si="2"/>
        <v>0.93693249999999995</v>
      </c>
      <c r="N49" s="1">
        <f t="shared" si="4"/>
        <v>0.94623846153846181</v>
      </c>
      <c r="O49" s="1">
        <f t="shared" si="4"/>
        <v>0.97021538461538503</v>
      </c>
    </row>
    <row r="50" spans="1:16" x14ac:dyDescent="0.2">
      <c r="A50" t="s">
        <v>103</v>
      </c>
      <c r="B50">
        <v>2</v>
      </c>
      <c r="C50">
        <v>1</v>
      </c>
      <c r="D50">
        <v>0.96667000000000003</v>
      </c>
      <c r="E50">
        <v>0.96970000000000001</v>
      </c>
      <c r="F50">
        <v>0.96875</v>
      </c>
      <c r="I50">
        <f t="shared" si="0"/>
        <v>0.98333500000000007</v>
      </c>
      <c r="J50">
        <f t="shared" si="1"/>
        <v>0.969225</v>
      </c>
      <c r="K50">
        <f t="shared" si="2"/>
        <v>0.97628000000000004</v>
      </c>
      <c r="N50" s="1">
        <f t="shared" si="4"/>
        <v>0.96909596153846178</v>
      </c>
      <c r="O50" s="1">
        <f t="shared" si="4"/>
        <v>0.94735788461538495</v>
      </c>
    </row>
    <row r="51" spans="1:16" x14ac:dyDescent="0.2">
      <c r="A51" t="s">
        <v>104</v>
      </c>
      <c r="B51">
        <v>2</v>
      </c>
      <c r="C51">
        <v>1</v>
      </c>
      <c r="D51">
        <v>0.95833000000000002</v>
      </c>
      <c r="E51">
        <v>1</v>
      </c>
      <c r="F51">
        <v>1</v>
      </c>
      <c r="I51">
        <f t="shared" si="0"/>
        <v>0.97916500000000006</v>
      </c>
      <c r="J51">
        <f t="shared" si="1"/>
        <v>1</v>
      </c>
      <c r="K51">
        <f t="shared" si="2"/>
        <v>0.98958250000000003</v>
      </c>
      <c r="N51" s="1">
        <f t="shared" si="4"/>
        <v>0.95162346153846178</v>
      </c>
      <c r="O51" s="1">
        <f t="shared" si="4"/>
        <v>0.96483038461538495</v>
      </c>
    </row>
    <row r="52" spans="1:16" x14ac:dyDescent="0.2">
      <c r="A52" t="s">
        <v>105</v>
      </c>
      <c r="B52">
        <v>2</v>
      </c>
      <c r="C52">
        <v>1</v>
      </c>
      <c r="D52">
        <v>1</v>
      </c>
      <c r="E52">
        <v>1</v>
      </c>
      <c r="F52">
        <v>1</v>
      </c>
      <c r="I52">
        <f t="shared" si="0"/>
        <v>1</v>
      </c>
      <c r="J52">
        <f t="shared" si="1"/>
        <v>1</v>
      </c>
      <c r="K52">
        <f t="shared" si="2"/>
        <v>1</v>
      </c>
      <c r="N52" s="1">
        <f t="shared" si="4"/>
        <v>0.96204096153846175</v>
      </c>
      <c r="O52" s="1">
        <f t="shared" si="4"/>
        <v>0.95441288461538498</v>
      </c>
    </row>
    <row r="53" spans="1:16" s="2" customFormat="1" x14ac:dyDescent="0.2">
      <c r="A53" s="2" t="s">
        <v>106</v>
      </c>
      <c r="B53" s="2">
        <v>3</v>
      </c>
      <c r="C53" s="2">
        <v>0.95833000000000002</v>
      </c>
      <c r="D53" s="2">
        <v>0.85714000000000001</v>
      </c>
      <c r="E53" s="2">
        <v>0.91666999999999998</v>
      </c>
      <c r="F53" s="2">
        <v>0.78125</v>
      </c>
      <c r="I53">
        <f t="shared" si="0"/>
        <v>0.90773499999999996</v>
      </c>
      <c r="J53">
        <f t="shared" si="1"/>
        <v>0.84895999999999994</v>
      </c>
      <c r="K53" s="2">
        <f t="shared" si="2"/>
        <v>0.87834749999999995</v>
      </c>
      <c r="L53" s="2">
        <f>AVERAGE(I53:I76)</f>
        <v>0.98312937499999997</v>
      </c>
      <c r="M53" s="2">
        <f>AVERAGE(J53:J76)</f>
        <v>0.97418125</v>
      </c>
      <c r="N53" s="2">
        <f>I53-$K53+L$53</f>
        <v>1.012516875</v>
      </c>
      <c r="O53" s="2">
        <f>J53-$K53+M$53</f>
        <v>0.94479374999999999</v>
      </c>
      <c r="P53" s="2">
        <f>1.96*STDEV(N53:N76)/SQRT(COUNT(B53:B76))</f>
        <v>5.2218273669275171E-3</v>
      </c>
    </row>
    <row r="54" spans="1:16" x14ac:dyDescent="0.2">
      <c r="A54" t="s">
        <v>107</v>
      </c>
      <c r="B54">
        <v>3</v>
      </c>
      <c r="C54">
        <v>1</v>
      </c>
      <c r="D54">
        <v>0.93103000000000002</v>
      </c>
      <c r="E54">
        <v>0.96296000000000004</v>
      </c>
      <c r="F54">
        <v>1</v>
      </c>
      <c r="I54">
        <f t="shared" si="0"/>
        <v>0.96551500000000001</v>
      </c>
      <c r="J54">
        <f t="shared" si="1"/>
        <v>0.98148000000000002</v>
      </c>
      <c r="K54">
        <f t="shared" si="2"/>
        <v>0.97349750000000002</v>
      </c>
      <c r="N54" s="1">
        <f t="shared" ref="N54:O76" si="5">I54-$K54+L$53</f>
        <v>0.97514687499999997</v>
      </c>
      <c r="O54" s="1">
        <f t="shared" si="5"/>
        <v>0.98216375</v>
      </c>
    </row>
    <row r="55" spans="1:16" x14ac:dyDescent="0.2">
      <c r="A55" t="s">
        <v>108</v>
      </c>
      <c r="B55">
        <v>3</v>
      </c>
      <c r="C55">
        <v>0.93103000000000002</v>
      </c>
      <c r="D55">
        <v>0.87097000000000002</v>
      </c>
      <c r="E55">
        <v>0.85714000000000001</v>
      </c>
      <c r="F55">
        <v>0.88234999999999997</v>
      </c>
      <c r="I55">
        <f t="shared" si="0"/>
        <v>0.90100000000000002</v>
      </c>
      <c r="J55">
        <f t="shared" si="1"/>
        <v>0.86974499999999999</v>
      </c>
      <c r="K55">
        <f t="shared" si="2"/>
        <v>0.88537250000000001</v>
      </c>
      <c r="N55" s="1">
        <f t="shared" si="5"/>
        <v>0.99875687499999999</v>
      </c>
      <c r="O55" s="1">
        <f t="shared" si="5"/>
        <v>0.95855374999999998</v>
      </c>
    </row>
    <row r="56" spans="1:16" x14ac:dyDescent="0.2">
      <c r="A56" t="s">
        <v>109</v>
      </c>
      <c r="B56">
        <v>3</v>
      </c>
      <c r="C56">
        <v>0.91666999999999998</v>
      </c>
      <c r="D56">
        <v>1</v>
      </c>
      <c r="E56">
        <v>1</v>
      </c>
      <c r="F56">
        <v>0.9375</v>
      </c>
      <c r="I56">
        <f t="shared" si="0"/>
        <v>0.95833499999999994</v>
      </c>
      <c r="J56">
        <f t="shared" si="1"/>
        <v>0.96875</v>
      </c>
      <c r="K56">
        <f t="shared" si="2"/>
        <v>0.96354249999999997</v>
      </c>
      <c r="N56" s="1">
        <f t="shared" si="5"/>
        <v>0.97792187499999994</v>
      </c>
      <c r="O56" s="1">
        <f t="shared" si="5"/>
        <v>0.97938875000000003</v>
      </c>
    </row>
    <row r="57" spans="1:16" x14ac:dyDescent="0.2">
      <c r="A57" t="s">
        <v>110</v>
      </c>
      <c r="B57">
        <v>3</v>
      </c>
      <c r="C57">
        <v>1</v>
      </c>
      <c r="D57">
        <v>1</v>
      </c>
      <c r="E57">
        <v>1</v>
      </c>
      <c r="F57">
        <v>1</v>
      </c>
      <c r="I57">
        <f t="shared" si="0"/>
        <v>1</v>
      </c>
      <c r="J57">
        <f t="shared" si="1"/>
        <v>1</v>
      </c>
      <c r="K57">
        <f t="shared" si="2"/>
        <v>1</v>
      </c>
      <c r="N57" s="1">
        <f t="shared" si="5"/>
        <v>0.98312937499999997</v>
      </c>
      <c r="O57" s="1">
        <f t="shared" si="5"/>
        <v>0.97418125</v>
      </c>
    </row>
    <row r="58" spans="1:16" x14ac:dyDescent="0.2">
      <c r="A58" t="s">
        <v>111</v>
      </c>
      <c r="B58">
        <v>3</v>
      </c>
      <c r="C58">
        <v>1</v>
      </c>
      <c r="D58">
        <v>1</v>
      </c>
      <c r="E58">
        <v>1</v>
      </c>
      <c r="F58">
        <v>0.9375</v>
      </c>
      <c r="I58">
        <f>(C58+D58)/2</f>
        <v>1</v>
      </c>
      <c r="J58">
        <f t="shared" si="1"/>
        <v>0.96875</v>
      </c>
      <c r="K58">
        <f t="shared" si="2"/>
        <v>0.984375</v>
      </c>
      <c r="N58" s="1">
        <f t="shared" si="5"/>
        <v>0.99875437499999997</v>
      </c>
      <c r="O58" s="1">
        <f t="shared" si="5"/>
        <v>0.95855625</v>
      </c>
    </row>
    <row r="59" spans="1:16" x14ac:dyDescent="0.2">
      <c r="A59" t="s">
        <v>112</v>
      </c>
      <c r="B59">
        <v>3</v>
      </c>
      <c r="C59">
        <v>1</v>
      </c>
      <c r="D59">
        <v>1</v>
      </c>
      <c r="E59">
        <v>1</v>
      </c>
      <c r="F59">
        <v>1</v>
      </c>
      <c r="I59">
        <f t="shared" si="0"/>
        <v>1</v>
      </c>
      <c r="J59">
        <f t="shared" si="1"/>
        <v>1</v>
      </c>
      <c r="K59">
        <f t="shared" si="2"/>
        <v>1</v>
      </c>
      <c r="N59" s="1">
        <f t="shared" si="5"/>
        <v>0.98312937499999997</v>
      </c>
      <c r="O59" s="1">
        <f t="shared" si="5"/>
        <v>0.97418125</v>
      </c>
    </row>
    <row r="60" spans="1:16" x14ac:dyDescent="0.2">
      <c r="A60" t="s">
        <v>113</v>
      </c>
      <c r="B60">
        <v>3</v>
      </c>
      <c r="C60">
        <v>1</v>
      </c>
      <c r="D60">
        <v>1</v>
      </c>
      <c r="E60">
        <v>1</v>
      </c>
      <c r="F60">
        <v>1</v>
      </c>
      <c r="I60">
        <f t="shared" si="0"/>
        <v>1</v>
      </c>
      <c r="J60">
        <f t="shared" si="1"/>
        <v>1</v>
      </c>
      <c r="K60">
        <f>AVERAGE(I60:J60)</f>
        <v>1</v>
      </c>
      <c r="N60" s="1">
        <f t="shared" si="5"/>
        <v>0.98312937499999997</v>
      </c>
      <c r="O60" s="1">
        <f t="shared" si="5"/>
        <v>0.97418125</v>
      </c>
    </row>
    <row r="61" spans="1:16" x14ac:dyDescent="0.2">
      <c r="A61" t="s">
        <v>114</v>
      </c>
      <c r="B61">
        <v>3</v>
      </c>
      <c r="C61">
        <v>1</v>
      </c>
      <c r="D61">
        <v>1</v>
      </c>
      <c r="E61">
        <v>1</v>
      </c>
      <c r="F61">
        <v>1</v>
      </c>
      <c r="I61">
        <f t="shared" si="0"/>
        <v>1</v>
      </c>
      <c r="J61">
        <f t="shared" si="1"/>
        <v>1</v>
      </c>
      <c r="K61">
        <f t="shared" si="2"/>
        <v>1</v>
      </c>
      <c r="N61" s="1">
        <f t="shared" si="5"/>
        <v>0.98312937499999997</v>
      </c>
      <c r="O61" s="1">
        <f t="shared" si="5"/>
        <v>0.97418125</v>
      </c>
    </row>
    <row r="62" spans="1:16" x14ac:dyDescent="0.2">
      <c r="A62" t="s">
        <v>115</v>
      </c>
      <c r="B62">
        <v>3</v>
      </c>
      <c r="C62">
        <v>0.96875</v>
      </c>
      <c r="D62">
        <v>1</v>
      </c>
      <c r="E62">
        <v>0.97058999999999995</v>
      </c>
      <c r="F62">
        <v>1</v>
      </c>
      <c r="I62">
        <f t="shared" si="0"/>
        <v>0.984375</v>
      </c>
      <c r="J62">
        <f>(E62+F62)/2</f>
        <v>0.98529500000000003</v>
      </c>
      <c r="K62">
        <f t="shared" si="2"/>
        <v>0.98483500000000002</v>
      </c>
      <c r="N62" s="1">
        <f t="shared" si="5"/>
        <v>0.98266937499999996</v>
      </c>
      <c r="O62" s="1">
        <f t="shared" si="5"/>
        <v>0.97464125000000001</v>
      </c>
    </row>
    <row r="63" spans="1:16" x14ac:dyDescent="0.2">
      <c r="A63" t="s">
        <v>116</v>
      </c>
      <c r="B63">
        <v>3</v>
      </c>
      <c r="C63">
        <v>1</v>
      </c>
      <c r="D63">
        <v>1</v>
      </c>
      <c r="E63">
        <v>1</v>
      </c>
      <c r="F63">
        <v>1</v>
      </c>
      <c r="I63">
        <f t="shared" si="0"/>
        <v>1</v>
      </c>
      <c r="J63">
        <f t="shared" si="1"/>
        <v>1</v>
      </c>
      <c r="K63">
        <f t="shared" si="2"/>
        <v>1</v>
      </c>
      <c r="N63" s="1">
        <f t="shared" si="5"/>
        <v>0.98312937499999997</v>
      </c>
      <c r="O63" s="1">
        <f t="shared" si="5"/>
        <v>0.97418125</v>
      </c>
    </row>
    <row r="64" spans="1:16" x14ac:dyDescent="0.2">
      <c r="A64" t="s">
        <v>117</v>
      </c>
      <c r="B64">
        <v>3</v>
      </c>
      <c r="C64">
        <v>1</v>
      </c>
      <c r="D64">
        <v>0.95833000000000002</v>
      </c>
      <c r="E64">
        <v>0.96</v>
      </c>
      <c r="F64">
        <v>0.96970000000000001</v>
      </c>
      <c r="I64">
        <f t="shared" si="0"/>
        <v>0.97916500000000006</v>
      </c>
      <c r="J64">
        <f t="shared" si="1"/>
        <v>0.96484999999999999</v>
      </c>
      <c r="K64">
        <f t="shared" si="2"/>
        <v>0.97200750000000002</v>
      </c>
      <c r="N64" s="1">
        <f t="shared" si="5"/>
        <v>0.99028687500000001</v>
      </c>
      <c r="O64" s="1">
        <f t="shared" si="5"/>
        <v>0.96702374999999996</v>
      </c>
    </row>
    <row r="65" spans="1:15" x14ac:dyDescent="0.2">
      <c r="A65" t="s">
        <v>118</v>
      </c>
      <c r="B65">
        <v>3</v>
      </c>
      <c r="C65">
        <v>1</v>
      </c>
      <c r="D65">
        <v>1</v>
      </c>
      <c r="E65">
        <v>1</v>
      </c>
      <c r="F65">
        <v>1</v>
      </c>
      <c r="I65">
        <f t="shared" si="0"/>
        <v>1</v>
      </c>
      <c r="J65">
        <f t="shared" si="1"/>
        <v>1</v>
      </c>
      <c r="K65">
        <f t="shared" si="2"/>
        <v>1</v>
      </c>
      <c r="N65" s="1">
        <f t="shared" si="5"/>
        <v>0.98312937499999997</v>
      </c>
      <c r="O65" s="1">
        <f t="shared" si="5"/>
        <v>0.97418125</v>
      </c>
    </row>
    <row r="66" spans="1:15" x14ac:dyDescent="0.2">
      <c r="A66" t="s">
        <v>119</v>
      </c>
      <c r="B66">
        <v>3</v>
      </c>
      <c r="C66">
        <v>1</v>
      </c>
      <c r="D66">
        <v>0.97221999999999997</v>
      </c>
      <c r="E66">
        <v>1</v>
      </c>
      <c r="F66">
        <v>1</v>
      </c>
      <c r="I66">
        <f t="shared" si="0"/>
        <v>0.98611000000000004</v>
      </c>
      <c r="J66">
        <f t="shared" si="1"/>
        <v>1</v>
      </c>
      <c r="K66">
        <f t="shared" si="2"/>
        <v>0.99305500000000002</v>
      </c>
      <c r="N66" s="1">
        <f t="shared" si="5"/>
        <v>0.97618437499999999</v>
      </c>
      <c r="O66" s="1">
        <f t="shared" si="5"/>
        <v>0.98112624999999998</v>
      </c>
    </row>
    <row r="67" spans="1:15" x14ac:dyDescent="0.2">
      <c r="A67" t="s">
        <v>120</v>
      </c>
      <c r="B67">
        <v>3</v>
      </c>
      <c r="C67">
        <v>1</v>
      </c>
      <c r="D67">
        <v>1</v>
      </c>
      <c r="E67">
        <v>1</v>
      </c>
      <c r="F67">
        <v>0.96875</v>
      </c>
      <c r="I67">
        <f t="shared" ref="I67:I76" si="6">(C67+D67)/2</f>
        <v>1</v>
      </c>
      <c r="J67">
        <f t="shared" ref="J67:J76" si="7">(E67+F67)/2</f>
        <v>0.984375</v>
      </c>
      <c r="K67">
        <f t="shared" ref="K67:K76" si="8">AVERAGE(I67:J67)</f>
        <v>0.9921875</v>
      </c>
      <c r="N67" s="1">
        <f t="shared" si="5"/>
        <v>0.99094187499999997</v>
      </c>
      <c r="O67" s="1">
        <f t="shared" si="5"/>
        <v>0.96636875</v>
      </c>
    </row>
    <row r="68" spans="1:15" x14ac:dyDescent="0.2">
      <c r="A68" t="s">
        <v>121</v>
      </c>
      <c r="B68">
        <v>3</v>
      </c>
      <c r="C68">
        <v>1</v>
      </c>
      <c r="D68">
        <v>0.96552000000000004</v>
      </c>
      <c r="E68">
        <v>1</v>
      </c>
      <c r="F68">
        <v>1</v>
      </c>
      <c r="I68">
        <f t="shared" si="6"/>
        <v>0.98276000000000008</v>
      </c>
      <c r="J68">
        <f t="shared" si="7"/>
        <v>1</v>
      </c>
      <c r="K68">
        <f t="shared" si="8"/>
        <v>0.99138000000000004</v>
      </c>
      <c r="N68" s="1">
        <f t="shared" si="5"/>
        <v>0.97450937500000001</v>
      </c>
      <c r="O68" s="1">
        <f t="shared" si="5"/>
        <v>0.98280124999999996</v>
      </c>
    </row>
    <row r="69" spans="1:15" x14ac:dyDescent="0.2">
      <c r="A69" t="s">
        <v>122</v>
      </c>
      <c r="B69">
        <v>3</v>
      </c>
      <c r="C69">
        <v>1</v>
      </c>
      <c r="D69">
        <v>1</v>
      </c>
      <c r="E69">
        <v>0.95238</v>
      </c>
      <c r="F69">
        <v>0.97058999999999995</v>
      </c>
      <c r="I69">
        <f t="shared" si="6"/>
        <v>1</v>
      </c>
      <c r="J69">
        <f t="shared" si="7"/>
        <v>0.96148499999999992</v>
      </c>
      <c r="K69">
        <f t="shared" si="8"/>
        <v>0.98074249999999996</v>
      </c>
      <c r="N69" s="1">
        <f t="shared" si="5"/>
        <v>1.002386875</v>
      </c>
      <c r="O69" s="1">
        <f t="shared" si="5"/>
        <v>0.95492374999999996</v>
      </c>
    </row>
    <row r="70" spans="1:15" x14ac:dyDescent="0.2">
      <c r="A70" t="s">
        <v>123</v>
      </c>
      <c r="B70">
        <v>3</v>
      </c>
      <c r="C70">
        <v>1</v>
      </c>
      <c r="D70">
        <v>1</v>
      </c>
      <c r="E70">
        <v>0.91666999999999998</v>
      </c>
      <c r="F70">
        <v>0.9375</v>
      </c>
      <c r="I70">
        <f t="shared" si="6"/>
        <v>1</v>
      </c>
      <c r="J70">
        <f t="shared" si="7"/>
        <v>0.92708499999999994</v>
      </c>
      <c r="K70">
        <f t="shared" si="8"/>
        <v>0.96354249999999997</v>
      </c>
      <c r="N70" s="1">
        <f t="shared" si="5"/>
        <v>1.0195868749999999</v>
      </c>
      <c r="O70" s="1">
        <f t="shared" si="5"/>
        <v>0.93772374999999997</v>
      </c>
    </row>
    <row r="71" spans="1:15" x14ac:dyDescent="0.2">
      <c r="A71" t="s">
        <v>124</v>
      </c>
      <c r="B71">
        <v>3</v>
      </c>
      <c r="C71">
        <v>1</v>
      </c>
      <c r="D71">
        <v>0.96552000000000004</v>
      </c>
      <c r="E71">
        <v>0.96296000000000004</v>
      </c>
      <c r="F71">
        <v>0.97143000000000002</v>
      </c>
      <c r="I71">
        <f t="shared" si="6"/>
        <v>0.98276000000000008</v>
      </c>
      <c r="J71">
        <f t="shared" si="7"/>
        <v>0.96719500000000003</v>
      </c>
      <c r="K71">
        <f t="shared" si="8"/>
        <v>0.97497750000000005</v>
      </c>
      <c r="N71" s="1">
        <f t="shared" si="5"/>
        <v>0.990911875</v>
      </c>
      <c r="O71" s="1">
        <f t="shared" si="5"/>
        <v>0.96639874999999997</v>
      </c>
    </row>
    <row r="72" spans="1:15" x14ac:dyDescent="0.2">
      <c r="A72" t="s">
        <v>125</v>
      </c>
      <c r="B72">
        <v>3</v>
      </c>
      <c r="C72">
        <v>1</v>
      </c>
      <c r="D72">
        <v>1</v>
      </c>
      <c r="E72">
        <v>0.90476000000000001</v>
      </c>
      <c r="F72">
        <v>1</v>
      </c>
      <c r="I72">
        <f t="shared" si="6"/>
        <v>1</v>
      </c>
      <c r="J72">
        <f t="shared" si="7"/>
        <v>0.95238</v>
      </c>
      <c r="K72">
        <f t="shared" si="8"/>
        <v>0.97619</v>
      </c>
      <c r="N72" s="1">
        <f t="shared" si="5"/>
        <v>1.006939375</v>
      </c>
      <c r="O72" s="1">
        <f t="shared" si="5"/>
        <v>0.95037125</v>
      </c>
    </row>
    <row r="73" spans="1:15" x14ac:dyDescent="0.2">
      <c r="A73" t="s">
        <v>126</v>
      </c>
      <c r="B73">
        <v>3</v>
      </c>
      <c r="C73">
        <v>1</v>
      </c>
      <c r="D73">
        <v>1</v>
      </c>
      <c r="E73">
        <v>1</v>
      </c>
      <c r="F73">
        <v>1</v>
      </c>
      <c r="I73">
        <f t="shared" si="6"/>
        <v>1</v>
      </c>
      <c r="J73">
        <f t="shared" si="7"/>
        <v>1</v>
      </c>
      <c r="K73">
        <f t="shared" si="8"/>
        <v>1</v>
      </c>
      <c r="N73" s="1">
        <f t="shared" si="5"/>
        <v>0.98312937499999997</v>
      </c>
      <c r="O73" s="1">
        <f t="shared" si="5"/>
        <v>0.97418125</v>
      </c>
    </row>
    <row r="74" spans="1:15" x14ac:dyDescent="0.2">
      <c r="A74" t="s">
        <v>127</v>
      </c>
      <c r="B74">
        <v>3</v>
      </c>
      <c r="C74">
        <v>1</v>
      </c>
      <c r="D74">
        <v>1</v>
      </c>
      <c r="E74">
        <v>1</v>
      </c>
      <c r="F74">
        <v>1</v>
      </c>
      <c r="I74">
        <f t="shared" si="6"/>
        <v>1</v>
      </c>
      <c r="J74">
        <f t="shared" si="7"/>
        <v>1</v>
      </c>
      <c r="K74">
        <f t="shared" si="8"/>
        <v>1</v>
      </c>
      <c r="N74" s="1">
        <f t="shared" si="5"/>
        <v>0.98312937499999997</v>
      </c>
      <c r="O74" s="1">
        <f t="shared" si="5"/>
        <v>0.97418125</v>
      </c>
    </row>
    <row r="75" spans="1:15" x14ac:dyDescent="0.2">
      <c r="A75" t="s">
        <v>128</v>
      </c>
      <c r="B75">
        <v>3</v>
      </c>
      <c r="C75">
        <v>1</v>
      </c>
      <c r="D75">
        <v>0.96667000000000003</v>
      </c>
      <c r="E75">
        <v>1</v>
      </c>
      <c r="F75">
        <v>1</v>
      </c>
      <c r="I75">
        <f t="shared" si="6"/>
        <v>0.98333500000000007</v>
      </c>
      <c r="J75">
        <f t="shared" si="7"/>
        <v>1</v>
      </c>
      <c r="K75">
        <f t="shared" si="8"/>
        <v>0.99166750000000004</v>
      </c>
      <c r="N75" s="1">
        <f t="shared" si="5"/>
        <v>0.97479687500000001</v>
      </c>
      <c r="O75" s="1">
        <f t="shared" si="5"/>
        <v>0.98251374999999996</v>
      </c>
    </row>
    <row r="76" spans="1:15" x14ac:dyDescent="0.2">
      <c r="A76" t="s">
        <v>129</v>
      </c>
      <c r="B76">
        <v>3</v>
      </c>
      <c r="C76">
        <v>0.96970000000000001</v>
      </c>
      <c r="D76">
        <v>0.95833000000000002</v>
      </c>
      <c r="E76">
        <v>1</v>
      </c>
      <c r="F76">
        <v>1</v>
      </c>
      <c r="I76">
        <f t="shared" si="6"/>
        <v>0.96401500000000007</v>
      </c>
      <c r="J76">
        <f t="shared" si="7"/>
        <v>1</v>
      </c>
      <c r="K76">
        <f t="shared" si="8"/>
        <v>0.98200750000000003</v>
      </c>
      <c r="N76" s="1">
        <f t="shared" si="5"/>
        <v>0.96513687500000001</v>
      </c>
      <c r="O76" s="1">
        <f t="shared" si="5"/>
        <v>0.99217374999999997</v>
      </c>
    </row>
    <row r="78" spans="1:15" x14ac:dyDescent="0.2">
      <c r="J78" t="s">
        <v>160</v>
      </c>
      <c r="K78" t="s">
        <v>161</v>
      </c>
      <c r="L78" t="s">
        <v>141</v>
      </c>
    </row>
    <row r="79" spans="1:15" x14ac:dyDescent="0.2">
      <c r="I79" t="s">
        <v>136</v>
      </c>
      <c r="J79">
        <f>(1-L2)*100</f>
        <v>11.200019999999999</v>
      </c>
      <c r="K79">
        <f>100*(1-M2)</f>
        <v>12.766520000000003</v>
      </c>
      <c r="L79">
        <f>P2*100</f>
        <v>1.2736497865567284</v>
      </c>
    </row>
    <row r="80" spans="1:15" x14ac:dyDescent="0.2">
      <c r="I80" t="s">
        <v>137</v>
      </c>
      <c r="J80">
        <f>100*(1-L27)</f>
        <v>3.7959038461538253</v>
      </c>
      <c r="K80">
        <f>100*(1-M27)</f>
        <v>4.5587115384615018</v>
      </c>
      <c r="L80">
        <f>P27*100</f>
        <v>0.62429883493223959</v>
      </c>
    </row>
    <row r="81" spans="9:12" x14ac:dyDescent="0.2">
      <c r="I81" t="s">
        <v>138</v>
      </c>
      <c r="J81">
        <f>100*(1-L53)</f>
        <v>1.6870625000000028</v>
      </c>
      <c r="K81">
        <f>100*(1-M53)</f>
        <v>2.5818750000000001</v>
      </c>
      <c r="L81">
        <f>P53*100</f>
        <v>0.52218273669275173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M32" sqref="M32"/>
    </sheetView>
  </sheetViews>
  <sheetFormatPr baseColWidth="10" defaultRowHeight="16" x14ac:dyDescent="0.2"/>
  <sheetData>
    <row r="3" spans="1:8" x14ac:dyDescent="0.2">
      <c r="A3" t="s">
        <v>196</v>
      </c>
    </row>
    <row r="4" spans="1:8" x14ac:dyDescent="0.2">
      <c r="A4" t="s">
        <v>2</v>
      </c>
      <c r="C4" t="s">
        <v>197</v>
      </c>
      <c r="D4" t="s">
        <v>198</v>
      </c>
      <c r="E4" t="s">
        <v>199</v>
      </c>
      <c r="F4" t="s">
        <v>200</v>
      </c>
      <c r="H4" t="s">
        <v>201</v>
      </c>
    </row>
    <row r="5" spans="1:8" x14ac:dyDescent="0.2">
      <c r="C5" t="s">
        <v>202</v>
      </c>
      <c r="D5" t="s">
        <v>202</v>
      </c>
      <c r="E5" t="s">
        <v>202</v>
      </c>
      <c r="F5" t="s">
        <v>202</v>
      </c>
      <c r="G5" t="s">
        <v>203</v>
      </c>
      <c r="H5" t="s">
        <v>202</v>
      </c>
    </row>
    <row r="6" spans="1:8" x14ac:dyDescent="0.2">
      <c r="A6" t="s">
        <v>136</v>
      </c>
      <c r="B6" t="s">
        <v>204</v>
      </c>
      <c r="C6">
        <v>14</v>
      </c>
      <c r="D6">
        <v>-401.41</v>
      </c>
      <c r="E6">
        <v>1097.94</v>
      </c>
      <c r="F6">
        <v>340.2894</v>
      </c>
      <c r="G6">
        <v>121.87376</v>
      </c>
      <c r="H6">
        <v>456.00984999999997</v>
      </c>
    </row>
    <row r="7" spans="1:8" x14ac:dyDescent="0.2">
      <c r="B7" t="s">
        <v>205</v>
      </c>
      <c r="C7">
        <v>24</v>
      </c>
      <c r="D7">
        <v>-1574.59</v>
      </c>
      <c r="E7">
        <v>1374.16</v>
      </c>
      <c r="F7">
        <v>190.04150000000001</v>
      </c>
      <c r="G7">
        <v>129.10669999999999</v>
      </c>
      <c r="H7">
        <v>632.49105999999995</v>
      </c>
    </row>
    <row r="8" spans="1:8" x14ac:dyDescent="0.2">
      <c r="B8" t="s">
        <v>206</v>
      </c>
      <c r="C8">
        <v>14</v>
      </c>
    </row>
    <row r="9" spans="1:8" x14ac:dyDescent="0.2">
      <c r="A9" t="s">
        <v>137</v>
      </c>
      <c r="B9" t="s">
        <v>204</v>
      </c>
      <c r="C9">
        <v>22</v>
      </c>
      <c r="D9">
        <v>-574.27</v>
      </c>
      <c r="E9">
        <v>486.06</v>
      </c>
      <c r="F9">
        <v>96.125799999999998</v>
      </c>
      <c r="G9">
        <v>55.674489999999999</v>
      </c>
      <c r="H9">
        <v>261.13652000000002</v>
      </c>
    </row>
    <row r="10" spans="1:8" x14ac:dyDescent="0.2">
      <c r="B10" t="s">
        <v>205</v>
      </c>
      <c r="C10">
        <v>26</v>
      </c>
      <c r="D10">
        <v>-1434.55</v>
      </c>
      <c r="E10">
        <v>1360.69</v>
      </c>
      <c r="F10">
        <v>102.6855</v>
      </c>
      <c r="G10">
        <v>101.30824</v>
      </c>
      <c r="H10">
        <v>516.57271000000003</v>
      </c>
    </row>
    <row r="11" spans="1:8" x14ac:dyDescent="0.2">
      <c r="B11" t="s">
        <v>206</v>
      </c>
      <c r="C11">
        <v>22</v>
      </c>
    </row>
    <row r="12" spans="1:8" x14ac:dyDescent="0.2">
      <c r="A12" t="s">
        <v>138</v>
      </c>
      <c r="B12" t="s">
        <v>204</v>
      </c>
      <c r="C12">
        <v>18</v>
      </c>
      <c r="D12">
        <v>-181.88</v>
      </c>
      <c r="E12">
        <v>302.64999999999998</v>
      </c>
      <c r="F12">
        <v>67.885599999999997</v>
      </c>
      <c r="G12">
        <v>32.976419999999997</v>
      </c>
      <c r="H12">
        <v>139.90709000000001</v>
      </c>
    </row>
    <row r="13" spans="1:8" x14ac:dyDescent="0.2">
      <c r="B13" t="s">
        <v>205</v>
      </c>
      <c r="C13">
        <v>24</v>
      </c>
      <c r="D13">
        <v>-734.61</v>
      </c>
      <c r="E13">
        <v>799.88</v>
      </c>
      <c r="F13">
        <v>9.2621000000000002</v>
      </c>
      <c r="G13">
        <v>51.943089999999998</v>
      </c>
      <c r="H13">
        <v>254.46811</v>
      </c>
    </row>
    <row r="14" spans="1:8" x14ac:dyDescent="0.2">
      <c r="B14" t="s">
        <v>206</v>
      </c>
      <c r="C14">
        <v>18</v>
      </c>
    </row>
    <row r="19" spans="4:8" x14ac:dyDescent="0.2">
      <c r="E19" t="s">
        <v>209</v>
      </c>
      <c r="F19" t="s">
        <v>210</v>
      </c>
      <c r="G19" t="s">
        <v>207</v>
      </c>
      <c r="H19" t="s">
        <v>208</v>
      </c>
    </row>
    <row r="20" spans="4:8" x14ac:dyDescent="0.2">
      <c r="D20" t="s">
        <v>136</v>
      </c>
      <c r="E20">
        <f>F6</f>
        <v>340.2894</v>
      </c>
      <c r="F20">
        <f>F7</f>
        <v>190.04150000000001</v>
      </c>
      <c r="G20">
        <f>1.98*G6</f>
        <v>241.31004480000001</v>
      </c>
      <c r="H20">
        <f>1.98*G7</f>
        <v>255.63126599999998</v>
      </c>
    </row>
    <row r="21" spans="4:8" x14ac:dyDescent="0.2">
      <c r="D21" t="s">
        <v>137</v>
      </c>
      <c r="E21">
        <f>F9</f>
        <v>96.125799999999998</v>
      </c>
      <c r="F21">
        <f>F10</f>
        <v>102.6855</v>
      </c>
      <c r="G21">
        <f>1.98*G9</f>
        <v>110.2354902</v>
      </c>
      <c r="H21">
        <f>1.98*G10</f>
        <v>200.59031519999999</v>
      </c>
    </row>
    <row r="22" spans="4:8" x14ac:dyDescent="0.2">
      <c r="D22" t="s">
        <v>138</v>
      </c>
      <c r="E22">
        <f>F12</f>
        <v>67.885599999999997</v>
      </c>
      <c r="F22">
        <f>F13</f>
        <v>9.2621000000000002</v>
      </c>
      <c r="G22">
        <f>1.98*G12</f>
        <v>65.293311599999996</v>
      </c>
      <c r="H22">
        <f>1.98*G13</f>
        <v>102.84731819999999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170605TRIMMED07.csv</vt:lpstr>
      <vt:lpstr>Gender</vt:lpstr>
      <vt:lpstr>Target Modality</vt:lpstr>
      <vt:lpstr>Target Modality Accu</vt:lpstr>
      <vt:lpstr>MS RT by Age</vt:lpstr>
      <vt:lpstr>MS Accu by Age</vt:lpstr>
      <vt:lpstr>TS RT by Age</vt:lpstr>
      <vt:lpstr>TS Accu by Age</vt:lpstr>
      <vt:lpstr>MSE by target Mod</vt:lpstr>
      <vt:lpstr>MSTSoverall RT</vt:lpstr>
      <vt:lpstr>MSTSoverall Accu (2)</vt:lpstr>
      <vt:lpstr>CMTS cost</vt:lpstr>
      <vt:lpstr>CMTS cost (2)</vt:lpstr>
      <vt:lpstr>Task Trans x RR</vt:lpstr>
      <vt:lpstr>Mod Trans x RR</vt:lpstr>
    </vt:vector>
  </TitlesOfParts>
  <Company>Birkbeck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2017-06-07T11:38:50Z</dcterms:created>
  <dcterms:modified xsi:type="dcterms:W3CDTF">2018-08-23T15:05:20Z</dcterms:modified>
</cp:coreProperties>
</file>