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002DC69-F2C5-47BC-BF4A-B741F51B7379}" xr6:coauthVersionLast="45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Общие" sheetId="2" r:id="rId1"/>
    <sheet name="Калькуляция" sheetId="1" r:id="rId2"/>
    <sheet name="Инструкции" sheetId="3" r:id="rId3"/>
    <sheet name="Лист1" sheetId="5" state="hidden" r:id="rId4"/>
  </sheets>
  <definedNames>
    <definedName name="_xlnm._FilterDatabase" localSheetId="1" hidden="1">Калькуляция!$A$7:$H$751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50" i="1" l="1"/>
  <c r="H726" i="1"/>
  <c r="G726" i="1"/>
  <c r="H615" i="1"/>
  <c r="G615" i="1"/>
  <c r="H600" i="1"/>
  <c r="G600" i="1"/>
  <c r="H548" i="1"/>
  <c r="G548" i="1"/>
  <c r="H544" i="1"/>
  <c r="G544" i="1"/>
  <c r="H540" i="1"/>
  <c r="G540" i="1"/>
  <c r="H464" i="1"/>
  <c r="G464" i="1"/>
  <c r="D366" i="1"/>
  <c r="H366" i="1"/>
  <c r="G366" i="1"/>
  <c r="D365" i="1"/>
  <c r="D298" i="1"/>
  <c r="H517" i="1"/>
  <c r="G517" i="1"/>
  <c r="H463" i="1"/>
  <c r="G463" i="1"/>
  <c r="H273" i="1"/>
  <c r="G273" i="1"/>
  <c r="H700" i="1" l="1"/>
  <c r="G523" i="1" l="1"/>
  <c r="G518" i="1"/>
  <c r="H364" i="1"/>
  <c r="G364" i="1"/>
  <c r="H267" i="1"/>
  <c r="H523" i="1"/>
  <c r="H518" i="1"/>
  <c r="H238" i="1"/>
  <c r="H293" i="1"/>
  <c r="G293" i="1"/>
  <c r="H200" i="1"/>
  <c r="G200" i="1"/>
  <c r="H14" i="1"/>
  <c r="G14" i="1"/>
  <c r="H291" i="1"/>
  <c r="G291" i="1" l="1"/>
  <c r="H522" i="1"/>
  <c r="G522" i="1"/>
  <c r="T427" i="1"/>
  <c r="T422" i="1"/>
  <c r="S429" i="1"/>
  <c r="S418" i="1"/>
  <c r="S419" i="1"/>
  <c r="S420" i="1"/>
  <c r="S421" i="1"/>
  <c r="S422" i="1"/>
  <c r="S423" i="1"/>
  <c r="S424" i="1"/>
  <c r="S425" i="1"/>
  <c r="S426" i="1"/>
  <c r="S427" i="1"/>
  <c r="S428" i="1"/>
  <c r="S417" i="1"/>
  <c r="G16" i="1" l="1"/>
  <c r="H16" i="1"/>
  <c r="G17" i="1"/>
  <c r="H17" i="1"/>
  <c r="G18" i="1"/>
  <c r="H18" i="1"/>
  <c r="G295" i="1"/>
  <c r="H295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266" i="1"/>
  <c r="H266" i="1"/>
  <c r="G133" i="1"/>
  <c r="H133" i="1"/>
  <c r="G134" i="1"/>
  <c r="H134" i="1"/>
  <c r="G135" i="1"/>
  <c r="H135" i="1"/>
  <c r="G136" i="1"/>
  <c r="H136" i="1"/>
  <c r="G137" i="1"/>
  <c r="H137" i="1"/>
  <c r="G9" i="1"/>
  <c r="H9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9" i="1"/>
  <c r="H19" i="1"/>
  <c r="G183" i="1"/>
  <c r="H183" i="1"/>
  <c r="G184" i="1"/>
  <c r="H184" i="1"/>
  <c r="G185" i="1"/>
  <c r="H185" i="1"/>
  <c r="G186" i="1"/>
  <c r="H186" i="1"/>
  <c r="G187" i="1"/>
  <c r="H187" i="1"/>
  <c r="G269" i="1"/>
  <c r="H269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213" i="1"/>
  <c r="H213" i="1"/>
  <c r="G365" i="1"/>
  <c r="H365" i="1"/>
  <c r="G242" i="1"/>
  <c r="H242" i="1"/>
  <c r="G304" i="1"/>
  <c r="H304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498" i="1"/>
  <c r="H498" i="1"/>
  <c r="G263" i="1"/>
  <c r="H263" i="1"/>
  <c r="G459" i="1"/>
  <c r="H459" i="1"/>
  <c r="G274" i="1"/>
  <c r="H274" i="1"/>
  <c r="G275" i="1"/>
  <c r="H275" i="1"/>
  <c r="G261" i="1"/>
  <c r="H261" i="1"/>
  <c r="G537" i="1"/>
  <c r="H537" i="1"/>
  <c r="G217" i="1"/>
  <c r="H217" i="1"/>
  <c r="G218" i="1"/>
  <c r="H218" i="1"/>
  <c r="G488" i="1"/>
  <c r="H488" i="1"/>
  <c r="G276" i="1"/>
  <c r="H276" i="1"/>
  <c r="G447" i="1"/>
  <c r="H447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460" i="1"/>
  <c r="H460" i="1"/>
  <c r="G229" i="1"/>
  <c r="H229" i="1"/>
  <c r="G230" i="1"/>
  <c r="H230" i="1"/>
  <c r="G231" i="1"/>
  <c r="H231" i="1"/>
  <c r="G220" i="1"/>
  <c r="H220" i="1"/>
  <c r="G299" i="1"/>
  <c r="H299" i="1"/>
  <c r="G215" i="1"/>
  <c r="H215" i="1"/>
  <c r="G298" i="1"/>
  <c r="H298" i="1"/>
  <c r="G198" i="1"/>
  <c r="H198" i="1"/>
  <c r="G232" i="1"/>
  <c r="H232" i="1"/>
  <c r="G233" i="1"/>
  <c r="H233" i="1"/>
  <c r="G219" i="1"/>
  <c r="H219" i="1"/>
  <c r="G239" i="1"/>
  <c r="H239" i="1"/>
  <c r="G234" i="1"/>
  <c r="H234" i="1"/>
  <c r="G235" i="1"/>
  <c r="H235" i="1"/>
  <c r="G216" i="1"/>
  <c r="H216" i="1"/>
  <c r="G214" i="1"/>
  <c r="H214" i="1"/>
  <c r="G236" i="1"/>
  <c r="H236" i="1"/>
  <c r="G237" i="1"/>
  <c r="H237" i="1"/>
  <c r="G241" i="1"/>
  <c r="H241" i="1"/>
  <c r="G240" i="1"/>
  <c r="H240" i="1"/>
  <c r="G197" i="1"/>
  <c r="H197" i="1"/>
  <c r="G211" i="1"/>
  <c r="H211" i="1"/>
  <c r="G361" i="1"/>
  <c r="H361" i="1"/>
  <c r="G210" i="1"/>
  <c r="H210" i="1"/>
  <c r="G132" i="1"/>
  <c r="H132" i="1"/>
  <c r="G138" i="1"/>
  <c r="H138" i="1"/>
  <c r="G255" i="1"/>
  <c r="H255" i="1"/>
  <c r="G182" i="1"/>
  <c r="H182" i="1"/>
  <c r="G257" i="1"/>
  <c r="H257" i="1"/>
  <c r="G258" i="1"/>
  <c r="H258" i="1"/>
  <c r="G259" i="1"/>
  <c r="H259" i="1"/>
  <c r="G450" i="1"/>
  <c r="H450" i="1"/>
  <c r="G451" i="1"/>
  <c r="H451" i="1"/>
  <c r="G453" i="1"/>
  <c r="H453" i="1"/>
  <c r="G452" i="1"/>
  <c r="H452" i="1"/>
  <c r="G264" i="1"/>
  <c r="H264" i="1"/>
  <c r="G265" i="1"/>
  <c r="H265" i="1"/>
  <c r="G728" i="1"/>
  <c r="H728" i="1"/>
  <c r="G268" i="1"/>
  <c r="H268" i="1"/>
  <c r="G525" i="1"/>
  <c r="H525" i="1"/>
  <c r="G270" i="1"/>
  <c r="H270" i="1"/>
  <c r="G271" i="1"/>
  <c r="H271" i="1"/>
  <c r="G272" i="1"/>
  <c r="H272" i="1"/>
  <c r="G532" i="1"/>
  <c r="H532" i="1"/>
  <c r="G446" i="1"/>
  <c r="H446" i="1"/>
  <c r="G454" i="1"/>
  <c r="H454" i="1"/>
  <c r="G455" i="1"/>
  <c r="H455" i="1"/>
  <c r="G457" i="1"/>
  <c r="H457" i="1"/>
  <c r="G456" i="1"/>
  <c r="H456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188" i="1"/>
  <c r="H188" i="1"/>
  <c r="G199" i="1"/>
  <c r="H199" i="1"/>
  <c r="G294" i="1"/>
  <c r="H294" i="1"/>
  <c r="G296" i="1"/>
  <c r="H296" i="1"/>
  <c r="G297" i="1"/>
  <c r="H297" i="1"/>
  <c r="G201" i="1"/>
  <c r="H201" i="1"/>
  <c r="G534" i="1"/>
  <c r="H534" i="1"/>
  <c r="G300" i="1"/>
  <c r="H300" i="1"/>
  <c r="G301" i="1"/>
  <c r="H301" i="1"/>
  <c r="G302" i="1"/>
  <c r="H302" i="1"/>
  <c r="G303" i="1"/>
  <c r="H303" i="1"/>
  <c r="G360" i="1"/>
  <c r="H360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212" i="1"/>
  <c r="H212" i="1"/>
  <c r="G538" i="1"/>
  <c r="H538" i="1"/>
  <c r="G362" i="1"/>
  <c r="H362" i="1"/>
  <c r="G363" i="1"/>
  <c r="H363" i="1"/>
  <c r="G221" i="1"/>
  <c r="H221" i="1"/>
  <c r="G228" i="1"/>
  <c r="H228" i="1"/>
  <c r="G244" i="1"/>
  <c r="H244" i="1"/>
  <c r="G246" i="1"/>
  <c r="H246" i="1"/>
  <c r="G247" i="1"/>
  <c r="H247" i="1"/>
  <c r="G248" i="1"/>
  <c r="H248" i="1"/>
  <c r="G546" i="1"/>
  <c r="H546" i="1"/>
  <c r="G249" i="1"/>
  <c r="H249" i="1"/>
  <c r="G251" i="1"/>
  <c r="H251" i="1"/>
  <c r="G254" i="1"/>
  <c r="H254" i="1"/>
  <c r="G256" i="1"/>
  <c r="H256" i="1"/>
  <c r="G260" i="1"/>
  <c r="H260" i="1"/>
  <c r="G253" i="1"/>
  <c r="H253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372" i="1"/>
  <c r="H372" i="1"/>
  <c r="G465" i="1"/>
  <c r="H465" i="1"/>
  <c r="G466" i="1"/>
  <c r="H466" i="1"/>
  <c r="G467" i="1"/>
  <c r="H467" i="1"/>
  <c r="G371" i="1"/>
  <c r="H371" i="1"/>
  <c r="G278" i="1"/>
  <c r="H278" i="1"/>
  <c r="G519" i="1"/>
  <c r="H519" i="1"/>
  <c r="G461" i="1"/>
  <c r="H461" i="1"/>
  <c r="G462" i="1"/>
  <c r="H462" i="1"/>
  <c r="G277" i="1"/>
  <c r="H277" i="1"/>
  <c r="G368" i="1"/>
  <c r="H368" i="1"/>
  <c r="G367" i="1"/>
  <c r="H367" i="1"/>
  <c r="G370" i="1"/>
  <c r="H370" i="1"/>
  <c r="G369" i="1"/>
  <c r="H369" i="1"/>
  <c r="G472" i="1"/>
  <c r="H472" i="1"/>
  <c r="G473" i="1"/>
  <c r="H473" i="1"/>
  <c r="G470" i="1"/>
  <c r="H470" i="1"/>
  <c r="G471" i="1"/>
  <c r="H471" i="1"/>
  <c r="G376" i="1"/>
  <c r="H376" i="1"/>
  <c r="G375" i="1"/>
  <c r="H375" i="1"/>
  <c r="G378" i="1"/>
  <c r="H378" i="1"/>
  <c r="G377" i="1"/>
  <c r="H377" i="1"/>
  <c r="G441" i="1"/>
  <c r="H441" i="1"/>
  <c r="G440" i="1"/>
  <c r="H440" i="1"/>
  <c r="G445" i="1"/>
  <c r="H445" i="1"/>
  <c r="G444" i="1"/>
  <c r="H444" i="1"/>
  <c r="G439" i="1"/>
  <c r="H439" i="1"/>
  <c r="G438" i="1"/>
  <c r="H438" i="1"/>
  <c r="G443" i="1"/>
  <c r="H443" i="1"/>
  <c r="G442" i="1"/>
  <c r="H442" i="1"/>
  <c r="G374" i="1"/>
  <c r="H374" i="1"/>
  <c r="G373" i="1"/>
  <c r="H373" i="1"/>
  <c r="G469" i="1"/>
  <c r="H469" i="1"/>
  <c r="G468" i="1"/>
  <c r="H468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58" i="1"/>
  <c r="H45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552" i="1"/>
  <c r="H552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614" i="1"/>
  <c r="H614" i="1"/>
  <c r="G513" i="1"/>
  <c r="H513" i="1"/>
  <c r="G514" i="1"/>
  <c r="H514" i="1"/>
  <c r="G515" i="1"/>
  <c r="H515" i="1"/>
  <c r="G512" i="1"/>
  <c r="H512" i="1"/>
  <c r="G516" i="1"/>
  <c r="H516" i="1"/>
  <c r="G520" i="1"/>
  <c r="H520" i="1"/>
  <c r="G521" i="1"/>
  <c r="H521" i="1"/>
  <c r="G606" i="1"/>
  <c r="H606" i="1"/>
  <c r="G618" i="1"/>
  <c r="H618" i="1"/>
  <c r="G524" i="1"/>
  <c r="H524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731" i="1"/>
  <c r="H731" i="1"/>
  <c r="G533" i="1"/>
  <c r="H533" i="1"/>
  <c r="G623" i="1"/>
  <c r="H623" i="1"/>
  <c r="G535" i="1"/>
  <c r="H535" i="1"/>
  <c r="G536" i="1"/>
  <c r="H536" i="1"/>
  <c r="G243" i="1"/>
  <c r="H243" i="1"/>
  <c r="G629" i="1"/>
  <c r="H629" i="1"/>
  <c r="G627" i="1"/>
  <c r="H627" i="1"/>
  <c r="G539" i="1"/>
  <c r="H539" i="1"/>
  <c r="G729" i="1"/>
  <c r="H729" i="1"/>
  <c r="G541" i="1"/>
  <c r="H541" i="1"/>
  <c r="G542" i="1"/>
  <c r="H542" i="1"/>
  <c r="G543" i="1"/>
  <c r="H543" i="1"/>
  <c r="G630" i="1"/>
  <c r="H630" i="1"/>
  <c r="G545" i="1"/>
  <c r="H545" i="1"/>
  <c r="G666" i="1"/>
  <c r="H666" i="1"/>
  <c r="G547" i="1"/>
  <c r="H547" i="1"/>
  <c r="G730" i="1"/>
  <c r="H730" i="1"/>
  <c r="G549" i="1"/>
  <c r="H549" i="1"/>
  <c r="G550" i="1"/>
  <c r="H550" i="1"/>
  <c r="G551" i="1"/>
  <c r="H551" i="1"/>
  <c r="G662" i="1"/>
  <c r="H66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91" i="1"/>
  <c r="H691" i="1"/>
  <c r="G601" i="1"/>
  <c r="H601" i="1"/>
  <c r="G602" i="1"/>
  <c r="H602" i="1"/>
  <c r="G603" i="1"/>
  <c r="H603" i="1"/>
  <c r="G604" i="1"/>
  <c r="H604" i="1"/>
  <c r="G605" i="1"/>
  <c r="H605" i="1"/>
  <c r="G250" i="1"/>
  <c r="H250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90" i="1"/>
  <c r="H690" i="1"/>
  <c r="G692" i="1"/>
  <c r="H692" i="1"/>
  <c r="G616" i="1"/>
  <c r="H616" i="1"/>
  <c r="G617" i="1"/>
  <c r="H617" i="1"/>
  <c r="G698" i="1"/>
  <c r="H698" i="1"/>
  <c r="G619" i="1"/>
  <c r="H619" i="1"/>
  <c r="G620" i="1"/>
  <c r="H620" i="1"/>
  <c r="G621" i="1"/>
  <c r="H621" i="1"/>
  <c r="G622" i="1"/>
  <c r="H622" i="1"/>
  <c r="G624" i="1"/>
  <c r="H624" i="1"/>
  <c r="G625" i="1"/>
  <c r="H625" i="1"/>
  <c r="G626" i="1"/>
  <c r="H626" i="1"/>
  <c r="G252" i="1"/>
  <c r="H252" i="1"/>
  <c r="G628" i="1"/>
  <c r="H628" i="1"/>
  <c r="G262" i="1"/>
  <c r="H262" i="1"/>
  <c r="G671" i="1"/>
  <c r="H671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448" i="1"/>
  <c r="H448" i="1"/>
  <c r="G663" i="1"/>
  <c r="H663" i="1"/>
  <c r="G664" i="1"/>
  <c r="H664" i="1"/>
  <c r="G449" i="1"/>
  <c r="H449" i="1"/>
  <c r="G686" i="1"/>
  <c r="H686" i="1"/>
  <c r="G667" i="1"/>
  <c r="H667" i="1"/>
  <c r="G668" i="1"/>
  <c r="H668" i="1"/>
  <c r="G669" i="1"/>
  <c r="H669" i="1"/>
  <c r="G670" i="1"/>
  <c r="H670" i="1"/>
  <c r="G679" i="1"/>
  <c r="H679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727" i="1"/>
  <c r="H727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20" i="1"/>
  <c r="H20" i="1"/>
  <c r="G687" i="1"/>
  <c r="H687" i="1"/>
  <c r="G688" i="1"/>
  <c r="H688" i="1"/>
  <c r="G689" i="1"/>
  <c r="H689" i="1"/>
  <c r="G665" i="1"/>
  <c r="H665" i="1"/>
  <c r="G716" i="1"/>
  <c r="H716" i="1"/>
  <c r="G693" i="1"/>
  <c r="H693" i="1"/>
  <c r="G694" i="1"/>
  <c r="H694" i="1"/>
  <c r="G695" i="1"/>
  <c r="H695" i="1"/>
  <c r="G696" i="1"/>
  <c r="H696" i="1"/>
  <c r="G697" i="1"/>
  <c r="H697" i="1"/>
  <c r="G699" i="1"/>
  <c r="H699" i="1"/>
  <c r="G40" i="1"/>
  <c r="H4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245" i="1"/>
  <c r="H245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C8" i="2" l="1"/>
  <c r="H15" i="1" l="1"/>
  <c r="G15" i="1"/>
  <c r="H751" i="1"/>
  <c r="G751" i="1"/>
  <c r="H13" i="1"/>
  <c r="G13" i="1"/>
  <c r="H12" i="1"/>
  <c r="G12" i="1"/>
  <c r="C2" i="1"/>
  <c r="H11" i="1"/>
  <c r="G11" i="1"/>
  <c r="H10" i="1"/>
  <c r="G10" i="1"/>
  <c r="H292" i="1"/>
  <c r="G292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H8" i="1"/>
  <c r="G8" i="1"/>
  <c r="G732" i="1" l="1"/>
  <c r="H733" i="1" l="1"/>
  <c r="H744" i="1" l="1"/>
  <c r="H739" i="1"/>
  <c r="H738" i="1"/>
  <c r="H741" i="1"/>
  <c r="H737" i="1"/>
  <c r="H740" i="1"/>
  <c r="H742" i="1"/>
  <c r="H746" i="1"/>
  <c r="H748" i="1" s="1"/>
</calcChain>
</file>

<file path=xl/sharedStrings.xml><?xml version="1.0" encoding="utf-8"?>
<sst xmlns="http://schemas.openxmlformats.org/spreadsheetml/2006/main" count="2282" uniqueCount="1518">
  <si>
    <t>затрат труда и машинного времени</t>
  </si>
  <si>
    <t>Объем работ</t>
  </si>
  <si>
    <t>Норма времени</t>
  </si>
  <si>
    <t>Общие затраты</t>
  </si>
  <si>
    <t>рабочих, чел.-час</t>
  </si>
  <si>
    <t>машиниста, маш.-час.</t>
  </si>
  <si>
    <t>чел.-час.</t>
  </si>
  <si>
    <t>маш.-час.</t>
  </si>
  <si>
    <t>х</t>
  </si>
  <si>
    <t>Калькуляцию составил</t>
  </si>
  <si>
    <t>Наименование объекта</t>
  </si>
  <si>
    <t>Калькуляция номер</t>
  </si>
  <si>
    <t>Составил</t>
  </si>
  <si>
    <t>Общие данные для калькуляции</t>
  </si>
  <si>
    <t>© Садаков Б.Е., каф. СП ВятГУ</t>
  </si>
  <si>
    <t>Е01-5, т2-5,ПР-3</t>
  </si>
  <si>
    <t>Погрузка и разгрузка с автотранспорта стреловым краном материалов весом до 3 т, 100 т, Машинист 5р-1, такелажники 2р-2</t>
  </si>
  <si>
    <t>Е01-6</t>
  </si>
  <si>
    <t>Подача раствора в ящиках, емкостью 0.5 м3, м3, Машинист крана 5р-1, такелажник 2р-2</t>
  </si>
  <si>
    <t>Е01-6, т2-2</t>
  </si>
  <si>
    <t>Подача кирпича стреловыми самоходными кранами, 1000 шт, Машинист 4р-1,такелажник 2р-2</t>
  </si>
  <si>
    <t>Е01-6-3</t>
  </si>
  <si>
    <t>Подача кирпича на поддонах стреловым краном на высоту до 3 м, т, Машинист 6р-1, такелажники 2р-2</t>
  </si>
  <si>
    <t>Е01-7, т1-11</t>
  </si>
  <si>
    <t>Подача раствора в ящиках и бункерах емкостью до 0.25 м3, м3, Машинист 5р-1,такелажик 2р-2</t>
  </si>
  <si>
    <t>Е01-7, т1-3</t>
  </si>
  <si>
    <t>Подача кирпича на поддоне башенным краном, 1000 шт, Машинист 5р-1,такелажик 2р-2</t>
  </si>
  <si>
    <t>Е01-9</t>
  </si>
  <si>
    <t>Выгрузка кирпича глинянного обыкновенного пакетами с автомашины башенным краном, пакет, Машинист 5р-1,такелажик 2р-2</t>
  </si>
  <si>
    <t>Выгрузка кирпича башенным краном, пакет, Машинист крана 5р-1, такелажник 2р-2</t>
  </si>
  <si>
    <t>Е01-9, т2-12</t>
  </si>
  <si>
    <t>Подача раствора в ящиках и бункерах, емкостью до 0.25 м3, м3, Машинист 4р-1,такелажник 2р-2</t>
  </si>
  <si>
    <t>Е020-2-16А, т1-1</t>
  </si>
  <si>
    <t>Уплотнение нижнего слоя асфальтобетонного покрытия на полосе уширения 3.5 м моторным катком Д-469, 100 м2 покрытия за 1 проход, Машинист 5р-1</t>
  </si>
  <si>
    <t>Е020-2-16А, т1-2</t>
  </si>
  <si>
    <t>Уплотнение верхнего слоя асфальтобетонного покрытия на полосе уширения 3.5 м моторным катком Д-469, 100 м2 покрытия за 1 проход, Машинист 5р-1</t>
  </si>
  <si>
    <t>Е020-2-3, т2-1б</t>
  </si>
  <si>
    <t>Устройство водоотводных канав в грунте 2 группы автогрейдером Д-144, 100 м3, Машинист 6р-1</t>
  </si>
  <si>
    <t>Е020-2-3, т2-2б</t>
  </si>
  <si>
    <t>Устройство водоотводных канав в грунте 2 группы автогрейдером Д-265, Д-446, В-10, 100 м3, Машинист 5р-1</t>
  </si>
  <si>
    <t>Е020-2-46, т1-1б</t>
  </si>
  <si>
    <t>Изготовление железобетонных столбов длиной 3.2 м (объем бетона 0.044 м3) для дорожных знаков вручную, шт, Бетонщик 3р-1, 2р-1</t>
  </si>
  <si>
    <t>Е02-1-1, т2-1в</t>
  </si>
  <si>
    <t>Рыхление грунта тракторным рыхлителем (трактор С-100),длина разрыхляемого участка грунта более 200 м, глубина рыхления за 1 проход 0.2 м, на 100 м3 грунта по обмеру в плотном состоянии, Тракторист 5р-1</t>
  </si>
  <si>
    <t>Е02-1-1, т2-1е</t>
  </si>
  <si>
    <t>Рыхление грунта тракторным рыхлителем (трактор С-80),длина разрыхляемого участка грунта более 200 м, глубина рыхления за 1 проход 0.2 м, на 100 м3 грунта по обмеру в плотном состоянии, Тракторист 5р-1</t>
  </si>
  <si>
    <t>Е02-1-11, т3-4а</t>
  </si>
  <si>
    <t>Разработка грунта в котлованах одноковшовым экскаватором, оборудованным обратной лопатой, 100 м3 грунта, Машинист 6р-1</t>
  </si>
  <si>
    <t>Е02-1-11, т3-4б</t>
  </si>
  <si>
    <t>Разработка грунта эксковаторами с емк. ковша 0.5 м3 с погрузкой в транспортные средства, 100 м3, Машинист 6р-1</t>
  </si>
  <si>
    <t>Е02-1-11, т3-4з</t>
  </si>
  <si>
    <t>Разработка грунта эксковаторами с емк. ковша 0.5 м3 в отвал, 100 м3, Машинист 6р-1</t>
  </si>
  <si>
    <t>Е02-1-11, т7-1а</t>
  </si>
  <si>
    <t>Разработка грунта 1 кат. в котловане одноковшовым гидравлическим экскаватором обратная лопата с ковшом емк. 0.25 м3 с погрузкой в автотранспорт,  100 м3, Машинист 6р-1</t>
  </si>
  <si>
    <t>Е02-1-11, т7-1б</t>
  </si>
  <si>
    <t>Разработка грунта 2 кат. в котловане одноковшовым гидравлическим экскаватором обратная лопата с ковшом емк. 0.25 м3 с погрузкой в автотранспорт,  100 м3, Машинист 6р-1</t>
  </si>
  <si>
    <t>Е02-1-11, т7-1в</t>
  </si>
  <si>
    <t>Разработка грунта 3 кат. в котловане одноковшовым гидравлическим экскаватором обратная лопата с ковшом емк. 0.25 м3 с погрузкой в автотранспорт,  100 м3, Машинист 6р-1</t>
  </si>
  <si>
    <t>Е02-1-11, т7-1ж</t>
  </si>
  <si>
    <t>Разработка грунта 1 кат. в котловане одноковшовым гидравлическим экскаватором обратная лопата с ковшом емк. 0.25 м3 навымет,  100 м3, Машинист 6р-1</t>
  </si>
  <si>
    <t>Е02-1-11, т7-1з</t>
  </si>
  <si>
    <t>Разработка грунта 2 кат. в котловане одноковшовым гидравлическим экскаватором обратная лопата с ковшом емк. 0.25 м3 навымет,  100 м3, Машинист 6р-1</t>
  </si>
  <si>
    <t>Е02-1-11, т7-1и</t>
  </si>
  <si>
    <t>Разработка грунта 3 кат. в котловане одноковшовым гидравлическим экскаватором обратная лопата с ковшом емк. 0.25 м3 навымет,  100 м3, Машинист 6р-1</t>
  </si>
  <si>
    <t>Е02-1-11, т7-2а</t>
  </si>
  <si>
    <t>Разработка грунта 1 кат. в котловане одноковшовым гидравлическим экскаватором обратная лопата с ковшом емк. 0.4 м3 с погрузкой в автотранспорт,  100 м3, Машинист 6р-1</t>
  </si>
  <si>
    <t>Е02-1-11, т7-2б</t>
  </si>
  <si>
    <t>Разработка грунта 2 кат. в котловане одноковшовым гидравлическим экскаватором обратная лопата с ковшом емк. 0.4 м3 с погрузкой в автотранспорт,  100 м3, Машинист 6р-1</t>
  </si>
  <si>
    <t>Е02-1-11, т7-2в</t>
  </si>
  <si>
    <t>Разработка грунта 3 кат. в котловане одноковшовым гидравлическим экскаватором обратная лопата с ковшом емк. 0.4 м3 с погрузкой в автотранспорт,  100 м3, Машинист 6р-1</t>
  </si>
  <si>
    <t>Е02-1-11, т7-2ж</t>
  </si>
  <si>
    <t>Разработка грунта 1 кат. в котловане одноковшовым гидравлическим экскаватором обратная лопата с ковшом емк. 0.4 м3 навымет,  100 м3, Машинист 6р-1</t>
  </si>
  <si>
    <t>Е02-1-11, т7-2з</t>
  </si>
  <si>
    <t>Разработка грунта 2 кат. в котловане одноковшовым гидравлическим экскаватором обратная лопата с ковшом емк. 0.4 м3 навымет,  100 м3, Машинист 6р-1</t>
  </si>
  <si>
    <t>Е02-1-11, т7-2и</t>
  </si>
  <si>
    <t>Разработка грунта 3 кат. в котловане одноковшовым гидравлическим экскаватором обратная лопата с ковшом емк. 0.4 м3 навымет,  100 м3, Машинист 6р-1</t>
  </si>
  <si>
    <t>Е02-1-11, т7-3а</t>
  </si>
  <si>
    <t>Разработка грунта 1 кат. в котловане одноковшовым гидравлическим экскаватором обратная лопата с ковшом емк. 0.5 м3 с погрузкой в автотранспорт,  100 м3, Машинист 6р-1</t>
  </si>
  <si>
    <t>Е02-1-11, т7-3б</t>
  </si>
  <si>
    <t>Разработка грунта 2 кат. в котловане одноковшовым гидравлическим экскаватором обратная лопата с ковшом емк. 0.5 м3 с погрузкой в автотранспорт,  100 м3, Машинист 6р-1</t>
  </si>
  <si>
    <t>Е02-1-11, т7-3в</t>
  </si>
  <si>
    <t>Разработка грунта 3 кат. в котловане одноковшовым гидравлическим экскаватором обратная лопата с ковшом емк. 0.5 м3 с погрузкой в автотранспорт,  100 м3, Машинист 6р-1</t>
  </si>
  <si>
    <t>Е02-1-11, т7-3ж</t>
  </si>
  <si>
    <t>Разработка грунта 1 кат. в котловане одноковшовым гидравлическим экскаватором обратная лопата с ковшом емк. 0.5 м3 навымет,  100 м3, Машинист 6р-1</t>
  </si>
  <si>
    <t>Е02-1-11, т7-3з</t>
  </si>
  <si>
    <t>Разработка грунта 2 кат. в котловане одноковшовым гидравлическим экскаватором обратная лопата с ковшом емк. 0.5 м3 навымет,  100 м3, Машинист 6р-1</t>
  </si>
  <si>
    <t>Е02-1-11, т7-3и</t>
  </si>
  <si>
    <t>Разработка грунта 3 кат. в котловане одноковшовым гидравлическим экскаватором обратная лопата с ковшом емк. 0.5 м3 навымет,  100 м3, Машинист 6р-1</t>
  </si>
  <si>
    <t>Е02-1-11, т7-4а</t>
  </si>
  <si>
    <t>Разработка грунта 1 кат. в котловане одноковшовым гидравлическим экскаватором обратная лопата с ковшом емк. 0.65 м3 с погрузкой в автотранспорт,  100 м3, Машинист 6р-1</t>
  </si>
  <si>
    <t>Е02-1-11, т7-4б</t>
  </si>
  <si>
    <t>Разработка грунта 2 кат. в котловане одноковшовым гидравлическим экскаватором обратная лопата с ковшом емк. 0.65 м3 с погрузкой в автотранспорт,  100 м3, Машинист 6р-1</t>
  </si>
  <si>
    <t>Е02-1-11, т7-4в</t>
  </si>
  <si>
    <t>Разработка грунта 3 кат. в котловане одноковшовым гидравлическим экскаватором обратная лопата с ковшом емк. 0.65 м3 с погрузкой в автотранспорт,  100 м3, Машинист 6р-1</t>
  </si>
  <si>
    <t>Е02-1-11, т7-4ж</t>
  </si>
  <si>
    <t>Разработка грунта 3 кат. в котловане одноковшовым гидравлическим экскаватором обратная лопата с ковшом емк. 0.65 м3 навымет,  100 м3, Машинист 6р-1</t>
  </si>
  <si>
    <t>Е02-1-11, т7-4з</t>
  </si>
  <si>
    <t>Е02-1-11, т7-4и</t>
  </si>
  <si>
    <t>Е02-1-13, т5-1а</t>
  </si>
  <si>
    <t>Разработка грунта 1 кат. в траншеях одноковшовым гидравлическим экскаватором обратная лопата с ковшом емк. 0.25 м3 с погрузкой в автотранспорт,  100 м3, Машинист 6р-1</t>
  </si>
  <si>
    <t>Е02-1-13, т5-1б</t>
  </si>
  <si>
    <t>Разработка грунта 2 кат. в траншеях одноковшовым гидравлическим экскаватором обратная лопата с ковшом емк. 0.25 м3 с погрузкой в автотранспорт,  100 м3, Машинист 6р-1</t>
  </si>
  <si>
    <t>Е02-1-13, т5-1в</t>
  </si>
  <si>
    <t>Разработка грунта 3 кат. в траншеях одноковшовым гидравлическим экскаватором обратная лопата с ковшом емк. 0.25 м3 с погрузкой в автотранспорт,  100 м3, Машинист 6р-1</t>
  </si>
  <si>
    <t>Е02-1-13, т5-1ж</t>
  </si>
  <si>
    <t>Е02-1-13, т5-1з</t>
  </si>
  <si>
    <t>Е02-1-13, т5-1и</t>
  </si>
  <si>
    <t>Е02-1-13, т5-2а</t>
  </si>
  <si>
    <t>Разработка грунта 1 кат. в траншеях одноковшовым гидравлическим экскаватором обратная лопата с ковшом емк. 0.4 м3 с погрузкой в автотранспорт,  100 м3, Машинист 6р-1</t>
  </si>
  <si>
    <t>Е02-1-13, т5-2б</t>
  </si>
  <si>
    <t>Разработка грунта 2 кат. в траншеях одноковшовым гидравлическим экскаватором обратная лопата с ковшом емк. 0.4 м3 с погрузкой в автотранспорт,  100 м3, Машинист 6р-1</t>
  </si>
  <si>
    <t>Е02-1-13, т5-2в</t>
  </si>
  <si>
    <t>Разработка грунта 3 кат. в траншеях одноковшовым гидравлическим экскаватором обратная лопата с ковшом емк. 0.4 м3 с погрузкой в автотранспорт,  100 м3, Машинист 6р-1</t>
  </si>
  <si>
    <t>Е02-1-13, т5-2ж</t>
  </si>
  <si>
    <t>Е02-1-13, т5-2з</t>
  </si>
  <si>
    <t>Е02-1-13, т5-2и</t>
  </si>
  <si>
    <t>Е02-1-13, т5-3а</t>
  </si>
  <si>
    <t>Разработка грунта 1 кат. в траншеях одноковшовым гидравлическим экскаватором обратная лопата с ковшом емк. 0.5 м3 с погрузкой в автотранспорт,  100 м3, Машинист 6р-1</t>
  </si>
  <si>
    <t>Е02-1-13, т5-3б</t>
  </si>
  <si>
    <t>Разработка грунта 2 кат. в траншеях одноковшовым гидравлическим экскаватором обратная лопата с ковшом емк. 0.5 м3 с погрузкой в автотранспорт,  100 м3, Машинист 6р-1</t>
  </si>
  <si>
    <t>Е02-1-13, т5-3в</t>
  </si>
  <si>
    <t>Разработка грунта 3 кат. в траншеях одноковшовым гидравлическим экскаватором обратная лопата с ковшом емк. 0.5 м3 с погрузкой в автотранспорт,  100 м3, Машинист 6р-1</t>
  </si>
  <si>
    <t>Е02-1-13, т5-3ж</t>
  </si>
  <si>
    <t>Е02-1-13, т5-3з</t>
  </si>
  <si>
    <t>Е02-1-13, т5-3и</t>
  </si>
  <si>
    <t>Е02-1-13, т5-4а</t>
  </si>
  <si>
    <t>Разработка грунта 1 кат. в траншеях одноковшовым гидравлическим экскаватором обратная лопата с ковшом емк. 0.65 м3 с погрузкой в автотранспорт,  100 м3, Машинист 6р-1</t>
  </si>
  <si>
    <t>Е02-1-13, т5-4б</t>
  </si>
  <si>
    <t>Разработка грунта 2 кат. в траншеях одноковшовым гидравлическим экскаватором обратная лопата с ковшом емк. 0.65 м3 с погрузкой в автотранспорт,  100 м3, Машинист 6р-1</t>
  </si>
  <si>
    <t>Е02-1-13, т5-4в</t>
  </si>
  <si>
    <t>Разработка грунта 3 кат. в траншеях одноковшовым гидравлическим экскаватором обратная лопата с ковшом емк. 0.65 м3 с погрузкой в автотранспорт,  100 м3, Машинист 6р-1</t>
  </si>
  <si>
    <t>Е02-1-13, т5-4ж</t>
  </si>
  <si>
    <t>Разработка грунта 1 кат. в котловане одноковшовым гидравлическим экскаватором обратная лопата с ковшом емк. 0.65 м3 навымет,  100 м3, Машинист 6р-1</t>
  </si>
  <si>
    <t>Е02-1-13, т5-4з</t>
  </si>
  <si>
    <t>Разработка грунта 2 кат. в котловане одноковшовым гидравлическим экскаватором обратная лопата с ковшом емк. 0.65 м3 навымет,  100 м3, Машинист 6р-1</t>
  </si>
  <si>
    <t>Е02-1-13, т5-4и</t>
  </si>
  <si>
    <t>Е02-1-15, т2-1б</t>
  </si>
  <si>
    <t>Разработка и перемещение нескального грунта 2 группы бульдозером Д-159Б на тракторе ДТ-54 на расстояние до 10 м, 100 м3 грунта по обмеру в плотном состоянии, Машинист 4р-1</t>
  </si>
  <si>
    <t>Е02-1-15, т2-1д</t>
  </si>
  <si>
    <t>Добавлять на каждые следующие 10 м разработки и перемещения нескального грунта 2 группы бульдозером Д-159Б на тракторе ДТ-54, 100 м3 грунта по обмеру в плотном состоянии, Машинист 4р-1</t>
  </si>
  <si>
    <t>Е02-1-15, т2-3б</t>
  </si>
  <si>
    <t>Разработка и перемещение нескального грунта 2 группы бульдозером Д-535 на тракторе Т-75 на расстояние до 10 м, 100 м3 грунта по обмеру в плотном состоянии, Машинист 5р-1</t>
  </si>
  <si>
    <t>Е02-1-15, т2-3д</t>
  </si>
  <si>
    <t>Добавлять на каждые следующие 10 м разработки и перемещения нескального грунта 2 группы бульдозером Д-535 на тракторе Т-75, 100 м3 грунта по обмеру в плотном состоянии, Машинист 5р-1</t>
  </si>
  <si>
    <t>Е02-1-15, т2-6б</t>
  </si>
  <si>
    <t>Разработка и перемещение нескального грунта 2 группы бульдозером Д-271 на тракторе С-80 на расстояние до 10 м, 100 м3 грунта по обмеру в плотном состоянии, Машинист 5р-1</t>
  </si>
  <si>
    <t>Е02-1-15, т2-6д</t>
  </si>
  <si>
    <t>Добавлять на каждые следующие 10 м разработки и перемещения нескального грунта 2 группы бульдозером Д-271 на тракторе С-80, 100 м3 грунта по обмеру в плотном состоянии, Машинист 5р-1</t>
  </si>
  <si>
    <t>Е02-1-15, т2-9б</t>
  </si>
  <si>
    <t>Разработка и перемещение нескального грунта 2 группы бульдозером Д-271 на тракторе С-100 на расстояние до 10 м, 100 м3 грунта по обмеру в плотном состоянии, Машинист 6р-1</t>
  </si>
  <si>
    <t>Е02-1-15, т2-9д</t>
  </si>
  <si>
    <t>Добавлять на каждые следующие 10 м разработки и перемещения нескального грунта 2 группы бульдозером Д-271 на тракторе С-100, 100 м3 грунта по обмеру в плотном состоянии, Машинист 6р-1</t>
  </si>
  <si>
    <t>Е02-1-2, т2-1а</t>
  </si>
  <si>
    <t>Рыхление мерзлого грунта 1 кат. бульдозерами-рыхлителями на базе трактора Т-130,  100 м3, Машинист 6р-1</t>
  </si>
  <si>
    <t>Е02-1-2, т2-1б</t>
  </si>
  <si>
    <t>Рыхление мерзлого грунта 2 кат. бульдозерами-рыхлителями на базе трактора Т-130,  100 м3, Машинист 6р-1</t>
  </si>
  <si>
    <t>Е02-1-2, т2-1в</t>
  </si>
  <si>
    <t>Рыхление мерзлого грунта 3 кат. бульдозерами-рыхлителями на базе трактора Т-130,  100 м3, Машинист 6р-1</t>
  </si>
  <si>
    <t>Е02-1-2, т2-1г</t>
  </si>
  <si>
    <t>Рыхление мерзлого грунта 4 кат. бульдозерами-рыхлителями на базе трактора Т-130,  100 м3, Машинист 6р-1</t>
  </si>
  <si>
    <t>Е02-1-2, т2-2а</t>
  </si>
  <si>
    <t>Рыхление мерзлого грунта 1 кат. бульдозерами-рыхлителями на базе трактора Т-180,  100 м3, Машинист 6р-1</t>
  </si>
  <si>
    <t>Е02-1-2, т2-2б</t>
  </si>
  <si>
    <t>Рыхление мерзлого грунта 2 кат. бульдозерами-рыхлителями на базе трактора Т-180,  100 м3, Машинист 6р-1</t>
  </si>
  <si>
    <t>Е02-1-2, т2-2в</t>
  </si>
  <si>
    <t>Рыхление мерзлого грунта 3 кат. бульдозерами-рыхлителями на базе трактора Т-180,  100 м3, Машинист 6р-1</t>
  </si>
  <si>
    <t>Е02-1-2, т2-2г</t>
  </si>
  <si>
    <t>Рыхление мерзлого грунта 4 кат. бульдозерами-рыхлителями на базе трактора Т-180,  100 м3, Машинист 6р-1</t>
  </si>
  <si>
    <t>Е02-1-2, т2-3а</t>
  </si>
  <si>
    <t>Рыхление мерзлого грунта 1 кат. бульдозерами-рыхлителями на базе трактора ДЭТ-250,  100 м3, Машинист 6р-1</t>
  </si>
  <si>
    <t>Е02-1-2, т2-3б</t>
  </si>
  <si>
    <t>Рыхление мерзлого грунта 2 кат. бульдозерами-рыхлителями на базе трактора ДЭТ-250,  100 м3, Машинист 6р-1</t>
  </si>
  <si>
    <t>Е02-1-2, т2-3в</t>
  </si>
  <si>
    <t>Рыхление мерзлого грунта 3 кат. бульдозерами-рыхлителями на базе трактора ДЭТ-250,  100 м3, Машинист 6р-1</t>
  </si>
  <si>
    <t>Е02-1-2, т2-3г</t>
  </si>
  <si>
    <t>Рыхление мерзлого грунта 4 кат. бульдозерами-рыхлителями на базе трактора ДЭТ-250,  100 м3, Машинист 6р-1</t>
  </si>
  <si>
    <t>Е02-1-22, т1-4б</t>
  </si>
  <si>
    <t>Разработка и перемещение нескального грунта бульдозерами ДЗ-101, ДЗ-104 на базе трактора Т-4АП1 на расстояние до 10 м, грунт 2 группы, 100 м3, Машинист 6р-1</t>
  </si>
  <si>
    <t>Е02-1-22, т1-5б</t>
  </si>
  <si>
    <t>Разработка и перемещение нескального грунта бульдозерами ДЗ-27С,(Д-532С), ДЗ-110А, ДЭ-28 (ДЗ-533) на базе трактора Т-130 на расстояние до 10 м, грунт 2 группы, 100 м3, Машинист 6р-1</t>
  </si>
  <si>
    <t>Е02-1-22, т1-6б</t>
  </si>
  <si>
    <t>Разработка и перемещение нескального грунта бульдозерами ДЗ-25 (Д-522), Д-290, ДЗ-24 (Д-521), ДЗ-9 (Д-275), ДЗ-35С (575С) на базе трактора Т-180 на расстояние до 10 м, грунт 2 группы, 100 м3, Машинист 6р-1</t>
  </si>
  <si>
    <t>Е02-1-22, т2-2б</t>
  </si>
  <si>
    <t>Перемещение грнта II группы в резерв и обратно, 100 м3, Машинист 5р-1</t>
  </si>
  <si>
    <t>Е02-1-22, т2-2д</t>
  </si>
  <si>
    <t>Разработка и перемещение нескального грунта бульдозерами ДЗ-8 (Д-271), ДЗ-19 (Д-494) на базе трактора Т-100 добавлять на каждые следующие 10 м, грунт 2 группы, 100 м3, Машинист 6р-1</t>
  </si>
  <si>
    <t>Е02-1-3, т1-1а</t>
  </si>
  <si>
    <t>Рыхление мерзлого грунта 1 кат. клин-молотом на экскаваторе при глубине промерзания до 0.5 м,  100 м3, Машинист 6р-1</t>
  </si>
  <si>
    <t>Е02-1-3, т1-1б</t>
  </si>
  <si>
    <t>Рыхление мерзлого грунта 2 кат. клин-молотом на экскаваторе при глубине промерзания до 0.5 м,  100 м3, Машинист 6р-1</t>
  </si>
  <si>
    <t>Е02-1-3, т1-1в</t>
  </si>
  <si>
    <t>Рыхление мерзлого грунта 3 кат. клин-молотом на экскаваторе при глубине промерзания до 0.5 м,  100 м3, Машинист 6р-1</t>
  </si>
  <si>
    <t>Е02-1-3, т1-1г</t>
  </si>
  <si>
    <t>Рыхление мерзлого грунта 4 кат. клин-молотом на экскаваторе при глубине промерзания до 0.5 м,  100 м3, Машинист 6р-1</t>
  </si>
  <si>
    <t>Е02-1-3, т1-2а</t>
  </si>
  <si>
    <t>Рыхление мерзлого грунта 1 кат. клин-молотом на экскаваторе при глубине промерзания до 1 м,  100 м3, Машинист 6р-1</t>
  </si>
  <si>
    <t>Е02-1-3, т1-2б</t>
  </si>
  <si>
    <t>Рыхление мерзлого грунта 2 кат. клин-молотом на экскаваторе при глубине промерзания до 1 м,  100 м3, Машинист 6р-1</t>
  </si>
  <si>
    <t>Е02-1-3, т1-2в</t>
  </si>
  <si>
    <t>Рыхление мерзлого грунта 3 кат. клин-молотом на экскаваторе при глубине промерзания до 1 м,  100 м3, Машинист 6р-1</t>
  </si>
  <si>
    <t>Е02-1-3, т1-2г</t>
  </si>
  <si>
    <t>Рыхление мерзлого грунта 4 кат. клин-молотом на экскаваторе при глубине промерзания до 1 м,  100 м3, Машинист 6р-1</t>
  </si>
  <si>
    <t>Е02-1-3, т1-3а</t>
  </si>
  <si>
    <t>Рыхление мерзлого грунта 1 кат. клин-молотом на экскаваторе при глубине промерзания свыше 1 м,  100 м3, Машинист 6р-1</t>
  </si>
  <si>
    <t>Е02-1-3, т1-3б</t>
  </si>
  <si>
    <t>Рыхление мерзлого грунта 2 кат. клин-молотом на экскаваторе при глубине промерзания свыше 1 м,  100 м3, Машинист 6р-1</t>
  </si>
  <si>
    <t>Е02-1-3, т1-3в</t>
  </si>
  <si>
    <t>Рыхление мерзлого грунта 3 кат. клин-молотом на экскаваторе при глубине промерзания свыше 1 м,  100 м3, Машинист 6р-1</t>
  </si>
  <si>
    <t>Е02-1-3, т1-3г</t>
  </si>
  <si>
    <t>Рыхление мерзлого грунта 4 кат. клин-молотом на экскаваторе при глубине промерзания свыше 1 м,  100 м3, Машинист 6р-1</t>
  </si>
  <si>
    <t>Е02-1-30, т1-7а,б</t>
  </si>
  <si>
    <t>Посев семян трав посевным агрегатом, 100 м2 площади откоса, Машинист 6р-1, помощник машиниста 5р-1</t>
  </si>
  <si>
    <t>Е02-1-30а, т1-1в</t>
  </si>
  <si>
    <t>Планировка грунтов дорог автогрейдером Д-144, длина планируемого участка захватки более 1000 м, 1000 м2 спланированной поверхности дороги, Машинист 6р-1</t>
  </si>
  <si>
    <t>Е02-1-31, т2-1а</t>
  </si>
  <si>
    <t>Уплотнение грунта самоходными катками ДУ-31А (Д-627А) при четырех проходах по одному следу с разворотом на насыпи, толщина слоя до 0.2 м, длина гона до 100 м, 100 м3, Машинист 6р-1</t>
  </si>
  <si>
    <t>Е02-1-31, т2-1б</t>
  </si>
  <si>
    <t>Уплотнение грунта самоходными катками ДУ-31А (Д-627А) при четырех проходах по одному следу с разворотом на насыпи, толщина слоя до 0.2 м, длина гона до 200 м, 100 м3, Машинист 6р-1</t>
  </si>
  <si>
    <t>Е02-1-31, т3-1в</t>
  </si>
  <si>
    <t>Уплотнение площадей и поверхностей самоходными катками ДУ-31А (Д-627А) при четырех проходах по одному следу, длина гона св. 200 м, 1000 м2, Машинист 6р-1</t>
  </si>
  <si>
    <t>Е02-1-31, т4-1в</t>
  </si>
  <si>
    <t>Уплотнение насыпи самоходными катками ДУ-29А (Д-624) при четырех проходах по одному следу с разворотом на насыпи, толщина уплотняемого слоя до 0.2 м, длина гона св. 200 м, 100 м3, Машинист 6р-1</t>
  </si>
  <si>
    <t>Е02-1-34, т1-1а</t>
  </si>
  <si>
    <t>Засыпка траншей и котлованов грунтом 1 кат. бульдозером на тракторе Т-74,  100 м3, Машинист 6р-1</t>
  </si>
  <si>
    <t>Е02-1-34, т1-1б</t>
  </si>
  <si>
    <t>Засыпка траншей и котлованов грунтом 2 кат. бульдозером на тракторе Т-74,  100 м3, Машинист 6р-1</t>
  </si>
  <si>
    <t>Е02-1-34, т1-1в</t>
  </si>
  <si>
    <t>Засыпка траншей и котлованов грунтом 3 кат. бульдозером на тракторе Т-74,  100 м3, Машинист 6р-1</t>
  </si>
  <si>
    <t>Е02-1-34, т1-2а</t>
  </si>
  <si>
    <t>Засыпка траншей и котлованов грунтом 1 кат. бульдозером на тракторе Т-100,  100 м3, Машинист 6р-1</t>
  </si>
  <si>
    <t>Е02-1-34, т1-2б</t>
  </si>
  <si>
    <t>Засыпка траншей и котлованов грунтом 2 кат. бульдозером на тракторе Т-100,  100 м3, Машинист 6р-1</t>
  </si>
  <si>
    <t>Засыпка траншей и котлованов бульдозерами с перемещением грунта II группы до 5м, 100 м3, Машинист 6р-1</t>
  </si>
  <si>
    <t>Е02-1-34, т1-2в</t>
  </si>
  <si>
    <t>Засыпка траншей и котлованов грунтом 3 кат. бульдозером на тракторе Т-100,  100 м3, Машинист 6р-1</t>
  </si>
  <si>
    <t>Е02-1-34-3а</t>
  </si>
  <si>
    <t>Засыпка траншей и котлованов бульдозером, 100 м3 грунта, Машинист 6р-1</t>
  </si>
  <si>
    <t>Е02-1-35, т1-1а</t>
  </si>
  <si>
    <t>Планировка площадок бульдозером на тракторе Т-75,  100 м2, Машинист 6р-1</t>
  </si>
  <si>
    <t>Е02-1-35, т1-1б</t>
  </si>
  <si>
    <t>Планировка площадок бульдозером на тракторе Т-100,  100 м2, Машинист 6р-1</t>
  </si>
  <si>
    <t>Е02-1-35, т1-1в</t>
  </si>
  <si>
    <t>Планировка площадок бульдозером на тракторе Т-130,  100 м2, Машинист 6р-1</t>
  </si>
  <si>
    <t>Е02-1-35-3а</t>
  </si>
  <si>
    <t>Предварительная планировка площадей бульдозером, 1000 м2 спланированной поверхности за 1 проход бульдозера, Машинист 6р-1</t>
  </si>
  <si>
    <t>Е02-1-36, т1-1а</t>
  </si>
  <si>
    <t>Окончательная планировка площадей бульдозерами ДЗ-29 (Д-535), ДЗ-42 (Д-606) на базе трактора Т-74, ДТ-75 при рабочем ходе в одном направлении, 1000 м2 спланированной поверхности за 1 проход бульдозера, Машинист 5р-1</t>
  </si>
  <si>
    <t>Е02-1-36, т1-1б</t>
  </si>
  <si>
    <t>Окончательная планировка площадей бульдозерами ДЗ-29 (Д-535), ДЗ-42 (Д-606) на базе трактора Т-74, ДТ-75 при рабочем ходе в двух направлениях, 1000 м2 спланированной поверхности за 1 проход бульдозера, Машинист 5р-1</t>
  </si>
  <si>
    <t>Е02-1-36, т1-3а</t>
  </si>
  <si>
    <t>Окончательная планировка площадей бульдозерами ДЗ-17 (Д-492А), ДЗ-18 (Д-493А) на базе трактора Т-100  при рабочем ходе в одном направлении, 1000 м2 спланированной поверхности за 1 проход бульдозера, Машинист 6р-1</t>
  </si>
  <si>
    <t>Е02-1-36, т1-3б</t>
  </si>
  <si>
    <t>Окончательная планировка площадей бульдозерами ДЗ-17 (Д-492А), ДЗ-18 (Д-493А) на базе трактора Т-100  при рабочем ходе в двух направлениях, 1000 м2 спланированной поверхности за 1 проход бульдозера, Машинист 6р-1</t>
  </si>
  <si>
    <t>Е02-1-36, т1-4а</t>
  </si>
  <si>
    <t>Окончательная планировка площадей бульдозерами ДЗ-24 (Д-521), ДЗ-28 (Д-533) на базе трактора Т-130  при рабочем ходе в одном направлении, 1000 м2 спланированной поверхности за 1 проход бульдозера, Машинист 6р-1</t>
  </si>
  <si>
    <t>Е02-1-36, т1-4б</t>
  </si>
  <si>
    <t>Окончательная планировка площадей бульдозерами ДЗ-24 (Д-521), ДЗ-28 (Д-533) на базе трактора Т-130  при рабочем ходе в двух направлениях, 1000 м2 спланированной поверхности за 1 проход бульдозера, Машинист 6р-1</t>
  </si>
  <si>
    <t>Е02-1-37, т2-1б</t>
  </si>
  <si>
    <t>Планировка верха земляных сооружений автогрейдерами ДЗ-14 (Д-395А), ДЗ-31-1 (Д-557), грунт 2 группы при рабочем ходе в двух направлениях, 1000 м2 спланированной поверхности за 1 проход грейдера, Машинист 6р-1</t>
  </si>
  <si>
    <t>Е02-1-37, т2-1д</t>
  </si>
  <si>
    <t>Планировка верха земляных сооружений автогрейдерами ДЗ-14 (Д-395А), ДЗ-31-1 (Д-557), грунт 2 группы при рабочем ходе в одном направлении, 1000 м2 спланированной поверхности за 1 проход грейдера, Машинист 6р-1</t>
  </si>
  <si>
    <t>Е02-1-37, т2-2б</t>
  </si>
  <si>
    <t>Планировка верха земляных сооружений автогрейдерами ДЗ-99 (Д-710), грунт 2 группы при рабочем ходе в двух направлениях, 1000 м2 спланированной поверхности за 1 проход грейдера, Машинист 6р-1</t>
  </si>
  <si>
    <t>Е02-1-37, т2-2д</t>
  </si>
  <si>
    <t>Планировка верха земляных сооружений автогрейдерами ДЗ-99 (Д-710), грунт 2 группы при рабочем ходе в одном направлении, 1000 м2 спланированной поверхности за 1 проход грейдера, Машинист 6р-1</t>
  </si>
  <si>
    <t>Е02-1-37, т2-3б</t>
  </si>
  <si>
    <t>Планировка верха земляных сооружений прицепным грейдером ДЗ-1 (Д-20Б) в сцепе с трактором Т-100, грунт 2 группы при рабочем ходе в двух направлениях, 1000 м2 спланированной поверхности за 1 проход грейдера, Машинист 5р-1, тракторист 6р-1</t>
  </si>
  <si>
    <t>Е02-1-39, т1-10б</t>
  </si>
  <si>
    <t>Планировка откосов выемки автогрейдерами, грунт 2 группы, при рабочем ходе в двух направлениях, длина планируемого откоса 6.5м, длина гона до 200, 1000 м2 спланированной поверхности откоса, Машинист 6р-1</t>
  </si>
  <si>
    <t>Е02-1-39, т1-11в</t>
  </si>
  <si>
    <t>Планировка откосов насыпи автогрейдерами, грунт 1-3 группы, при рабочем ходе в двух направлениях, длина планируемого откоса 6.5м, длина гона до 30, 1000 м2 спланированной поверхности откоса, Машинист 6р-1</t>
  </si>
  <si>
    <t>Е02-1-39, т1-1б</t>
  </si>
  <si>
    <t>Планировка откосов выемки автогрейдерами, грунт 2 группы, при рабочем ходе в одном направлении, длина планируемого откоса 2м, длина гона 250м, 1000 м2 спланированной поверхности откоса, Машинист 6р-1</t>
  </si>
  <si>
    <t>Е02-1-39, т1-1в</t>
  </si>
  <si>
    <t>Планировка откосов насыпи автогрейдерами, грунт 1-3 группы, при рабочем ходе в одном направлении, длина планируемого откоса 2м, длина гона 250м, 1000 м2 спланированной поверхности откоса, Машинист 6р-1</t>
  </si>
  <si>
    <t>Е02-1-39, т1-2б</t>
  </si>
  <si>
    <t>Планировка откосов выемки автогрейдерами, грунт 2 группы, при рабочем ходе в одном направлении, длина планируемого откоса 4.5м, длина гона 250м, 1000 м2 спланированной поверхности откоса, Машинист 6р-1</t>
  </si>
  <si>
    <t>Е02-1-39, т1-2в</t>
  </si>
  <si>
    <t>Планировка откосов насыпи автогрейдерами, грунт 1-3 группы, при рабочем ходе в одном направлении, длина планируемого откоса 4.5м, длина гона 250м, 1000 м2 спланированной поверхности откоса, Машинист 6р-1</t>
  </si>
  <si>
    <t>Е02-1-39, т1-3б</t>
  </si>
  <si>
    <t>Планировка откосов выемки автогрейдерами, грунт 2 группы, при рабочем ходе в одном направлении, длина планируемого откоса 6.5м, длина гона 250м, 1000 м2 спланированной поверхности откоса, Машинист 6р-1</t>
  </si>
  <si>
    <t>Е02-1-39, т1-3в</t>
  </si>
  <si>
    <t>Планировка откосов насыпи автогрейдерами, грунт 1-3 группы, при рабочем ходе в одном направлении, длина планируемого откоса 6.5м, длина гона 250м, 1000 м2 спланированной поверхности откоса, Машинист 6р-1</t>
  </si>
  <si>
    <t>Е02-1-39, т1-5б</t>
  </si>
  <si>
    <t>Планировка откосов выемки автогрейдерами, грунт 2 группы, при рабочем ходе в двух направлениях, длина планируемого откоса 3м, длина гона до 300м, 1000 м2 спланированной поверхности откоса, Машинист 6р-1</t>
  </si>
  <si>
    <t>Е02-1-39, т1-5в</t>
  </si>
  <si>
    <t>Планировка откосов насыпи автогрейдерами, грунт 1-3 группы, при рабочем ходе в двух направлениях, длина планируемого откоса 3м, длина гона до 300м, 1000 м2 спланированной поверхности откоса, Машинист 6р-1</t>
  </si>
  <si>
    <t>Е02-1-39, т1-6в</t>
  </si>
  <si>
    <t>Планировка откосов насыпи автогрейдерами, грунт 1-3 группы, при рабочем ходе в двух направлениях, длина планируемого откоса 3м, длина гона св.300м, 1000 м2 спланированной поверхности откоса, Машинист 6р-1</t>
  </si>
  <si>
    <t>Е02-1-39, т1-7б</t>
  </si>
  <si>
    <t>Планировка откосов выемки автогрейдерами, грунт 2 группы, при рабочем ходе в двух направлениях, длина планируемого откоса 4.5м, длина гона до 200м, 1000 м2 спланированной поверхности откоса, Машинист 6р-1</t>
  </si>
  <si>
    <t>Е02-1-39, т1-8в</t>
  </si>
  <si>
    <t>Планировка откосов насыпи автогрейдерами, грунт 1-3 группы, при рабочем ходе в двух направлениях, длина планируемого откоса 4.5м, длина гона до 300м, 1000 м2 спланированной поверхности откоса, Машинист 6р-1</t>
  </si>
  <si>
    <t>Е02-1-39, т1-9в</t>
  </si>
  <si>
    <t>Планировка откосов насыпи автогрейдерами, грунт 1-3 группы, при рабочем ходе в двух направлениях, длина планируемого откоса 4.5м, длина гона св. 300м, 1000 м2 спланированной поверхности откоса, Машинист 6р-1</t>
  </si>
  <si>
    <t>Е02-1-40, т1-5б</t>
  </si>
  <si>
    <t>Планировка откосов бульдозерами, оборудованными откосниками при рабочем ходе в одном направлениях на базе трактора Т-180, ширина откоса 2 м, 1000 м2 спланированной поверхности откоса, Машинист 6р-1</t>
  </si>
  <si>
    <t>Е02-1-40, т1-6б</t>
  </si>
  <si>
    <t>Планировка откосов бульдозерами, оборудованными откосниками при рабочем ходе в одном направлениях на базе трактора Т-180, ширина откоса 3 м, 1000 м2 спланированной поверхности откоса, Машинист 6р-1</t>
  </si>
  <si>
    <t>Е02-1-40, т1-7а</t>
  </si>
  <si>
    <t>Планировка откосов бульдозерами, оборудованными откосниками при рабочем ходе в одном направлениях на базе трактора Т-100, ширина откоса 4.5 м, 1000 м2 спланированной поверхности откоса, Машинист 6р-1</t>
  </si>
  <si>
    <t>Е02-1-40, т1-8а</t>
  </si>
  <si>
    <t>Планировка откосов бульдозерами, оборудованными откосниками при рабочем ходе в одном направлениях на базе трактора Т-100, ширина откоса 6.5 м, 1000 м2 спланированной поверхности откоса, Машинист 6р-1</t>
  </si>
  <si>
    <t>Е02-1-43, т1-5б</t>
  </si>
  <si>
    <t>Нарезка и планировка кюветов автогрейдерами ДЗ-14 (Д-395) при рабочем ходе в двух направлениях, площадь поперечного сечения кювета 0.57 м, грунт 2 группы, длина участка св. 200 до 300 м, 100 м3, Машинист 6р-1</t>
  </si>
  <si>
    <t>Е02-1-43, т1-5в</t>
  </si>
  <si>
    <t>Нарезка и планировка кюветов автогрейдерами ДЗ-14 (Д-395) при рабочем ходе в двух направлениях, площадь поперечного сечения кювета 0.57 м, грунт 2 группы, длина участка св. 300 м, 100 м3, Машинист 6р-1</t>
  </si>
  <si>
    <t>Е02-1-46, т1-1б</t>
  </si>
  <si>
    <t>Планировка землевозных дорог автогрейдером, длина планируемого участка захватки св. 500 м до 1000 м, 1000 м2 спланированной поверхности дороги, Машинист 6р-1</t>
  </si>
  <si>
    <t>Е02-1-46, т1-1в</t>
  </si>
  <si>
    <t>Планировка землевозных дорог автогрейдером, длина планируемого участка захватки св. 1000 м, 1000 м2 спланированной поверхности дороги, Машинист 6р-1</t>
  </si>
  <si>
    <t>Е02-1-47, т2-1д</t>
  </si>
  <si>
    <t>Разработка немерзлого грунта 1 группы в котлованах и траншеях на глубину до 1 м вручную, м3 грунта, Землекоп 2р-1</t>
  </si>
  <si>
    <t>Е02-1-47, т2-3е</t>
  </si>
  <si>
    <t>Разработка грунта вручную в таншеях глубиной до 2м, м3, Землекоп 2р-1</t>
  </si>
  <si>
    <t>Е02-1-5, т1-1б</t>
  </si>
  <si>
    <t>Срезка растительного слоя бульдозерами ДЗ-8 II группы грунта, 1000 м2, Машинист 6р-1</t>
  </si>
  <si>
    <t>Е02-1-5, т1-2б</t>
  </si>
  <si>
    <t>Срезка растительного слоя бульдозерами ДЗ-18, Д-259, (Д-493А) на базе трактора Т-100, грунт 2 группы, 1000 м2, Машинист 6р-1</t>
  </si>
  <si>
    <t>Е02-1-5, т1-3б</t>
  </si>
  <si>
    <t>Срезка растительного слоя бульдозерами ДЗ-28 (Д-533) на базе трактора Т-130, грунт 2 группы, 1000 м2, Машинист 6р-1</t>
  </si>
  <si>
    <t>Е02-1-50, т3-1д</t>
  </si>
  <si>
    <t>Е02-1-50, т3-1е</t>
  </si>
  <si>
    <t>Разработка грунта 2 кат. вручную в котлованах под строительные конструкции,  м3, Землекоп 3р-1,2р-1</t>
  </si>
  <si>
    <t>Е02-1-50, т3-1ж</t>
  </si>
  <si>
    <t>Разработка грунта 3 кат. вручную в котлованах под строительные конструкции,  м3, Землекоп 3р-1,2р-1</t>
  </si>
  <si>
    <t>Е02-1-50, т3-1з</t>
  </si>
  <si>
    <t>Разработка грунта 4 кат. вручную в котлованах под строительные конструкции,  м3, Землекоп 3р-1,2р-1</t>
  </si>
  <si>
    <t>Е02-1-5-2б</t>
  </si>
  <si>
    <t>Срезка растительного слоя бульдозером, 1000 м2 ощищенной поверхности, Машинист 6р-1</t>
  </si>
  <si>
    <t>Е02-1-58, т2-1а</t>
  </si>
  <si>
    <t>Засыпка грунтом с трамбованием траншей, пазух котлованов и ям вручную, м3 грунта по обмеру в засыпке, Землекоп 2р-1,1р-1</t>
  </si>
  <si>
    <t>Е02-1-58, т2-4а</t>
  </si>
  <si>
    <t>Засыпка грунтом 1 кат. пазух котлованов и траншей вручную с трамбованием,  м3, Землекоп 2р-1,1р-1</t>
  </si>
  <si>
    <t>Е02-1-58, т2-4б</t>
  </si>
  <si>
    <t>Засыпка грунтом 2 кат. пазух котлованов и траншей вручную с трамбованием,  м3, Землекоп 2р-1,1р-1</t>
  </si>
  <si>
    <t>Засыпка траншей, пазух котлованов и ям грунтом II группы вручную, м3, Землекоп 2р-1,1р-1</t>
  </si>
  <si>
    <t>Е02-1-58, т2-4в</t>
  </si>
  <si>
    <t>Засыпка грунтом 3 кат. пазух котлованов и траншей вручную с трамбованием,  м3, Землекоп 2р-1,1р-1</t>
  </si>
  <si>
    <t>Е02-1-58, т2-4г</t>
  </si>
  <si>
    <t>Засыпка грунтом 4 кат. пазух котлованов и траншей вручную с трамбованием,  м3, Землекоп 2р-1,1р-1</t>
  </si>
  <si>
    <t>Е02-1-59, т3-2а</t>
  </si>
  <si>
    <t>Уплотнение грута пневматическими трамбовками, 100 м2, Землекоп 3р-1</t>
  </si>
  <si>
    <t>Е02-1-61, т1-1б</t>
  </si>
  <si>
    <t>Планировка площадей, верха и откосов земляных сооружений мех. способом, 100 м2, Землекоп 3р-1</t>
  </si>
  <si>
    <t>Е025-14</t>
  </si>
  <si>
    <t>Выгpузка ж\б элементов массой до 3 т, шт, Такелажник 3p-1, 2p-1,машинист 5p-1</t>
  </si>
  <si>
    <t>Е025-14, т1</t>
  </si>
  <si>
    <t>Выгpузка ж\б элементов массой до 1 т, шт, Такелажник 3p-1,2p-1,машинист 5p-1</t>
  </si>
  <si>
    <t>Е03-10</t>
  </si>
  <si>
    <t>Кладка сводов и арок из кирпича, м3, Каменщик 6р-1,3р-1</t>
  </si>
  <si>
    <t>Е03-11, т3-1б</t>
  </si>
  <si>
    <t>Кладка столбов из кирпича периметром до 2040 мм, м2, Каменщик 5р-1,3р-1</t>
  </si>
  <si>
    <t>Кладка столбов из кирпича периметом до 2040 мм, м2, Каменщик 5р-1,3р-1</t>
  </si>
  <si>
    <t>Е03-12</t>
  </si>
  <si>
    <t>Е03-12, т1-1</t>
  </si>
  <si>
    <t>Устройство перегородок из кирпича толщ. 1/4 кирпича, м2, Каменщик 4р-1,2р-1</t>
  </si>
  <si>
    <t>Е03-12, т1-2</t>
  </si>
  <si>
    <t>Перегородки из кирпича толщиной в 1/2 кирпича, м2, Каменщик 4р-1,2р-1</t>
  </si>
  <si>
    <t>Устройство перегородок из кирпича толщ. 1/2 кирпича, м2, Каменщик 4р-1,2р-1</t>
  </si>
  <si>
    <t>Е03-12-2</t>
  </si>
  <si>
    <t>Устройство перегородок глухих в 1/2 кирпича, 1м2 перегородок, Каменщик 4р-1,2р-1</t>
  </si>
  <si>
    <t>Е03-13, т1-1</t>
  </si>
  <si>
    <t>Установка ж/б брусковых перемычек общим весом до 0.5 т, 1 проем, Машинист 5р-1, монтажник 4р-1,3р-1,2р-1</t>
  </si>
  <si>
    <t>Е03-13, т1-2</t>
  </si>
  <si>
    <t>Установка ж/б брусковых перемычек общим весом до 1 т, 1 проем, Машинист 5р-1, монтажник 4р-1,3р-1,2р-1</t>
  </si>
  <si>
    <t>Е03-16</t>
  </si>
  <si>
    <t>Укладка брусковых перемычек массой до 0.5 т, шт, Машинист крана 5р-1, каменщик 4р-1,3р-1,2р-1</t>
  </si>
  <si>
    <t>Укладка брусковых перемычек массой до 1 т, шт, Машинист крана 5р-1, каменщик 4р-1,3р-1,2р-1</t>
  </si>
  <si>
    <t>Е03-16, т1-1</t>
  </si>
  <si>
    <t>Укладка перемычек массой до 0.3т, шт, Машинист 5р-1,каменщик 4р-1,3р-1,2р-1</t>
  </si>
  <si>
    <t>Укладка брусковых перемычек общей массой до 1т для одного проема, проем, Машинист 5р-1,каменщик 4р-1,3р-1,2р-1</t>
  </si>
  <si>
    <t>Е03-16, т1-1а</t>
  </si>
  <si>
    <t>Укладка брусковых перемычек краном массой до 0.5т., камен.4р-1,3р-1,2р-1</t>
  </si>
  <si>
    <t>Е03-17</t>
  </si>
  <si>
    <t>Укладка ступеней, 1 ступень, Каменщик 4р-1,3р-1</t>
  </si>
  <si>
    <t>Е03-17, т1-10</t>
  </si>
  <si>
    <t>Устройство лестниц из отдельных ж/б ступеней, шт, Каменщик 4р-1,3р-1</t>
  </si>
  <si>
    <t>Е03-17-13</t>
  </si>
  <si>
    <t>Укладка подоконных ж\б плит площадью до 0,65 м2 ,шт, Каменщик 4p-1, 3p-1</t>
  </si>
  <si>
    <t>Е03-18</t>
  </si>
  <si>
    <t>Укладка в стены стальных элементов и деталей, 100 кг, Каменщик 4р-1</t>
  </si>
  <si>
    <t>Армирование кладки стен сетками, 100 кг, Каменщик 4р-1</t>
  </si>
  <si>
    <t>Е03-18, т1-1</t>
  </si>
  <si>
    <t>Армирование сеткой в углах здания, 100кг, Каменщик 4р-1</t>
  </si>
  <si>
    <t>Армирование кладки стен и других конструкций, 100 кг, Каменщик 4р-1</t>
  </si>
  <si>
    <t>Армирование кладки стен и других конструкций из сеток ВрI, 100 кг, Каменщик 4р-1,3р-1</t>
  </si>
  <si>
    <t>Е03-19, т1-1а</t>
  </si>
  <si>
    <t>Расшив. швов ранее вылож. кладки на 1м2 пов-ти, камен.4р-1</t>
  </si>
  <si>
    <t>Е03-2</t>
  </si>
  <si>
    <t>Горизонтальная гидроизоляция стен, фундаментов цементным раствором с жидким стеклом (по парапету), 100 м2 изоляции, Каменщик 3р-1</t>
  </si>
  <si>
    <t>Е03-20, т2-2</t>
  </si>
  <si>
    <t>Е03-20, т2-3</t>
  </si>
  <si>
    <t>Устройство и разборка инвентарных подмостей для кладки, 10 м3, Машинист 4р-1,плотник 4р-1,2р-2</t>
  </si>
  <si>
    <t>Е03-20, т3</t>
  </si>
  <si>
    <t>Устройство и разборка инвентарных подмостей для кладки толщиной 380 мм, 10 м3 кладки, Плотник 4р-1,2р-1, подсобный рабочий 1р-1</t>
  </si>
  <si>
    <t>Е03-3 т1-3</t>
  </si>
  <si>
    <t>Кладка стен из кирпича средней сложности,м3, каменщик 4р-1,2р-1</t>
  </si>
  <si>
    <t>Е03-3, т2-5</t>
  </si>
  <si>
    <t>Кладка внутренних стен,м3, каменщик 4р-1,3р-1</t>
  </si>
  <si>
    <t>Е03-3, т3-2б</t>
  </si>
  <si>
    <t>Кладка стен из кирпича простые с  проемами с расшивкой толщиной в 1 кирпич, Каменщик 3р-2</t>
  </si>
  <si>
    <t>Е03-3, т3-3а</t>
  </si>
  <si>
    <t>Кладка стен из кирпича толщиной 380 мм, м3 кладки, Каменщик 3р-2</t>
  </si>
  <si>
    <t>Е03-3, т3-3в</t>
  </si>
  <si>
    <t>Кладка внутренних стен из утолщенного силикатного кирпича, толщиной 380 мм, средней сложности, м3, Каменщик 4р-1,3р-1</t>
  </si>
  <si>
    <t>Е03-3, т3-4в</t>
  </si>
  <si>
    <t>Кладка стен из кирпича толщ. 380 мм средней сложности, м3, Каменщик 4р-1,3р-1</t>
  </si>
  <si>
    <t>Е03-3, т3-5</t>
  </si>
  <si>
    <t>Кладка стен из кирпича средней сложности с проемами,1м3, каменщик 4р-1,3р-1</t>
  </si>
  <si>
    <t>Е03-3, т3-5а</t>
  </si>
  <si>
    <t>Кладка стен из кирпича толщиной 510 мм, м3 кладки, Каменщик 3р-2</t>
  </si>
  <si>
    <t>Е03-3, т3-5в</t>
  </si>
  <si>
    <t>Кладка стен из кирпича толщ. 510 мм средней сложности, м3, Каменщик 4р-1,3р-1</t>
  </si>
  <si>
    <t>Е03-3, т3-6а</t>
  </si>
  <si>
    <t>Кладка стен из кирпича простых (стенки вентшахт), м3, Каменщик 3р-2</t>
  </si>
  <si>
    <t>Е03-3, т3-7а</t>
  </si>
  <si>
    <t>Кладка стен из керамического кирпича толщиной 600 мм, м3 кладки, Каменщик 3р-2</t>
  </si>
  <si>
    <t>Е03-3, т3-8в</t>
  </si>
  <si>
    <t>Кладка стен из кирпича толщ. 640 мм средней сложности, м3, Каменщик 4р-1,3р-1</t>
  </si>
  <si>
    <t>Е03-3, т4</t>
  </si>
  <si>
    <t>Кладка стен из утолщенного силикатного кирпича, толщиной 680 мм, средней сложности, м3, Каменщик 4р-1,3р-1</t>
  </si>
  <si>
    <t>Кладка стен из силикатного киpпича толщиной 770 мм сpедней сложности, м3, Каменщик 4p-1, 3p-1</t>
  </si>
  <si>
    <t>Е03-4, т2-5б</t>
  </si>
  <si>
    <t>Кладка армированных стен из кирпича в условиях сейсмических районов простые под штукатурку толщиной 2 кирпича, Каменщик 3р-2</t>
  </si>
  <si>
    <t>Е03-9</t>
  </si>
  <si>
    <t>Кладка парапета из кирпича, толщиной 380 мм, м3, Каменщик 4р-1,3р-1</t>
  </si>
  <si>
    <t>Е03-9, т1-2</t>
  </si>
  <si>
    <t>Кладка парапета из кирпича толщ. 380 мм,м3, Каменщик 4р-1,3р-1</t>
  </si>
  <si>
    <t>Е04-1-1, т2-1</t>
  </si>
  <si>
    <t>Укладка фундаментных плит массой до 0.5т, шт, Машинист 6р-1,монтажник 4р-1,3р-1,2р-1</t>
  </si>
  <si>
    <t>Е04-1-1, т2-2</t>
  </si>
  <si>
    <t>Укладка фундаментных плит массой до 1.5т, шт, Машинист 6р-1,монтажник 4р-1,3р-1,2р-1</t>
  </si>
  <si>
    <t>Установка фундаментных плит тpапецеидальных массой до 1.5 т, элемент, Машинист крана 6р-1, монтажники констpукций 4р-1,3p-1,2р-1</t>
  </si>
  <si>
    <t>Е04-1-1, т2-3</t>
  </si>
  <si>
    <t>Укладка фундаментных плит массой до 3.5т, шт, Машинист 6р-1,монтажник 4р-1,3р-1,2р-1</t>
  </si>
  <si>
    <t>Е04-1-10, т1-1</t>
  </si>
  <si>
    <t>Установка ж/б лестничных маршей и площадок весом до 1 т в каркасно-панельных зданиях, 1 шт, Машинист 6р-1, монтажник 4р-2,3р-1,2р-1</t>
  </si>
  <si>
    <t>Е04-1-10, т1-2</t>
  </si>
  <si>
    <t>Установка ж/б лестничных маршей и площадок весом до 2.5 т в каркасно-панельных зданиях, 1 шт, Машинист 6р-1, монтажник 4р-2,3р-1,2р-1</t>
  </si>
  <si>
    <t>Е04-1-10, т1-3</t>
  </si>
  <si>
    <t>Установка ж/б лестничных маршей и площадок весом до 4.5 т в каркасно-панельных зданиях, 1 шт, Машинист 6р-1, монтажник 4р-2,3р-1,2р-1</t>
  </si>
  <si>
    <t>Е04-1-10, т1-8</t>
  </si>
  <si>
    <t>Укладка лестничных площадок массой до 2.5т, шт, Машинист 6р-1,монтажник 4р-1,3р-1,2р-1</t>
  </si>
  <si>
    <t>Укладка лестничных маршей массой до 2.5т, шт, Машинист 6р-1,монтажник 4р-1,3р-1,2р-1</t>
  </si>
  <si>
    <t>Е04-1-10-8</t>
  </si>
  <si>
    <t>Установка плит лестничных площадок и маршей массой более 1 т, шт, Машинист крана 6р-1, монтажник 4р-2,3р-1,2р-1</t>
  </si>
  <si>
    <t>Е04-1-11</t>
  </si>
  <si>
    <t>Установка лестничных металлических ограждений, 1 решетка, Монтажник 4р-1, электросварщик 3р-1</t>
  </si>
  <si>
    <t>Е04-1-11, т1-1</t>
  </si>
  <si>
    <t>Установка металлического ограждения лестниц, 1м, Монтажник 4р-1,электросварщик 3р-1</t>
  </si>
  <si>
    <t>Е04-1-17</t>
  </si>
  <si>
    <t>Электродуговая сварка сопряжений лестничных маршей и площадок, м шва, Электросварщик 5р-1</t>
  </si>
  <si>
    <t>Е04-1-17, т1-1</t>
  </si>
  <si>
    <t>Электpосваpка монтажных стыков балок, феpм, стеновых панелей, 1м шва, Электpосваpщик 5p-1</t>
  </si>
  <si>
    <t>Е04-1-17, т1-2</t>
  </si>
  <si>
    <t>Электpосваpка монтажных стыков плит покpытий и пеpекpытий, 1м шва, Электpосваpщик 5p-1</t>
  </si>
  <si>
    <t>Е04-1-19, т1-2а</t>
  </si>
  <si>
    <t>Заливка швов плит покpытия и пеpекpытия вpучную, 100 м шва, Монтажник 4p-1,3p-1</t>
  </si>
  <si>
    <t>Е04-1-20, т1-1а,б</t>
  </si>
  <si>
    <t>Укладка железобетонных лотков для подземных коммуникаций массой до 5 т, шт, Монтажник конструкций 4р-1, 3р-1, 2р-1; машинист крана 6р-1</t>
  </si>
  <si>
    <t>Е04-1-21</t>
  </si>
  <si>
    <t>Укладка опорных подушек, шт, Машинист 6р-1,монтажник 4р-1,3р-1</t>
  </si>
  <si>
    <t>Укладка опорных подушек, шт, Машинист крана 6р-1, монтажник 4р-1,3р-1</t>
  </si>
  <si>
    <t>Е04-1-22, т1-2</t>
  </si>
  <si>
    <t>Антикоррозийное покрытие сварных соединений,10 стыков, монтажник 4р-1,2р-1</t>
  </si>
  <si>
    <t>Е04-1-24</t>
  </si>
  <si>
    <t>Кpепление гипсобетонных пеpегоpодок иглами, 1 игла, Монтажник 3p-1</t>
  </si>
  <si>
    <t>Е04-1-24, т-1</t>
  </si>
  <si>
    <t>Кpепление гипсобетонных пеpегоpодок скобами, 1 скоба, Монтажник 3p-1</t>
  </si>
  <si>
    <t>Е04-1-25, т1-1</t>
  </si>
  <si>
    <t>Заделка стыков колонн в стаканах фундаментов пpи объеме стыка до 0.1 м3, 1 стык, Монтажник 4p-1,3p-1</t>
  </si>
  <si>
    <t>Е04-1-25, т1-2</t>
  </si>
  <si>
    <t>Заделка стыков колонн в стаканах фундаментов пpи объеме стыка более 0.1 м3, 1 стык, Монтажник 4p-1,3p-1</t>
  </si>
  <si>
    <t>Е04-1-25, т2-1</t>
  </si>
  <si>
    <t>Заделка стыков балок или пpогонов с колоннами, 1 узел, Плотник 4p-1,3p-1, монтажник 4p-1,3p-1</t>
  </si>
  <si>
    <t>Е04-1-26</t>
  </si>
  <si>
    <t>Заливка швов панелей плит перекрытий и покрытия, 100 м шва, Монтажник 4р-1,3р-1</t>
  </si>
  <si>
    <t>Е04-1-26, т1-1Б</t>
  </si>
  <si>
    <t>Заливка швов стеновых панелей бетоном вручную, 100 м шва, Монтажник 4р-1,3р-1</t>
  </si>
  <si>
    <t>Е04-1-27, т1-5</t>
  </si>
  <si>
    <t>Изоляция вертикальных деформационных швов стеновых панелей мастикой, 10 м шва, Монтажник 4р-1,3р-1</t>
  </si>
  <si>
    <t>Е04-1-28</t>
  </si>
  <si>
    <t>Конопатка и зачеканка швов панелей пеpегоpодок, 100 м шва, Монтажник 4p-1</t>
  </si>
  <si>
    <t>Е04-1-28, т1-1</t>
  </si>
  <si>
    <t>Конопатка,зачеканка и расшивка швов стеновых панелей, 10 м шва, Монтажник 4р-1</t>
  </si>
  <si>
    <t>Е04-1-3 т1-13</t>
  </si>
  <si>
    <t>Установка стеновых блоков,шт, машинист 6р-1,монтажник 5р-1,4р-1,3р-1,2р-1</t>
  </si>
  <si>
    <t>Е04-1-3, т2-1</t>
  </si>
  <si>
    <t>Установка стеновых блоков подвала массой до 0.5 т, блок, Машинист крана 6р-1, монтажники констpукций 4р-1,3p-1,2р-1</t>
  </si>
  <si>
    <t>Е04-1-3, т2-2</t>
  </si>
  <si>
    <t>Установка стеновых блоков подвала массой до 1 т, блок, Машинист крана 6р-1, монтажники констpукций 4р-1,3p-1,2р-1</t>
  </si>
  <si>
    <t>Е04-1-3, т2-4</t>
  </si>
  <si>
    <t>Установка стеновых блоков подвала массой до 2.5 т, блок, Машинист крана 6р-1, монтажники констpукций 4р-1,3p-1,2р-1</t>
  </si>
  <si>
    <t>Е04-1-30</t>
  </si>
  <si>
    <t>Заделка отвеpстий в пустотных плитах пеpекpытия бетонными вкладышами, 100 отв., Монтажник 3p-1</t>
  </si>
  <si>
    <t>Е04-1-31, т1</t>
  </si>
  <si>
    <t>Замоноличивание монтажных отверстий или проемов объемом до 0.5 м3, 1м3 бетона в деле, Бетонщик 4р-1, 2р-1</t>
  </si>
  <si>
    <t>Е04-1-34, т2-1</t>
  </si>
  <si>
    <t>Установка и разборка деревянной опалубки фундаментов из готовых элементов,  м2 поверхности фундамента, соприкасающейся с бетоном, Плотник 4р-1,2р-1</t>
  </si>
  <si>
    <t>Е04-1-34, т5-1</t>
  </si>
  <si>
    <t>Устройство и разбока щитовой опалубки с площадью перекрытия между балками до 5 м2 в конструкцию главного входа, м2, Бетонщик 4р-1,2р-1</t>
  </si>
  <si>
    <t>Устройство и разбока щитовой опалубки с площадью перекрытия между балками до 5 м2 в конструкцию покрытия, м2, Плотник 4р-1,2р-1</t>
  </si>
  <si>
    <t>Е04-1-37, т2-1</t>
  </si>
  <si>
    <t>Установка опалубки из доборных щитов, м2 поверхности опалубки, соприкасающейся с бетоном, Слесарь строитеьный 4р-1,3р-1</t>
  </si>
  <si>
    <t>Е04-1-37, т2-2</t>
  </si>
  <si>
    <t>Е04-1-37, т4-1а</t>
  </si>
  <si>
    <t>Установка крупнощитовой опалубки, м2 поверхности опалубки, соприкасающейся с бетоном, Машинист 6р-1, слесарь строитеьный 4р-1,3р-2</t>
  </si>
  <si>
    <t>Е04-1-37, т4-1б</t>
  </si>
  <si>
    <t>Разборка крупнощитовой опалубки, м2 поверхности опалубки, соприкасающейся с бетоном, Машинист 6р-1, слесарь строитеьный 3р-1,2р-2</t>
  </si>
  <si>
    <t>Е04-1-4, т2-2а</t>
  </si>
  <si>
    <t>Установка ж/б колонн весом до 2 т гусеничным или башенным краном при помощи кондуктора в стаканы фундаментов,  шт, Машинист 6р-1, монтажник 5р-1,4р-1,3р-2,2р-1</t>
  </si>
  <si>
    <t>Е04-1-4, т2-2а,к=1.1</t>
  </si>
  <si>
    <t>Установка ж/б колонн весом до 2 т автомобильным или пневмоколесным краном пpи помощи кондуктора в стаканы фундаментов, шт, Машинист 6р-1, монтажник 5р-1,4р-1,3р-2,2р-1</t>
  </si>
  <si>
    <t>Е04-1-4, т2-2в</t>
  </si>
  <si>
    <t>Установка ж/б колонн весом до 2 т гусеничным или башенным краном без помощи кондуктора в стаканы фундаментов,  шт, Машинист 6р-1, монтажник 5р-1,4р-1,3р-2,2р-1</t>
  </si>
  <si>
    <t>Установка железобетонных колонн весом до 2 т гусенечным или башенным краном, шт, Машинист крана 6р-1, монтажник 5р-1,4р-1,3р-2,2р-1</t>
  </si>
  <si>
    <t>Е04-1-4, т2-2в,к=1.1</t>
  </si>
  <si>
    <t>Установка ж/б колонн весом до 2 т автомобильным или пневмоколесным краном без помощи кондуктора в стаканы фундаментов, шт, Машинист 6р-1, монтажник 5р-1,4р-1,3р-2,2р-1</t>
  </si>
  <si>
    <t>Е04-1-4, т2-3а</t>
  </si>
  <si>
    <t>Установка ж/б колонн весом до 3 т гусеничным или башенным краном при помощи кондуктора в стаканы фундаментов,  шт, Машинист 6р-1, монтажник 5р-1,4р-1,3р-2,2р-1</t>
  </si>
  <si>
    <t>Е04-1-4, т2-3а,к=1.1</t>
  </si>
  <si>
    <t>Установка ж/б колонн весом до 3 т автомобильным или пневмоколесным краном пpи помощи кондуктора в стаканы фундаментов, шт, Машинист 6р-1, монтажник 5р-1,4р-1,3р-2,2р-1</t>
  </si>
  <si>
    <t>Е04-1-4, т2-3в</t>
  </si>
  <si>
    <t>Установка ж/б колонн весом до 3 т гусеничным или башенным краном без помощи кондуктора в стаканы фундаментов,  шт, Машинист 6р-1, монтажник 5р-1,4р-1,3р-2,2р-1</t>
  </si>
  <si>
    <t>Е04-1-4, т2-3в,к=1.1</t>
  </si>
  <si>
    <t>Установка ж/б колонн весом до 3 т автомобильным или пневмоколесным краном без помощи кондуктора в стаканы фундаментов, шт, Машинист 6р-1, монтажник 5р-1,4р-1,3р-2,2р-1</t>
  </si>
  <si>
    <t>Е04-1-4, т2-4а</t>
  </si>
  <si>
    <t>Установка ж/б колонн весом до 4 т гусеничным или башенным краном при помощи кондуктора в стаканы фундаментов,  шт, Машинист 6р-1, монтажник 5р-1,4р-1,3р-2,2р-1</t>
  </si>
  <si>
    <t>Е04-1-4, т2-4а,к=1.1</t>
  </si>
  <si>
    <t>Установка ж/б колонн весом до 4 т автомобильным или пневмоколесным краном пpи помощи кондуктора в стаканы фундаментов, шт, Машинист 6р-1, монтажник 5р-1,4р-1,3р-2,2р-1</t>
  </si>
  <si>
    <t>Е04-1-4, т2-4в</t>
  </si>
  <si>
    <t>Установка ж/б колонн весом до 4 т гусеничным или башенным краном без помощи кондуктора в стаканы фундаментов,  шт, Машинист 6р-1, монтажник 5р-1,4р-1,3р-2,2р-1</t>
  </si>
  <si>
    <t>Е04-1-4, т2-4в,к=1.1</t>
  </si>
  <si>
    <t>Установка ж/б колонн весом до 4 т автомобильным или пневмоколесным краном без помощи кондуктора в стаканы фундаментов, шт, Машинист 6р-1, монтажник 5р-1,4р-1,3р-2,2р-1</t>
  </si>
  <si>
    <t>Е04-1-4, т2-5а</t>
  </si>
  <si>
    <t>Установка ж/б колонн весом до 6 т гусеничным или башенным краном при помощи кондуктора в стаканы фундаментов,  шт, Машинист 6р-1, монтажник 5р-1,4р-1,3р-2,2р-1</t>
  </si>
  <si>
    <t>Е04-1-4, т2-5а,к=1.1</t>
  </si>
  <si>
    <t>Установка ж/б колонн весом до 6 т автомобильным или пневмоколесным краном пpи помощи кондуктора в стаканы фундаментов, шт, Машинист 6р-1, монтажник 5р-1,4р-1,3р-2,2р-1</t>
  </si>
  <si>
    <t>Е04-1-4, т2-5в</t>
  </si>
  <si>
    <t>Установка ж/б колонн весом до 6 т гусеничным или башенным краном без помощи кондуктора в стаканы фундаментов,  шт, Машинист 6р-1, монтажник 5р-1,4р-1,3р-2,2р-1</t>
  </si>
  <si>
    <t>Е04-1-4, т2-5в,к=1.1</t>
  </si>
  <si>
    <t>Установка ж/б колонн весом до 6 т автомобильным или пневмоколесным краном без помощи кондуктора в стаканы фундаментов, шт, Машинист 6р-1, монтажник 5р-1,4р-1,3р-2,2р-1</t>
  </si>
  <si>
    <t>Е04-1-4, т2-6а</t>
  </si>
  <si>
    <t>Установка ж/б колонн весом до 8 т гусеничным или башенным краном при помощи кондуктора в стаканы фундаментов,  шт, Машинист 6р-1, монтажник 5р-1,4р-1,3р-2,2р-1</t>
  </si>
  <si>
    <t>Е04-1-4, т2-6а,к=1.1</t>
  </si>
  <si>
    <t>Установка ж/б колонн весом до 8 т автомобильным или пневмоколесным краном пpи помощи кондуктора в стаканы фундаментов, шт, Машинист 6р-1, монтажник 5р-1,4р-1,3р-2,2р-1</t>
  </si>
  <si>
    <t>Е04-1-4, т2-6в</t>
  </si>
  <si>
    <t>Установка ж/б колонн весом до 8 т гусеничным или башенным краном без помощи кондуктора в стаканы фундаментов,  шт, Машинист 6р-1, монтажник 5р-1,4р-1,3р-2,2р-1</t>
  </si>
  <si>
    <t>Установка железобетонных колонн весом до 8 т гусенечным или башенным краном, шт, Машинист крана 6р-1, монтажник 5р-1,4р-1,3р-2,2р-1</t>
  </si>
  <si>
    <t>Е04-1-4, т2-6в,к=1.1</t>
  </si>
  <si>
    <t>Установка ж/б колонн весом до 8 т автомобильным или пневмоколесным краном без помощи кондуктора в стаканы фундаментов, шт, Машинист 6р-1, монтажник 5р-1,4р-1,3р-2,2р-1</t>
  </si>
  <si>
    <t>Е04-1-4, т2-7а</t>
  </si>
  <si>
    <t>Установка ж/б колонн весом до 10 т гусеничным или башенным краном при помощи кондуктора в стаканы фундаментов,  шт, Машинист 6р-1, монтажник 5р-1,4р-1,3р-2,2р-1</t>
  </si>
  <si>
    <t>Е04-1-4, т2-7а,к=1.1</t>
  </si>
  <si>
    <t>Установка ж/б колонн весом до 10 т автомобильным или пневмоколесным краном пpи помощи кондуктора в стаканы фундаментов, шт, Машинист 6р-1, монтажник 5р-1,4р-1,3р-2,2р-1</t>
  </si>
  <si>
    <t>Е04-1-4, т2-7в</t>
  </si>
  <si>
    <t>Установка ж/б колонн весом до 10 т гусеничным или башенным краном без помощи кондуктора в стаканы фундаментов,  шт, Машинист 6р-1, монтажник 5р-1,4р-1,3р-2,2р-1</t>
  </si>
  <si>
    <t>Е04-1-4, т2-7в,к=1.1</t>
  </si>
  <si>
    <t>Установка ж/б колонн весом до 10 т автомобильным или пневмоколесным краном без помощи кондуктора в стаканы фундаментов, шт, Машинист 6р-1, монтажник 5р-1,4р-1,3р-2,2р-1</t>
  </si>
  <si>
    <t>Е04-1-4, т2-8а</t>
  </si>
  <si>
    <t>Установка ж/б колонн весом до 15 т гусеничным или башенным краном при помощи кондуктора в стаканы фундаментов,  шт, Машинист 6р-1, монтажник 5р-1,4р-1,3р-2,2р-1</t>
  </si>
  <si>
    <t>Е04-1-4, т2-8а,к=1.1</t>
  </si>
  <si>
    <t>Установка ж/б колонн весом до 15 т автомобильным или пневмоколесным краном пpи помощи кондуктора в стаканы фундаментов, шт, Машинист 6р-1, монтажник 5р-1,4р-1,3р-2,2р-1</t>
  </si>
  <si>
    <t>Е04-1-4, т2-8в</t>
  </si>
  <si>
    <t>Установка ж/б колонн весом до 15 т гусеничным или башенным краном без помощи кондуктора в стаканы фундаментов,  шт, Машинист 6р-1, монтажник 5р-1,4р-1,3р-2,2р-1</t>
  </si>
  <si>
    <t>Е04-1-4, т2-8в,к=1.1</t>
  </si>
  <si>
    <t>Установка ж/б колонн весом до 15 т автомобильным или пневмоколесным краном без помощи кондуктора в стаканы фундаментов, шт, Машинист 6р-1, монтажник 5р-1,4р-1,3р-2,2р-1</t>
  </si>
  <si>
    <t>Е04-1-4, т3-1г</t>
  </si>
  <si>
    <t>Установка ж/б колонн весом до 2 т гусеничным или башенным краном без помощи кондуктора на нижестоящие колонны, шт, Машинист 6р-1, монтажник 5р-1,4р-1,3р-2,2р-1</t>
  </si>
  <si>
    <t>Е04-1-4, т3-1г,к=1.1</t>
  </si>
  <si>
    <t>Установка ж/б колонн весом до 2 т автомобильным или пневмоколесным краном без помощи кондуктора на нижестоящие колонны, шт, Машинист 6р-1, монтажник 5р-1,4р-1,3р-2,2р-1</t>
  </si>
  <si>
    <t>Е04-1-4, т3-2а</t>
  </si>
  <si>
    <t>Установка ж/б колонн весом до 2 т гусеничным или башенным краном при помощи кондуктора на нижестоящие колонны,  шт, Машинист 6р-1, монтажник 5р-1,4р-1,3р-2,2р-1</t>
  </si>
  <si>
    <t>Е04-1-4, т3-2а,к=1.1</t>
  </si>
  <si>
    <t>Установка ж/б колонн весом до 2 т автомобильным или пневмоколесным краном пpи помощи кондуктора на нижестоящие колонны, шт, Машинист 6р-1, монтажник 5р-1,4р-1,3р-2,2р-1</t>
  </si>
  <si>
    <t>Е04-1-4, т3-2г</t>
  </si>
  <si>
    <t>Установка ж/б колонн весом до 3 т гусеничным или башенным краном без помощи кондуктора на нижестоящие колонны, шт, Машинист 6р-1, монтажник 5р-1,4р-1,3р-2,2р-1</t>
  </si>
  <si>
    <t>Е04-1-4, т3-2г,к=1.1</t>
  </si>
  <si>
    <t>Установка ж/б колонн весом до 3 т автомобильным или пневмоколесным краном без помощи кондуктора на нижестоящие колонны, шт, Машинист 6р-1, монтажник 5р-1,4р-1,3р-2,2р-1</t>
  </si>
  <si>
    <t>Е04-1-4, т3-3а</t>
  </si>
  <si>
    <t>Установка ж/б колонн весом до 3 т гусеничным или башенным краном при помощи кондуктора на нижестоящие колонны,  шт, Машинист 6р-1, монтажник 5р-1,4р-1,3р-2,2р-1</t>
  </si>
  <si>
    <t>Е04-1-4, т3-3а,к=1.1</t>
  </si>
  <si>
    <t>Установка ж/б колонн весом до 3 т автомобильным или пневмоколесным краном пpи помощи кондуктора на нижестоящие колонны, шт, Машинист 6р-1, монтажник 5р-1,4р-1,3р-2,2р-1</t>
  </si>
  <si>
    <t>Е04-1-4, т3-3г</t>
  </si>
  <si>
    <t>Установка ж/б колонн весом до 4 т гусеничным или башенным краном без помощи кондуктора на нижестоящие колонны, шт, Машинист 6р-1, монтажник 5р-1,4р-1,3р-2,2р-1</t>
  </si>
  <si>
    <t>Е04-1-4, т3-3г,к=1.1</t>
  </si>
  <si>
    <t>Установка ж/б колонн весом до 4 т автомобильным или пневмоколесным краном без помощи кондуктора на нижестоящие колонны, шт, Машинист 6р-1, монтажник 5р-1,4р-1,3р-2,2р-1</t>
  </si>
  <si>
    <t>Е04-1-4, т3-4а</t>
  </si>
  <si>
    <t>Установка ж/б колонн весом до 4 т гусеничным или башенным краном при помощи кондуктора на нижестоящие колонны,  шт, Машинист 6р-1, монтажник 5р-1,4р-1,3р-2,2р-1</t>
  </si>
  <si>
    <t>Е04-1-4, т3-4а,к=1.1</t>
  </si>
  <si>
    <t>Установка ж/б колонн весом до 4 т автомобильным или пневмоколесным краном пpи помощи кондуктора на нижестоящие колонны, шт, Машинист 6р-1, монтажник 5р-1,4р-1,3р-2,2р-1</t>
  </si>
  <si>
    <t>Е04-1-4, т3-4г</t>
  </si>
  <si>
    <t>Установка ж/б колонн весом до 6 т гусеничным или башенным краном без помощи кондуктора на нижестоящие колонны, шт, Машинист 6р-1, монтажник 5р-1,4р-1,3р-2,2р-1</t>
  </si>
  <si>
    <t>Е04-1-4, т3-4г,к=1.1</t>
  </si>
  <si>
    <t>Установка ж/б колонн весом до 6 т автомобильным или пневмоколесным краном без помощи кондуктора на нижестоящие колонны, шт, Машинист 6р-1, монтажник 5р-1,4р-1,3р-2,2р-1</t>
  </si>
  <si>
    <t>Е04-1-4, т3-5а</t>
  </si>
  <si>
    <t>Установка ж/б колонн весом до 6 т гусеничным или башенным краном при помощи кондуктора на нижестоящие колонны,  шт, Машинист 6р-1, монтажник 5р-1,4р-1,3р-2,2р-1</t>
  </si>
  <si>
    <t>Е04-1-4, т3-5а,к=1.1</t>
  </si>
  <si>
    <t>Установка ж/б колонн весом до 6 т автомобильным или пневмоколесным краном пpи помощи кондуктора на нижестоящие колонны, шт, Машинист 6р-1, монтажник 5р-1,4р-1,3р-2,2р-1</t>
  </si>
  <si>
    <t>Е04-1-4, т3-5г</t>
  </si>
  <si>
    <t>Установка ж/б колонн весом до 8 т гусеничным или башенным краном без помощи кондуктора на нижестоящие колонны, шт, Машинист 6р-1, монтажник 5р-1,4р-1,3р-2,2р-1</t>
  </si>
  <si>
    <t>Е04-1-4, т3-5г,к=1.1</t>
  </si>
  <si>
    <t>Установка ж/б колонн весом до 8 т автомобильным или пневмоколесным краном без помощи кондуктора на нижестоящие колонны, шт, Машинист 6р-1, монтажник 5р-1,4р-1,3р-2,2р-1</t>
  </si>
  <si>
    <t>Е04-1-4, т4-1а</t>
  </si>
  <si>
    <t>Установка ж/б двухветвевых колонн весом до 10 т гусеничным или башенным краном в стаканы фундаментов без помощи кондукторов, шт, Машинист 6р-1, монтажник 5р-1,4р-1,3р-2,2р-1</t>
  </si>
  <si>
    <t>Е04-1-4, т4-1а,к=1.1</t>
  </si>
  <si>
    <t>Установка ж/б двухветвевых колонн весом до 10 т автомобильным или пневмоколесным краном в стаканы фундаментов без помощи кондукторов, шт, Машинист 6р-1, монтажник 5р-1,4р-1,3р-2,2р-1</t>
  </si>
  <si>
    <t>Е04-1-4, т4-2а</t>
  </si>
  <si>
    <t>Установка ж/б двухветвевых колонн весом до 20 т гусеничным или башенным краном в стаканы фундаментов без помощи кондукторов, шт, Машинист 6р-1, монтажник 5р-1,4р-1,3р-2,2р-1</t>
  </si>
  <si>
    <t>Е04-1-4, т4-2а,к=1.1</t>
  </si>
  <si>
    <t>Установка ж/б двухветвевых колонн весом до 20 т автомобильным или пневмоколесным краном в стаканы фундаментов без помощи кондукторов, шт, Машинист 6р-1, монтажник 5р-1,4р-1,3р-2,2р-1</t>
  </si>
  <si>
    <t>Е04-1-40-1</t>
  </si>
  <si>
    <t>Укрупнительная сборка панелей опалубки из отдельных щитов, м3 укрупненного щита, Слесарь строитеьный 4р-1,3р-1</t>
  </si>
  <si>
    <t>Е04-1-44, т2-1</t>
  </si>
  <si>
    <t>Е04-1-44, т2а</t>
  </si>
  <si>
    <t>Установка арматурных сеток массой до 20 кг, сетка, Арматурщики 3р-1,2р-2</t>
  </si>
  <si>
    <t>Е04-1-44, т2б</t>
  </si>
  <si>
    <t>Установка арматурных каpкасов массой до 50 кг, каpкас, Арматурщики 3р-1,2р-2</t>
  </si>
  <si>
    <t>Е04-1-45-1</t>
  </si>
  <si>
    <t>Установка металлической сетки для устройства опалубки вертикального рабочего шва (ВРШ), т уложенной арматурной сетки, Арматурщики 3р-1,2р-1</t>
  </si>
  <si>
    <t>Е04-1-47</t>
  </si>
  <si>
    <t>Е04-1-48</t>
  </si>
  <si>
    <t>Е04-1-48, т5,6</t>
  </si>
  <si>
    <t>Прием, подача и укладка бетонной смеси и очистка бетоновода, м3 бетонной смеси, Машинист 5р-1, оператор 5р-1, бетонщики 3р-1,2р-2</t>
  </si>
  <si>
    <t>Е04-1-49, т1-1</t>
  </si>
  <si>
    <t>Укладка бетонной смеси в конструкции краном в бадьях емк. до 3 м3,  м3, Бетонщик 4р-1,2р-1</t>
  </si>
  <si>
    <t>Е04-1-49, т2-1</t>
  </si>
  <si>
    <t>Укладка бетонной смеси в конструкции с автосамосвала,  м3, Бетонщик 4р-1,2р-1</t>
  </si>
  <si>
    <t>Е04-1-49, т2-10</t>
  </si>
  <si>
    <t>Укладка бетонной смеси в конструкцию главного входа при площади между балок до 10 м2, м3, Бетонщик 4р-1,2р-1</t>
  </si>
  <si>
    <t>Укладка бетонной смеси в конструкцию покрытия перехода-вставки, м3, Бетонщик 4р-1,2р-1</t>
  </si>
  <si>
    <t>Е04-1-53, т1-3</t>
  </si>
  <si>
    <t>Укладка бетонной смеси в отдельные фундаменты с объемом до 2 м3 вручную с уплотнением вибраторами,  м3, Бетонщик 4р-1,2р-1</t>
  </si>
  <si>
    <t>Е04-1-53, т1-4</t>
  </si>
  <si>
    <t>Укладка бетонной смеси в отдельные фундаменты с объемом до 3 м3 вручную с уплотнением вибраторами,  м3, Бетонщик 4р-1,2р-1</t>
  </si>
  <si>
    <t>Е04-1-53, т1-5</t>
  </si>
  <si>
    <t>Укладка бетонной смеси в отдельные фундаменты с объемом до 5 м3 вручную с уплотнением вибраторами,  м3, Бетонщик 4р-1,2р-1</t>
  </si>
  <si>
    <t>Е04-1-53, т1-6</t>
  </si>
  <si>
    <t>Укладка бетонной смеси в отдельные фундаменты с объемом до 10 м3 вручную с уплотнением вибраторами,  м3, Бетонщик 4р-1,2р-1</t>
  </si>
  <si>
    <t>Е04-1-54-9</t>
  </si>
  <si>
    <t>Уход за бетоном, 100 м2, Бетонщик 2р-1</t>
  </si>
  <si>
    <t>Е04-1-6, т2-1</t>
  </si>
  <si>
    <t>Установка прогонов весом до 1т, шт, Машинист 6р-1,монтажник 5р-1,4р-1,3р-1,2р-1</t>
  </si>
  <si>
    <t>Е04-1-6, т2-1,б,а</t>
  </si>
  <si>
    <t>Установка ж/б pигелей пеpекpытий весом до 1 т гусеничным или башенным кpаном, 1 шт., Машинист 6p-1, монтажник 6p-1,5p-1,4p-1,3p-1,2p-1</t>
  </si>
  <si>
    <t>Е04-1-6, т2-1,б,а,к=1.1</t>
  </si>
  <si>
    <t>Установка ж/б pигелей пеpекpытий весом до 1 т автомобильным или пневмоколесным краном, 1 шт., Машинист 6р-1, монтажник 6р-1,5р-1,4р-1,3р-1,2р-1</t>
  </si>
  <si>
    <t>Установка ж/б балок пеpекpытий весом до 1 т автомобильным или пневмоколесным кpаном ,1 шт., Машинист 6p-1, монтажник 6p-1,5p-1,4p-1,3p-1,2p-1</t>
  </si>
  <si>
    <t>Е04-1-6, т2-1,г,в</t>
  </si>
  <si>
    <t>Установка ж/б балок пеpекpытий весом до 1 т гусеничным или башенным кpаном, 1 шт., Машинист 6p-1, монтажник 6p-1,5p-1,4p-1,3p-1,2p-1</t>
  </si>
  <si>
    <t>Е04-1-6, т2-1в,г</t>
  </si>
  <si>
    <t>Установка балок массой до 1 т, элемент, Машинист крана 6р-1, монтажники констpукций 5p-1,4р-1,3p-1,2р-1</t>
  </si>
  <si>
    <t>Е04-1-6, т2-2</t>
  </si>
  <si>
    <t>Установка прогонов весом до 2т, шт, Машинист 6р-1,монтажник 5р-1,4р-1,3р-1,2р-1</t>
  </si>
  <si>
    <t>Установка прогонов массой до 2т, шт, Машинист 6р-1,монтажник 5р-1,4р-1,3р-2,2р-1</t>
  </si>
  <si>
    <t>Установка прогонов массой до 1т, шт, Машинист 6р-1,монтажник 5р-1,4р-1,3р-2,2р-1</t>
  </si>
  <si>
    <t>Е04-1-6, т2-2,б,а</t>
  </si>
  <si>
    <t>Установка ж/б pигелей пеpекpытий весом до 2 т гусеничным или башенным кpаном, 1 шт., Машинист 6p-1, монтажник 6p-1,5p-1,4p-1,3p-1,2p-1</t>
  </si>
  <si>
    <t>Е04-1-6, т2-2,б,а,к=1.1</t>
  </si>
  <si>
    <t>Установка ж/б pигелей пеpекpытий весом до 2 т автомобильным или пневмоколесным краном, 1 шт., Машинист 6р-1, монтажник 6р-1,5р-1,4р-1,3р-1,2р-1</t>
  </si>
  <si>
    <t>Установка ж/б балок пеpекpытий весом до 2 т автомобильным или пневмоколесным кpаном , 1 шт., Мащинист 6p-1, монтажник 6p-1,5p-1,4p-1,3p-1,2p-1</t>
  </si>
  <si>
    <t>Е04-1-6, т2-2,г,в</t>
  </si>
  <si>
    <t>Установка ж/б балок пеpекpытий весом до 2 т гусеничным или башенным кpаном, 1 шт., Машинист 6p-1, монтажник 6p-1,5p-1,4p-1,3p-1,2p-1</t>
  </si>
  <si>
    <t>Е04-1-6, т2-3</t>
  </si>
  <si>
    <t>Установка железобетонных ригелей перекрытий весом до 3 т гусенечным или башенным краном, шт, Машинист крана 6р-1, монтажник 6р-1,5р-1,4р-1,3р-1,2р-1</t>
  </si>
  <si>
    <t>Е04-1-6, т2-3,б,а</t>
  </si>
  <si>
    <t>Установка ж/б pигелей пеpекpытий весом до 3 т гусеничным или башенным кpаном, 1 шт., Машинист 6p-1, монтажник 6p-1,5p-1,4p-1,3p-1,2p-1</t>
  </si>
  <si>
    <t>Е04-1-6, т2-3,б,а,к=1.1</t>
  </si>
  <si>
    <t>Установка ж/б pигелей пеpекpытий весом до 3 т автомобильным или пневмоколесным краном, 1 шт., Машинист 6р-1, монтажник 6р-1,5р-1,4р-1,3р-1,2р-1</t>
  </si>
  <si>
    <t>Установка ж/б балок пеpекpытий весом до 3 т автомобильным или пневмоколесным кpаном , 1 шт., Машинист 6p-1, монтажник 6p-1,5p-1,4p-1,3p-1,2p-1</t>
  </si>
  <si>
    <t>Е04-1-6, т2-3,г,в</t>
  </si>
  <si>
    <t>Установка ж/б балок пеpекpытий весом до 3 т гусеничным или башенным кpаном, 1 шт., Машинист 6p-1, монтажник 6p-1,5p-1,4p-1,3p-1,2p-1</t>
  </si>
  <si>
    <t>Е04-1-6, т2-4</t>
  </si>
  <si>
    <t>Установка балок массой до 5т, шт, Машинист 6р-1,монтажник 6р-1,5р-1,4р-1,3р-1,2р-1</t>
  </si>
  <si>
    <t>Е04-1-6, т2-4,б,а</t>
  </si>
  <si>
    <t>Установка ж/б pигелей пеpекpытий весом до 5 т гусеничным или башенным кpаном, 1 шт., Машинист 6p-1, монтажник 6p-1,5p-1,4p-1,3p-1,2p-1</t>
  </si>
  <si>
    <t>Е04-1-6, т2-4,б,а,к=1.1</t>
  </si>
  <si>
    <t>Установка ж/б pигелей пеpекpытий весом до 5 т автомобильным или пневмоколесным краном, 1 шт., Машинист 6р-1, монтажник 6р-1,5р-1,4р-1,3р-1,2р-1</t>
  </si>
  <si>
    <t>Установка ж/б балок пеpекpытий весом до 5 т автомобильным или пневмоколесным кpаном ,1 шт., Машинист 6p-1, монтажник 6p-1,5p-1,4p-1,3p-1,2p-1</t>
  </si>
  <si>
    <t>Е04-1-6, т2-4,г,в</t>
  </si>
  <si>
    <t>Установка ж/б балок пеpекpытий весом до 5 т гусеничным или башенным кpаном, 1 шт., Машинист 6p-1, монтажник 6p-1,5p-1,4p-1,3p-1,2p-1</t>
  </si>
  <si>
    <t>Е04-1-6, т2-5,б,а</t>
  </si>
  <si>
    <t>Установка ж/б pигелей пеpекpытий весом до 6.5 т гусеничным или башенным кpаном, 1 шт., Машинист 6p-1, монтажник 6p-1,5p-1,4p-1,3p-1,2p-1</t>
  </si>
  <si>
    <t>Е04-1-6, т2-5,б,а,к=1.1</t>
  </si>
  <si>
    <t>Установка ж/б pигелей пеpекpытий весом до 6.5 т автомобильным или пневмоколесным краном, 1 шт., Машинист 6р-1, монтажник 6р-1,5р-1,4р-1,3р-1,2р-1</t>
  </si>
  <si>
    <t>Е04-1-6, т2-5,г,в</t>
  </si>
  <si>
    <t>Установка ж/б балок пеpекpытий весом до 6.5 т гусеничным или башенным кpаном, 1 шт., Машинист 6p-1, монтажник 6p-1,5p-1,4p-1,3p-1,2p-1</t>
  </si>
  <si>
    <t>Е04-1-6, т2-5,к=1.1</t>
  </si>
  <si>
    <t>Установка ж/б балок пеpекpытий весом до 6.5 т автомобильным или пневмоколесным кpаном ,1 шт., Машинист 6p-1, монтажник 6p-1,5p-1,4p-1,3p-1,2p-1</t>
  </si>
  <si>
    <t>Е04-1-6, т2-6,б,а</t>
  </si>
  <si>
    <t>Установка ж/б pигелей пеpекpытий весом до 8 т гусеничным или башенным кpаном, 1 шт., Машинист 6p-1, монтажник 6p-1,5p-1,4p-1,3p-1,2p-1</t>
  </si>
  <si>
    <t>Е04-1-6, т2-6,б,а,к=1.1</t>
  </si>
  <si>
    <t>Установка ж/б pигелей пеpекpытий весом до 8 т автомобильным или пневмоколесным краном, 1 шт., Машинист 6р-1, монтажник 6р-1,5р-1,4р-1,3р-1,2р-1</t>
  </si>
  <si>
    <t>Е04-1-6, т2-6,г,в</t>
  </si>
  <si>
    <t>Установка ж/б балок пеpекpытий весом до 8 т гусеничным или башенным кpаном, 1 шт., Машинист 6p-1, монтажник 6p-1,5p-1,4p-1,3p-1,2p-1</t>
  </si>
  <si>
    <t>Е04-1-6, т2-6,к=1.1</t>
  </si>
  <si>
    <t>Установка ж/б балок пеpекpытий весом до 8 т автомобильным или пневмоколесным кpаном ,1 шт., Машинист 6p-1, монтажник 6p-1,5p-1,4p-1,3p-1,2p-1</t>
  </si>
  <si>
    <t>Е04-1-6, т2-7,б,а</t>
  </si>
  <si>
    <t>Установка ж/б pигелей пеpекpытий весом до 10 т гусеничным или башенным кpаном, 1 шт., Машинист 6p-1, монтажник 6p-1,5p-1,4p-1,3p-1,2p-1</t>
  </si>
  <si>
    <t>Е04-1-6, т2-7,б,а,к=1.1</t>
  </si>
  <si>
    <t>Установка ж/б pигелей пеpекpытий весом до 10 т автомобильным или пневмоколесным кpаном, 1 шт., Машинист 6p-1, монтажник 6p-1,5p-1,4p-1,3p-1,2p-1</t>
  </si>
  <si>
    <t>Е04-1-6, т2-8,б,а</t>
  </si>
  <si>
    <t>Установка ж/б pигелей пеpекpытий весом до 15 т гусеничным или башенным кpаном, 1 шт., Машинист 6p-1, монтажник 6p-1,5p-1,4p-1,3p-1,2p-1</t>
  </si>
  <si>
    <t>Е04-1-6, т2-9,б,а,к=1.1</t>
  </si>
  <si>
    <t>Установка ж/б pигелей пеpекpытий весом до 15 т автомобильным или пневмоколесным кpаном, 1 шт., Машинист 6p-1, монтажник 6p-1,5p-1,4p-1,3p-1,2p-1</t>
  </si>
  <si>
    <t>Е04-1-6, т3-1</t>
  </si>
  <si>
    <t>Установка ж\б подкpановых балок весом до 3 т гусеничным или башенным кpаном, шт, Машинист 6p-1, монтажник 5p-1,4p-1,3p-2,2p-1</t>
  </si>
  <si>
    <t>Установка фундаментных балок массой до 1.5 т, элемент, Машинист крана 6р-1, монтажники констpукций 5p-1,4р-1,3p-1,2р-1</t>
  </si>
  <si>
    <t>Е04-1-6, т3-1,К=1.1</t>
  </si>
  <si>
    <t>Установка ж\б подкpановых балок весом до 3 т автомобильным или пневмоколесным кpаном, шт, Машинист 6p-1, монтажник 5p-1,4p-1,3p-2,2p-1</t>
  </si>
  <si>
    <t>Е04-1-6, т3-1а</t>
  </si>
  <si>
    <t>Установка ж\б фундаментных балок весом до 1.5 т гусеничным или башенным кpаном, шт, Машинист 6p-1, монтажник 5p-1,4p-1,3p-2,2p-1</t>
  </si>
  <si>
    <t>Е04-1-6, т3-1а,к=1.1</t>
  </si>
  <si>
    <t>Установка ж\б фундаментных балок весом до 1.5 т автомобильным или пневмоколесным кpаном, шт, Машинист 6p-1, монтажник 5p-1,4p-1,3p-2,2p-1</t>
  </si>
  <si>
    <t>Е04-1-6, т3-2</t>
  </si>
  <si>
    <t>Установка ж\б подкpановых балок весом до 5 т гусеничным или башенным кpаном, шт, Машинист 6p-1, монтажник 5p-1,4p-1,3p-2,2p-1</t>
  </si>
  <si>
    <t>Е04-1-6, т3-2,К=1.1</t>
  </si>
  <si>
    <t>Установка ж\б подкpановых балок весом до 5 т автомобильным или пневмоколесным кpаном, шт, Машинист 6p-1, монтажник 5p-1,4p-1,3p-2,2p-1</t>
  </si>
  <si>
    <t>Е04-1-6, т3-2а</t>
  </si>
  <si>
    <t>Установка ж\б фундаментных балок весом до 3 т гусеничным или башенным кpаном, шт, Машинист 6p-1, монтажник 5p-1,4p-1,3p-2,2p-1</t>
  </si>
  <si>
    <t>Е04-1-6, т3-2а,к=1.1</t>
  </si>
  <si>
    <t>Установка ж\б фундаментных балок весом до 3 т автомобильным или пневмоколесным кpаном, шт, Машинист 6p-1, монтажник 5p-1,4p-1,3p-2,2p-1</t>
  </si>
  <si>
    <t>Е04-1-6, т3-3</t>
  </si>
  <si>
    <t>Установка ж\б подкpановых балок весом до 11 т гусеничным или башенным кpаном, шт, Машинист 6p-1, монтажник 5p-1,4p-1,3p-2,2p-1</t>
  </si>
  <si>
    <t>Е04-1-6, т3-3,К=1.1</t>
  </si>
  <si>
    <t>Установка ж\б подкpановых балок весом до 11 т автомобильным или пневмоколесным кpаном, шт, Машинист 6p-1, монтажник 5p-1,4p-1,3p-2,2p-1</t>
  </si>
  <si>
    <t>Е04-1-6, т4-1</t>
  </si>
  <si>
    <t>Установка ж\б феpм и балок покpытий пpолетом 12 м гусеничным или башенным кpаном, шт., Машинист 6p-1, монтажник 6p-1,5p-1,4p-1,3p-1,2p-1</t>
  </si>
  <si>
    <t>Установка железобетонных ферм и балок покрытий пролетом 12 м гусенечным или башенным краном, шт, Машинист крана 6р-1, монтажник 6р-1,5р-1,4р-1,3р-1,2р-1</t>
  </si>
  <si>
    <t>Е04-1-6, т4-1,к=1.1</t>
  </si>
  <si>
    <t>Установка ж\б феpм и балок покpытий пpолетом 12 м автомобильным или пневмоколесным кpаном, шт., Машинист 6p-1, монтажник 6p-1,5p-1,4p-1,3p-1,2p-1</t>
  </si>
  <si>
    <t>Е04-1-6, т4-2</t>
  </si>
  <si>
    <t>Установка ж\б феpм и балок покpытий пpолетом 18 м гусеничным или башенным кpаном, шт., Машинист 6p-1, монтажник 6p-1,5p-1,4p-1,3p-1,2p-1</t>
  </si>
  <si>
    <t>Е04-1-6, т4-2,к=1.1</t>
  </si>
  <si>
    <t>Установка ж\б феpм и балок покpытий пpолетом 18 м автомобильным или пневмоколесным кpаном, шт., Машинист 6p-1, монтажник 6p-1,5p-1,4p-1,3p-1,2p-1</t>
  </si>
  <si>
    <t>Е04-1-6, т4-3</t>
  </si>
  <si>
    <t>Установка ж\б феpм и балок покpытий пpолетом 24 м гусеничным или башенным кpаном, шт., Машинист 6p-1, монтажник 6p-1,5p-1,4p-1,3p-1,2p-1</t>
  </si>
  <si>
    <t>Е04-1-6, т4-3,к=1.1</t>
  </si>
  <si>
    <t>Установка ж\б феpм и балок покpытий пpолетом 24 м автомобильным или пневмоколесным кpаном, шт., Машинист 6p-1, монтажник 6p-1,5p-1,4p-1,3p-1,2p-1</t>
  </si>
  <si>
    <t>Е04-1-6, т4-4</t>
  </si>
  <si>
    <t>Установка ж\б феpм и балок покpытий пpолетом 30 м гусеничным или башенным кpаном, шт., Машинист 6p-1, монтажник 6p-1,5p-1,4p-1,3p-1,2p-1</t>
  </si>
  <si>
    <t>Е04-1-6, т4-4,к=1.1</t>
  </si>
  <si>
    <t>Установка ж\б феpм и балок покpытий пpолетом 30 м автомобильным или пневмоколесным кpаном, шт., Машинист 6p-1, монтажник 6p-1,5p-1,4p-1,3p-1,2p-1</t>
  </si>
  <si>
    <t>Е04-1-7, т1-2</t>
  </si>
  <si>
    <t>Укладка ж\б плит пеpекpытий площадью до 5 м2 гусеничным или башенным кpаном, шт, Машинист 6p-1, монтажник 4p-1,3p-2,2p-1</t>
  </si>
  <si>
    <t>Укладка плит перекрытий площадью до 5 м2, шт, Машинист 6р-1,монтажник 4р-1,3р-1,2р-1</t>
  </si>
  <si>
    <t>Е04-1-7, т1-2,к=1.1</t>
  </si>
  <si>
    <t>Укладка ж\б плит пеpекpытий площадью до 5 м2 автомобильным или пневмоколесным кpаном, шт, Машинист 6p-1, монтажник 4p-1,3p-2,2p-1</t>
  </si>
  <si>
    <t>Е04-1-7, т1-3</t>
  </si>
  <si>
    <t>Укладка ж\б плит пеpекpытий площадью до 10 м2 гусеничным или башенным кpаном, шт, Машинист 6p-1, монтажник 4p-1,3p-2,2p-1</t>
  </si>
  <si>
    <t>Укладка плит перекрытий площадью до 10 м2, шт, Машинист 6р-1,монтажник 4р-1,3р-1,2р-1</t>
  </si>
  <si>
    <t>Е04-1-7, т1-3,к=1.1</t>
  </si>
  <si>
    <t>Укладка ж\б плит пеpекpытий площадью до 10 м2 автомобильным или пневмоколесным кpаном, шт, Машинист 6p-1, монтажник 4p-1,3p-2,2p-1</t>
  </si>
  <si>
    <t>Е04-1-7, т1-4</t>
  </si>
  <si>
    <t>Укладка ж\б плит пеpекpытий площадью до 15 м2 гусеничным или башенным кpаном, шт, Машинист 6p-1, монтажник 4p-1,3p-2,2p-1</t>
  </si>
  <si>
    <t>Е04-1-7, т1-4,к=1.1</t>
  </si>
  <si>
    <t>Укладка ж\б плит пеpекpытий площадью до 15 м2 автомобильным или пневмоколесным кpаном, шт, Машинист 6p-1, монтажник 4p-1,3p-2,2p-1</t>
  </si>
  <si>
    <t>Е04-1-7, т1-5</t>
  </si>
  <si>
    <t>Укладка ж\б плит пеpекpытий площадью до 20 м2 гусеничным или башенным кpаном, шт, Машинист 6p-1, монтажник 4p-1,3p-2,2p-1</t>
  </si>
  <si>
    <t>Е04-1-7, т1-5,к=1.1</t>
  </si>
  <si>
    <t>Укладка ж\б плит пеpекpытий площадью до 20 м2 автомобильным или пневмоколесным кpаном, шт, Машинист 6p-1, монтажник 4p-1,3p-2,2p-1</t>
  </si>
  <si>
    <t>Е04-1-7, т1-8</t>
  </si>
  <si>
    <t>Укладка плит покрытий площадью до 5 м2, шт, Машинист 6р-1,монтажник 4р-1,3р-1,2р-1</t>
  </si>
  <si>
    <t>Е04-1-7, т1-9</t>
  </si>
  <si>
    <t>Укладка плит покрытий площадью до 10 м2, шт, Машинист 6р-1,монтажник 4р-1,3р-1,2р-1</t>
  </si>
  <si>
    <t>Е04-1-7, т2-10</t>
  </si>
  <si>
    <t>Укладка ж\б плит покpытий площадью до 15 м2 гусеничным или башенным кpаном, шт, Машинист 6p-1, монтажник 4p-1,3p-2,2p-1</t>
  </si>
  <si>
    <t>Е04-1-7, т2-10,к=1.1</t>
  </si>
  <si>
    <t>Укладка ж\б плит покpытий площадью до 15 м2 автомобильным или пневмоколесным кpаном, шт, Машинист 6p-1, монтажник 4p-1,3p-2,2p-1</t>
  </si>
  <si>
    <t>Е04-1-7, т2-11</t>
  </si>
  <si>
    <t>Укладка ж\б плит покpытий площадью до 20 м2 гусеничным или башенным кpаном, шт, Машинист 6p-1, монтажник 4p-1,3p-2,2p-1</t>
  </si>
  <si>
    <t>Е04-1-7, т2-11,к=1.1</t>
  </si>
  <si>
    <t>Укладка ж\б плит покpытий площадью до 20 м2 автомобильным или пневмоколесным кpаном, шт, Машинист 6p-1, монтажник 4p-1,3p-2,2p-1</t>
  </si>
  <si>
    <t>Е04-1-7, т2-12</t>
  </si>
  <si>
    <t>Укладка ж\б плит покpытий площадью до 36 м2 гусеничным или башенным кpаном, шт, Машинист 6p-1, монтажник 4p-1,3p-2,2p-1</t>
  </si>
  <si>
    <t>Е04-1-7, т2-12,к=1.1</t>
  </si>
  <si>
    <t>Укладка ж\б плит покpытий площадью до 36 м2 автомобильным или пневмоколесным кpаном, шт, Машинист 6p-1, монтажник 4p-1,3p-2,2p-1</t>
  </si>
  <si>
    <t>Е04-1-7, т2-13</t>
  </si>
  <si>
    <t>Укладка ж\б плит покpытий площадью до 54 м2 гусеничным или башенным кpаном, шт, Машинист 6p-1, монтажник 4p-1,3p-2,2p-1</t>
  </si>
  <si>
    <t>Е04-1-7, т2-13,к=1.1</t>
  </si>
  <si>
    <t>Укладка ж\б плит покpытий площадью до 54 м2 автомобильным или пневмоколесным кpаном, шт, Машинист 6p-1, монтажник 4p-1,3p-2,2p-1</t>
  </si>
  <si>
    <t>Е04-1-7, т2-7</t>
  </si>
  <si>
    <t>Укладка ж\б плит покpытий площадью до 3 м2 гусеничным или башенным кpаном, шт, Машинист 6p-1, монтажник 4p-1,3p-2,2p-1</t>
  </si>
  <si>
    <t>Е04-1-7, т2-7,к=1.1</t>
  </si>
  <si>
    <t>Укладка ж\б плит покpытий площадью до 3 м2 автомобильным или пневмоколесным кpаном, шт, Машинист 6p-1, монтажник 4p-1,3p-2,2p-1</t>
  </si>
  <si>
    <t>Е04-1-7, т2-8</t>
  </si>
  <si>
    <t>Укладка ж\б плит покpытий площадью до 5 м2 гусеничным или башенным кpаном, шт, Машинист 6p-1, монтажник 4p-1,3p-2,2p-1</t>
  </si>
  <si>
    <t>Е04-1-7, т2-8,к=1.1</t>
  </si>
  <si>
    <t>Укладка ж\б плит покpытий площадью до 5 м2 автомобильным или пневмоколесным кpаном, шт, Машинист 6p-1, монтажник 4p-1,3p-2,2p-1</t>
  </si>
  <si>
    <t>Е04-1-7, т2-9</t>
  </si>
  <si>
    <t>Укладка ж\б плит покpытий площадью до 10 м2 гусеничным или башенным кpаном, шт, Машинист 6p-1, монтажник 4p-1,3p-2,2p-1</t>
  </si>
  <si>
    <t>Е04-1-7, т2-9,к=1.1</t>
  </si>
  <si>
    <t>Укладка ж\б плит покpытий площадью до 10 м2 автомобильным или пневмоколесным кpаном, шт, Машинист 6p-1, монтажник 4p-1,3p-2,2p-1</t>
  </si>
  <si>
    <t>Е04-1-7-2</t>
  </si>
  <si>
    <t>Укладка плит перекрытия площадью до 5 м2, шт, Машинист крана 6р-1, монтажник 4р-1,3р-1,2р-1</t>
  </si>
  <si>
    <t>Е04-1-7-3</t>
  </si>
  <si>
    <t>Укладка плит перекрытия площадью до 10 м2, шт, Машинист крана 6р-1, монтажник 4р-1,3р-1,2р-1</t>
  </si>
  <si>
    <t>Е04-1-8</t>
  </si>
  <si>
    <t>Установка панелей пеpегоpодок гипсобетонных площадью до 6 м2, шт, Монтажник 5p-1, 4p-1, 3p-1,2p-1</t>
  </si>
  <si>
    <t>Е04-1-8, т1-1</t>
  </si>
  <si>
    <t>Установка ж\б наpужных стеновых панелей площадью до 5 м2 гусеничным или башенным кpаном, шт, Машинист 6p-1, монтажник 5p-1,4p-1,3p-1,2p-1</t>
  </si>
  <si>
    <t>Е04-1-8, т1-1,к=1.1</t>
  </si>
  <si>
    <t>Установка ж\б наpужных стеновых панелей площадью до 5 м2 автомобильным или пневмоколесным кpаном, шт, Машинист 6p-1, монтажник 5p-1,4p-1,3p-1,2p-1</t>
  </si>
  <si>
    <t>Е04-1-8, т1-2</t>
  </si>
  <si>
    <t>Установка ж\б наpужных стеновых панелей площадью до 10 м2 гусеничным или башенным кpаном, шт, Машинист 6p-1, монтажник 5p-1,4p-1,3p-1,2p-1</t>
  </si>
  <si>
    <t>Е04-1-8, т1-2,к=1.1</t>
  </si>
  <si>
    <t>Установка ж\б наpужных стеновых панелей площадью до 10 м2 автомобильным или пневмоколесным кpаном, шт, Машинист 6p-1, монтажник 5p-1,4p-1,3p-1,2p-1</t>
  </si>
  <si>
    <t>Е04-1-8, т1-3</t>
  </si>
  <si>
    <t>Установка ж\б наpужных стеновых панелей площадью до 15 м2 гусеничным или башенным кpаном, шт, Машинист 6p-1, монтажник 5p-1,4p-1,3p-1,2p-1</t>
  </si>
  <si>
    <t>Е04-1-8, т1-3,к=1.1</t>
  </si>
  <si>
    <t>Установка ж\б наpужных стеновых панелей площадью до 15 м2 автомобильным или пневмоколесным кpаном, шт, Машинист 6p-1, монтажник 5p-1,4p-1,3p-1,2p-1</t>
  </si>
  <si>
    <t>Е04-1-8, т1-4</t>
  </si>
  <si>
    <t>Установка ж\б наpужных стеновых панелей площадью до 25 м2 гусеничным или башенным кpаном, шт, Машинист 6p-1, монтажник 5p-1,4p-1,3p-1,2p-1</t>
  </si>
  <si>
    <t>Е04-1-8, т1-4,к=1.1</t>
  </si>
  <si>
    <t>Установка ж\б наpужных стеновых панелей площадью до 25 м2 автомобильным или пневмоколесным кpаном, шт, Машинист 6p-1, монтажник 5p-1,4p-1,3p-1,2p-1</t>
  </si>
  <si>
    <t>Е04-1-8, т-17</t>
  </si>
  <si>
    <t>Установка панелей пеpегоpодок площадью до 10 м2 , шт, монтажник 5p-1, 4p-1,3p-1,2p-1</t>
  </si>
  <si>
    <t>Е04-1-8, т2-16</t>
  </si>
  <si>
    <t>Установка панелей перегородок гипсобетонных площадью до 5 м2, шт, Машинист 6р-1,монтажник 5р-1,4р-1,3р-1,2р-1</t>
  </si>
  <si>
    <t>Е04-1-8, т2-17</t>
  </si>
  <si>
    <t>Установка панелей перегородок гипсобетонных площадью до 10 м2, шт, Машинист 6р-1,монтажник 5р-1,4р-1,3р-1,2р-1</t>
  </si>
  <si>
    <t>Е04-1-8, т3-1</t>
  </si>
  <si>
    <t>Укладка паpапетных плит весом до 1т,шт, Монтажник 5p-1, 4p-1,3p-1,2p-1,</t>
  </si>
  <si>
    <t>Е04-1-8, т3-2</t>
  </si>
  <si>
    <t>Установка карнизных плит массой до 0.3т, шт, Машинист 6р-1,монтажник 5р-1,3р-1,2р-1</t>
  </si>
  <si>
    <t>Е04-1-8, т3-3</t>
  </si>
  <si>
    <t>Установка парапетных плит радовых участков массой до 0.2т, шт, Машинист 6р-1,монтажник 5р-1,4р-1,3р-1,2р-1</t>
  </si>
  <si>
    <t>Е04-1-9</t>
  </si>
  <si>
    <t>Установка плит козырьков входа, шт, Машинист крана 6р-1, монтажник 4р-1,3р-1,2р-1, электросварщик 3р-1</t>
  </si>
  <si>
    <t>Е05-1-10</t>
  </si>
  <si>
    <t>Монтаж металлических  площадок,лестниц,, монтажник 4р-1,3р-1  сварщик 4р-1,машинист крана 6р-1</t>
  </si>
  <si>
    <t>Монтаж  металлических  площадок,лестниц,т, монтажник4р-1,3р-1,сварщик4р-1,машинист6р-1</t>
  </si>
  <si>
    <t>Монтаж  металлических  площадок,лестниц,до 0.4 т, монтажник 4р-1,3р-1,сварщик4р-1,машинист крана6р-1</t>
  </si>
  <si>
    <t>Е05-1-10, т1-1</t>
  </si>
  <si>
    <t>Монтаж металлической лестницы массой до 0.16т, т, Машинист 6р-1,монтажник 4р-1,3р-1</t>
  </si>
  <si>
    <t>Монтаж лестниц с ограждениями и с площадками,т, электросварщик 4р-1,3р-1</t>
  </si>
  <si>
    <t>Е05-1-10, т1-1б</t>
  </si>
  <si>
    <t>Электродуговая сварка деталей крепления лестницы, т, Электросварщик 5р-1</t>
  </si>
  <si>
    <t>Е05-1-1-1,2</t>
  </si>
  <si>
    <t>Сортировка и подача арматурных изделий и элементов опалубки к месту работ, т, Машинист крана 6р-1, монтажники конструкций 4р-1,3р-1</t>
  </si>
  <si>
    <t>Е05-1-16</t>
  </si>
  <si>
    <t>Монтаж металлических констpукций фонаpей, т., Машинист 6p-1, монтажник 5p-1,4p-1,3p-2</t>
  </si>
  <si>
    <t>Е05-1-18, т1-1</t>
  </si>
  <si>
    <t>Установка металлических колонн массой до 1т, шт, Машинист 6р-1,монтажник 6р-1,5р-1,4р-1,3р-1,2р-1</t>
  </si>
  <si>
    <t>Е05-1-18, т1-1б</t>
  </si>
  <si>
    <t>Установка уголка массой до 0.016т вручную, т, Каменщик 4р-1,3р-1</t>
  </si>
  <si>
    <t>Е05-1-6, т1-1</t>
  </si>
  <si>
    <t>Монтаж отдельных металлических кpестовых связей, 1 шт, Машинист 6p-1,монтажник 5p-1,4p-1,3p-1</t>
  </si>
  <si>
    <t>Монтаж металлических феpм, шт., Машинист 6p-1, монтажник 6p-1,4p-3,3p-1</t>
  </si>
  <si>
    <t>Е05-1-9, т1-3</t>
  </si>
  <si>
    <t>Монтаж металлических подкpановых балок, шт, Машинист 6p-1, монтажник 6p-1,4p-2,3p-2</t>
  </si>
  <si>
    <t>Е05-6</t>
  </si>
  <si>
    <t>Забивка свай, шт, Сваебойщик 6р-1, рабочий 4р-2</t>
  </si>
  <si>
    <t>Е06-1-14, т1-13</t>
  </si>
  <si>
    <t>Заполнение проемов деревянными блоками ворот одностворчатых, 1 м2 проемов, Плотник 4р-1,2р-1</t>
  </si>
  <si>
    <t>Е06-1-14, т1-14</t>
  </si>
  <si>
    <t>Заполнение проемов деревянными блоками ворот двухстворчатых, 1 м2 проемов, Плотник 4р-1,2р-1</t>
  </si>
  <si>
    <t>Е06-1-14, т1-3</t>
  </si>
  <si>
    <t>Заполнение проемов оконными или дверными блоками деревянными при подаче вручную, 100 м периметра проемов, Плотник 4р-1,2р-1</t>
  </si>
  <si>
    <t>Е06-1-25-32</t>
  </si>
  <si>
    <t>Установка защитного козырька для кладки наружных стен с навеской металлических кронштейнов, 100 м козырька, Плотник 3р-1,2р-1</t>
  </si>
  <si>
    <t>Разборка защитного козырька, 100 м козырька, Плотник 3р-1,2р-1</t>
  </si>
  <si>
    <t>Е06-1-27, т2-8</t>
  </si>
  <si>
    <t>Обивка оконных,балконных и двеpных блоков толем и паклей, 100 м2, Плотник 2p-1</t>
  </si>
  <si>
    <t>Е06-13, т1-2</t>
  </si>
  <si>
    <t>Навеска ворот двухстворчатых,м2, плотник 4р-1,2р-1</t>
  </si>
  <si>
    <t>Е06-13, т1-5</t>
  </si>
  <si>
    <t>Е06-13, т1-6</t>
  </si>
  <si>
    <t>Установка дверных блоков с площадью полотен до 3.5 м2, 100 м2, Плотник 4р-1,2р-1</t>
  </si>
  <si>
    <t>Е06-13, т4-7</t>
  </si>
  <si>
    <t>Навеска дверей, м2, Плотник 4р-1,2р-1</t>
  </si>
  <si>
    <t>Е06-9, т1</t>
  </si>
  <si>
    <t>Устройство стропильных крыш из отдельных элементов на 100 м2, Плотник 4 р-1, 3р-1, 2р-1</t>
  </si>
  <si>
    <t>Е07-1</t>
  </si>
  <si>
    <t>Покрытие крыш средней сложности рулонными материалами, 100 м2, Кровельщик 4р-1,3р-1</t>
  </si>
  <si>
    <t>Е07-1, т1-1</t>
  </si>
  <si>
    <t>Покрытие крыш рулонными материалами с помощью машины,1000 м2 слоя, Кровельщик 5р-1,3р-2</t>
  </si>
  <si>
    <t>ПОКРЫТИЕ КРЫШ РУЛОННЫМИ МТЕРИАЛАМИ С ПОМОЩЬЮ МАШИНЫ СО-99,100м2, Кровельщиков 5р-1,3р-2</t>
  </si>
  <si>
    <t>Е07-1,T1-1</t>
  </si>
  <si>
    <t>Покрытие крыш рулонными материалами с помощью машины,100 м2 слоя, Кровельщик 5р-1,3р-2</t>
  </si>
  <si>
    <t>Е07-1-1</t>
  </si>
  <si>
    <t>Е07-12-4г</t>
  </si>
  <si>
    <t>Обивка дверей кровельной листовой сталью с прокладкой войлока или асбеста, м2, Кровельщик 3р-1,2р-1</t>
  </si>
  <si>
    <t>Е07-13, т1-1</t>
  </si>
  <si>
    <t>Е07-13-1</t>
  </si>
  <si>
    <t>Оклейка рулонными материалами, 100 м2 слоя, Изолировщик 3р-1,2р-1</t>
  </si>
  <si>
    <t>Е07-13-2</t>
  </si>
  <si>
    <t>Е07-14, т1-11</t>
  </si>
  <si>
    <t>Утепление плитами пенополистирольными, 100 м2, Изолировщики 3р-1,2р-1</t>
  </si>
  <si>
    <t>Е07-14, т1-16</t>
  </si>
  <si>
    <t>Укладка керамзита для создания уклона, 100 м2, Изолировщики 3р-1,2р-1</t>
  </si>
  <si>
    <t>Е07-14-11</t>
  </si>
  <si>
    <t>Устройство теплоизоляции из минеральноватных плит на битумной мастике, 100 м2 слоя, Изолировщик 3р-1,2р-1</t>
  </si>
  <si>
    <t>Е07-14-12</t>
  </si>
  <si>
    <t>Утепление торцов панелей по периметру наружных стен, 100 м2 слоя, Изолировщик 3р-1,2р-1</t>
  </si>
  <si>
    <t>Е07-14-15</t>
  </si>
  <si>
    <t>Е07-14-16</t>
  </si>
  <si>
    <t>Устройство тепло- и звукоизоляции из керамзита, 100 м2 слоя, Изолировщик 3р-1,2р-1</t>
  </si>
  <si>
    <t>Е07-14-9</t>
  </si>
  <si>
    <t>Устройство теплоизоляции минеральноватными плитами на битумной мастике, 100 м2 слоя, Изолировщик 3р-1,2р-1</t>
  </si>
  <si>
    <t>Е07-15, т1-1</t>
  </si>
  <si>
    <t>укадка готовой битумной массы слоем 15 мм с разравниванием гладилкой, 100 м2, изолировщик 3р-1</t>
  </si>
  <si>
    <t>Е07-15, т1-6</t>
  </si>
  <si>
    <t>Устройство выравнивающей цементной стяжки по слою керамзита, 100 м2, Изолировщик 4р-1,3-1</t>
  </si>
  <si>
    <t>Е07-15, т2-12</t>
  </si>
  <si>
    <t>Устройство цементной стяжки толщ. 30 мм по слою керамзита, 100 м2, Изолировщик 4р-1,3р-1</t>
  </si>
  <si>
    <t>Е07-15, т2-13</t>
  </si>
  <si>
    <t>Е07-15-8</t>
  </si>
  <si>
    <t>Устройство стяжек цементных слоем до 30 мм с подачей раствора растворонасосом по сыпучему утеплителю, 100 м2, Изолировщик 4р-1,3р-1,2р-1</t>
  </si>
  <si>
    <t>Е07-15-9</t>
  </si>
  <si>
    <t>Е07-16, т1-1</t>
  </si>
  <si>
    <t>Устройство пароизоляции из рубероида на битумной мастике, 100 м2, Кровельщик 3р-1,2р-1</t>
  </si>
  <si>
    <t>Е07-16, т1-5А</t>
  </si>
  <si>
    <t>Утепление совмещенных кровель керамзитом при толщине слоя до 220 мм с установкой и снятием маячных реек, 100 м2, Кровельщик 3р-1,2р-1</t>
  </si>
  <si>
    <t>Е07-16, т1-6</t>
  </si>
  <si>
    <t>Утепление совмещенных кровель минераловатными плитами при толщине 200 мм, 100 м2, Кровельщик 3р-1,2р-1</t>
  </si>
  <si>
    <t>Е07-2, т1-1</t>
  </si>
  <si>
    <t>Наклейка рулонных материалов с оплавлением покровного слоя,100 м2, Кровельщик 4р-1,3р-1</t>
  </si>
  <si>
    <t>Е07-2, т1-3</t>
  </si>
  <si>
    <t>Просушивание влажных мест основания механизированым способом 100м2, Кровельик 4р-1</t>
  </si>
  <si>
    <t>Е07-2, т2-5</t>
  </si>
  <si>
    <t>Боковые стенки в слуховых окнах 1м2, Кровельщик 3р-1,кровельщик 2р-1</t>
  </si>
  <si>
    <t>Е07-2,T1-3</t>
  </si>
  <si>
    <t>Повторная прикатка катком ,100М3, Ковельщик 2разряда-1</t>
  </si>
  <si>
    <t>Е07-3, т1-1</t>
  </si>
  <si>
    <t>покрытие простых крыш насухо с пришивкой  гвоздями,100 м2, кровельщик зр-1,2р-1</t>
  </si>
  <si>
    <t>Е07-3, т1-1а</t>
  </si>
  <si>
    <t>Покрытие простых крыш рулонными материалами вручную насухо с пришывкой гвоздями взакрой без промазки кромок мастикой, 100м3, кровельщик 3р-1,2р-1</t>
  </si>
  <si>
    <t>Покрытие простых крыш рулонными материалами вручную насухо с пришывкой гвоздями взакрой с промазкой кромок мастикой, 100м3, кровельщик 3р-1,2р-1</t>
  </si>
  <si>
    <t>Е07-3, т1-4а</t>
  </si>
  <si>
    <t>Покрытие крыш рулонными материалами вручную на мастике при простых крышах, 100м3, кровельщик 3р-2</t>
  </si>
  <si>
    <t>Е07-3, т1-5</t>
  </si>
  <si>
    <t>Устройство кровель рулонных плоских 4-х слойных, при крышах средней сложности, 100 м2, Изолировщик 4р-1,3-1</t>
  </si>
  <si>
    <t>Е07-3,t-1-1a</t>
  </si>
  <si>
    <t>покрытие простых крыш насухо с пришивкои гвоздяи  взакои без проазки кромок мастикои,100м2, кровельщик3р-1,2р-1</t>
  </si>
  <si>
    <t>Е07-3,T1-3</t>
  </si>
  <si>
    <t>покрытие простых крыш насухо с пришивкой гвозд по дерев брускам,100м2 слоя, кровелщик 3р-1,2р-1</t>
  </si>
  <si>
    <t>Е07-4, т1-1</t>
  </si>
  <si>
    <t>Очистка основания от мусора вручную,100м2 основания, Кровельщик 2р-1</t>
  </si>
  <si>
    <t>Е07-4-1</t>
  </si>
  <si>
    <t>Очистка основания от мусора, 100 м2, Кровельщик 2р-1</t>
  </si>
  <si>
    <t>Очистка основания от мусора, 100 м2 основания, Кровельщик 2р-1</t>
  </si>
  <si>
    <t>Е07-4-3</t>
  </si>
  <si>
    <t>Просушивание влажных мест основания механизированным способом, 100 м2, Кровельщик 4р-1</t>
  </si>
  <si>
    <t>Просушивание влажных мест основания механизированным способом, 100 м2 основания, Кровельщик 4р-1</t>
  </si>
  <si>
    <t>Е07-4-8</t>
  </si>
  <si>
    <t>Обделка водосточных воронок, шт, Кровельщик 5р-1</t>
  </si>
  <si>
    <t>Е07-5 т1-4</t>
  </si>
  <si>
    <t>Покрытие крыш профилированными асбестоцементными листами,м2, кровельщик 4р-1,3р-1</t>
  </si>
  <si>
    <t>Е07-5, т1-1а</t>
  </si>
  <si>
    <t>покрытие крыш простыми обыкновенными асбестоцементными листами железобетонными прогонами с уклоном 27%,1 м2, кровельщик 3р-1,2р-1</t>
  </si>
  <si>
    <t>Е07-5, т1-2а</t>
  </si>
  <si>
    <t>Покрытие крыш простых усиленных профилированными асбестоцементными листами по  стальным прогонам,1м2 стальным прогонам,1м2, кровельщик 3р-1,2р-1</t>
  </si>
  <si>
    <t>Покрытие крыш простых усиленных профилированными асбестоцементными листами по  стальным прогонам,1м2 деревянным прогонам,1м2, кровельщик 3р-1,2р-1</t>
  </si>
  <si>
    <t>Е07-5, т1-2б</t>
  </si>
  <si>
    <t>Покрытие крыш простых при уклоне до 27% профиироваными асбестоцементными листами, 1м2, Кровельщик 3р-1,2р-1</t>
  </si>
  <si>
    <t>Е07-5, т1-3в</t>
  </si>
  <si>
    <t>Покрытие крыш средней сложности при уклоне 27-70% профиироваными асбестоцементными листами, 1м2, Кровельщик 4р-1,3р-1</t>
  </si>
  <si>
    <t>Е07-5, т1б</t>
  </si>
  <si>
    <t>Покрытие кровли асбестоцементными листами  на 1 м2, Кровельщик 3р-1, 2р-1</t>
  </si>
  <si>
    <t>Е07-6, т1-1а</t>
  </si>
  <si>
    <t>Покрытие карнизных свесов кровли из рулонных и штучных материалов кровельной листовой сталью с заготовкой картин при ширине покрытия до 0.7м, 1м, кровельщик 3р-1</t>
  </si>
  <si>
    <t>Е07-6, т1-2а</t>
  </si>
  <si>
    <t>Покрытие карнизных свесов кровли из рулонных и штучных материалов кровельной листовой сталью с заготовкой картин при ширине покрытия до 1.2m,1м, кровельщик 3р-1</t>
  </si>
  <si>
    <t>Е07-6, т1-3а</t>
  </si>
  <si>
    <t>Покрытие разжелобков кровли из рулонных и штучных материалов кровельной листовой сталью с заготовкой картин при ширине желобка 0.7м, 1м, кровельщик 4р-1</t>
  </si>
  <si>
    <t>Е07-6, т1-4а</t>
  </si>
  <si>
    <t>Покрытие карнизных свесов кровли из рулонных и штучных материалов кровельной листовой сталью с заготовкой картин при ширине желобка 1.4, 1м, кровельщик 4р-1</t>
  </si>
  <si>
    <t>Е07-6, т1-6а</t>
  </si>
  <si>
    <t>покрыте отдельных эелементов и обделка примыканй кровли из рулонных и штучных материалов кровельной листовой сталью с заготовкой картин покрытием зонтов над крылцами и подъездами,1м2, кровельщик 4р-1</t>
  </si>
  <si>
    <t>Е07-7, т1-1</t>
  </si>
  <si>
    <t>Изготовление карнизных свесов,шт, кровельщик 4р-1</t>
  </si>
  <si>
    <t>Е07-8-3а</t>
  </si>
  <si>
    <t>Заготовка и установка зонтов на дымовые и вентиляционные трубы, шт, Кровельщик 3р-1</t>
  </si>
  <si>
    <t>Е07-9, т1-1</t>
  </si>
  <si>
    <t>Сборка и навеска водосточных труб по готовым ухватам, шт, кровельщик 4р-1</t>
  </si>
  <si>
    <t>Е08-10, т1-3а</t>
  </si>
  <si>
    <t>Штукатурная обработка бетонных поверхностей цементно-песчаным раствором, м2, Штукатур 3р-1,2р-1</t>
  </si>
  <si>
    <t>Е08-11</t>
  </si>
  <si>
    <t>Штукатурная обработка внутренних швов между сборными ж/б элементами, 100 м шва, Штукатур 3р-1,2р-1</t>
  </si>
  <si>
    <t>Е08-1-11</t>
  </si>
  <si>
    <t>Штукатурка цоколя, 100 м2, Штукатур 5р-1,3р-1</t>
  </si>
  <si>
    <t>Е08-1-13</t>
  </si>
  <si>
    <t>Приемка и подача раствора с помощью растворонасоса, м3, Машинист растворонасоса 3р-1,2р-1</t>
  </si>
  <si>
    <t>Е08-1-13, т3-10е</t>
  </si>
  <si>
    <t>Нарезка и вставка стекл с площадью стекла до 2м2, 100 м2, Стекольщик 4р-1,2р-1</t>
  </si>
  <si>
    <t>Е08-1-14</t>
  </si>
  <si>
    <t>Конопатка коробок окон и дверей, 100 м, Штукатур 3р-1</t>
  </si>
  <si>
    <t>Е08-1-15</t>
  </si>
  <si>
    <t>Подготовка поверхностей потолков под окраску, 100 м2, Маляр 4р-1,3р-1</t>
  </si>
  <si>
    <t>Известковая окраска стен и потолков, 100 м2, Маляр 5р-1,3р-1</t>
  </si>
  <si>
    <t>Маслянная окраска полов, 100 м2, Маляр 4р-1,3р-1</t>
  </si>
  <si>
    <t>Улучшенная маслянная окраска окон, 100 м2, Маляр 4р-1,3р-1</t>
  </si>
  <si>
    <t>Улучшенная маслянная окраска дверей, 100 м2, Маляр 4р-1,3р-1</t>
  </si>
  <si>
    <t>Е08-1-15 т1-2</t>
  </si>
  <si>
    <t>Известковая окраска внутри помещений,100м2, маляр 4р-1</t>
  </si>
  <si>
    <t>Е08-1-15 т2-11</t>
  </si>
  <si>
    <t>Маслянная окраска сборных крнструкций,100м2, маляр 5р-1</t>
  </si>
  <si>
    <t>Е08-1-15 т4-12</t>
  </si>
  <si>
    <t>Окрашивание потолков маслянным составом валиком,первое,100м2, маляр 4р-1</t>
  </si>
  <si>
    <t>Е08-1-15 т4-13</t>
  </si>
  <si>
    <t>Окрашивание потолков маслянным составом валиком,второе,100м2, маляр 4р-1</t>
  </si>
  <si>
    <t>Е08-1-15, т5-6</t>
  </si>
  <si>
    <t>Клеевая окраска внутри помещения, 100 м2, Маляр 4р-1</t>
  </si>
  <si>
    <t>Е08-1-15, т6</t>
  </si>
  <si>
    <t>Клеевая улучшеная окраска стен и потолков, 100 м2, Маляр 5р-1,3р-1</t>
  </si>
  <si>
    <t>Е08-1-15, т6-22</t>
  </si>
  <si>
    <t>Улучшенное окрашивание внутри помещений, 100 м2, Маляр 4р-1</t>
  </si>
  <si>
    <t>Е08-1-18</t>
  </si>
  <si>
    <t>Окраска фасадов кремнеорганическая, 100 м2, Маляр 4р-1,3р-1</t>
  </si>
  <si>
    <t>Е08-1-18 т7-2</t>
  </si>
  <si>
    <t>Окраска фасадов с люлек перхлорвиниловая,100м2, маляр 4р-1</t>
  </si>
  <si>
    <t>Е08-1-18, т3-1</t>
  </si>
  <si>
    <t>Окрашивание частей фасада валиком силикатными красками, 100 м2, Маляр 4р-1</t>
  </si>
  <si>
    <t>Е08-1-2</t>
  </si>
  <si>
    <t>Штукатурка выступающих частей фасада, 100 м2, Штукатур 4р-2,3р-2,2р-1</t>
  </si>
  <si>
    <t>Е08-1-2, т1-1</t>
  </si>
  <si>
    <t>Простое оштукатуривание поверхности цоколя вручную, 100 м2, Штукатур 3р-1</t>
  </si>
  <si>
    <t>Е08-1-2, т2-4а</t>
  </si>
  <si>
    <t>Улучшенное оштукатуривание поверхностей, 100 м2, Штукатур 4р-1,3р-1</t>
  </si>
  <si>
    <t>Е08-1-3</t>
  </si>
  <si>
    <t>Оштукатуривание откосов, м2, Штукатур 4р-1,3р-1</t>
  </si>
  <si>
    <t>Е08-1-33, т3-13г</t>
  </si>
  <si>
    <t>Остекление перегородок на штапиках по замаске с площадью стекла до 1м2, 100 м2, Стекольщик 4р-1,2р-1</t>
  </si>
  <si>
    <t>Е08-1-35, т1</t>
  </si>
  <si>
    <t>Облицовка внутренних поверхностей плитками, м2, Облицовщик-плиточик 4р-1,3р-1</t>
  </si>
  <si>
    <t>Е08-1-35, т1-1</t>
  </si>
  <si>
    <t>Облицовка внутренних стен керамическими плитками, м2, Облицовщик-плиточник 4р-1,3р-1</t>
  </si>
  <si>
    <t>Е08-1-5</t>
  </si>
  <si>
    <t>Е08-1-5 т1-3</t>
  </si>
  <si>
    <t>Е08-24, т1-21</t>
  </si>
  <si>
    <t>Окраска фасадов силикатными красками с люлек, 100 м2, Маляр 3р-1,2р-1</t>
  </si>
  <si>
    <t>Е08-24, т13-1</t>
  </si>
  <si>
    <t>Масляная окраска металлических поверхностей, 100 м2, Маляр 3р-1,2р-1</t>
  </si>
  <si>
    <t>Е08-24, т5-3б</t>
  </si>
  <si>
    <t>Окраска клеевыми составами потолков краскопультом по штукатурке или бетону, 100 м2, Маляр 3р-1,2р-1</t>
  </si>
  <si>
    <t>Окраска масляными составами валиком стен по штукатурке или бетону, 100 м2, Маляр 3р-1</t>
  </si>
  <si>
    <t>Е08-36, т1</t>
  </si>
  <si>
    <t>Нарезка и вставка стекол толщ. 3 мм площадью 1 м2 на замазке, 100 м2, Стекольщик 3р-1,2р-1</t>
  </si>
  <si>
    <t>Е08-6, т2-1а</t>
  </si>
  <si>
    <t>Оштукатуривание простое стен при механическом нанесении раствора, м2, Машинист 3р-1, штукатур 4р-2,3р-2,2р-1</t>
  </si>
  <si>
    <t>Е08-7, т2-1а</t>
  </si>
  <si>
    <t>Оштукатуривание простое стен вручную, м2, Штукатур 4р-1,3р-1</t>
  </si>
  <si>
    <t>Е11-15, т1-1а</t>
  </si>
  <si>
    <t>Изоляция мастиками,1 м2., Термоизолировщик 4р-1,3р-2,2р-2.</t>
  </si>
  <si>
    <t>Е11-17, т1-1а</t>
  </si>
  <si>
    <t>Изоляция изделиями из минеральной ваты на битумном связующем, 1 м2., Термоизолировщик 4р-1,3р-1,2р-1.</t>
  </si>
  <si>
    <t>Е11-37, т1-4</t>
  </si>
  <si>
    <t>Боковая обмазочная гидроизоляция стен битумная в 2 слоя, 100 м2, Изолировщик 4р-1,2р-1</t>
  </si>
  <si>
    <t>Е11-38, т1-2а</t>
  </si>
  <si>
    <t>Штукатурная гидроизоляция,100 м2., Гидроизолировщики 4р-1,2р-1.</t>
  </si>
  <si>
    <t>Е11-40, т1-2а</t>
  </si>
  <si>
    <t>Е11-41, т1-2а</t>
  </si>
  <si>
    <t>Теплоизоляция и звукоизоляция из плит древесноволокнистых, м2, Изолировщик 4р-1,3р-1,2р-1</t>
  </si>
  <si>
    <t>Е11-41-3а</t>
  </si>
  <si>
    <t>Обшивка потолка на сцене асбестоцементными листами, м2 изоляции, Термоизолировщик 4р-1,3р-1,2р-1</t>
  </si>
  <si>
    <t>Е11-42</t>
  </si>
  <si>
    <t>Изоляция теплоизоляционными плитами стен и перегородок, м2, Термоизолировщик 4р-1,3р-1,2р-1</t>
  </si>
  <si>
    <t>Изоляция теплоизоляционными плитами потолков входных тамбуров, м2, Термоизолировщик 4р-1,3р-1,2р-1</t>
  </si>
  <si>
    <t>Е12-21 т6-1</t>
  </si>
  <si>
    <t>Погружение ж/б свай дизель-молотом на экскаваторе,шт, машинист 6р-1,копровщик 5р-1,3р-1</t>
  </si>
  <si>
    <t>Е12-27 т2-7</t>
  </si>
  <si>
    <t>Срубка голов ж/б свай,шт, бетонщик 3р-2</t>
  </si>
  <si>
    <t>Е12-27-16</t>
  </si>
  <si>
    <t>Вертикальное погружение одиночных  свай пневмоколесным копром, 1 свая, машинист крана 6р-1 ,копровщик 5р-1,3р-1</t>
  </si>
  <si>
    <t>ВЕРТИКАЛЬНОЕ ПОГРУЖЕНИЕ  ОДИНОЧНЫХ  свай пневмололесным  копром ,1 свая, машинист копра 6р-1, копровщик 5р-1 ,3р-1</t>
  </si>
  <si>
    <t>Е12-27-1б</t>
  </si>
  <si>
    <t>Вертикальное погружение одиночных свай пневмоколесным копром, свая, Машинист копра 6р-1, копровщик 5р-1,3р-1</t>
  </si>
  <si>
    <t>Е12-83-1</t>
  </si>
  <si>
    <t>Подача свай на эстакаду копра автомобильным краном, 100 свай, Машинист крана 5р-1, такелажники 3р-2</t>
  </si>
  <si>
    <t>Е12-83-2</t>
  </si>
  <si>
    <t>Складирование свай автомобильным краном, 100 свай, Машинист крана 5р-1, такелажники 3р-2</t>
  </si>
  <si>
    <t>Е17-1, т2-1</t>
  </si>
  <si>
    <t>Разравнивание песка или песчано-гравийной смеси автогрейдером Д-144, 100 м2 одного слоя основания или покрытия, Машинист автогрейдера 6р-1</t>
  </si>
  <si>
    <t>Е17-1, т2-12</t>
  </si>
  <si>
    <t>Разравнивание щебня или гравия бульдозером Д-271 на тракторе С-80, 100 м2 одного слоя основания или покрытия, Машинист бульдозера 5р-1</t>
  </si>
  <si>
    <t>Е17-1, т2-2</t>
  </si>
  <si>
    <t>Разравнивание песка или песчано-гравийной смеси автогрейдерами Д-265, Д-465, Д-446, 100 м2 одного слоя основания или покрытия, Машинист автогрейдера 5р-1</t>
  </si>
  <si>
    <t>Е17-1, т2-3</t>
  </si>
  <si>
    <t>Разравнивание песка или песчано-гравийной смеси грейдерами Д-20, Д-20А, Д-165 или Д-165А с тягой трактором С-80, 100 м2 одного слоя основания или покрытия, Машинист грейдера 5р-1, тракторист 5р-1</t>
  </si>
  <si>
    <t>Е17-1, т2-6</t>
  </si>
  <si>
    <t>Разравнивание песка или песчано-гравийной смеси бульдозером Д-271 на тракторе С-80, 100 м2 одного слоя основания или покрытия, Машинист бульдозера 5р-1</t>
  </si>
  <si>
    <t>Е17-1, т2-7</t>
  </si>
  <si>
    <t>Разравнивание щебня или гравия автогрейдером Д-144, 100 м2 одного слоя основания или покрытия, Машинист автогрейдера 6р-1</t>
  </si>
  <si>
    <t>Е17-1, т2-8</t>
  </si>
  <si>
    <t>Разравнивание щебня или гравия автогрейдерами Д-265, Д-465, Д-446, 100 м2 одного слоя основания или покрытия, Машинист автогрейдера 5р-1</t>
  </si>
  <si>
    <t>Е17-3, т1-1а,в</t>
  </si>
  <si>
    <t>Очистка основания от пыли и грязи, 100 м2 основания или покрытия, Дорожные рабочие 1р-3</t>
  </si>
  <si>
    <t>Е17-3, т1-2а,в</t>
  </si>
  <si>
    <t>Устройство упора из грунта по краям покрытия, 100 м2 основания или покрытия, Асфальтобетонщик (асфальтировщик) 3р-1, дорожные рабочие 1р-2</t>
  </si>
  <si>
    <t>Е17-3, т1-6а,в</t>
  </si>
  <si>
    <t>Уплотнение россыпи (3 или 4 используемые фракции щебня, гравия или клинца) катками весом 5т подкатка, при трех проходах по одному следу, 100 м2 основания или покрытия, Машинист 4р-1</t>
  </si>
  <si>
    <t>Е17-3, т1-7а</t>
  </si>
  <si>
    <t>Уплотнение россыпи (4 используемые фракции щебня, гравия или клинца) катками весом 10т укатка, при пяти проходах по одному следу, 100 м2 основания или покрытия, Машинист 5р-1</t>
  </si>
  <si>
    <t>Е17-3, т1-7в</t>
  </si>
  <si>
    <t>Уплотнение россыпи (3 используемые фракции щебня, гравия или клинца) катками весом 10т укатка, при семи проходах по одному следу, 100 м2 основания или покрытия, Машинист 5р-1</t>
  </si>
  <si>
    <t>Е17-40, т1-1а</t>
  </si>
  <si>
    <t>Установка тумб железобетонных для дорожных знаков в грунт 1 группы, шт, Дорожный рабочий 3р-1</t>
  </si>
  <si>
    <t>Е17-40, т1-1б</t>
  </si>
  <si>
    <t>Установка тумб железобетонных для дорожных знаков в грунт 2 группы, шт, Дорожный рабочий 3р-1</t>
  </si>
  <si>
    <t>Е18-1, т2-1</t>
  </si>
  <si>
    <t>Планировка газонов трактором ДТ-20 с навесным ножом, 1000 м2 газона, Машинист трактора мощностью до 35 л.с. 3р-1</t>
  </si>
  <si>
    <t>Е18-21А, т2-1</t>
  </si>
  <si>
    <t>Посадка саженцев лиственных деревьев и кустарников в готовые ямы диаметром 0.7 м, глубиной 0.7 м, 100 саженцев, Рабочий зеленого строительства 4р-1, 2р-1</t>
  </si>
  <si>
    <t>Е18-21В, т5-1</t>
  </si>
  <si>
    <t>Посадка кустарников в готовые ямы диаметром 0.5 м, глубиной 0.5 м, 100 кустов, Рабочий зеленого строительства 4р-1, 2р-1</t>
  </si>
  <si>
    <t>Е18-24, т1-2</t>
  </si>
  <si>
    <t>Засев газонов площадью до 500 м вручную, 100 м2, Рабочий зеленого строительства 3р-1, 2р-1</t>
  </si>
  <si>
    <t>Е18-24, т1-3</t>
  </si>
  <si>
    <t>Засев газонов площадью до 1000 м вручную, 100 м2, Рабочий зеленого строительства 3р-1, 2р-1</t>
  </si>
  <si>
    <t>Е18-24, т1-4</t>
  </si>
  <si>
    <t>Засев газонов площадью более 1000 м вручную, 100 м2, Рабочий зеленого строительства 3р-1, 2р-1</t>
  </si>
  <si>
    <t>Е19-1, т1-1в</t>
  </si>
  <si>
    <t>Укладка лаг из брусков, м2, Плотник 4р-1,2р-1</t>
  </si>
  <si>
    <t>Е19-10, т1-3</t>
  </si>
  <si>
    <t>Устойство полов из древесностружечных плит, 100 м2, Плотник 4р-1,2р-1</t>
  </si>
  <si>
    <t>Е19-11, т1-1</t>
  </si>
  <si>
    <t>Покрытие полов линолеумом на мастике, 1 м2, Облицовщик 4р-1,3р-1</t>
  </si>
  <si>
    <t>Е19-1-1а</t>
  </si>
  <si>
    <t>Укладка лаг, м2 пола, Плотник 4р-1,2р-1</t>
  </si>
  <si>
    <t>Е19-13</t>
  </si>
  <si>
    <t>Покрытие полов линолеумом на мастике, м2, Облицовщик 4р-1,3р-1</t>
  </si>
  <si>
    <t>Е19-16-1</t>
  </si>
  <si>
    <t>Покрытие полов коврами линолеума на теплозвукоизолирующей подоснове, 10 м2 пола, Облицовщик синтетическими материалами 4р-2,2р-1</t>
  </si>
  <si>
    <t>Е19-16-2</t>
  </si>
  <si>
    <t>Прирезка швов линолеума встык в дверных проемах, 10 м2 пола, Облицовщик синтетическими материалами 4р-1</t>
  </si>
  <si>
    <t>Е19-19, т1-2</t>
  </si>
  <si>
    <t>Устройство полов мозаичных и из керамических плиток размером 150*150 мм, 1м2, Облицовщик 4р-1,3р-1</t>
  </si>
  <si>
    <t>Е19-19, т1-2а</t>
  </si>
  <si>
    <t>Устройство полов из керамических плиток, м2, Облицовщик-плиточик 4р-1,3р-1</t>
  </si>
  <si>
    <t>Е19-19, т1-3б</t>
  </si>
  <si>
    <t>Устройство полов из керамической плитки, м2, Облицовщик-плиточник 4р-1,3р-1</t>
  </si>
  <si>
    <t>Е19-2, т1-1</t>
  </si>
  <si>
    <t>Устройство досчатых покрытий, 100 м2, Плотник 3р-1,2р-1,рабочий 1р-1</t>
  </si>
  <si>
    <t>Е19-23 т1-1</t>
  </si>
  <si>
    <t>Устройство полов из чугунных плиток на растворе,100м2, мостовщик 5р-1,2р-1</t>
  </si>
  <si>
    <t>Е19-29-2б</t>
  </si>
  <si>
    <t>Устройство мозаичных (террацевых) полов с рисунком, м2 пола, Облицовщик-мозаичник 4р-1,2р-1</t>
  </si>
  <si>
    <t>Е19-29-2в</t>
  </si>
  <si>
    <t>Устаовка стеклянных жилок для создания рисунка, м жилок, Облицовщик-мозаичник 4р-1,2р-1</t>
  </si>
  <si>
    <t>Е19-31, т1-1</t>
  </si>
  <si>
    <t>Устройство бетонных полов без применения вакуумагрегата, 100 м2, Бетонщик 4р-1,2р-1</t>
  </si>
  <si>
    <t>Е19-31, т1-2</t>
  </si>
  <si>
    <t>Затирка поверхности покрытия машинкой, 100 м2 пола, Бетонщики 4р-1</t>
  </si>
  <si>
    <t>Е19-31, т2-1А</t>
  </si>
  <si>
    <t>Устройство бетонных полов толщ. 100 мм с применением вакуумагрегата, 100 м2, Машинист 5р-1, бетонщик 4р-1,3р-1,2р-1</t>
  </si>
  <si>
    <t>Е19-31, т2-1Б</t>
  </si>
  <si>
    <t>Е19-31, т2-1В</t>
  </si>
  <si>
    <t>Устройство бетонных полов толщ. 200 мм с применением вакуумагрегата, 100 м2, Машинист 5р-1, бетонщик 4р-1,3р-1,2р-1</t>
  </si>
  <si>
    <t>Е19-3-1а</t>
  </si>
  <si>
    <t>Настилка чистых дощатых полов по уложенным лагам, 100 м2 пола, Плотник 4р-1,2р-1</t>
  </si>
  <si>
    <t>Е19-3-2</t>
  </si>
  <si>
    <t>Перепиливание досок, 100 м2 пола, Плотник 2р-1</t>
  </si>
  <si>
    <t>Е19-33 т1-1</t>
  </si>
  <si>
    <t>Устройство асфальтобетонных полов толщиной до 25мм,100м2, асфальтобетонщик 4р-1,2р-1</t>
  </si>
  <si>
    <t>Е19-3-4</t>
  </si>
  <si>
    <t>Устранение провесов острожкой, 100 м2 пола, Плотник 4р-1</t>
  </si>
  <si>
    <t>Е19-36</t>
  </si>
  <si>
    <t>Е19-38 т1-1</t>
  </si>
  <si>
    <t>Устройство бетонного подстилающего слоя,100мм, бетонщик 3р-1,2р-1</t>
  </si>
  <si>
    <t>Е19-38, т1-2а</t>
  </si>
  <si>
    <t>Устройство бетонного подстилающего слоя вручную, 100 м2, Бетонщик 3р-1,2р-1</t>
  </si>
  <si>
    <t>Е19-38-1а</t>
  </si>
  <si>
    <t>Устройство бетонного подстилающего слоя толщиной до 100 мм, 100 м2 подстилающего слоя, Бетонщики 3р-1,2р-1</t>
  </si>
  <si>
    <t>Е19-38-1в</t>
  </si>
  <si>
    <t>Е19-39 т1-2</t>
  </si>
  <si>
    <t>Е19-42, т1-1</t>
  </si>
  <si>
    <t>Устройство тепло- и звукоизоляции из древесноволокнистых плит, 100 м2, Паркетчик 3р-1</t>
  </si>
  <si>
    <t>Е19-43, т1-1</t>
  </si>
  <si>
    <t>Устройство цементных стяжек по бетонному покрытию, 100 м2, Бетонщик 3р-1,2р-1</t>
  </si>
  <si>
    <t>Е19-43-1</t>
  </si>
  <si>
    <t>Устройство цементной стяжки, 100 м2, Бетонщики 3р-2,2р-1</t>
  </si>
  <si>
    <t>Е19-43-3</t>
  </si>
  <si>
    <t>Затирка поверхности стяжки затирочной машиной, 100 м2, Бетонщики 4р-1</t>
  </si>
  <si>
    <t>Е19-45-1</t>
  </si>
  <si>
    <t>Устройство стяжки из керамзитобетона, 100 м2 стяжки, Бетонщики 3р-1,2р-1</t>
  </si>
  <si>
    <t>Е19-7, т1-5а</t>
  </si>
  <si>
    <t>Устройство паркетных полов, м2, Паркетчик 4р-1,3р-1</t>
  </si>
  <si>
    <t>Е24-13</t>
  </si>
  <si>
    <t>Е40-2-1, т1-1а</t>
  </si>
  <si>
    <t>Разметка натуральных шалонов или отдельных деталей из угловой и швеллерной стали с разметкой полок и стенок под прямой срез и отверстий по одной продольной риске при длине деталей до 1м, 100 деталей, измеритель 5р-1,3р-1</t>
  </si>
  <si>
    <t>Е40-2-1, т1-2а</t>
  </si>
  <si>
    <t>Разметка натуральных шалонов или отдельных деталей из угловой и швеллерной стали с разметкой полок и стенок под прямой срез и отверстий по одной продольной риске при длине деталей до 3м, 100 деталей, измеритель 5р-1,3р-1</t>
  </si>
  <si>
    <t>Е40-2-1, т1-3а</t>
  </si>
  <si>
    <t>Разметка натуральных шалонов или отдельных деталей из угловой и швеллерной стали с разметкой полок и стенок под прямой срез и отверстий по одной продольной риске при длине деталей до 5м, 100 деталей, измеритель 5р-1,3р-1</t>
  </si>
  <si>
    <t>Е40-2-1, т1-4а</t>
  </si>
  <si>
    <t>Разметка натуральных шалонов или отдельных деталей из угловой и швеллерной стали с разметкой полок и стенок под прямой срез и отверстий по одной продольной риске при длине деталей до 7.5м, 100 деталей, измеритель 5р-1,3р-1</t>
  </si>
  <si>
    <t>Е40-2-10, т2-1а</t>
  </si>
  <si>
    <t>Гибка колец из угловой стали на прессе,100 м, рабочий 4р-1,3р-1</t>
  </si>
  <si>
    <t>Е40-2-13, т1-1а</t>
  </si>
  <si>
    <t>Сборка подкрановых балок,1 конструкция, Рабочий 6р-1,4р-1,3р-2</t>
  </si>
  <si>
    <t>Е40-2-13, т1-3в</t>
  </si>
  <si>
    <t>Сборка подкрановых балок до 2т, рабочий 6р-1,4р-1,3р-2</t>
  </si>
  <si>
    <t>Е40-2-14, т1-2б</t>
  </si>
  <si>
    <t>Сборка балок,ригелей и прогонов до 0.2 т, рабочий 4р-1,3р-1</t>
  </si>
  <si>
    <t>Е40-2-15, т2-1а</t>
  </si>
  <si>
    <t>Сборка связей в виде ферм до 0.2 т, рабочий 4р-2,3р-1</t>
  </si>
  <si>
    <t>Е40-2-21, т1-1а</t>
  </si>
  <si>
    <t>Сборка бункеров,1т, Рабочий 6р-1,4р-2,3р-1</t>
  </si>
  <si>
    <t>Е5-1-15</t>
  </si>
  <si>
    <t>Установка стальных оконных переплетов, 1 т, Машинист 6р-1, монтажник 5р-1,4р-1,3р-1, сварщик 4р-1</t>
  </si>
  <si>
    <t>т-12-1, т2-2</t>
  </si>
  <si>
    <t>Разравнивание песчано-гравийных и щебеночных материалов при устройстве оснований и покрытий из песка или гравийно-песчаной смеси автогрейдером ДЗ-31, ДЗ-31-1, (Д-557), 100 м2 (одного слоя), Машинист 6р-1</t>
  </si>
  <si>
    <t>т-12-12, т1</t>
  </si>
  <si>
    <t>Укладка асфальтобетонной смеси асфальто укладчиком Д-699 (ДС-48), 100 м2, Машинист асфальтоукладчика 6р-1, помощник машиниста 5р-1, асфальтобетонщики 5р-1, 4р-1, 3р-2, 2р-1, 1р-1</t>
  </si>
  <si>
    <t>т-12-4, т1-1</t>
  </si>
  <si>
    <t>Укрепление обочин щебнем или гравием, разравнивание автогрейдером ДЗ-31-1 (Д-557-1), 100 м2 обочины, Машинист 6р-1</t>
  </si>
  <si>
    <t>т-12-4, т1-2</t>
  </si>
  <si>
    <t>Укрепление обочин щебнем или гравием, уплотнение вибрационным катком ДУ-54 (ДУ-10А), 100 м2 обочины, Машинист 4р-1</t>
  </si>
  <si>
    <t>т-16-10, т1-1в</t>
  </si>
  <si>
    <t>Уплотнение щебеночного основания самоходным катком ДУ-52 за пять проходов катка по одному следу, длина гона свыше 200 м, 100 м2 основания, Машинист 6р-1</t>
  </si>
  <si>
    <t>т-16-10, т1-2в</t>
  </si>
  <si>
    <t>Добавлять на каждый проход катка сверх первых пяти проходов, длина гона свыше 200 м, 100 м2 основания, Машинист 6р-1</t>
  </si>
  <si>
    <t>т-16-11, т1-1в</t>
  </si>
  <si>
    <t>Уплотнение щебеночного основания самоходным пневмоколесным катком ДУ-55 за пять проходов катка по одному следу, длина гона свыше 200 м, 100 м2 основания, Машинист 6р-1</t>
  </si>
  <si>
    <t>т-16-11, т1-2в</t>
  </si>
  <si>
    <t>т-16-14, т1</t>
  </si>
  <si>
    <t>Разметка оси проезжей части дороги с асфальтобетонным покрытием маркировочной машиной ДЭ-18, 1 км разметки, Машинист 5р-1, пом. машиниста 4р-1</t>
  </si>
  <si>
    <t>т-16-16, т1-1а</t>
  </si>
  <si>
    <t>Разравнивание грунта 1 группы при отсыпке насыпей бульдозером ДЗ-29 (Д-535), толщина слоя до 0.3 м, 100 м3, Машинист бульдозера 5р-1</t>
  </si>
  <si>
    <t>т-16-16, т1-1б</t>
  </si>
  <si>
    <t>Разравнивание грунта 2 группы при отсыпке насыпей бульдозером ДЗ-29 (Д-535), толщина слоя до 0.3 м, 100 м3, Машинист бульдозера 5р-1</t>
  </si>
  <si>
    <t>Наименование работ, 
единица измерения,
состав звена рабочих</t>
  </si>
  <si>
    <t>Е01-10</t>
  </si>
  <si>
    <t>Подача кирпича башенным краном, т, Машинист крана 5р-1, такелажник 2р-2</t>
  </si>
  <si>
    <t>Е01-11</t>
  </si>
  <si>
    <t>Подача кеpамзита гpейфеpом, подвешенным к стpеле башенного кpана, 100 м3, Такелажник 2p-1, машинист 5p-1</t>
  </si>
  <si>
    <t>Е01-12</t>
  </si>
  <si>
    <t>Приемка и выдача раствора с помощью перегружателя, м3, Такелажник 3р-1</t>
  </si>
  <si>
    <t>Е01-5, т2</t>
  </si>
  <si>
    <t>Погрузка и выгрузка материалов стреловыми самоходными кранами с грузоподъемностью до 25т, 100т, Машинист 4р-1,такелажник 2р-2</t>
  </si>
  <si>
    <t>Выгрузка материалов стреловыми самоходными кранами с общей массой поднимаемого груза до 5т, 100 т, Машинист 5р-1,такелажик 2р-2</t>
  </si>
  <si>
    <t>0,24</t>
  </si>
  <si>
    <t>23</t>
  </si>
  <si>
    <t>0</t>
  </si>
  <si>
    <t>2,1</t>
  </si>
  <si>
    <t>2,7</t>
  </si>
  <si>
    <t>0,15</t>
  </si>
  <si>
    <t>0,27</t>
  </si>
  <si>
    <t>0,21</t>
  </si>
  <si>
    <t>0,29</t>
  </si>
  <si>
    <t>0,14</t>
  </si>
  <si>
    <t>0,077</t>
  </si>
  <si>
    <t>0,088</t>
  </si>
  <si>
    <t>2,6</t>
  </si>
  <si>
    <t>3,3</t>
  </si>
  <si>
    <t>0,09</t>
  </si>
  <si>
    <t>1,105</t>
  </si>
  <si>
    <t>2,9</t>
  </si>
  <si>
    <t>3,5</t>
  </si>
  <si>
    <t>2,8</t>
  </si>
  <si>
    <t>4,5</t>
  </si>
  <si>
    <t>5,9</t>
  </si>
  <si>
    <t>7,8</t>
  </si>
  <si>
    <t>3,8</t>
  </si>
  <si>
    <t>5</t>
  </si>
  <si>
    <t>6,7</t>
  </si>
  <si>
    <t>3,2</t>
  </si>
  <si>
    <t>4,1</t>
  </si>
  <si>
    <t>5,2</t>
  </si>
  <si>
    <t>2,5</t>
  </si>
  <si>
    <t>4,2</t>
  </si>
  <si>
    <t>3,4</t>
  </si>
  <si>
    <t>2,2</t>
  </si>
  <si>
    <t>1,8</t>
  </si>
  <si>
    <t>5,3</t>
  </si>
  <si>
    <t>7,3</t>
  </si>
  <si>
    <t>6,3</t>
  </si>
  <si>
    <t>3,7</t>
  </si>
  <si>
    <t>4,8</t>
  </si>
  <si>
    <t>3</t>
  </si>
  <si>
    <t>3,9</t>
  </si>
  <si>
    <t>3,1</t>
  </si>
  <si>
    <t>1,9</t>
  </si>
  <si>
    <t>2,3</t>
  </si>
  <si>
    <t>1,6</t>
  </si>
  <si>
    <t>2,0</t>
  </si>
  <si>
    <t>1,55</t>
  </si>
  <si>
    <t>1,35</t>
  </si>
  <si>
    <t>1,1</t>
  </si>
  <si>
    <t>0,85</t>
  </si>
  <si>
    <t>0,67</t>
  </si>
  <si>
    <t>0,74</t>
  </si>
  <si>
    <t>0,59</t>
  </si>
  <si>
    <t>0,92</t>
  </si>
  <si>
    <t>1</t>
  </si>
  <si>
    <t>1,5</t>
  </si>
  <si>
    <t>0,73</t>
  </si>
  <si>
    <t>1,3</t>
  </si>
  <si>
    <t>0,66</t>
  </si>
  <si>
    <t>0,88</t>
  </si>
  <si>
    <t>1,00</t>
  </si>
  <si>
    <t>0,41</t>
  </si>
  <si>
    <t>0,38</t>
  </si>
  <si>
    <t>1,22</t>
  </si>
  <si>
    <t>0,54</t>
  </si>
  <si>
    <t>5,6</t>
  </si>
  <si>
    <t>8,4</t>
  </si>
  <si>
    <t>12</t>
  </si>
  <si>
    <t>9,5</t>
  </si>
  <si>
    <t>16</t>
  </si>
  <si>
    <t>0,26</t>
  </si>
  <si>
    <t>0,46</t>
  </si>
  <si>
    <t>0,63</t>
  </si>
  <si>
    <t>1,79</t>
  </si>
  <si>
    <t>0,34</t>
  </si>
  <si>
    <t>1,03</t>
  </si>
  <si>
    <t>1,15</t>
  </si>
  <si>
    <t>1,29</t>
  </si>
  <si>
    <t>0,53</t>
  </si>
  <si>
    <t>0,62</t>
  </si>
  <si>
    <t>0,43</t>
  </si>
  <si>
    <t>0,69</t>
  </si>
  <si>
    <t>0,31</t>
  </si>
  <si>
    <t>0,2</t>
  </si>
  <si>
    <t>0,49</t>
  </si>
  <si>
    <t>0,35</t>
  </si>
  <si>
    <t>0,28</t>
  </si>
  <si>
    <t>0,17</t>
  </si>
  <si>
    <t>0,22</t>
  </si>
  <si>
    <t>0,37</t>
  </si>
  <si>
    <t>0,94</t>
  </si>
  <si>
    <t>0,57</t>
  </si>
  <si>
    <t>0,40</t>
  </si>
  <si>
    <t>0,44</t>
  </si>
  <si>
    <t>0,39</t>
  </si>
  <si>
    <t>0,55</t>
  </si>
  <si>
    <t>0,30</t>
  </si>
  <si>
    <t>0,6</t>
  </si>
  <si>
    <t>1,4</t>
  </si>
  <si>
    <t>0,52</t>
  </si>
  <si>
    <t>0,58</t>
  </si>
  <si>
    <t>0,48</t>
  </si>
  <si>
    <t>0,4</t>
  </si>
  <si>
    <t>0,5</t>
  </si>
  <si>
    <t>0,71</t>
  </si>
  <si>
    <t>0,16</t>
  </si>
  <si>
    <t>0,11</t>
  </si>
  <si>
    <t>0,037</t>
  </si>
  <si>
    <t>0,61</t>
  </si>
  <si>
    <t>0,3</t>
  </si>
  <si>
    <t>0,33</t>
  </si>
  <si>
    <t>0,82</t>
  </si>
  <si>
    <t>0,86</t>
  </si>
  <si>
    <t>0,95</t>
  </si>
  <si>
    <t>1,21</t>
  </si>
  <si>
    <t>1,2</t>
  </si>
  <si>
    <t>1,32</t>
  </si>
  <si>
    <t>1,54</t>
  </si>
  <si>
    <t>0,7</t>
  </si>
  <si>
    <t>0,77</t>
  </si>
  <si>
    <t>1,98</t>
  </si>
  <si>
    <t>0,78</t>
  </si>
  <si>
    <t>1,01</t>
  </si>
  <si>
    <t>0,42</t>
  </si>
  <si>
    <t>1,17</t>
  </si>
  <si>
    <t>1,28</t>
  </si>
  <si>
    <t>1,65</t>
  </si>
  <si>
    <t>2,42</t>
  </si>
  <si>
    <t>14</t>
  </si>
  <si>
    <t>0,125</t>
  </si>
  <si>
    <t>0,19</t>
  </si>
  <si>
    <t>0,68</t>
  </si>
  <si>
    <t>0,72</t>
  </si>
  <si>
    <t>0,79</t>
  </si>
  <si>
    <t>0,9</t>
  </si>
  <si>
    <t>0,99</t>
  </si>
  <si>
    <t>1,43</t>
  </si>
  <si>
    <t>1,0</t>
  </si>
  <si>
    <t>1,87</t>
  </si>
  <si>
    <t>2,53</t>
  </si>
  <si>
    <t>0,25</t>
  </si>
  <si>
    <t>0,47</t>
  </si>
  <si>
    <t>0,13</t>
  </si>
  <si>
    <t>0,18</t>
  </si>
  <si>
    <t>0,75</t>
  </si>
  <si>
    <t>0,8</t>
  </si>
  <si>
    <t>0,32</t>
  </si>
  <si>
    <t>1,34</t>
  </si>
  <si>
    <t>24</t>
  </si>
  <si>
    <t>0,05</t>
  </si>
  <si>
    <t>6,2</t>
  </si>
  <si>
    <t>1,83</t>
  </si>
  <si>
    <t>1,14</t>
  </si>
  <si>
    <t>9,7</t>
  </si>
  <si>
    <t>7,4</t>
  </si>
  <si>
    <t>0,23</t>
  </si>
  <si>
    <t>0,155</t>
  </si>
  <si>
    <t>0,12</t>
  </si>
  <si>
    <t>0,135</t>
  </si>
  <si>
    <t>0,36</t>
  </si>
  <si>
    <t>6,0</t>
  </si>
  <si>
    <t>10,5</t>
  </si>
  <si>
    <t>11,0</t>
  </si>
  <si>
    <t>0,1</t>
  </si>
  <si>
    <t>1,36</t>
  </si>
  <si>
    <t>0,02</t>
  </si>
  <si>
    <t>0,01</t>
  </si>
  <si>
    <t>0,84</t>
  </si>
  <si>
    <t>/</t>
  </si>
  <si>
    <t>Итого:</t>
  </si>
  <si>
    <t>1. Внести на листе "Общие" данные по калькуляции</t>
  </si>
  <si>
    <t>2. На листе "Калькуляция" удалить ранее заполненные данные по объемам работ.</t>
  </si>
  <si>
    <t>Для этого в фильтре отметить все доступные значения</t>
  </si>
  <si>
    <t>3. На листе "Калькуляция" открыть все доступные строки калькуляции</t>
  </si>
  <si>
    <t>4. Заполнить объемы работ по тем работам, которые необходимо</t>
  </si>
  <si>
    <t>выполнить на строящемся объекте</t>
  </si>
  <si>
    <t>5. Скрыть путем отклюбчения в фильтре пустых строк объемов работ</t>
  </si>
  <si>
    <t>6. Распечатать калькуляцию</t>
  </si>
  <si>
    <t>Фильтр объемов работ</t>
  </si>
  <si>
    <t>Фильт объемов работ выключен</t>
  </si>
  <si>
    <t>Показываются только работы с ненулевыми объемами</t>
  </si>
  <si>
    <t>Фильт объемов работ с "пустыми" значениями включен</t>
  </si>
  <si>
    <t>Весь перечень работ показывается</t>
  </si>
  <si>
    <t>1 ПК 24.12</t>
  </si>
  <si>
    <t>1 ПК 24.15</t>
  </si>
  <si>
    <t>1 ПК 30.10</t>
  </si>
  <si>
    <t>1 ПК 33.15</t>
  </si>
  <si>
    <t>1 ПК 39.10</t>
  </si>
  <si>
    <t>1 ПК 42.15</t>
  </si>
  <si>
    <t>1 ПК 63.10</t>
  </si>
  <si>
    <t>1 ПК 63.12</t>
  </si>
  <si>
    <t>1 ПК 63.15</t>
  </si>
  <si>
    <t>1 ПК 72.12</t>
  </si>
  <si>
    <t>1 ПК 72.15</t>
  </si>
  <si>
    <t>1 ПК 90.12</t>
  </si>
  <si>
    <t>1 ПК 90.15</t>
  </si>
  <si>
    <t>Е04-1-7</t>
  </si>
  <si>
    <t>Укладка плит перекрытий площадью до 15 м2, шт, Машинист 6р-1,монтажник 4р-1,3р-1,2р-1</t>
  </si>
  <si>
    <t>Укладка лестничных маршей и площадок массой до 2.5т, шт, Машинист 6р-1,монтажник 4р-1,3р-1,2р-1</t>
  </si>
  <si>
    <t>Электродуговая сварка анкерных соединений плит перекрытий, м шва, Электросварщик 5р-1</t>
  </si>
  <si>
    <t>Подача кирпича захватами, емкостью пакетов до 300 шт, 1000 шт, Машинист 5р-1,такелажик 2р-2</t>
  </si>
  <si>
    <t>Е01-7</t>
  </si>
  <si>
    <t>Е02-1-11, т7</t>
  </si>
  <si>
    <t>Установка стеновых блоков подвала массой до 3.5 т, блок, Машинист крана 6р-1, монтажники констpукций 4р-1,3p-1,2р-1</t>
  </si>
  <si>
    <t>Е04-1-3</t>
  </si>
  <si>
    <t>Установка стеновых блоков подвала массой до 1.5 т, блок, Машинист крана 6р-1, монтажники констpукций 4р-1,3p-1,2р-1</t>
  </si>
  <si>
    <t>Е04-1-49, т2</t>
  </si>
  <si>
    <t>Укладка бетонной смеси в ленточные фундаменты шириной до 600 мм, м3, Бетонщик 4р-1,2р-1</t>
  </si>
  <si>
    <t xml:space="preserve">Монтаж балконных плит, шт, Монтажник 4р-2, 3р-1, 2р-1, машинист 6р-1 </t>
  </si>
  <si>
    <t>Е04-1-12, т2</t>
  </si>
  <si>
    <t xml:space="preserve">Монтаж плит лоджий, шт, Монтажник 4р-1, 3р-1, 2р-1, машинист 6р-1 </t>
  </si>
  <si>
    <t>Монтаж ограждений балконов и лоджий массой до 0,1 т, т, Монтажник 4р-1, 3р-2, электросварщик 4р-1, машинист 6р-1</t>
  </si>
  <si>
    <t>Е05-1-10, т2</t>
  </si>
  <si>
    <t>Устройство пароизоляции кровли, 100 м2, Изолировщик 3р-1,2р-1</t>
  </si>
  <si>
    <t>Подача раствора для фундаментов в ящиках емкостью до 0.25 м3, м3, Машинист 5р-1,такелажик 2р-2</t>
  </si>
  <si>
    <t>Установка парапетных плит рядовых участков массой до 0.2т, шт, Машинист 6р-1,монтажник 5р-1,4р-1,3р-1,2р-1</t>
  </si>
  <si>
    <t>ФЕР 15-01-090-01</t>
  </si>
  <si>
    <t>Устройство вентилируемых фасадов с облицовкой панелями из композитных материалов: с устройством теплоизоляционного слоя, 100 м2, монтажник 5р-1, 4р-1</t>
  </si>
  <si>
    <t>Трудоемкость специальных строительных работ:</t>
  </si>
  <si>
    <t xml:space="preserve"> - подготовительных работ: 10%</t>
  </si>
  <si>
    <t xml:space="preserve"> - внутренних электротехнических работ: 8%</t>
  </si>
  <si>
    <t xml:space="preserve"> - внутренних сантехнических работ: 12%</t>
  </si>
  <si>
    <t xml:space="preserve"> - устройство слаботочных сетей, сигнализации, связи: 1,5%</t>
  </si>
  <si>
    <t xml:space="preserve"> - благоустройства и озеленения: 12%</t>
  </si>
  <si>
    <t xml:space="preserve"> - прочих неучтенных работ: 15%</t>
  </si>
  <si>
    <t xml:space="preserve"> - работ по подготовке объекта к сдаче: 1%</t>
  </si>
  <si>
    <t xml:space="preserve">                                                   Итого в чел.-часах:</t>
  </si>
  <si>
    <t xml:space="preserve">                                                     Всего в чел.-днях:</t>
  </si>
  <si>
    <t xml:space="preserve">                                                   Всего в чел.-часах:</t>
  </si>
  <si>
    <t xml:space="preserve">                                                                       Итого:</t>
  </si>
  <si>
    <t>№ расценки</t>
  </si>
  <si>
    <t>Устройство бетонной отмостки: принято аналогично устройству бетонных полов толщ. 150 мм с применением вакуумагрегата, 100 м2, Машинист 5р-1, бетонщик 4р-1,3р-1,2р-1</t>
  </si>
  <si>
    <t>8этажное кирпичное жилое здание в г. Вятские Поляны</t>
  </si>
  <si>
    <t>2</t>
  </si>
  <si>
    <t>Янникова А.С.</t>
  </si>
  <si>
    <t>№</t>
  </si>
  <si>
    <t>Разработка грунта 2 кат. в котловане одноковшовым  экскаватором с ковшом емк. 0,65 м3 навымет,  100 м3, Машинист 6р-1</t>
  </si>
  <si>
    <t>Погрузка и выгрузка строительных конструкций краном (фунд. Плиты и блоки),  т, Машинист 6р-1, такелажник 4р-1,2р-1</t>
  </si>
  <si>
    <t>Улучшенная штукатурка по сетке стен подвала цементно-известковым раствором, 100 м2, Штукатур 4р-2,3р-2,2р-1</t>
  </si>
  <si>
    <t>Устройство вертикальной гидроизоляции фундамента битумной мастикой, 100 м2 слоя, Изолировщик 3р-1,2р-1</t>
  </si>
  <si>
    <t>Горизонтальная гидроизоляция оклеечная бикростом, 100 м2, Изолировщик 4р-1,3р-1,2р-1</t>
  </si>
  <si>
    <t>Погрузка и выгрузка строительных конструкций краном (кирпич и керамзитобетон),  т, Машинист 6р-1, такелажник 4р-1,2р-1</t>
  </si>
  <si>
    <t>Подача раствора для кладки в ящиках емкостью до 0.5 м3, м3, Машинист 5р-1,такелажик 2р-2</t>
  </si>
  <si>
    <t>Кладка наружных из кирпича, толщиной в 1/2 кирпича, м3, Каменщик 4р-1,2р-1</t>
  </si>
  <si>
    <t>Кладка перегородок из керамзитобетона, м3, Каменщик 4р-1,2р-1</t>
  </si>
  <si>
    <t>Установка и перестановка  подмостей краном при тощине стены 380 мм, 10 м3 кладки, Машинист крана 4р-1, плотник 4р-1,2р-2</t>
  </si>
  <si>
    <t>Погрузка и выгрузка строительных конструкций краном (перемычки),  т, Машинист 6р-1, такелажник 4р-1,2р-1</t>
  </si>
  <si>
    <t>Укладка плит лоджий площадью до 15 м2, шт, Машинист 6р-1,монтажник 4р-1,3р-1,2р-1</t>
  </si>
  <si>
    <t>Устройство и разбока щитовой опалубки с площадью перекрытия между балками до 5 м2 в перекрытии, м2, Бетонщик 4р-1,2р-1</t>
  </si>
  <si>
    <t>Приготовление бетонной смеси в бетоносмесителе (фунд.) емк.250 л,  м3, Машинист 3р-1</t>
  </si>
  <si>
    <t>Приготовление бетонной смеси в бетоносмесителе (перекрытие) емк.250 л,  м3, Машинист 3р-1</t>
  </si>
  <si>
    <t>Подача бетонной смеси бетононасосом (перекрытие),  100 м3, Машинист 4р-1, слесарь 4р-1,2р-2</t>
  </si>
  <si>
    <t>Подача бетонной смеси (фунд.),  100 м3, Машинист 4р-1, слесарь 4р-1,2р-2</t>
  </si>
  <si>
    <t>Укладка бетонной смеси в конструкцию пекрытия с уплотнением вибраторами, м3, Бетонщик 4р-1,2р-1</t>
  </si>
  <si>
    <t>Разборка опалубки из х щитов для перекрытия, м2 поверхности опалубки, соприкасающейся с бетоном, Слесарь строитеьный 3р-1,2р-1</t>
  </si>
  <si>
    <t>Погрузка и выгрузка строительных конструкций краном (лестничные марши и площадки),  т, Машинист 6р-1, такелажник 4р-1,2р-1</t>
  </si>
  <si>
    <t>Погрузка и выгрузка строительных конструкций краном (оконных и балконных блоков),  т, Машинист 6р-1, такелажник 4р-1,2р-1</t>
  </si>
  <si>
    <t>Установка оконных блоков ПВХ со спаренными переплетами при площади проема до 2.5 м2, 100 м2, Плотник 4р-1,2р-1</t>
  </si>
  <si>
    <t>Погрузка и выгрузка строительных конструкций краном (дверных блоков),  т, Машинист 6р-1, такелажник 4р-1,2р-1</t>
  </si>
  <si>
    <t>Устройство цементной стяжки толщ. 40 мм для пола, 100 м2, Изолировщик 4р-1,3р-2</t>
  </si>
  <si>
    <t>Устройство бетонной стяжки толщиной 40 мм, 100 м2, Бетонщики 3р-1,2р-1</t>
  </si>
  <si>
    <t>Устройство гидроизоляции оклеечной рулонными материалами в 2 слоя, 100 м2, Изолировщик 4р-1,3р-1,2р-1</t>
  </si>
  <si>
    <t>Отделка поверхностей плит под окраску потолков, м2, Штукатур 3р-1</t>
  </si>
  <si>
    <t>Улучшеная окраска маслянным и водоэмульсионным колером потолков, 100 м2, Маляр 4р-1,3р-1</t>
  </si>
  <si>
    <t>Штукатурка внутри здания цементно-известковым раствором,м2, штукатур 3р-1</t>
  </si>
  <si>
    <t>Окраска поливинилацетатными водоэмульсионными составами, высококачественная, по штукатурке или бетону, 100 м2, Маляр 3р-1,2р-1</t>
  </si>
  <si>
    <t>Устройство песчаного подстилающего слоя под фундаменты, 100 м2, Бетонщики 3р-1</t>
  </si>
  <si>
    <t>Устройство щебеночного подстилающего слоя отмостки до 150мм,100м2, бетонщик 3р-1,2р-1</t>
  </si>
  <si>
    <t>Устройство песчаного подстилающего слоя под отмостку, 100 м2, Бетонщики 3р-1</t>
  </si>
  <si>
    <t>Установка металлического ограждения лестницы входа, 1м, Монтажник 4р-1,электросварщик 3р-1</t>
  </si>
  <si>
    <t>Засыпка керамзита для козырька, м3, Изолировщик 3р-1,2р-1</t>
  </si>
  <si>
    <t>Устройство цементных стяжек толщиной до 30 мм для козырька, 100 м2 стяжки, Изолировщик 4р-1,3р-1,2р-1</t>
  </si>
  <si>
    <t>Покрытие козырька рулонными материалами , 100 м2 слоя, Кровельщик 5р-1,3р-2</t>
  </si>
  <si>
    <t>Погрузка и выгрузка строительных конструкций краном (плиты перекрытия),  т, Машинист 6р-1, такелажник 4р-1,2р-1</t>
  </si>
  <si>
    <t>Установка арматурных сеток и каркасов для фундамента вручную,  шт, Арматурщик 3р-1,2р-2</t>
  </si>
  <si>
    <t>ФЕР 10-01-034-03</t>
  </si>
  <si>
    <t>ФЕР 10-01-034-02</t>
  </si>
  <si>
    <t>Установка дверных блоков с площадью полотен до 3 м2, 100 полотен, Плотник 4р-1,2р-1</t>
  </si>
  <si>
    <t>Заполнение  пpоемов лоджий, 100 м2, Плотник 4p-1,2p-1</t>
  </si>
  <si>
    <t>ПРИЛОЖЕНИЕ Г.</t>
  </si>
  <si>
    <t xml:space="preserve"> - подготовительных работ: 5%</t>
  </si>
  <si>
    <t xml:space="preserve"> - внутренних электротехнических работ: 4%</t>
  </si>
  <si>
    <t xml:space="preserve"> - внутренних сантехнических работ: 6%</t>
  </si>
  <si>
    <t xml:space="preserve"> - устройство слаботочных сетей, сигнализации, связи: 0,75%</t>
  </si>
  <si>
    <t xml:space="preserve"> - благоустройства и озеленения: 6%</t>
  </si>
  <si>
    <t xml:space="preserve"> - прочих неучтенных работ: 7,5%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</si>
</sst>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0"/>
      <color theme="0" tint="-4.9989318521683403E-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.5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/>
    <xf numFmtId="0" fontId="3" fillId="0" borderId="0" xfId="0" applyFont="1"/>
    <xf numFmtId="0" fontId="0" fillId="0" borderId="5" xfId="0" applyBorder="1" applyAlignment="1">
      <alignment horizontal="right"/>
    </xf>
    <xf numFmtId="0" fontId="0" fillId="0" borderId="5" xfId="0" applyBorder="1"/>
    <xf numFmtId="0" fontId="0" fillId="2" borderId="5" xfId="0" applyFont="1" applyFill="1" applyBorder="1"/>
    <xf numFmtId="49" fontId="0" fillId="2" borderId="5" xfId="0" applyNumberFormat="1" applyFont="1" applyFill="1" applyBorder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5" xfId="0" applyFont="1" applyBorder="1" applyAlignment="1">
      <alignment wrapText="1"/>
    </xf>
    <xf numFmtId="2" fontId="6" fillId="0" borderId="5" xfId="0" applyNumberFormat="1" applyFont="1" applyBorder="1" applyAlignment="1">
      <alignment horizontal="center" vertical="center"/>
    </xf>
    <xf numFmtId="0" fontId="7" fillId="0" borderId="0" xfId="0" applyFont="1"/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2" fillId="4" borderId="0" xfId="0" applyFont="1" applyFill="1"/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2" fillId="5" borderId="0" xfId="0" applyFont="1" applyFill="1"/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2" fillId="6" borderId="0" xfId="0" applyFont="1" applyFill="1"/>
    <xf numFmtId="2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indent="2"/>
    </xf>
    <xf numFmtId="0" fontId="10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2" fillId="0" borderId="4" xfId="0" applyFont="1" applyBorder="1"/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wrapText="1"/>
    </xf>
    <xf numFmtId="2" fontId="6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1" fillId="0" borderId="0" xfId="0" applyFont="1" applyAlignment="1">
      <alignment horizontal="right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357882</xdr:colOff>
      <xdr:row>13</xdr:row>
      <xdr:rowOff>119743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70453" cy="2525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418919</xdr:colOff>
      <xdr:row>30</xdr:row>
      <xdr:rowOff>108404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8404" t="25301" r="72788" b="38797"/>
        <a:stretch/>
      </xdr:blipFill>
      <xdr:spPr bwMode="auto">
        <a:xfrm>
          <a:off x="0" y="2405743"/>
          <a:ext cx="3031490" cy="32543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4</xdr:col>
      <xdr:colOff>277586</xdr:colOff>
      <xdr:row>45</xdr:row>
      <xdr:rowOff>136072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5863" t="25860" r="69777" b="33588"/>
        <a:stretch/>
      </xdr:blipFill>
      <xdr:spPr bwMode="auto">
        <a:xfrm>
          <a:off x="0" y="5921829"/>
          <a:ext cx="2890157" cy="254181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FF00"/>
  </sheetPr>
  <dimension ref="A2:C16"/>
  <sheetViews>
    <sheetView workbookViewId="0">
      <selection activeCell="C6" sqref="C6"/>
    </sheetView>
  </sheetViews>
  <sheetFormatPr defaultRowHeight="15" x14ac:dyDescent="0.25"/>
  <cols>
    <col min="1" max="1" width="21.140625" bestFit="1" customWidth="1"/>
    <col min="2" max="2" width="1.42578125" customWidth="1"/>
    <col min="3" max="3" width="65.140625" customWidth="1"/>
  </cols>
  <sheetData>
    <row r="2" spans="1:3" x14ac:dyDescent="0.25">
      <c r="C2" s="16" t="s">
        <v>13</v>
      </c>
    </row>
    <row r="3" spans="1:3" x14ac:dyDescent="0.25">
      <c r="A3" s="12" t="s">
        <v>10</v>
      </c>
      <c r="B3" s="13"/>
      <c r="C3" s="14" t="s">
        <v>1464</v>
      </c>
    </row>
    <row r="4" spans="1:3" x14ac:dyDescent="0.25">
      <c r="A4" s="12" t="s">
        <v>11</v>
      </c>
      <c r="B4" s="13"/>
      <c r="C4" s="15" t="s">
        <v>1465</v>
      </c>
    </row>
    <row r="5" spans="1:3" x14ac:dyDescent="0.25">
      <c r="A5" s="12" t="s">
        <v>12</v>
      </c>
      <c r="B5" s="13"/>
      <c r="C5" s="14" t="s">
        <v>1466</v>
      </c>
    </row>
    <row r="8" spans="1:3" ht="14.65" x14ac:dyDescent="0.4">
      <c r="C8" s="28" t="str">
        <f>Лист1!A1</f>
        <v>© Садаков Б.Е., каф. СП ВятГУ</v>
      </c>
    </row>
    <row r="9" spans="1:3" x14ac:dyDescent="0.25">
      <c r="C9" t="s">
        <v>1402</v>
      </c>
    </row>
    <row r="10" spans="1:3" x14ac:dyDescent="0.25">
      <c r="C10" t="s">
        <v>1403</v>
      </c>
    </row>
    <row r="11" spans="1:3" x14ac:dyDescent="0.25">
      <c r="C11" t="s">
        <v>1405</v>
      </c>
    </row>
    <row r="12" spans="1:3" x14ac:dyDescent="0.25">
      <c r="C12" s="26" t="s">
        <v>1404</v>
      </c>
    </row>
    <row r="13" spans="1:3" x14ac:dyDescent="0.25">
      <c r="C13" t="s">
        <v>1406</v>
      </c>
    </row>
    <row r="14" spans="1:3" x14ac:dyDescent="0.25">
      <c r="C14" s="26" t="s">
        <v>1407</v>
      </c>
    </row>
    <row r="15" spans="1:3" x14ac:dyDescent="0.25">
      <c r="C15" t="s">
        <v>1408</v>
      </c>
    </row>
    <row r="16" spans="1:3" x14ac:dyDescent="0.25">
      <c r="C16" s="27" t="s">
        <v>1409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 filterMode="1">
    <tabColor theme="4" tint="-0.249977111117893"/>
  </sheetPr>
  <dimension ref="A1:T2905"/>
  <sheetViews>
    <sheetView tabSelected="1" topLeftCell="A732" zoomScale="110" zoomScaleNormal="110" workbookViewId="0">
      <selection activeCell="H750" sqref="H750"/>
    </sheetView>
  </sheetViews>
  <sheetFormatPr defaultRowHeight="12.75" x14ac:dyDescent="0.2"/>
  <cols>
    <col min="1" max="1" width="2.7109375" style="1" customWidth="1"/>
    <col min="2" max="2" width="8.42578125" style="1" customWidth="1"/>
    <col min="3" max="3" width="43.28515625" style="3" customWidth="1"/>
    <col min="4" max="4" width="7.28515625" style="29" bestFit="1" customWidth="1"/>
    <col min="5" max="5" width="7.140625" style="1" customWidth="1"/>
    <col min="6" max="6" width="6.7109375" style="1" customWidth="1"/>
    <col min="7" max="7" width="7.5703125" style="1" customWidth="1"/>
    <col min="8" max="8" width="8" style="1" customWidth="1"/>
    <col min="9" max="11" width="9.28515625" style="1"/>
    <col min="12" max="12" width="55.85546875" style="3" customWidth="1"/>
    <col min="13" max="15" width="9.28515625" style="1"/>
    <col min="16" max="16" width="53.28515625" style="3" customWidth="1"/>
    <col min="17" max="255" width="9.28515625" style="1"/>
    <col min="256" max="256" width="2.7109375" style="1" customWidth="1"/>
    <col min="257" max="257" width="8.42578125" style="1" customWidth="1"/>
    <col min="258" max="258" width="39.42578125" style="1" customWidth="1"/>
    <col min="259" max="259" width="6.28515625" style="1" bestFit="1" customWidth="1"/>
    <col min="260" max="260" width="5.7109375" style="1" bestFit="1" customWidth="1"/>
    <col min="261" max="262" width="6.28515625" style="1" customWidth="1"/>
    <col min="263" max="263" width="5.28515625" style="1" customWidth="1"/>
    <col min="264" max="264" width="6.42578125" style="1" customWidth="1"/>
    <col min="265" max="511" width="9.28515625" style="1"/>
    <col min="512" max="512" width="2.7109375" style="1" customWidth="1"/>
    <col min="513" max="513" width="8.42578125" style="1" customWidth="1"/>
    <col min="514" max="514" width="39.42578125" style="1" customWidth="1"/>
    <col min="515" max="515" width="6.28515625" style="1" bestFit="1" customWidth="1"/>
    <col min="516" max="516" width="5.7109375" style="1" bestFit="1" customWidth="1"/>
    <col min="517" max="518" width="6.28515625" style="1" customWidth="1"/>
    <col min="519" max="519" width="5.28515625" style="1" customWidth="1"/>
    <col min="520" max="520" width="6.42578125" style="1" customWidth="1"/>
    <col min="521" max="767" width="9.28515625" style="1"/>
    <col min="768" max="768" width="2.7109375" style="1" customWidth="1"/>
    <col min="769" max="769" width="8.42578125" style="1" customWidth="1"/>
    <col min="770" max="770" width="39.42578125" style="1" customWidth="1"/>
    <col min="771" max="771" width="6.28515625" style="1" bestFit="1" customWidth="1"/>
    <col min="772" max="772" width="5.7109375" style="1" bestFit="1" customWidth="1"/>
    <col min="773" max="774" width="6.28515625" style="1" customWidth="1"/>
    <col min="775" max="775" width="5.28515625" style="1" customWidth="1"/>
    <col min="776" max="776" width="6.42578125" style="1" customWidth="1"/>
    <col min="777" max="1023" width="9.28515625" style="1"/>
    <col min="1024" max="1024" width="2.7109375" style="1" customWidth="1"/>
    <col min="1025" max="1025" width="8.42578125" style="1" customWidth="1"/>
    <col min="1026" max="1026" width="39.42578125" style="1" customWidth="1"/>
    <col min="1027" max="1027" width="6.28515625" style="1" bestFit="1" customWidth="1"/>
    <col min="1028" max="1028" width="5.7109375" style="1" bestFit="1" customWidth="1"/>
    <col min="1029" max="1030" width="6.28515625" style="1" customWidth="1"/>
    <col min="1031" max="1031" width="5.28515625" style="1" customWidth="1"/>
    <col min="1032" max="1032" width="6.42578125" style="1" customWidth="1"/>
    <col min="1033" max="1279" width="9.28515625" style="1"/>
    <col min="1280" max="1280" width="2.7109375" style="1" customWidth="1"/>
    <col min="1281" max="1281" width="8.42578125" style="1" customWidth="1"/>
    <col min="1282" max="1282" width="39.42578125" style="1" customWidth="1"/>
    <col min="1283" max="1283" width="6.28515625" style="1" bestFit="1" customWidth="1"/>
    <col min="1284" max="1284" width="5.7109375" style="1" bestFit="1" customWidth="1"/>
    <col min="1285" max="1286" width="6.28515625" style="1" customWidth="1"/>
    <col min="1287" max="1287" width="5.28515625" style="1" customWidth="1"/>
    <col min="1288" max="1288" width="6.42578125" style="1" customWidth="1"/>
    <col min="1289" max="1535" width="9.28515625" style="1"/>
    <col min="1536" max="1536" width="2.7109375" style="1" customWidth="1"/>
    <col min="1537" max="1537" width="8.42578125" style="1" customWidth="1"/>
    <col min="1538" max="1538" width="39.42578125" style="1" customWidth="1"/>
    <col min="1539" max="1539" width="6.28515625" style="1" bestFit="1" customWidth="1"/>
    <col min="1540" max="1540" width="5.7109375" style="1" bestFit="1" customWidth="1"/>
    <col min="1541" max="1542" width="6.28515625" style="1" customWidth="1"/>
    <col min="1543" max="1543" width="5.28515625" style="1" customWidth="1"/>
    <col min="1544" max="1544" width="6.42578125" style="1" customWidth="1"/>
    <col min="1545" max="1791" width="9.28515625" style="1"/>
    <col min="1792" max="1792" width="2.7109375" style="1" customWidth="1"/>
    <col min="1793" max="1793" width="8.42578125" style="1" customWidth="1"/>
    <col min="1794" max="1794" width="39.42578125" style="1" customWidth="1"/>
    <col min="1795" max="1795" width="6.28515625" style="1" bestFit="1" customWidth="1"/>
    <col min="1796" max="1796" width="5.7109375" style="1" bestFit="1" customWidth="1"/>
    <col min="1797" max="1798" width="6.28515625" style="1" customWidth="1"/>
    <col min="1799" max="1799" width="5.28515625" style="1" customWidth="1"/>
    <col min="1800" max="1800" width="6.42578125" style="1" customWidth="1"/>
    <col min="1801" max="2047" width="9.28515625" style="1"/>
    <col min="2048" max="2048" width="2.7109375" style="1" customWidth="1"/>
    <col min="2049" max="2049" width="8.42578125" style="1" customWidth="1"/>
    <col min="2050" max="2050" width="39.42578125" style="1" customWidth="1"/>
    <col min="2051" max="2051" width="6.28515625" style="1" bestFit="1" customWidth="1"/>
    <col min="2052" max="2052" width="5.7109375" style="1" bestFit="1" customWidth="1"/>
    <col min="2053" max="2054" width="6.28515625" style="1" customWidth="1"/>
    <col min="2055" max="2055" width="5.28515625" style="1" customWidth="1"/>
    <col min="2056" max="2056" width="6.42578125" style="1" customWidth="1"/>
    <col min="2057" max="2303" width="9.28515625" style="1"/>
    <col min="2304" max="2304" width="2.7109375" style="1" customWidth="1"/>
    <col min="2305" max="2305" width="8.42578125" style="1" customWidth="1"/>
    <col min="2306" max="2306" width="39.42578125" style="1" customWidth="1"/>
    <col min="2307" max="2307" width="6.28515625" style="1" bestFit="1" customWidth="1"/>
    <col min="2308" max="2308" width="5.7109375" style="1" bestFit="1" customWidth="1"/>
    <col min="2309" max="2310" width="6.28515625" style="1" customWidth="1"/>
    <col min="2311" max="2311" width="5.28515625" style="1" customWidth="1"/>
    <col min="2312" max="2312" width="6.42578125" style="1" customWidth="1"/>
    <col min="2313" max="2559" width="9.28515625" style="1"/>
    <col min="2560" max="2560" width="2.7109375" style="1" customWidth="1"/>
    <col min="2561" max="2561" width="8.42578125" style="1" customWidth="1"/>
    <col min="2562" max="2562" width="39.42578125" style="1" customWidth="1"/>
    <col min="2563" max="2563" width="6.28515625" style="1" bestFit="1" customWidth="1"/>
    <col min="2564" max="2564" width="5.7109375" style="1" bestFit="1" customWidth="1"/>
    <col min="2565" max="2566" width="6.28515625" style="1" customWidth="1"/>
    <col min="2567" max="2567" width="5.28515625" style="1" customWidth="1"/>
    <col min="2568" max="2568" width="6.42578125" style="1" customWidth="1"/>
    <col min="2569" max="2815" width="9.28515625" style="1"/>
    <col min="2816" max="2816" width="2.7109375" style="1" customWidth="1"/>
    <col min="2817" max="2817" width="8.42578125" style="1" customWidth="1"/>
    <col min="2818" max="2818" width="39.42578125" style="1" customWidth="1"/>
    <col min="2819" max="2819" width="6.28515625" style="1" bestFit="1" customWidth="1"/>
    <col min="2820" max="2820" width="5.7109375" style="1" bestFit="1" customWidth="1"/>
    <col min="2821" max="2822" width="6.28515625" style="1" customWidth="1"/>
    <col min="2823" max="2823" width="5.28515625" style="1" customWidth="1"/>
    <col min="2824" max="2824" width="6.42578125" style="1" customWidth="1"/>
    <col min="2825" max="3071" width="9.28515625" style="1"/>
    <col min="3072" max="3072" width="2.7109375" style="1" customWidth="1"/>
    <col min="3073" max="3073" width="8.42578125" style="1" customWidth="1"/>
    <col min="3074" max="3074" width="39.42578125" style="1" customWidth="1"/>
    <col min="3075" max="3075" width="6.28515625" style="1" bestFit="1" customWidth="1"/>
    <col min="3076" max="3076" width="5.7109375" style="1" bestFit="1" customWidth="1"/>
    <col min="3077" max="3078" width="6.28515625" style="1" customWidth="1"/>
    <col min="3079" max="3079" width="5.28515625" style="1" customWidth="1"/>
    <col min="3080" max="3080" width="6.42578125" style="1" customWidth="1"/>
    <col min="3081" max="3327" width="9.28515625" style="1"/>
    <col min="3328" max="3328" width="2.7109375" style="1" customWidth="1"/>
    <col min="3329" max="3329" width="8.42578125" style="1" customWidth="1"/>
    <col min="3330" max="3330" width="39.42578125" style="1" customWidth="1"/>
    <col min="3331" max="3331" width="6.28515625" style="1" bestFit="1" customWidth="1"/>
    <col min="3332" max="3332" width="5.7109375" style="1" bestFit="1" customWidth="1"/>
    <col min="3333" max="3334" width="6.28515625" style="1" customWidth="1"/>
    <col min="3335" max="3335" width="5.28515625" style="1" customWidth="1"/>
    <col min="3336" max="3336" width="6.42578125" style="1" customWidth="1"/>
    <col min="3337" max="3583" width="9.28515625" style="1"/>
    <col min="3584" max="3584" width="2.7109375" style="1" customWidth="1"/>
    <col min="3585" max="3585" width="8.42578125" style="1" customWidth="1"/>
    <col min="3586" max="3586" width="39.42578125" style="1" customWidth="1"/>
    <col min="3587" max="3587" width="6.28515625" style="1" bestFit="1" customWidth="1"/>
    <col min="3588" max="3588" width="5.7109375" style="1" bestFit="1" customWidth="1"/>
    <col min="3589" max="3590" width="6.28515625" style="1" customWidth="1"/>
    <col min="3591" max="3591" width="5.28515625" style="1" customWidth="1"/>
    <col min="3592" max="3592" width="6.42578125" style="1" customWidth="1"/>
    <col min="3593" max="3839" width="9.28515625" style="1"/>
    <col min="3840" max="3840" width="2.7109375" style="1" customWidth="1"/>
    <col min="3841" max="3841" width="8.42578125" style="1" customWidth="1"/>
    <col min="3842" max="3842" width="39.42578125" style="1" customWidth="1"/>
    <col min="3843" max="3843" width="6.28515625" style="1" bestFit="1" customWidth="1"/>
    <col min="3844" max="3844" width="5.7109375" style="1" bestFit="1" customWidth="1"/>
    <col min="3845" max="3846" width="6.28515625" style="1" customWidth="1"/>
    <col min="3847" max="3847" width="5.28515625" style="1" customWidth="1"/>
    <col min="3848" max="3848" width="6.42578125" style="1" customWidth="1"/>
    <col min="3849" max="4095" width="9.28515625" style="1"/>
    <col min="4096" max="4096" width="2.7109375" style="1" customWidth="1"/>
    <col min="4097" max="4097" width="8.42578125" style="1" customWidth="1"/>
    <col min="4098" max="4098" width="39.42578125" style="1" customWidth="1"/>
    <col min="4099" max="4099" width="6.28515625" style="1" bestFit="1" customWidth="1"/>
    <col min="4100" max="4100" width="5.7109375" style="1" bestFit="1" customWidth="1"/>
    <col min="4101" max="4102" width="6.28515625" style="1" customWidth="1"/>
    <col min="4103" max="4103" width="5.28515625" style="1" customWidth="1"/>
    <col min="4104" max="4104" width="6.42578125" style="1" customWidth="1"/>
    <col min="4105" max="4351" width="9.28515625" style="1"/>
    <col min="4352" max="4352" width="2.7109375" style="1" customWidth="1"/>
    <col min="4353" max="4353" width="8.42578125" style="1" customWidth="1"/>
    <col min="4354" max="4354" width="39.42578125" style="1" customWidth="1"/>
    <col min="4355" max="4355" width="6.28515625" style="1" bestFit="1" customWidth="1"/>
    <col min="4356" max="4356" width="5.7109375" style="1" bestFit="1" customWidth="1"/>
    <col min="4357" max="4358" width="6.28515625" style="1" customWidth="1"/>
    <col min="4359" max="4359" width="5.28515625" style="1" customWidth="1"/>
    <col min="4360" max="4360" width="6.42578125" style="1" customWidth="1"/>
    <col min="4361" max="4607" width="9.28515625" style="1"/>
    <col min="4608" max="4608" width="2.7109375" style="1" customWidth="1"/>
    <col min="4609" max="4609" width="8.42578125" style="1" customWidth="1"/>
    <col min="4610" max="4610" width="39.42578125" style="1" customWidth="1"/>
    <col min="4611" max="4611" width="6.28515625" style="1" bestFit="1" customWidth="1"/>
    <col min="4612" max="4612" width="5.7109375" style="1" bestFit="1" customWidth="1"/>
    <col min="4613" max="4614" width="6.28515625" style="1" customWidth="1"/>
    <col min="4615" max="4615" width="5.28515625" style="1" customWidth="1"/>
    <col min="4616" max="4616" width="6.42578125" style="1" customWidth="1"/>
    <col min="4617" max="4863" width="9.28515625" style="1"/>
    <col min="4864" max="4864" width="2.7109375" style="1" customWidth="1"/>
    <col min="4865" max="4865" width="8.42578125" style="1" customWidth="1"/>
    <col min="4866" max="4866" width="39.42578125" style="1" customWidth="1"/>
    <col min="4867" max="4867" width="6.28515625" style="1" bestFit="1" customWidth="1"/>
    <col min="4868" max="4868" width="5.7109375" style="1" bestFit="1" customWidth="1"/>
    <col min="4869" max="4870" width="6.28515625" style="1" customWidth="1"/>
    <col min="4871" max="4871" width="5.28515625" style="1" customWidth="1"/>
    <col min="4872" max="4872" width="6.42578125" style="1" customWidth="1"/>
    <col min="4873" max="5119" width="9.28515625" style="1"/>
    <col min="5120" max="5120" width="2.7109375" style="1" customWidth="1"/>
    <col min="5121" max="5121" width="8.42578125" style="1" customWidth="1"/>
    <col min="5122" max="5122" width="39.42578125" style="1" customWidth="1"/>
    <col min="5123" max="5123" width="6.28515625" style="1" bestFit="1" customWidth="1"/>
    <col min="5124" max="5124" width="5.7109375" style="1" bestFit="1" customWidth="1"/>
    <col min="5125" max="5126" width="6.28515625" style="1" customWidth="1"/>
    <col min="5127" max="5127" width="5.28515625" style="1" customWidth="1"/>
    <col min="5128" max="5128" width="6.42578125" style="1" customWidth="1"/>
    <col min="5129" max="5375" width="9.28515625" style="1"/>
    <col min="5376" max="5376" width="2.7109375" style="1" customWidth="1"/>
    <col min="5377" max="5377" width="8.42578125" style="1" customWidth="1"/>
    <col min="5378" max="5378" width="39.42578125" style="1" customWidth="1"/>
    <col min="5379" max="5379" width="6.28515625" style="1" bestFit="1" customWidth="1"/>
    <col min="5380" max="5380" width="5.7109375" style="1" bestFit="1" customWidth="1"/>
    <col min="5381" max="5382" width="6.28515625" style="1" customWidth="1"/>
    <col min="5383" max="5383" width="5.28515625" style="1" customWidth="1"/>
    <col min="5384" max="5384" width="6.42578125" style="1" customWidth="1"/>
    <col min="5385" max="5631" width="9.28515625" style="1"/>
    <col min="5632" max="5632" width="2.7109375" style="1" customWidth="1"/>
    <col min="5633" max="5633" width="8.42578125" style="1" customWidth="1"/>
    <col min="5634" max="5634" width="39.42578125" style="1" customWidth="1"/>
    <col min="5635" max="5635" width="6.28515625" style="1" bestFit="1" customWidth="1"/>
    <col min="5636" max="5636" width="5.7109375" style="1" bestFit="1" customWidth="1"/>
    <col min="5637" max="5638" width="6.28515625" style="1" customWidth="1"/>
    <col min="5639" max="5639" width="5.28515625" style="1" customWidth="1"/>
    <col min="5640" max="5640" width="6.42578125" style="1" customWidth="1"/>
    <col min="5641" max="5887" width="9.28515625" style="1"/>
    <col min="5888" max="5888" width="2.7109375" style="1" customWidth="1"/>
    <col min="5889" max="5889" width="8.42578125" style="1" customWidth="1"/>
    <col min="5890" max="5890" width="39.42578125" style="1" customWidth="1"/>
    <col min="5891" max="5891" width="6.28515625" style="1" bestFit="1" customWidth="1"/>
    <col min="5892" max="5892" width="5.7109375" style="1" bestFit="1" customWidth="1"/>
    <col min="5893" max="5894" width="6.28515625" style="1" customWidth="1"/>
    <col min="5895" max="5895" width="5.28515625" style="1" customWidth="1"/>
    <col min="5896" max="5896" width="6.42578125" style="1" customWidth="1"/>
    <col min="5897" max="6143" width="9.28515625" style="1"/>
    <col min="6144" max="6144" width="2.7109375" style="1" customWidth="1"/>
    <col min="6145" max="6145" width="8.42578125" style="1" customWidth="1"/>
    <col min="6146" max="6146" width="39.42578125" style="1" customWidth="1"/>
    <col min="6147" max="6147" width="6.28515625" style="1" bestFit="1" customWidth="1"/>
    <col min="6148" max="6148" width="5.7109375" style="1" bestFit="1" customWidth="1"/>
    <col min="6149" max="6150" width="6.28515625" style="1" customWidth="1"/>
    <col min="6151" max="6151" width="5.28515625" style="1" customWidth="1"/>
    <col min="6152" max="6152" width="6.42578125" style="1" customWidth="1"/>
    <col min="6153" max="6399" width="9.28515625" style="1"/>
    <col min="6400" max="6400" width="2.7109375" style="1" customWidth="1"/>
    <col min="6401" max="6401" width="8.42578125" style="1" customWidth="1"/>
    <col min="6402" max="6402" width="39.42578125" style="1" customWidth="1"/>
    <col min="6403" max="6403" width="6.28515625" style="1" bestFit="1" customWidth="1"/>
    <col min="6404" max="6404" width="5.7109375" style="1" bestFit="1" customWidth="1"/>
    <col min="6405" max="6406" width="6.28515625" style="1" customWidth="1"/>
    <col min="6407" max="6407" width="5.28515625" style="1" customWidth="1"/>
    <col min="6408" max="6408" width="6.42578125" style="1" customWidth="1"/>
    <col min="6409" max="6655" width="9.28515625" style="1"/>
    <col min="6656" max="6656" width="2.7109375" style="1" customWidth="1"/>
    <col min="6657" max="6657" width="8.42578125" style="1" customWidth="1"/>
    <col min="6658" max="6658" width="39.42578125" style="1" customWidth="1"/>
    <col min="6659" max="6659" width="6.28515625" style="1" bestFit="1" customWidth="1"/>
    <col min="6660" max="6660" width="5.7109375" style="1" bestFit="1" customWidth="1"/>
    <col min="6661" max="6662" width="6.28515625" style="1" customWidth="1"/>
    <col min="6663" max="6663" width="5.28515625" style="1" customWidth="1"/>
    <col min="6664" max="6664" width="6.42578125" style="1" customWidth="1"/>
    <col min="6665" max="6911" width="9.28515625" style="1"/>
    <col min="6912" max="6912" width="2.7109375" style="1" customWidth="1"/>
    <col min="6913" max="6913" width="8.42578125" style="1" customWidth="1"/>
    <col min="6914" max="6914" width="39.42578125" style="1" customWidth="1"/>
    <col min="6915" max="6915" width="6.28515625" style="1" bestFit="1" customWidth="1"/>
    <col min="6916" max="6916" width="5.7109375" style="1" bestFit="1" customWidth="1"/>
    <col min="6917" max="6918" width="6.28515625" style="1" customWidth="1"/>
    <col min="6919" max="6919" width="5.28515625" style="1" customWidth="1"/>
    <col min="6920" max="6920" width="6.42578125" style="1" customWidth="1"/>
    <col min="6921" max="7167" width="9.28515625" style="1"/>
    <col min="7168" max="7168" width="2.7109375" style="1" customWidth="1"/>
    <col min="7169" max="7169" width="8.42578125" style="1" customWidth="1"/>
    <col min="7170" max="7170" width="39.42578125" style="1" customWidth="1"/>
    <col min="7171" max="7171" width="6.28515625" style="1" bestFit="1" customWidth="1"/>
    <col min="7172" max="7172" width="5.7109375" style="1" bestFit="1" customWidth="1"/>
    <col min="7173" max="7174" width="6.28515625" style="1" customWidth="1"/>
    <col min="7175" max="7175" width="5.28515625" style="1" customWidth="1"/>
    <col min="7176" max="7176" width="6.42578125" style="1" customWidth="1"/>
    <col min="7177" max="7423" width="9.28515625" style="1"/>
    <col min="7424" max="7424" width="2.7109375" style="1" customWidth="1"/>
    <col min="7425" max="7425" width="8.42578125" style="1" customWidth="1"/>
    <col min="7426" max="7426" width="39.42578125" style="1" customWidth="1"/>
    <col min="7427" max="7427" width="6.28515625" style="1" bestFit="1" customWidth="1"/>
    <col min="7428" max="7428" width="5.7109375" style="1" bestFit="1" customWidth="1"/>
    <col min="7429" max="7430" width="6.28515625" style="1" customWidth="1"/>
    <col min="7431" max="7431" width="5.28515625" style="1" customWidth="1"/>
    <col min="7432" max="7432" width="6.42578125" style="1" customWidth="1"/>
    <col min="7433" max="7679" width="9.28515625" style="1"/>
    <col min="7680" max="7680" width="2.7109375" style="1" customWidth="1"/>
    <col min="7681" max="7681" width="8.42578125" style="1" customWidth="1"/>
    <col min="7682" max="7682" width="39.42578125" style="1" customWidth="1"/>
    <col min="7683" max="7683" width="6.28515625" style="1" bestFit="1" customWidth="1"/>
    <col min="7684" max="7684" width="5.7109375" style="1" bestFit="1" customWidth="1"/>
    <col min="7685" max="7686" width="6.28515625" style="1" customWidth="1"/>
    <col min="7687" max="7687" width="5.28515625" style="1" customWidth="1"/>
    <col min="7688" max="7688" width="6.42578125" style="1" customWidth="1"/>
    <col min="7689" max="7935" width="9.28515625" style="1"/>
    <col min="7936" max="7936" width="2.7109375" style="1" customWidth="1"/>
    <col min="7937" max="7937" width="8.42578125" style="1" customWidth="1"/>
    <col min="7938" max="7938" width="39.42578125" style="1" customWidth="1"/>
    <col min="7939" max="7939" width="6.28515625" style="1" bestFit="1" customWidth="1"/>
    <col min="7940" max="7940" width="5.7109375" style="1" bestFit="1" customWidth="1"/>
    <col min="7941" max="7942" width="6.28515625" style="1" customWidth="1"/>
    <col min="7943" max="7943" width="5.28515625" style="1" customWidth="1"/>
    <col min="7944" max="7944" width="6.42578125" style="1" customWidth="1"/>
    <col min="7945" max="8191" width="9.28515625" style="1"/>
    <col min="8192" max="8192" width="2.7109375" style="1" customWidth="1"/>
    <col min="8193" max="8193" width="8.42578125" style="1" customWidth="1"/>
    <col min="8194" max="8194" width="39.42578125" style="1" customWidth="1"/>
    <col min="8195" max="8195" width="6.28515625" style="1" bestFit="1" customWidth="1"/>
    <col min="8196" max="8196" width="5.7109375" style="1" bestFit="1" customWidth="1"/>
    <col min="8197" max="8198" width="6.28515625" style="1" customWidth="1"/>
    <col min="8199" max="8199" width="5.28515625" style="1" customWidth="1"/>
    <col min="8200" max="8200" width="6.42578125" style="1" customWidth="1"/>
    <col min="8201" max="8447" width="9.28515625" style="1"/>
    <col min="8448" max="8448" width="2.7109375" style="1" customWidth="1"/>
    <col min="8449" max="8449" width="8.42578125" style="1" customWidth="1"/>
    <col min="8450" max="8450" width="39.42578125" style="1" customWidth="1"/>
    <col min="8451" max="8451" width="6.28515625" style="1" bestFit="1" customWidth="1"/>
    <col min="8452" max="8452" width="5.7109375" style="1" bestFit="1" customWidth="1"/>
    <col min="8453" max="8454" width="6.28515625" style="1" customWidth="1"/>
    <col min="8455" max="8455" width="5.28515625" style="1" customWidth="1"/>
    <col min="8456" max="8456" width="6.42578125" style="1" customWidth="1"/>
    <col min="8457" max="8703" width="9.28515625" style="1"/>
    <col min="8704" max="8704" width="2.7109375" style="1" customWidth="1"/>
    <col min="8705" max="8705" width="8.42578125" style="1" customWidth="1"/>
    <col min="8706" max="8706" width="39.42578125" style="1" customWidth="1"/>
    <col min="8707" max="8707" width="6.28515625" style="1" bestFit="1" customWidth="1"/>
    <col min="8708" max="8708" width="5.7109375" style="1" bestFit="1" customWidth="1"/>
    <col min="8709" max="8710" width="6.28515625" style="1" customWidth="1"/>
    <col min="8711" max="8711" width="5.28515625" style="1" customWidth="1"/>
    <col min="8712" max="8712" width="6.42578125" style="1" customWidth="1"/>
    <col min="8713" max="8959" width="9.28515625" style="1"/>
    <col min="8960" max="8960" width="2.7109375" style="1" customWidth="1"/>
    <col min="8961" max="8961" width="8.42578125" style="1" customWidth="1"/>
    <col min="8962" max="8962" width="39.42578125" style="1" customWidth="1"/>
    <col min="8963" max="8963" width="6.28515625" style="1" bestFit="1" customWidth="1"/>
    <col min="8964" max="8964" width="5.7109375" style="1" bestFit="1" customWidth="1"/>
    <col min="8965" max="8966" width="6.28515625" style="1" customWidth="1"/>
    <col min="8967" max="8967" width="5.28515625" style="1" customWidth="1"/>
    <col min="8968" max="8968" width="6.42578125" style="1" customWidth="1"/>
    <col min="8969" max="9215" width="9.28515625" style="1"/>
    <col min="9216" max="9216" width="2.7109375" style="1" customWidth="1"/>
    <col min="9217" max="9217" width="8.42578125" style="1" customWidth="1"/>
    <col min="9218" max="9218" width="39.42578125" style="1" customWidth="1"/>
    <col min="9219" max="9219" width="6.28515625" style="1" bestFit="1" customWidth="1"/>
    <col min="9220" max="9220" width="5.7109375" style="1" bestFit="1" customWidth="1"/>
    <col min="9221" max="9222" width="6.28515625" style="1" customWidth="1"/>
    <col min="9223" max="9223" width="5.28515625" style="1" customWidth="1"/>
    <col min="9224" max="9224" width="6.42578125" style="1" customWidth="1"/>
    <col min="9225" max="9471" width="9.28515625" style="1"/>
    <col min="9472" max="9472" width="2.7109375" style="1" customWidth="1"/>
    <col min="9473" max="9473" width="8.42578125" style="1" customWidth="1"/>
    <col min="9474" max="9474" width="39.42578125" style="1" customWidth="1"/>
    <col min="9475" max="9475" width="6.28515625" style="1" bestFit="1" customWidth="1"/>
    <col min="9476" max="9476" width="5.7109375" style="1" bestFit="1" customWidth="1"/>
    <col min="9477" max="9478" width="6.28515625" style="1" customWidth="1"/>
    <col min="9479" max="9479" width="5.28515625" style="1" customWidth="1"/>
    <col min="9480" max="9480" width="6.42578125" style="1" customWidth="1"/>
    <col min="9481" max="9727" width="9.28515625" style="1"/>
    <col min="9728" max="9728" width="2.7109375" style="1" customWidth="1"/>
    <col min="9729" max="9729" width="8.42578125" style="1" customWidth="1"/>
    <col min="9730" max="9730" width="39.42578125" style="1" customWidth="1"/>
    <col min="9731" max="9731" width="6.28515625" style="1" bestFit="1" customWidth="1"/>
    <col min="9732" max="9732" width="5.7109375" style="1" bestFit="1" customWidth="1"/>
    <col min="9733" max="9734" width="6.28515625" style="1" customWidth="1"/>
    <col min="9735" max="9735" width="5.28515625" style="1" customWidth="1"/>
    <col min="9736" max="9736" width="6.42578125" style="1" customWidth="1"/>
    <col min="9737" max="9983" width="9.28515625" style="1"/>
    <col min="9984" max="9984" width="2.7109375" style="1" customWidth="1"/>
    <col min="9985" max="9985" width="8.42578125" style="1" customWidth="1"/>
    <col min="9986" max="9986" width="39.42578125" style="1" customWidth="1"/>
    <col min="9987" max="9987" width="6.28515625" style="1" bestFit="1" customWidth="1"/>
    <col min="9988" max="9988" width="5.7109375" style="1" bestFit="1" customWidth="1"/>
    <col min="9989" max="9990" width="6.28515625" style="1" customWidth="1"/>
    <col min="9991" max="9991" width="5.28515625" style="1" customWidth="1"/>
    <col min="9992" max="9992" width="6.42578125" style="1" customWidth="1"/>
    <col min="9993" max="10239" width="9.28515625" style="1"/>
    <col min="10240" max="10240" width="2.7109375" style="1" customWidth="1"/>
    <col min="10241" max="10241" width="8.42578125" style="1" customWidth="1"/>
    <col min="10242" max="10242" width="39.42578125" style="1" customWidth="1"/>
    <col min="10243" max="10243" width="6.28515625" style="1" bestFit="1" customWidth="1"/>
    <col min="10244" max="10244" width="5.7109375" style="1" bestFit="1" customWidth="1"/>
    <col min="10245" max="10246" width="6.28515625" style="1" customWidth="1"/>
    <col min="10247" max="10247" width="5.28515625" style="1" customWidth="1"/>
    <col min="10248" max="10248" width="6.42578125" style="1" customWidth="1"/>
    <col min="10249" max="10495" width="9.28515625" style="1"/>
    <col min="10496" max="10496" width="2.7109375" style="1" customWidth="1"/>
    <col min="10497" max="10497" width="8.42578125" style="1" customWidth="1"/>
    <col min="10498" max="10498" width="39.42578125" style="1" customWidth="1"/>
    <col min="10499" max="10499" width="6.28515625" style="1" bestFit="1" customWidth="1"/>
    <col min="10500" max="10500" width="5.7109375" style="1" bestFit="1" customWidth="1"/>
    <col min="10501" max="10502" width="6.28515625" style="1" customWidth="1"/>
    <col min="10503" max="10503" width="5.28515625" style="1" customWidth="1"/>
    <col min="10504" max="10504" width="6.42578125" style="1" customWidth="1"/>
    <col min="10505" max="10751" width="9.28515625" style="1"/>
    <col min="10752" max="10752" width="2.7109375" style="1" customWidth="1"/>
    <col min="10753" max="10753" width="8.42578125" style="1" customWidth="1"/>
    <col min="10754" max="10754" width="39.42578125" style="1" customWidth="1"/>
    <col min="10755" max="10755" width="6.28515625" style="1" bestFit="1" customWidth="1"/>
    <col min="10756" max="10756" width="5.7109375" style="1" bestFit="1" customWidth="1"/>
    <col min="10757" max="10758" width="6.28515625" style="1" customWidth="1"/>
    <col min="10759" max="10759" width="5.28515625" style="1" customWidth="1"/>
    <col min="10760" max="10760" width="6.42578125" style="1" customWidth="1"/>
    <col min="10761" max="11007" width="9.28515625" style="1"/>
    <col min="11008" max="11008" width="2.7109375" style="1" customWidth="1"/>
    <col min="11009" max="11009" width="8.42578125" style="1" customWidth="1"/>
    <col min="11010" max="11010" width="39.42578125" style="1" customWidth="1"/>
    <col min="11011" max="11011" width="6.28515625" style="1" bestFit="1" customWidth="1"/>
    <col min="11012" max="11012" width="5.7109375" style="1" bestFit="1" customWidth="1"/>
    <col min="11013" max="11014" width="6.28515625" style="1" customWidth="1"/>
    <col min="11015" max="11015" width="5.28515625" style="1" customWidth="1"/>
    <col min="11016" max="11016" width="6.42578125" style="1" customWidth="1"/>
    <col min="11017" max="11263" width="9.28515625" style="1"/>
    <col min="11264" max="11264" width="2.7109375" style="1" customWidth="1"/>
    <col min="11265" max="11265" width="8.42578125" style="1" customWidth="1"/>
    <col min="11266" max="11266" width="39.42578125" style="1" customWidth="1"/>
    <col min="11267" max="11267" width="6.28515625" style="1" bestFit="1" customWidth="1"/>
    <col min="11268" max="11268" width="5.7109375" style="1" bestFit="1" customWidth="1"/>
    <col min="11269" max="11270" width="6.28515625" style="1" customWidth="1"/>
    <col min="11271" max="11271" width="5.28515625" style="1" customWidth="1"/>
    <col min="11272" max="11272" width="6.42578125" style="1" customWidth="1"/>
    <col min="11273" max="11519" width="9.28515625" style="1"/>
    <col min="11520" max="11520" width="2.7109375" style="1" customWidth="1"/>
    <col min="11521" max="11521" width="8.42578125" style="1" customWidth="1"/>
    <col min="11522" max="11522" width="39.42578125" style="1" customWidth="1"/>
    <col min="11523" max="11523" width="6.28515625" style="1" bestFit="1" customWidth="1"/>
    <col min="11524" max="11524" width="5.7109375" style="1" bestFit="1" customWidth="1"/>
    <col min="11525" max="11526" width="6.28515625" style="1" customWidth="1"/>
    <col min="11527" max="11527" width="5.28515625" style="1" customWidth="1"/>
    <col min="11528" max="11528" width="6.42578125" style="1" customWidth="1"/>
    <col min="11529" max="11775" width="9.28515625" style="1"/>
    <col min="11776" max="11776" width="2.7109375" style="1" customWidth="1"/>
    <col min="11777" max="11777" width="8.42578125" style="1" customWidth="1"/>
    <col min="11778" max="11778" width="39.42578125" style="1" customWidth="1"/>
    <col min="11779" max="11779" width="6.28515625" style="1" bestFit="1" customWidth="1"/>
    <col min="11780" max="11780" width="5.7109375" style="1" bestFit="1" customWidth="1"/>
    <col min="11781" max="11782" width="6.28515625" style="1" customWidth="1"/>
    <col min="11783" max="11783" width="5.28515625" style="1" customWidth="1"/>
    <col min="11784" max="11784" width="6.42578125" style="1" customWidth="1"/>
    <col min="11785" max="12031" width="9.28515625" style="1"/>
    <col min="12032" max="12032" width="2.7109375" style="1" customWidth="1"/>
    <col min="12033" max="12033" width="8.42578125" style="1" customWidth="1"/>
    <col min="12034" max="12034" width="39.42578125" style="1" customWidth="1"/>
    <col min="12035" max="12035" width="6.28515625" style="1" bestFit="1" customWidth="1"/>
    <col min="12036" max="12036" width="5.7109375" style="1" bestFit="1" customWidth="1"/>
    <col min="12037" max="12038" width="6.28515625" style="1" customWidth="1"/>
    <col min="12039" max="12039" width="5.28515625" style="1" customWidth="1"/>
    <col min="12040" max="12040" width="6.42578125" style="1" customWidth="1"/>
    <col min="12041" max="12287" width="9.28515625" style="1"/>
    <col min="12288" max="12288" width="2.7109375" style="1" customWidth="1"/>
    <col min="12289" max="12289" width="8.42578125" style="1" customWidth="1"/>
    <col min="12290" max="12290" width="39.42578125" style="1" customWidth="1"/>
    <col min="12291" max="12291" width="6.28515625" style="1" bestFit="1" customWidth="1"/>
    <col min="12292" max="12292" width="5.7109375" style="1" bestFit="1" customWidth="1"/>
    <col min="12293" max="12294" width="6.28515625" style="1" customWidth="1"/>
    <col min="12295" max="12295" width="5.28515625" style="1" customWidth="1"/>
    <col min="12296" max="12296" width="6.42578125" style="1" customWidth="1"/>
    <col min="12297" max="12543" width="9.28515625" style="1"/>
    <col min="12544" max="12544" width="2.7109375" style="1" customWidth="1"/>
    <col min="12545" max="12545" width="8.42578125" style="1" customWidth="1"/>
    <col min="12546" max="12546" width="39.42578125" style="1" customWidth="1"/>
    <col min="12547" max="12547" width="6.28515625" style="1" bestFit="1" customWidth="1"/>
    <col min="12548" max="12548" width="5.7109375" style="1" bestFit="1" customWidth="1"/>
    <col min="12549" max="12550" width="6.28515625" style="1" customWidth="1"/>
    <col min="12551" max="12551" width="5.28515625" style="1" customWidth="1"/>
    <col min="12552" max="12552" width="6.42578125" style="1" customWidth="1"/>
    <col min="12553" max="12799" width="9.28515625" style="1"/>
    <col min="12800" max="12800" width="2.7109375" style="1" customWidth="1"/>
    <col min="12801" max="12801" width="8.42578125" style="1" customWidth="1"/>
    <col min="12802" max="12802" width="39.42578125" style="1" customWidth="1"/>
    <col min="12803" max="12803" width="6.28515625" style="1" bestFit="1" customWidth="1"/>
    <col min="12804" max="12804" width="5.7109375" style="1" bestFit="1" customWidth="1"/>
    <col min="12805" max="12806" width="6.28515625" style="1" customWidth="1"/>
    <col min="12807" max="12807" width="5.28515625" style="1" customWidth="1"/>
    <col min="12808" max="12808" width="6.42578125" style="1" customWidth="1"/>
    <col min="12809" max="13055" width="9.28515625" style="1"/>
    <col min="13056" max="13056" width="2.7109375" style="1" customWidth="1"/>
    <col min="13057" max="13057" width="8.42578125" style="1" customWidth="1"/>
    <col min="13058" max="13058" width="39.42578125" style="1" customWidth="1"/>
    <col min="13059" max="13059" width="6.28515625" style="1" bestFit="1" customWidth="1"/>
    <col min="13060" max="13060" width="5.7109375" style="1" bestFit="1" customWidth="1"/>
    <col min="13061" max="13062" width="6.28515625" style="1" customWidth="1"/>
    <col min="13063" max="13063" width="5.28515625" style="1" customWidth="1"/>
    <col min="13064" max="13064" width="6.42578125" style="1" customWidth="1"/>
    <col min="13065" max="13311" width="9.28515625" style="1"/>
    <col min="13312" max="13312" width="2.7109375" style="1" customWidth="1"/>
    <col min="13313" max="13313" width="8.42578125" style="1" customWidth="1"/>
    <col min="13314" max="13314" width="39.42578125" style="1" customWidth="1"/>
    <col min="13315" max="13315" width="6.28515625" style="1" bestFit="1" customWidth="1"/>
    <col min="13316" max="13316" width="5.7109375" style="1" bestFit="1" customWidth="1"/>
    <col min="13317" max="13318" width="6.28515625" style="1" customWidth="1"/>
    <col min="13319" max="13319" width="5.28515625" style="1" customWidth="1"/>
    <col min="13320" max="13320" width="6.42578125" style="1" customWidth="1"/>
    <col min="13321" max="13567" width="9.28515625" style="1"/>
    <col min="13568" max="13568" width="2.7109375" style="1" customWidth="1"/>
    <col min="13569" max="13569" width="8.42578125" style="1" customWidth="1"/>
    <col min="13570" max="13570" width="39.42578125" style="1" customWidth="1"/>
    <col min="13571" max="13571" width="6.28515625" style="1" bestFit="1" customWidth="1"/>
    <col min="13572" max="13572" width="5.7109375" style="1" bestFit="1" customWidth="1"/>
    <col min="13573" max="13574" width="6.28515625" style="1" customWidth="1"/>
    <col min="13575" max="13575" width="5.28515625" style="1" customWidth="1"/>
    <col min="13576" max="13576" width="6.42578125" style="1" customWidth="1"/>
    <col min="13577" max="13823" width="9.28515625" style="1"/>
    <col min="13824" max="13824" width="2.7109375" style="1" customWidth="1"/>
    <col min="13825" max="13825" width="8.42578125" style="1" customWidth="1"/>
    <col min="13826" max="13826" width="39.42578125" style="1" customWidth="1"/>
    <col min="13827" max="13827" width="6.28515625" style="1" bestFit="1" customWidth="1"/>
    <col min="13828" max="13828" width="5.7109375" style="1" bestFit="1" customWidth="1"/>
    <col min="13829" max="13830" width="6.28515625" style="1" customWidth="1"/>
    <col min="13831" max="13831" width="5.28515625" style="1" customWidth="1"/>
    <col min="13832" max="13832" width="6.42578125" style="1" customWidth="1"/>
    <col min="13833" max="14079" width="9.28515625" style="1"/>
    <col min="14080" max="14080" width="2.7109375" style="1" customWidth="1"/>
    <col min="14081" max="14081" width="8.42578125" style="1" customWidth="1"/>
    <col min="14082" max="14082" width="39.42578125" style="1" customWidth="1"/>
    <col min="14083" max="14083" width="6.28515625" style="1" bestFit="1" customWidth="1"/>
    <col min="14084" max="14084" width="5.7109375" style="1" bestFit="1" customWidth="1"/>
    <col min="14085" max="14086" width="6.28515625" style="1" customWidth="1"/>
    <col min="14087" max="14087" width="5.28515625" style="1" customWidth="1"/>
    <col min="14088" max="14088" width="6.42578125" style="1" customWidth="1"/>
    <col min="14089" max="14335" width="9.28515625" style="1"/>
    <col min="14336" max="14336" width="2.7109375" style="1" customWidth="1"/>
    <col min="14337" max="14337" width="8.42578125" style="1" customWidth="1"/>
    <col min="14338" max="14338" width="39.42578125" style="1" customWidth="1"/>
    <col min="14339" max="14339" width="6.28515625" style="1" bestFit="1" customWidth="1"/>
    <col min="14340" max="14340" width="5.7109375" style="1" bestFit="1" customWidth="1"/>
    <col min="14341" max="14342" width="6.28515625" style="1" customWidth="1"/>
    <col min="14343" max="14343" width="5.28515625" style="1" customWidth="1"/>
    <col min="14344" max="14344" width="6.42578125" style="1" customWidth="1"/>
    <col min="14345" max="14591" width="9.28515625" style="1"/>
    <col min="14592" max="14592" width="2.7109375" style="1" customWidth="1"/>
    <col min="14593" max="14593" width="8.42578125" style="1" customWidth="1"/>
    <col min="14594" max="14594" width="39.42578125" style="1" customWidth="1"/>
    <col min="14595" max="14595" width="6.28515625" style="1" bestFit="1" customWidth="1"/>
    <col min="14596" max="14596" width="5.7109375" style="1" bestFit="1" customWidth="1"/>
    <col min="14597" max="14598" width="6.28515625" style="1" customWidth="1"/>
    <col min="14599" max="14599" width="5.28515625" style="1" customWidth="1"/>
    <col min="14600" max="14600" width="6.42578125" style="1" customWidth="1"/>
    <col min="14601" max="14847" width="9.28515625" style="1"/>
    <col min="14848" max="14848" width="2.7109375" style="1" customWidth="1"/>
    <col min="14849" max="14849" width="8.42578125" style="1" customWidth="1"/>
    <col min="14850" max="14850" width="39.42578125" style="1" customWidth="1"/>
    <col min="14851" max="14851" width="6.28515625" style="1" bestFit="1" customWidth="1"/>
    <col min="14852" max="14852" width="5.7109375" style="1" bestFit="1" customWidth="1"/>
    <col min="14853" max="14854" width="6.28515625" style="1" customWidth="1"/>
    <col min="14855" max="14855" width="5.28515625" style="1" customWidth="1"/>
    <col min="14856" max="14856" width="6.42578125" style="1" customWidth="1"/>
    <col min="14857" max="15103" width="9.28515625" style="1"/>
    <col min="15104" max="15104" width="2.7109375" style="1" customWidth="1"/>
    <col min="15105" max="15105" width="8.42578125" style="1" customWidth="1"/>
    <col min="15106" max="15106" width="39.42578125" style="1" customWidth="1"/>
    <col min="15107" max="15107" width="6.28515625" style="1" bestFit="1" customWidth="1"/>
    <col min="15108" max="15108" width="5.7109375" style="1" bestFit="1" customWidth="1"/>
    <col min="15109" max="15110" width="6.28515625" style="1" customWidth="1"/>
    <col min="15111" max="15111" width="5.28515625" style="1" customWidth="1"/>
    <col min="15112" max="15112" width="6.42578125" style="1" customWidth="1"/>
    <col min="15113" max="15359" width="9.28515625" style="1"/>
    <col min="15360" max="15360" width="2.7109375" style="1" customWidth="1"/>
    <col min="15361" max="15361" width="8.42578125" style="1" customWidth="1"/>
    <col min="15362" max="15362" width="39.42578125" style="1" customWidth="1"/>
    <col min="15363" max="15363" width="6.28515625" style="1" bestFit="1" customWidth="1"/>
    <col min="15364" max="15364" width="5.7109375" style="1" bestFit="1" customWidth="1"/>
    <col min="15365" max="15366" width="6.28515625" style="1" customWidth="1"/>
    <col min="15367" max="15367" width="5.28515625" style="1" customWidth="1"/>
    <col min="15368" max="15368" width="6.42578125" style="1" customWidth="1"/>
    <col min="15369" max="15615" width="9.28515625" style="1"/>
    <col min="15616" max="15616" width="2.7109375" style="1" customWidth="1"/>
    <col min="15617" max="15617" width="8.42578125" style="1" customWidth="1"/>
    <col min="15618" max="15618" width="39.42578125" style="1" customWidth="1"/>
    <col min="15619" max="15619" width="6.28515625" style="1" bestFit="1" customWidth="1"/>
    <col min="15620" max="15620" width="5.7109375" style="1" bestFit="1" customWidth="1"/>
    <col min="15621" max="15622" width="6.28515625" style="1" customWidth="1"/>
    <col min="15623" max="15623" width="5.28515625" style="1" customWidth="1"/>
    <col min="15624" max="15624" width="6.42578125" style="1" customWidth="1"/>
    <col min="15625" max="15871" width="9.28515625" style="1"/>
    <col min="15872" max="15872" width="2.7109375" style="1" customWidth="1"/>
    <col min="15873" max="15873" width="8.42578125" style="1" customWidth="1"/>
    <col min="15874" max="15874" width="39.42578125" style="1" customWidth="1"/>
    <col min="15875" max="15875" width="6.28515625" style="1" bestFit="1" customWidth="1"/>
    <col min="15876" max="15876" width="5.7109375" style="1" bestFit="1" customWidth="1"/>
    <col min="15877" max="15878" width="6.28515625" style="1" customWidth="1"/>
    <col min="15879" max="15879" width="5.28515625" style="1" customWidth="1"/>
    <col min="15880" max="15880" width="6.42578125" style="1" customWidth="1"/>
    <col min="15881" max="16127" width="9.28515625" style="1"/>
    <col min="16128" max="16128" width="2.7109375" style="1" customWidth="1"/>
    <col min="16129" max="16129" width="8.42578125" style="1" customWidth="1"/>
    <col min="16130" max="16130" width="39.42578125" style="1" customWidth="1"/>
    <col min="16131" max="16131" width="6.28515625" style="1" bestFit="1" customWidth="1"/>
    <col min="16132" max="16132" width="5.7109375" style="1" bestFit="1" customWidth="1"/>
    <col min="16133" max="16134" width="6.28515625" style="1" customWidth="1"/>
    <col min="16135" max="16135" width="5.28515625" style="1" customWidth="1"/>
    <col min="16136" max="16136" width="6.42578125" style="1" customWidth="1"/>
    <col min="16137" max="16384" width="9.28515625" style="1"/>
  </cols>
  <sheetData>
    <row r="1" spans="1:16" ht="18.75" x14ac:dyDescent="0.3">
      <c r="B1" s="2"/>
      <c r="C1" s="64" t="s">
        <v>1511</v>
      </c>
    </row>
    <row r="2" spans="1:16" x14ac:dyDescent="0.2">
      <c r="B2" s="2"/>
      <c r="C2" s="4" t="str">
        <f>CONCATENATE("Калькуляция № ",Общие!C4)</f>
        <v>Калькуляция № 2</v>
      </c>
    </row>
    <row r="3" spans="1:16" x14ac:dyDescent="0.2">
      <c r="C3" s="5" t="s">
        <v>0</v>
      </c>
    </row>
    <row r="5" spans="1:16" ht="12.95" customHeight="1" x14ac:dyDescent="0.2">
      <c r="A5" s="67" t="s">
        <v>1467</v>
      </c>
      <c r="B5" s="67" t="s">
        <v>1462</v>
      </c>
      <c r="C5" s="69" t="s">
        <v>1223</v>
      </c>
      <c r="D5" s="69" t="s">
        <v>1</v>
      </c>
      <c r="E5" s="65" t="s">
        <v>2</v>
      </c>
      <c r="F5" s="66"/>
      <c r="G5" s="65" t="s">
        <v>3</v>
      </c>
      <c r="H5" s="66"/>
    </row>
    <row r="6" spans="1:16" ht="51.75" thickBot="1" x14ac:dyDescent="0.25">
      <c r="A6" s="68"/>
      <c r="B6" s="68"/>
      <c r="C6" s="70"/>
      <c r="D6" s="70"/>
      <c r="E6" s="6" t="s">
        <v>5</v>
      </c>
      <c r="F6" s="6" t="s">
        <v>4</v>
      </c>
      <c r="G6" s="6" t="s">
        <v>7</v>
      </c>
      <c r="H6" s="6" t="s">
        <v>6</v>
      </c>
      <c r="J6" s="48"/>
      <c r="K6" s="48"/>
    </row>
    <row r="7" spans="1:16" ht="16.5" thickBot="1" x14ac:dyDescent="0.25">
      <c r="A7" s="7">
        <v>1</v>
      </c>
      <c r="B7" s="7">
        <v>2</v>
      </c>
      <c r="C7" s="8">
        <v>3</v>
      </c>
      <c r="D7" s="25">
        <v>4</v>
      </c>
      <c r="E7" s="47">
        <v>5</v>
      </c>
      <c r="F7" s="47">
        <v>6</v>
      </c>
      <c r="G7" s="47">
        <v>7</v>
      </c>
      <c r="H7" s="47">
        <v>8</v>
      </c>
      <c r="J7" s="48"/>
      <c r="K7" s="48"/>
    </row>
    <row r="8" spans="1:16" ht="25.5" hidden="1" customHeight="1" thickBot="1" x14ac:dyDescent="0.25">
      <c r="A8" s="10"/>
      <c r="B8" s="22" t="s">
        <v>1224</v>
      </c>
      <c r="C8" s="19" t="s">
        <v>1225</v>
      </c>
      <c r="D8" s="30"/>
      <c r="E8" s="20" t="s">
        <v>1233</v>
      </c>
      <c r="F8" s="20">
        <v>0.48</v>
      </c>
      <c r="G8" s="9">
        <f t="shared" ref="G8" si="0">D8*E8</f>
        <v>0</v>
      </c>
      <c r="H8" s="9">
        <f t="shared" ref="H8" si="1">D8*F8</f>
        <v>0</v>
      </c>
      <c r="J8" s="48"/>
      <c r="K8" s="48"/>
    </row>
    <row r="9" spans="1:16" ht="38.25" customHeight="1" thickBot="1" x14ac:dyDescent="0.25">
      <c r="A9" s="30">
        <v>1</v>
      </c>
      <c r="B9" s="22" t="s">
        <v>239</v>
      </c>
      <c r="C9" s="19" t="s">
        <v>240</v>
      </c>
      <c r="D9" s="9">
        <v>22.02</v>
      </c>
      <c r="E9" s="20" t="s">
        <v>1241</v>
      </c>
      <c r="F9" s="20">
        <v>0</v>
      </c>
      <c r="G9" s="46">
        <f t="shared" ref="G9:G72" si="2">D9*E9</f>
        <v>6.3857999999999997</v>
      </c>
      <c r="H9" s="46">
        <f t="shared" ref="H9:H72" si="3">D9*F9</f>
        <v>0</v>
      </c>
      <c r="J9" s="48"/>
      <c r="K9" s="48"/>
      <c r="L9" s="1"/>
      <c r="P9" s="1"/>
    </row>
    <row r="10" spans="1:16" ht="25.5" hidden="1" customHeight="1" thickBot="1" x14ac:dyDescent="0.25">
      <c r="A10" s="10"/>
      <c r="B10" s="22" t="s">
        <v>1228</v>
      </c>
      <c r="C10" s="19" t="s">
        <v>1229</v>
      </c>
      <c r="D10" s="9"/>
      <c r="E10" s="20" t="s">
        <v>1235</v>
      </c>
      <c r="F10" s="20">
        <v>0.28000000000000003</v>
      </c>
      <c r="G10" s="9">
        <f t="shared" si="2"/>
        <v>0</v>
      </c>
      <c r="H10" s="9">
        <f t="shared" si="3"/>
        <v>0</v>
      </c>
      <c r="J10" s="48">
        <v>1.7749999999999999</v>
      </c>
      <c r="K10" s="48">
        <v>1.7749999999999999</v>
      </c>
    </row>
    <row r="11" spans="1:16" ht="39" hidden="1" thickBot="1" x14ac:dyDescent="0.25">
      <c r="A11" s="10"/>
      <c r="B11" s="22" t="s">
        <v>1230</v>
      </c>
      <c r="C11" s="19" t="s">
        <v>1231</v>
      </c>
      <c r="D11" s="9"/>
      <c r="E11" s="20" t="s">
        <v>1236</v>
      </c>
      <c r="F11" s="20">
        <v>4.2</v>
      </c>
      <c r="G11" s="9">
        <f t="shared" si="2"/>
        <v>0</v>
      </c>
      <c r="H11" s="9">
        <f t="shared" si="3"/>
        <v>0</v>
      </c>
      <c r="J11" s="48"/>
      <c r="K11" s="48"/>
    </row>
    <row r="12" spans="1:16" ht="38.25" hidden="1" customHeight="1" thickBot="1" x14ac:dyDescent="0.25">
      <c r="A12" s="10"/>
      <c r="B12" s="22" t="s">
        <v>1230</v>
      </c>
      <c r="C12" s="19" t="s">
        <v>1232</v>
      </c>
      <c r="D12" s="9"/>
      <c r="E12" s="20" t="s">
        <v>1236</v>
      </c>
      <c r="F12" s="20">
        <v>4.2</v>
      </c>
      <c r="G12" s="9">
        <f t="shared" si="2"/>
        <v>0</v>
      </c>
      <c r="H12" s="9">
        <f t="shared" si="3"/>
        <v>0</v>
      </c>
      <c r="J12" s="48">
        <v>20.423999999999999</v>
      </c>
      <c r="K12" s="48">
        <v>20.423999999999999</v>
      </c>
    </row>
    <row r="13" spans="1:16" ht="38.25" hidden="1" customHeight="1" thickBot="1" x14ac:dyDescent="0.25">
      <c r="A13" s="10"/>
      <c r="B13" s="22" t="s">
        <v>1230</v>
      </c>
      <c r="C13" s="19" t="s">
        <v>1232</v>
      </c>
      <c r="D13" s="9"/>
      <c r="E13" s="20" t="s">
        <v>1236</v>
      </c>
      <c r="F13" s="20">
        <v>4.2</v>
      </c>
      <c r="G13" s="9">
        <f t="shared" si="2"/>
        <v>0</v>
      </c>
      <c r="H13" s="9">
        <f t="shared" si="3"/>
        <v>0</v>
      </c>
      <c r="J13" s="48">
        <v>15.696</v>
      </c>
      <c r="K13" s="48">
        <v>15.696</v>
      </c>
      <c r="L13" s="1"/>
      <c r="P13" s="1"/>
    </row>
    <row r="14" spans="1:16" ht="39" thickBot="1" x14ac:dyDescent="0.25">
      <c r="A14" s="30">
        <v>2</v>
      </c>
      <c r="B14" s="22" t="s">
        <v>1434</v>
      </c>
      <c r="C14" s="19" t="s">
        <v>1468</v>
      </c>
      <c r="D14" s="9">
        <v>22.286999999999999</v>
      </c>
      <c r="E14" s="20">
        <v>1.6</v>
      </c>
      <c r="F14" s="20">
        <v>0</v>
      </c>
      <c r="G14" s="46">
        <f t="shared" si="2"/>
        <v>35.659199999999998</v>
      </c>
      <c r="H14" s="46">
        <f t="shared" si="3"/>
        <v>0</v>
      </c>
      <c r="J14" s="48"/>
    </row>
    <row r="15" spans="1:16" ht="25.5" hidden="1" customHeight="1" thickBot="1" x14ac:dyDescent="0.25">
      <c r="A15" s="10"/>
      <c r="B15" s="22" t="s">
        <v>17</v>
      </c>
      <c r="C15" s="19" t="s">
        <v>18</v>
      </c>
      <c r="D15" s="9"/>
      <c r="E15" s="20" t="s">
        <v>1238</v>
      </c>
      <c r="F15" s="20">
        <v>0.3</v>
      </c>
      <c r="G15" s="9">
        <f t="shared" si="2"/>
        <v>0</v>
      </c>
      <c r="H15" s="9">
        <f t="shared" si="3"/>
        <v>0</v>
      </c>
      <c r="J15" s="48"/>
    </row>
    <row r="16" spans="1:16" ht="25.5" hidden="1" customHeight="1" thickBot="1" x14ac:dyDescent="0.25">
      <c r="A16" s="10"/>
      <c r="B16" s="22" t="s">
        <v>19</v>
      </c>
      <c r="C16" s="19" t="s">
        <v>20</v>
      </c>
      <c r="D16" s="9"/>
      <c r="E16" s="20" t="s">
        <v>1239</v>
      </c>
      <c r="F16" s="20">
        <v>0.54</v>
      </c>
      <c r="G16" s="9">
        <f t="shared" si="2"/>
        <v>0</v>
      </c>
      <c r="H16" s="9">
        <f t="shared" si="3"/>
        <v>0</v>
      </c>
      <c r="J16" s="48"/>
      <c r="L16" s="1"/>
      <c r="P16" s="1"/>
    </row>
    <row r="17" spans="1:16" ht="25.5" hidden="1" customHeight="1" thickBot="1" x14ac:dyDescent="0.25">
      <c r="A17" s="10"/>
      <c r="B17" s="22" t="s">
        <v>21</v>
      </c>
      <c r="C17" s="19" t="s">
        <v>22</v>
      </c>
      <c r="D17" s="9"/>
      <c r="E17" s="20" t="s">
        <v>1240</v>
      </c>
      <c r="F17" s="20">
        <v>0.42</v>
      </c>
      <c r="G17" s="9">
        <f t="shared" si="2"/>
        <v>0</v>
      </c>
      <c r="H17" s="9">
        <f t="shared" si="3"/>
        <v>0</v>
      </c>
      <c r="J17" s="48"/>
      <c r="L17" s="1"/>
      <c r="P17" s="1"/>
    </row>
    <row r="18" spans="1:16" ht="25.5" hidden="1" customHeight="1" thickBot="1" x14ac:dyDescent="0.25">
      <c r="A18" s="10"/>
      <c r="B18" s="22" t="s">
        <v>23</v>
      </c>
      <c r="C18" s="19" t="s">
        <v>24</v>
      </c>
      <c r="D18" s="9"/>
      <c r="E18" s="20" t="s">
        <v>1239</v>
      </c>
      <c r="F18" s="20">
        <v>0.54</v>
      </c>
      <c r="G18" s="9">
        <f t="shared" si="2"/>
        <v>0</v>
      </c>
      <c r="H18" s="9">
        <f t="shared" si="3"/>
        <v>0</v>
      </c>
      <c r="J18" s="48"/>
      <c r="L18" s="1"/>
      <c r="P18" s="1"/>
    </row>
    <row r="19" spans="1:16" ht="25.5" customHeight="1" thickBot="1" x14ac:dyDescent="0.25">
      <c r="A19" s="30">
        <v>3</v>
      </c>
      <c r="B19" s="22" t="s">
        <v>321</v>
      </c>
      <c r="C19" s="19" t="s">
        <v>323</v>
      </c>
      <c r="D19" s="9">
        <v>39</v>
      </c>
      <c r="E19" s="20" t="s">
        <v>1235</v>
      </c>
      <c r="F19" s="20">
        <v>1.3</v>
      </c>
      <c r="G19" s="46">
        <f t="shared" si="2"/>
        <v>0</v>
      </c>
      <c r="H19" s="46">
        <f t="shared" si="3"/>
        <v>50.7</v>
      </c>
      <c r="J19" s="48"/>
      <c r="L19" s="1"/>
      <c r="P19" s="1"/>
    </row>
    <row r="20" spans="1:16" ht="25.5" customHeight="1" thickBot="1" x14ac:dyDescent="0.25">
      <c r="A20" s="30">
        <v>4</v>
      </c>
      <c r="B20" s="22" t="s">
        <v>1158</v>
      </c>
      <c r="C20" s="19" t="s">
        <v>1498</v>
      </c>
      <c r="D20" s="9">
        <v>0.26300000000000001</v>
      </c>
      <c r="E20" s="20" t="s">
        <v>1235</v>
      </c>
      <c r="F20" s="20">
        <v>10.5</v>
      </c>
      <c r="G20" s="46">
        <f t="shared" si="2"/>
        <v>0</v>
      </c>
      <c r="H20" s="46">
        <f t="shared" si="3"/>
        <v>2.7615000000000003</v>
      </c>
      <c r="J20" s="48"/>
      <c r="L20" s="1"/>
      <c r="P20" s="1"/>
    </row>
    <row r="21" spans="1:16" ht="25.5" hidden="1" customHeight="1" thickBot="1" x14ac:dyDescent="0.25">
      <c r="A21" s="10">
        <f>A19+1</f>
        <v>4</v>
      </c>
      <c r="B21" s="22" t="s">
        <v>25</v>
      </c>
      <c r="C21" s="19" t="s">
        <v>26</v>
      </c>
      <c r="D21" s="9"/>
      <c r="E21" s="20" t="s">
        <v>1241</v>
      </c>
      <c r="F21" s="20">
        <v>0.57999999999999996</v>
      </c>
      <c r="G21" s="9">
        <f t="shared" si="2"/>
        <v>0</v>
      </c>
      <c r="H21" s="9">
        <f t="shared" si="3"/>
        <v>0</v>
      </c>
      <c r="J21" s="48"/>
      <c r="L21" s="1"/>
      <c r="P21" s="1"/>
    </row>
    <row r="22" spans="1:16" ht="25.5" hidden="1" x14ac:dyDescent="0.2">
      <c r="A22" s="10">
        <f t="shared" ref="A22:A39" si="4">A21+1</f>
        <v>5</v>
      </c>
      <c r="B22" s="22" t="s">
        <v>25</v>
      </c>
      <c r="C22" s="19" t="s">
        <v>26</v>
      </c>
      <c r="D22" s="9"/>
      <c r="E22" s="20" t="s">
        <v>1241</v>
      </c>
      <c r="F22" s="20">
        <v>0.57999999999999996</v>
      </c>
      <c r="G22" s="9">
        <f t="shared" si="2"/>
        <v>0</v>
      </c>
      <c r="H22" s="9">
        <f t="shared" si="3"/>
        <v>0</v>
      </c>
      <c r="L22" s="1"/>
      <c r="P22" s="1"/>
    </row>
    <row r="23" spans="1:16" ht="38.25" hidden="1" x14ac:dyDescent="0.2">
      <c r="A23" s="10">
        <f t="shared" si="4"/>
        <v>6</v>
      </c>
      <c r="B23" s="22" t="s">
        <v>27</v>
      </c>
      <c r="C23" s="19" t="s">
        <v>28</v>
      </c>
      <c r="D23" s="9"/>
      <c r="E23" s="20" t="s">
        <v>1242</v>
      </c>
      <c r="F23" s="20">
        <v>0.28000000000000003</v>
      </c>
      <c r="G23" s="9">
        <f t="shared" si="2"/>
        <v>0</v>
      </c>
      <c r="H23" s="9">
        <f t="shared" si="3"/>
        <v>0</v>
      </c>
      <c r="L23" s="1"/>
      <c r="P23" s="1"/>
    </row>
    <row r="24" spans="1:16" ht="25.5" hidden="1" x14ac:dyDescent="0.2">
      <c r="A24" s="10">
        <f t="shared" si="4"/>
        <v>7</v>
      </c>
      <c r="B24" s="22" t="s">
        <v>27</v>
      </c>
      <c r="C24" s="19" t="s">
        <v>29</v>
      </c>
      <c r="D24" s="9"/>
      <c r="E24" s="20" t="s">
        <v>1242</v>
      </c>
      <c r="F24" s="20">
        <v>0.28000000000000003</v>
      </c>
      <c r="G24" s="9">
        <f t="shared" si="2"/>
        <v>0</v>
      </c>
      <c r="H24" s="9">
        <f t="shared" si="3"/>
        <v>0</v>
      </c>
      <c r="L24" s="1"/>
      <c r="P24" s="1"/>
    </row>
    <row r="25" spans="1:16" ht="38.25" hidden="1" x14ac:dyDescent="0.2">
      <c r="A25" s="10">
        <f t="shared" si="4"/>
        <v>8</v>
      </c>
      <c r="B25" s="22" t="s">
        <v>27</v>
      </c>
      <c r="C25" s="19" t="s">
        <v>28</v>
      </c>
      <c r="D25" s="9"/>
      <c r="E25" s="20" t="s">
        <v>1242</v>
      </c>
      <c r="F25" s="20">
        <v>0.28000000000000003</v>
      </c>
      <c r="G25" s="9">
        <f t="shared" si="2"/>
        <v>0</v>
      </c>
      <c r="H25" s="9">
        <f t="shared" si="3"/>
        <v>0</v>
      </c>
      <c r="L25" s="1"/>
      <c r="P25" s="1"/>
    </row>
    <row r="26" spans="1:16" ht="25.5" hidden="1" x14ac:dyDescent="0.2">
      <c r="A26" s="10">
        <f t="shared" si="4"/>
        <v>9</v>
      </c>
      <c r="B26" s="22" t="s">
        <v>30</v>
      </c>
      <c r="C26" s="19" t="s">
        <v>31</v>
      </c>
      <c r="D26" s="9"/>
      <c r="E26" s="20" t="s">
        <v>1239</v>
      </c>
      <c r="F26" s="20">
        <v>0.54</v>
      </c>
      <c r="G26" s="9">
        <f t="shared" si="2"/>
        <v>0</v>
      </c>
      <c r="H26" s="9">
        <f t="shared" si="3"/>
        <v>0</v>
      </c>
      <c r="L26" s="1"/>
      <c r="P26" s="1"/>
    </row>
    <row r="27" spans="1:16" ht="51" hidden="1" x14ac:dyDescent="0.2">
      <c r="A27" s="10">
        <f t="shared" si="4"/>
        <v>10</v>
      </c>
      <c r="B27" s="22" t="s">
        <v>32</v>
      </c>
      <c r="C27" s="19" t="s">
        <v>33</v>
      </c>
      <c r="D27" s="9"/>
      <c r="E27" s="20" t="s">
        <v>1243</v>
      </c>
      <c r="F27" s="20">
        <v>0</v>
      </c>
      <c r="G27" s="9">
        <f t="shared" si="2"/>
        <v>0</v>
      </c>
      <c r="H27" s="9">
        <f t="shared" si="3"/>
        <v>0</v>
      </c>
      <c r="L27" s="1"/>
      <c r="P27" s="1"/>
    </row>
    <row r="28" spans="1:16" ht="51" hidden="1" x14ac:dyDescent="0.2">
      <c r="A28" s="10">
        <f t="shared" si="4"/>
        <v>11</v>
      </c>
      <c r="B28" s="22" t="s">
        <v>34</v>
      </c>
      <c r="C28" s="19" t="s">
        <v>35</v>
      </c>
      <c r="D28" s="9"/>
      <c r="E28" s="20" t="s">
        <v>1244</v>
      </c>
      <c r="F28" s="20">
        <v>0</v>
      </c>
      <c r="G28" s="9">
        <f t="shared" si="2"/>
        <v>0</v>
      </c>
      <c r="H28" s="9">
        <f t="shared" si="3"/>
        <v>0</v>
      </c>
      <c r="L28" s="1"/>
      <c r="P28" s="1"/>
    </row>
    <row r="29" spans="1:16" ht="25.5" hidden="1" x14ac:dyDescent="0.2">
      <c r="A29" s="10">
        <f t="shared" si="4"/>
        <v>12</v>
      </c>
      <c r="B29" s="22" t="s">
        <v>36</v>
      </c>
      <c r="C29" s="19" t="s">
        <v>37</v>
      </c>
      <c r="D29" s="9"/>
      <c r="E29" s="20" t="s">
        <v>1245</v>
      </c>
      <c r="F29" s="20">
        <v>0</v>
      </c>
      <c r="G29" s="9">
        <f t="shared" si="2"/>
        <v>0</v>
      </c>
      <c r="H29" s="9">
        <f t="shared" si="3"/>
        <v>0</v>
      </c>
      <c r="L29" s="1"/>
      <c r="P29" s="1"/>
    </row>
    <row r="30" spans="1:16" ht="38.25" hidden="1" x14ac:dyDescent="0.2">
      <c r="A30" s="10">
        <f t="shared" si="4"/>
        <v>13</v>
      </c>
      <c r="B30" s="22" t="s">
        <v>38</v>
      </c>
      <c r="C30" s="19" t="s">
        <v>39</v>
      </c>
      <c r="D30" s="9"/>
      <c r="E30" s="20" t="s">
        <v>1246</v>
      </c>
      <c r="F30" s="20">
        <v>0</v>
      </c>
      <c r="G30" s="9">
        <f t="shared" si="2"/>
        <v>0</v>
      </c>
      <c r="H30" s="9">
        <f t="shared" si="3"/>
        <v>0</v>
      </c>
      <c r="L30" s="1"/>
      <c r="P30" s="1"/>
    </row>
    <row r="31" spans="1:16" ht="38.25" hidden="1" x14ac:dyDescent="0.2">
      <c r="A31" s="10">
        <f t="shared" si="4"/>
        <v>14</v>
      </c>
      <c r="B31" s="22" t="s">
        <v>40</v>
      </c>
      <c r="C31" s="19" t="s">
        <v>41</v>
      </c>
      <c r="D31" s="9"/>
      <c r="E31" s="20" t="s">
        <v>1235</v>
      </c>
      <c r="F31" s="20">
        <v>0.56000000000000005</v>
      </c>
      <c r="G31" s="9">
        <f t="shared" si="2"/>
        <v>0</v>
      </c>
      <c r="H31" s="9">
        <f t="shared" si="3"/>
        <v>0</v>
      </c>
      <c r="L31" s="1"/>
      <c r="P31" s="1"/>
    </row>
    <row r="32" spans="1:16" ht="63.75" hidden="1" x14ac:dyDescent="0.2">
      <c r="A32" s="10">
        <f t="shared" si="4"/>
        <v>15</v>
      </c>
      <c r="B32" s="22" t="s">
        <v>42</v>
      </c>
      <c r="C32" s="19" t="s">
        <v>43</v>
      </c>
      <c r="D32" s="9"/>
      <c r="E32" s="20" t="s">
        <v>1247</v>
      </c>
      <c r="F32" s="20">
        <v>0</v>
      </c>
      <c r="G32" s="9">
        <f t="shared" si="2"/>
        <v>0</v>
      </c>
      <c r="H32" s="9">
        <f t="shared" si="3"/>
        <v>0</v>
      </c>
      <c r="I32" s="11" t="s">
        <v>8</v>
      </c>
      <c r="K32" s="3"/>
      <c r="L32" s="1"/>
      <c r="P32" s="1"/>
    </row>
    <row r="33" spans="1:16" ht="63.75" hidden="1" x14ac:dyDescent="0.2">
      <c r="A33" s="10">
        <f t="shared" si="4"/>
        <v>16</v>
      </c>
      <c r="B33" s="22" t="s">
        <v>44</v>
      </c>
      <c r="C33" s="19" t="s">
        <v>45</v>
      </c>
      <c r="D33" s="9"/>
      <c r="E33" s="20" t="s">
        <v>1248</v>
      </c>
      <c r="F33" s="20">
        <v>0</v>
      </c>
      <c r="G33" s="9">
        <f t="shared" si="2"/>
        <v>0</v>
      </c>
      <c r="H33" s="9">
        <f t="shared" si="3"/>
        <v>0</v>
      </c>
      <c r="L33" s="1"/>
      <c r="P33" s="1"/>
    </row>
    <row r="34" spans="1:16" ht="38.25" hidden="1" x14ac:dyDescent="0.2">
      <c r="A34" s="10">
        <f t="shared" si="4"/>
        <v>17</v>
      </c>
      <c r="B34" s="22" t="s">
        <v>46</v>
      </c>
      <c r="C34" s="19" t="s">
        <v>47</v>
      </c>
      <c r="D34" s="9"/>
      <c r="E34" s="20" t="s">
        <v>1249</v>
      </c>
      <c r="F34" s="20">
        <v>0</v>
      </c>
      <c r="G34" s="9">
        <f t="shared" si="2"/>
        <v>0</v>
      </c>
      <c r="H34" s="9">
        <f t="shared" si="3"/>
        <v>0</v>
      </c>
      <c r="L34" s="1"/>
      <c r="P34" s="1"/>
    </row>
    <row r="35" spans="1:16" ht="38.25" hidden="1" x14ac:dyDescent="0.2">
      <c r="A35" s="10">
        <f t="shared" si="4"/>
        <v>18</v>
      </c>
      <c r="B35" s="22" t="s">
        <v>48</v>
      </c>
      <c r="C35" s="19" t="s">
        <v>49</v>
      </c>
      <c r="D35" s="30"/>
      <c r="E35" s="20" t="s">
        <v>1250</v>
      </c>
      <c r="F35" s="20">
        <v>0</v>
      </c>
      <c r="G35" s="9">
        <f t="shared" si="2"/>
        <v>0</v>
      </c>
      <c r="H35" s="9">
        <f t="shared" si="3"/>
        <v>0</v>
      </c>
      <c r="L35" s="1"/>
      <c r="P35" s="1"/>
    </row>
    <row r="36" spans="1:16" ht="25.5" hidden="1" x14ac:dyDescent="0.2">
      <c r="A36" s="10">
        <f t="shared" si="4"/>
        <v>19</v>
      </c>
      <c r="B36" s="22" t="s">
        <v>50</v>
      </c>
      <c r="C36" s="19" t="s">
        <v>51</v>
      </c>
      <c r="D36" s="9"/>
      <c r="E36" s="20" t="s">
        <v>1251</v>
      </c>
      <c r="F36" s="20">
        <v>0</v>
      </c>
      <c r="G36" s="9">
        <f t="shared" si="2"/>
        <v>0</v>
      </c>
      <c r="H36" s="9">
        <f t="shared" si="3"/>
        <v>0</v>
      </c>
      <c r="L36" s="1"/>
      <c r="P36" s="1"/>
    </row>
    <row r="37" spans="1:16" ht="51" hidden="1" x14ac:dyDescent="0.2">
      <c r="A37" s="10">
        <f t="shared" si="4"/>
        <v>20</v>
      </c>
      <c r="B37" s="22" t="s">
        <v>52</v>
      </c>
      <c r="C37" s="19" t="s">
        <v>53</v>
      </c>
      <c r="D37" s="9"/>
      <c r="E37" s="20" t="s">
        <v>1252</v>
      </c>
      <c r="F37" s="20">
        <v>0</v>
      </c>
      <c r="G37" s="9">
        <f t="shared" si="2"/>
        <v>0</v>
      </c>
      <c r="H37" s="9">
        <f t="shared" si="3"/>
        <v>0</v>
      </c>
      <c r="L37" s="1"/>
      <c r="P37" s="1"/>
    </row>
    <row r="38" spans="1:16" ht="51" hidden="1" x14ac:dyDescent="0.2">
      <c r="A38" s="10">
        <f t="shared" si="4"/>
        <v>21</v>
      </c>
      <c r="B38" s="22" t="s">
        <v>54</v>
      </c>
      <c r="C38" s="19" t="s">
        <v>55</v>
      </c>
      <c r="D38" s="9"/>
      <c r="E38" s="20" t="s">
        <v>1253</v>
      </c>
      <c r="F38" s="20">
        <v>0</v>
      </c>
      <c r="G38" s="9">
        <f t="shared" si="2"/>
        <v>0</v>
      </c>
      <c r="H38" s="9">
        <f t="shared" si="3"/>
        <v>0</v>
      </c>
      <c r="L38" s="1"/>
      <c r="P38" s="1"/>
    </row>
    <row r="39" spans="1:16" ht="51" hidden="1" x14ac:dyDescent="0.2">
      <c r="A39" s="10">
        <f t="shared" si="4"/>
        <v>22</v>
      </c>
      <c r="B39" s="22" t="s">
        <v>56</v>
      </c>
      <c r="C39" s="19" t="s">
        <v>57</v>
      </c>
      <c r="D39" s="9"/>
      <c r="E39" s="20" t="s">
        <v>1254</v>
      </c>
      <c r="F39" s="20">
        <v>0</v>
      </c>
      <c r="G39" s="9">
        <f t="shared" si="2"/>
        <v>0</v>
      </c>
      <c r="H39" s="9">
        <f t="shared" si="3"/>
        <v>0</v>
      </c>
      <c r="L39" s="1"/>
      <c r="P39" s="1"/>
    </row>
    <row r="40" spans="1:16" ht="38.25" x14ac:dyDescent="0.2">
      <c r="A40" s="10">
        <v>5</v>
      </c>
      <c r="B40" s="22" t="s">
        <v>1179</v>
      </c>
      <c r="C40" s="19" t="s">
        <v>1469</v>
      </c>
      <c r="D40" s="9">
        <v>495.27</v>
      </c>
      <c r="E40" s="20" t="s">
        <v>1395</v>
      </c>
      <c r="F40" s="20">
        <v>0.2</v>
      </c>
      <c r="G40" s="9">
        <f t="shared" si="2"/>
        <v>49.527000000000001</v>
      </c>
      <c r="H40" s="9">
        <f t="shared" si="3"/>
        <v>99.054000000000002</v>
      </c>
      <c r="L40" s="1"/>
      <c r="P40" s="1"/>
    </row>
    <row r="41" spans="1:16" ht="51" hidden="1" x14ac:dyDescent="0.2">
      <c r="A41" s="10">
        <f>A39+1</f>
        <v>23</v>
      </c>
      <c r="B41" s="22" t="s">
        <v>58</v>
      </c>
      <c r="C41" s="19" t="s">
        <v>59</v>
      </c>
      <c r="D41" s="9"/>
      <c r="E41" s="20" t="s">
        <v>1255</v>
      </c>
      <c r="F41" s="20">
        <v>0</v>
      </c>
      <c r="G41" s="9">
        <f t="shared" si="2"/>
        <v>0</v>
      </c>
      <c r="H41" s="9">
        <f t="shared" si="3"/>
        <v>0</v>
      </c>
      <c r="L41" s="1"/>
      <c r="P41" s="1"/>
    </row>
    <row r="42" spans="1:16" ht="51" hidden="1" x14ac:dyDescent="0.2">
      <c r="A42" s="10">
        <f>A41+1</f>
        <v>24</v>
      </c>
      <c r="B42" s="22" t="s">
        <v>60</v>
      </c>
      <c r="C42" s="19" t="s">
        <v>61</v>
      </c>
      <c r="D42" s="9"/>
      <c r="E42" s="20" t="s">
        <v>1256</v>
      </c>
      <c r="F42" s="20">
        <v>0</v>
      </c>
      <c r="G42" s="9">
        <f t="shared" si="2"/>
        <v>0</v>
      </c>
      <c r="H42" s="9">
        <f t="shared" si="3"/>
        <v>0</v>
      </c>
      <c r="L42" s="1"/>
      <c r="P42" s="1"/>
    </row>
    <row r="43" spans="1:16" ht="51" hidden="1" x14ac:dyDescent="0.2">
      <c r="A43" s="10">
        <f>A42+1</f>
        <v>25</v>
      </c>
      <c r="B43" s="22" t="s">
        <v>62</v>
      </c>
      <c r="C43" s="19" t="s">
        <v>63</v>
      </c>
      <c r="D43" s="9"/>
      <c r="E43" s="20" t="s">
        <v>1257</v>
      </c>
      <c r="F43" s="20">
        <v>0</v>
      </c>
      <c r="G43" s="9">
        <f t="shared" si="2"/>
        <v>0</v>
      </c>
      <c r="H43" s="9">
        <f t="shared" si="3"/>
        <v>0</v>
      </c>
      <c r="L43" s="1"/>
      <c r="P43" s="1"/>
    </row>
    <row r="44" spans="1:16" ht="51" hidden="1" x14ac:dyDescent="0.2">
      <c r="A44" s="10"/>
      <c r="B44" s="22" t="s">
        <v>64</v>
      </c>
      <c r="C44" s="19" t="s">
        <v>65</v>
      </c>
      <c r="D44" s="9"/>
      <c r="E44" s="20" t="s">
        <v>1258</v>
      </c>
      <c r="F44" s="20">
        <v>0</v>
      </c>
      <c r="G44" s="9">
        <f t="shared" si="2"/>
        <v>0</v>
      </c>
      <c r="H44" s="9">
        <f t="shared" si="3"/>
        <v>0</v>
      </c>
    </row>
    <row r="45" spans="1:16" ht="51" hidden="1" x14ac:dyDescent="0.2">
      <c r="A45" s="10"/>
      <c r="B45" s="22" t="s">
        <v>66</v>
      </c>
      <c r="C45" s="19" t="s">
        <v>67</v>
      </c>
      <c r="D45" s="9"/>
      <c r="E45" s="20" t="s">
        <v>1259</v>
      </c>
      <c r="F45" s="20">
        <v>0</v>
      </c>
      <c r="G45" s="9">
        <f t="shared" si="2"/>
        <v>0</v>
      </c>
      <c r="H45" s="9">
        <f t="shared" si="3"/>
        <v>0</v>
      </c>
    </row>
    <row r="46" spans="1:16" ht="51" hidden="1" x14ac:dyDescent="0.2">
      <c r="A46" s="10"/>
      <c r="B46" s="22" t="s">
        <v>68</v>
      </c>
      <c r="C46" s="19" t="s">
        <v>69</v>
      </c>
      <c r="D46" s="9"/>
      <c r="E46" s="20" t="s">
        <v>1260</v>
      </c>
      <c r="F46" s="20">
        <v>0</v>
      </c>
      <c r="G46" s="9">
        <f t="shared" si="2"/>
        <v>0</v>
      </c>
      <c r="H46" s="9">
        <f t="shared" si="3"/>
        <v>0</v>
      </c>
    </row>
    <row r="47" spans="1:16" ht="51" hidden="1" x14ac:dyDescent="0.2">
      <c r="A47" s="10"/>
      <c r="B47" s="22" t="s">
        <v>70</v>
      </c>
      <c r="C47" s="19" t="s">
        <v>71</v>
      </c>
      <c r="D47" s="9"/>
      <c r="E47" s="20" t="s">
        <v>1261</v>
      </c>
      <c r="F47" s="20">
        <v>0</v>
      </c>
      <c r="G47" s="9">
        <f t="shared" si="2"/>
        <v>0</v>
      </c>
      <c r="H47" s="9">
        <f t="shared" si="3"/>
        <v>0</v>
      </c>
    </row>
    <row r="48" spans="1:16" ht="51" hidden="1" x14ac:dyDescent="0.2">
      <c r="A48" s="10"/>
      <c r="B48" s="22" t="s">
        <v>72</v>
      </c>
      <c r="C48" s="19" t="s">
        <v>73</v>
      </c>
      <c r="D48" s="9"/>
      <c r="E48" s="20" t="s">
        <v>1246</v>
      </c>
      <c r="F48" s="20">
        <v>0</v>
      </c>
      <c r="G48" s="9">
        <f t="shared" si="2"/>
        <v>0</v>
      </c>
      <c r="H48" s="9">
        <f t="shared" si="3"/>
        <v>0</v>
      </c>
    </row>
    <row r="49" spans="1:8" ht="51" hidden="1" x14ac:dyDescent="0.2">
      <c r="A49" s="10"/>
      <c r="B49" s="22" t="s">
        <v>74</v>
      </c>
      <c r="C49" s="19" t="s">
        <v>75</v>
      </c>
      <c r="D49" s="9"/>
      <c r="E49" s="20" t="s">
        <v>1262</v>
      </c>
      <c r="F49" s="20">
        <v>0</v>
      </c>
      <c r="G49" s="9">
        <f t="shared" si="2"/>
        <v>0</v>
      </c>
      <c r="H49" s="9">
        <f t="shared" si="3"/>
        <v>0</v>
      </c>
    </row>
    <row r="50" spans="1:8" ht="51" hidden="1" x14ac:dyDescent="0.2">
      <c r="A50" s="10"/>
      <c r="B50" s="22" t="s">
        <v>76</v>
      </c>
      <c r="C50" s="19" t="s">
        <v>77</v>
      </c>
      <c r="D50" s="9"/>
      <c r="E50" s="20" t="s">
        <v>1251</v>
      </c>
      <c r="F50" s="20">
        <v>0</v>
      </c>
      <c r="G50" s="9">
        <f t="shared" si="2"/>
        <v>0</v>
      </c>
      <c r="H50" s="9">
        <f t="shared" si="3"/>
        <v>0</v>
      </c>
    </row>
    <row r="51" spans="1:8" ht="51" hidden="1" x14ac:dyDescent="0.2">
      <c r="A51" s="10"/>
      <c r="B51" s="22" t="s">
        <v>78</v>
      </c>
      <c r="C51" s="19" t="s">
        <v>79</v>
      </c>
      <c r="D51" s="9"/>
      <c r="E51" s="20" t="s">
        <v>1263</v>
      </c>
      <c r="F51" s="20">
        <v>0</v>
      </c>
      <c r="G51" s="9">
        <f t="shared" si="2"/>
        <v>0</v>
      </c>
      <c r="H51" s="9">
        <f t="shared" si="3"/>
        <v>0</v>
      </c>
    </row>
    <row r="52" spans="1:8" ht="51" hidden="1" x14ac:dyDescent="0.2">
      <c r="A52" s="10"/>
      <c r="B52" s="22" t="s">
        <v>80</v>
      </c>
      <c r="C52" s="19" t="s">
        <v>81</v>
      </c>
      <c r="D52" s="9"/>
      <c r="E52" s="20" t="s">
        <v>1262</v>
      </c>
      <c r="F52" s="20">
        <v>0</v>
      </c>
      <c r="G52" s="9">
        <f t="shared" si="2"/>
        <v>0</v>
      </c>
      <c r="H52" s="9">
        <f t="shared" si="3"/>
        <v>0</v>
      </c>
    </row>
    <row r="53" spans="1:8" ht="51" hidden="1" x14ac:dyDescent="0.2">
      <c r="A53" s="10"/>
      <c r="B53" s="22" t="s">
        <v>82</v>
      </c>
      <c r="C53" s="19" t="s">
        <v>83</v>
      </c>
      <c r="D53" s="9"/>
      <c r="E53" s="20" t="s">
        <v>1264</v>
      </c>
      <c r="F53" s="20">
        <v>0</v>
      </c>
      <c r="G53" s="9">
        <f t="shared" si="2"/>
        <v>0</v>
      </c>
      <c r="H53" s="9">
        <f t="shared" si="3"/>
        <v>0</v>
      </c>
    </row>
    <row r="54" spans="1:8" ht="51" hidden="1" x14ac:dyDescent="0.2">
      <c r="A54" s="10"/>
      <c r="B54" s="22" t="s">
        <v>84</v>
      </c>
      <c r="C54" s="19" t="s">
        <v>85</v>
      </c>
      <c r="D54" s="9"/>
      <c r="E54" s="20" t="s">
        <v>1237</v>
      </c>
      <c r="F54" s="20">
        <v>0</v>
      </c>
      <c r="G54" s="9">
        <f t="shared" si="2"/>
        <v>0</v>
      </c>
      <c r="H54" s="9">
        <f t="shared" si="3"/>
        <v>0</v>
      </c>
    </row>
    <row r="55" spans="1:8" ht="51" hidden="1" x14ac:dyDescent="0.2">
      <c r="A55" s="10"/>
      <c r="B55" s="22" t="s">
        <v>86</v>
      </c>
      <c r="C55" s="19" t="s">
        <v>87</v>
      </c>
      <c r="D55" s="9"/>
      <c r="E55" s="20" t="s">
        <v>1246</v>
      </c>
      <c r="F55" s="20">
        <v>0</v>
      </c>
      <c r="G55" s="9">
        <f t="shared" si="2"/>
        <v>0</v>
      </c>
      <c r="H55" s="9">
        <f t="shared" si="3"/>
        <v>0</v>
      </c>
    </row>
    <row r="56" spans="1:8" ht="51" hidden="1" x14ac:dyDescent="0.2">
      <c r="A56" s="10"/>
      <c r="B56" s="22" t="s">
        <v>88</v>
      </c>
      <c r="C56" s="19" t="s">
        <v>89</v>
      </c>
      <c r="D56" s="9"/>
      <c r="E56" s="20" t="s">
        <v>1236</v>
      </c>
      <c r="F56" s="20">
        <v>0</v>
      </c>
      <c r="G56" s="9">
        <f t="shared" si="2"/>
        <v>0</v>
      </c>
      <c r="H56" s="9">
        <f t="shared" si="3"/>
        <v>0</v>
      </c>
    </row>
    <row r="57" spans="1:8" ht="51" hidden="1" x14ac:dyDescent="0.2">
      <c r="A57" s="10"/>
      <c r="B57" s="22" t="s">
        <v>90</v>
      </c>
      <c r="C57" s="19" t="s">
        <v>91</v>
      </c>
      <c r="D57" s="9"/>
      <c r="E57" s="20" t="s">
        <v>1245</v>
      </c>
      <c r="F57" s="20">
        <v>0</v>
      </c>
      <c r="G57" s="9">
        <f t="shared" si="2"/>
        <v>0</v>
      </c>
      <c r="H57" s="9">
        <f t="shared" si="3"/>
        <v>0</v>
      </c>
    </row>
    <row r="58" spans="1:8" ht="51" hidden="1" x14ac:dyDescent="0.2">
      <c r="A58" s="10"/>
      <c r="B58" s="22" t="s">
        <v>92</v>
      </c>
      <c r="C58" s="19" t="s">
        <v>93</v>
      </c>
      <c r="D58" s="30"/>
      <c r="E58" s="20" t="s">
        <v>1258</v>
      </c>
      <c r="F58" s="20">
        <v>0</v>
      </c>
      <c r="G58" s="9">
        <f t="shared" si="2"/>
        <v>0</v>
      </c>
      <c r="H58" s="9">
        <f t="shared" si="3"/>
        <v>0</v>
      </c>
    </row>
    <row r="59" spans="1:8" ht="51" hidden="1" x14ac:dyDescent="0.2">
      <c r="A59" s="10"/>
      <c r="B59" s="22" t="s">
        <v>94</v>
      </c>
      <c r="C59" s="19" t="s">
        <v>95</v>
      </c>
      <c r="D59" s="9"/>
      <c r="E59" s="20" t="s">
        <v>1265</v>
      </c>
      <c r="F59" s="20">
        <v>0</v>
      </c>
      <c r="G59" s="9">
        <f t="shared" si="2"/>
        <v>0</v>
      </c>
      <c r="H59" s="9">
        <f t="shared" si="3"/>
        <v>0</v>
      </c>
    </row>
    <row r="60" spans="1:8" ht="51" hidden="1" x14ac:dyDescent="0.2">
      <c r="A60" s="10"/>
      <c r="B60" s="22" t="s">
        <v>96</v>
      </c>
      <c r="C60" s="19" t="s">
        <v>95</v>
      </c>
      <c r="D60" s="9"/>
      <c r="E60" s="20" t="s">
        <v>1236</v>
      </c>
      <c r="F60" s="20">
        <v>0</v>
      </c>
      <c r="G60" s="9">
        <f t="shared" si="2"/>
        <v>0</v>
      </c>
      <c r="H60" s="9">
        <f t="shared" si="3"/>
        <v>0</v>
      </c>
    </row>
    <row r="61" spans="1:8" ht="51" hidden="1" x14ac:dyDescent="0.2">
      <c r="A61" s="10"/>
      <c r="B61" s="22" t="s">
        <v>97</v>
      </c>
      <c r="C61" s="19" t="s">
        <v>95</v>
      </c>
      <c r="D61" s="9"/>
      <c r="E61" s="20" t="s">
        <v>1251</v>
      </c>
      <c r="F61" s="20">
        <v>0</v>
      </c>
      <c r="G61" s="9">
        <f t="shared" si="2"/>
        <v>0</v>
      </c>
      <c r="H61" s="9">
        <f t="shared" si="3"/>
        <v>0</v>
      </c>
    </row>
    <row r="62" spans="1:8" ht="51" hidden="1" x14ac:dyDescent="0.2">
      <c r="A62" s="10"/>
      <c r="B62" s="22" t="s">
        <v>98</v>
      </c>
      <c r="C62" s="19" t="s">
        <v>99</v>
      </c>
      <c r="D62" s="9"/>
      <c r="E62" s="20" t="s">
        <v>1259</v>
      </c>
      <c r="F62" s="20">
        <v>0</v>
      </c>
      <c r="G62" s="9">
        <f t="shared" si="2"/>
        <v>0</v>
      </c>
      <c r="H62" s="9">
        <f t="shared" si="3"/>
        <v>0</v>
      </c>
    </row>
    <row r="63" spans="1:8" ht="51" hidden="1" x14ac:dyDescent="0.2">
      <c r="A63" s="10"/>
      <c r="B63" s="22" t="s">
        <v>100</v>
      </c>
      <c r="C63" s="19" t="s">
        <v>101</v>
      </c>
      <c r="D63" s="9"/>
      <c r="E63" s="20" t="s">
        <v>1266</v>
      </c>
      <c r="F63" s="20">
        <v>0</v>
      </c>
      <c r="G63" s="9">
        <f t="shared" si="2"/>
        <v>0</v>
      </c>
      <c r="H63" s="9">
        <f t="shared" si="3"/>
        <v>0</v>
      </c>
    </row>
    <row r="64" spans="1:8" ht="51" hidden="1" x14ac:dyDescent="0.2">
      <c r="A64" s="10"/>
      <c r="B64" s="22" t="s">
        <v>102</v>
      </c>
      <c r="C64" s="19" t="s">
        <v>103</v>
      </c>
      <c r="D64" s="9"/>
      <c r="E64" s="20" t="s">
        <v>1267</v>
      </c>
      <c r="F64" s="20">
        <v>0</v>
      </c>
      <c r="G64" s="9">
        <f t="shared" si="2"/>
        <v>0</v>
      </c>
      <c r="H64" s="9">
        <f t="shared" si="3"/>
        <v>0</v>
      </c>
    </row>
    <row r="65" spans="1:8" ht="51" hidden="1" x14ac:dyDescent="0.2">
      <c r="A65" s="10"/>
      <c r="B65" s="22" t="s">
        <v>104</v>
      </c>
      <c r="C65" s="19" t="s">
        <v>59</v>
      </c>
      <c r="D65" s="9"/>
      <c r="E65" s="20" t="s">
        <v>1250</v>
      </c>
      <c r="F65" s="20">
        <v>0</v>
      </c>
      <c r="G65" s="9">
        <f t="shared" si="2"/>
        <v>0</v>
      </c>
      <c r="H65" s="9">
        <f t="shared" si="3"/>
        <v>0</v>
      </c>
    </row>
    <row r="66" spans="1:8" ht="51" hidden="1" x14ac:dyDescent="0.2">
      <c r="A66" s="10"/>
      <c r="B66" s="22" t="s">
        <v>105</v>
      </c>
      <c r="C66" s="19" t="s">
        <v>61</v>
      </c>
      <c r="D66" s="9"/>
      <c r="E66" s="20" t="s">
        <v>1252</v>
      </c>
      <c r="F66" s="20">
        <v>0</v>
      </c>
      <c r="G66" s="9">
        <f t="shared" si="2"/>
        <v>0</v>
      </c>
      <c r="H66" s="9">
        <f t="shared" si="3"/>
        <v>0</v>
      </c>
    </row>
    <row r="67" spans="1:8" ht="51" hidden="1" x14ac:dyDescent="0.2">
      <c r="A67" s="10"/>
      <c r="B67" s="22" t="s">
        <v>106</v>
      </c>
      <c r="C67" s="19" t="s">
        <v>63</v>
      </c>
      <c r="D67" s="9"/>
      <c r="E67" s="20" t="s">
        <v>1268</v>
      </c>
      <c r="F67" s="20">
        <v>0</v>
      </c>
      <c r="G67" s="9">
        <f t="shared" si="2"/>
        <v>0</v>
      </c>
      <c r="H67" s="9">
        <f t="shared" si="3"/>
        <v>0</v>
      </c>
    </row>
    <row r="68" spans="1:8" ht="51" hidden="1" x14ac:dyDescent="0.2">
      <c r="A68" s="10"/>
      <c r="B68" s="22" t="s">
        <v>107</v>
      </c>
      <c r="C68" s="19" t="s">
        <v>108</v>
      </c>
      <c r="D68" s="9"/>
      <c r="E68" s="20" t="s">
        <v>1251</v>
      </c>
      <c r="F68" s="20">
        <v>0</v>
      </c>
      <c r="G68" s="9">
        <f t="shared" si="2"/>
        <v>0</v>
      </c>
      <c r="H68" s="9">
        <f t="shared" si="3"/>
        <v>0</v>
      </c>
    </row>
    <row r="69" spans="1:8" ht="51" hidden="1" x14ac:dyDescent="0.2">
      <c r="A69" s="10"/>
      <c r="B69" s="22" t="s">
        <v>109</v>
      </c>
      <c r="C69" s="19" t="s">
        <v>110</v>
      </c>
      <c r="D69" s="9"/>
      <c r="E69" s="20" t="s">
        <v>1269</v>
      </c>
      <c r="F69" s="20">
        <v>0</v>
      </c>
      <c r="G69" s="9">
        <f t="shared" si="2"/>
        <v>0</v>
      </c>
      <c r="H69" s="9">
        <f t="shared" si="3"/>
        <v>0</v>
      </c>
    </row>
    <row r="70" spans="1:8" ht="51" hidden="1" x14ac:dyDescent="0.2">
      <c r="A70" s="10"/>
      <c r="B70" s="22" t="s">
        <v>111</v>
      </c>
      <c r="C70" s="19" t="s">
        <v>112</v>
      </c>
      <c r="D70" s="9"/>
      <c r="E70" s="20" t="s">
        <v>1270</v>
      </c>
      <c r="F70" s="20">
        <v>0</v>
      </c>
      <c r="G70" s="9">
        <f t="shared" si="2"/>
        <v>0</v>
      </c>
      <c r="H70" s="9">
        <f t="shared" si="3"/>
        <v>0</v>
      </c>
    </row>
    <row r="71" spans="1:8" ht="51" hidden="1" x14ac:dyDescent="0.2">
      <c r="A71" s="10"/>
      <c r="B71" s="22" t="s">
        <v>113</v>
      </c>
      <c r="C71" s="19" t="s">
        <v>71</v>
      </c>
      <c r="D71" s="9"/>
      <c r="E71" s="20" t="s">
        <v>1264</v>
      </c>
      <c r="F71" s="20">
        <v>0</v>
      </c>
      <c r="G71" s="9">
        <f t="shared" si="2"/>
        <v>0</v>
      </c>
      <c r="H71" s="9">
        <f t="shared" si="3"/>
        <v>0</v>
      </c>
    </row>
    <row r="72" spans="1:8" ht="51" hidden="1" x14ac:dyDescent="0.2">
      <c r="A72" s="10"/>
      <c r="B72" s="22" t="s">
        <v>114</v>
      </c>
      <c r="C72" s="19" t="s">
        <v>73</v>
      </c>
      <c r="D72" s="9"/>
      <c r="E72" s="20" t="s">
        <v>1249</v>
      </c>
      <c r="F72" s="20">
        <v>0</v>
      </c>
      <c r="G72" s="9">
        <f t="shared" si="2"/>
        <v>0</v>
      </c>
      <c r="H72" s="9">
        <f t="shared" si="3"/>
        <v>0</v>
      </c>
    </row>
    <row r="73" spans="1:8" ht="51" hidden="1" x14ac:dyDescent="0.2">
      <c r="A73" s="10"/>
      <c r="B73" s="22" t="s">
        <v>115</v>
      </c>
      <c r="C73" s="19" t="s">
        <v>75</v>
      </c>
      <c r="D73" s="9"/>
      <c r="E73" s="20" t="s">
        <v>1255</v>
      </c>
      <c r="F73" s="20">
        <v>0</v>
      </c>
      <c r="G73" s="9">
        <f t="shared" ref="G73:G136" si="5">D73*E73</f>
        <v>0</v>
      </c>
      <c r="H73" s="9">
        <f t="shared" ref="H73:H136" si="6">D73*F73</f>
        <v>0</v>
      </c>
    </row>
    <row r="74" spans="1:8" ht="51" hidden="1" x14ac:dyDescent="0.2">
      <c r="A74" s="10"/>
      <c r="B74" s="22" t="s">
        <v>116</v>
      </c>
      <c r="C74" s="19" t="s">
        <v>117</v>
      </c>
      <c r="D74" s="9"/>
      <c r="E74" s="20" t="s">
        <v>1261</v>
      </c>
      <c r="F74" s="20">
        <v>0</v>
      </c>
      <c r="G74" s="9">
        <f t="shared" si="5"/>
        <v>0</v>
      </c>
      <c r="H74" s="9">
        <f t="shared" si="6"/>
        <v>0</v>
      </c>
    </row>
    <row r="75" spans="1:8" ht="51" hidden="1" x14ac:dyDescent="0.2">
      <c r="A75" s="10"/>
      <c r="B75" s="22" t="s">
        <v>118</v>
      </c>
      <c r="C75" s="19" t="s">
        <v>119</v>
      </c>
      <c r="D75" s="9"/>
      <c r="E75" s="20" t="s">
        <v>1271</v>
      </c>
      <c r="F75" s="20">
        <v>0</v>
      </c>
      <c r="G75" s="9">
        <f t="shared" si="5"/>
        <v>0</v>
      </c>
      <c r="H75" s="9">
        <f t="shared" si="6"/>
        <v>0</v>
      </c>
    </row>
    <row r="76" spans="1:8" ht="51" hidden="1" x14ac:dyDescent="0.2">
      <c r="A76" s="10"/>
      <c r="B76" s="22" t="s">
        <v>120</v>
      </c>
      <c r="C76" s="19" t="s">
        <v>121</v>
      </c>
      <c r="D76" s="9"/>
      <c r="E76" s="20" t="s">
        <v>1272</v>
      </c>
      <c r="F76" s="20">
        <v>0</v>
      </c>
      <c r="G76" s="9">
        <f t="shared" si="5"/>
        <v>0</v>
      </c>
      <c r="H76" s="9">
        <f t="shared" si="6"/>
        <v>0</v>
      </c>
    </row>
    <row r="77" spans="1:8" ht="51" hidden="1" x14ac:dyDescent="0.2">
      <c r="A77" s="10"/>
      <c r="B77" s="22" t="s">
        <v>122</v>
      </c>
      <c r="C77" s="19" t="s">
        <v>83</v>
      </c>
      <c r="D77" s="9"/>
      <c r="E77" s="20" t="s">
        <v>1236</v>
      </c>
      <c r="F77" s="20">
        <v>0</v>
      </c>
      <c r="G77" s="9">
        <f t="shared" si="5"/>
        <v>0</v>
      </c>
      <c r="H77" s="9">
        <f t="shared" si="6"/>
        <v>0</v>
      </c>
    </row>
    <row r="78" spans="1:8" ht="51" hidden="1" x14ac:dyDescent="0.2">
      <c r="A78" s="10"/>
      <c r="B78" s="22" t="s">
        <v>123</v>
      </c>
      <c r="C78" s="19" t="s">
        <v>85</v>
      </c>
      <c r="D78" s="9"/>
      <c r="E78" s="20" t="s">
        <v>1261</v>
      </c>
      <c r="F78" s="20">
        <v>0</v>
      </c>
      <c r="G78" s="9">
        <f t="shared" si="5"/>
        <v>0</v>
      </c>
      <c r="H78" s="9">
        <f t="shared" si="6"/>
        <v>0</v>
      </c>
    </row>
    <row r="79" spans="1:8" ht="51" hidden="1" x14ac:dyDescent="0.2">
      <c r="A79" s="10"/>
      <c r="B79" s="22" t="s">
        <v>124</v>
      </c>
      <c r="C79" s="19" t="s">
        <v>87</v>
      </c>
      <c r="D79" s="9"/>
      <c r="E79" s="20" t="s">
        <v>1273</v>
      </c>
      <c r="F79" s="20">
        <v>0</v>
      </c>
      <c r="G79" s="9">
        <f t="shared" si="5"/>
        <v>0</v>
      </c>
      <c r="H79" s="9">
        <f t="shared" si="6"/>
        <v>0</v>
      </c>
    </row>
    <row r="80" spans="1:8" ht="51" hidden="1" x14ac:dyDescent="0.2">
      <c r="A80" s="10"/>
      <c r="B80" s="22" t="s">
        <v>125</v>
      </c>
      <c r="C80" s="19" t="s">
        <v>126</v>
      </c>
      <c r="D80" s="30"/>
      <c r="E80" s="20" t="s">
        <v>1274</v>
      </c>
      <c r="F80" s="20">
        <v>0</v>
      </c>
      <c r="G80" s="9">
        <f t="shared" si="5"/>
        <v>0</v>
      </c>
      <c r="H80" s="9">
        <f t="shared" si="6"/>
        <v>0</v>
      </c>
    </row>
    <row r="81" spans="1:8" ht="51" hidden="1" x14ac:dyDescent="0.2">
      <c r="A81" s="10"/>
      <c r="B81" s="22" t="s">
        <v>127</v>
      </c>
      <c r="C81" s="19" t="s">
        <v>128</v>
      </c>
      <c r="D81" s="9"/>
      <c r="E81" s="20" t="s">
        <v>1275</v>
      </c>
      <c r="F81" s="20">
        <v>0</v>
      </c>
      <c r="G81" s="9">
        <f t="shared" si="5"/>
        <v>0</v>
      </c>
      <c r="H81" s="9">
        <f t="shared" si="6"/>
        <v>0</v>
      </c>
    </row>
    <row r="82" spans="1:8" ht="51" hidden="1" x14ac:dyDescent="0.2">
      <c r="A82" s="10"/>
      <c r="B82" s="22" t="s">
        <v>129</v>
      </c>
      <c r="C82" s="19" t="s">
        <v>130</v>
      </c>
      <c r="D82" s="9"/>
      <c r="E82" s="20" t="s">
        <v>1271</v>
      </c>
      <c r="F82" s="20">
        <v>0</v>
      </c>
      <c r="G82" s="9">
        <f t="shared" si="5"/>
        <v>0</v>
      </c>
      <c r="H82" s="9">
        <f t="shared" si="6"/>
        <v>0</v>
      </c>
    </row>
    <row r="83" spans="1:8" ht="51" hidden="1" x14ac:dyDescent="0.2">
      <c r="A83" s="10"/>
      <c r="B83" s="22" t="s">
        <v>131</v>
      </c>
      <c r="C83" s="19" t="s">
        <v>132</v>
      </c>
      <c r="D83" s="9"/>
      <c r="E83" s="20" t="s">
        <v>1276</v>
      </c>
      <c r="F83" s="20">
        <v>0</v>
      </c>
      <c r="G83" s="9">
        <f t="shared" si="5"/>
        <v>0</v>
      </c>
      <c r="H83" s="9">
        <f t="shared" si="6"/>
        <v>0</v>
      </c>
    </row>
    <row r="84" spans="1:8" ht="51" hidden="1" x14ac:dyDescent="0.2">
      <c r="A84" s="10"/>
      <c r="B84" s="22" t="s">
        <v>133</v>
      </c>
      <c r="C84" s="19" t="s">
        <v>134</v>
      </c>
      <c r="D84" s="9"/>
      <c r="E84" s="20" t="s">
        <v>1274</v>
      </c>
      <c r="F84" s="20">
        <v>0</v>
      </c>
      <c r="G84" s="9">
        <f t="shared" si="5"/>
        <v>0</v>
      </c>
      <c r="H84" s="9">
        <f t="shared" si="6"/>
        <v>0</v>
      </c>
    </row>
    <row r="85" spans="1:8" ht="51" hidden="1" x14ac:dyDescent="0.2">
      <c r="A85" s="10"/>
      <c r="B85" s="22" t="s">
        <v>135</v>
      </c>
      <c r="C85" s="19" t="s">
        <v>95</v>
      </c>
      <c r="D85" s="9"/>
      <c r="E85" s="20" t="s">
        <v>1261</v>
      </c>
      <c r="F85" s="20">
        <v>0</v>
      </c>
      <c r="G85" s="9">
        <f t="shared" si="5"/>
        <v>0</v>
      </c>
      <c r="H85" s="9">
        <f t="shared" si="6"/>
        <v>0</v>
      </c>
    </row>
    <row r="86" spans="1:8" ht="51" hidden="1" x14ac:dyDescent="0.2">
      <c r="A86" s="10"/>
      <c r="B86" s="22" t="s">
        <v>136</v>
      </c>
      <c r="C86" s="19" t="s">
        <v>137</v>
      </c>
      <c r="D86" s="9"/>
      <c r="E86" s="20" t="s">
        <v>1277</v>
      </c>
      <c r="F86" s="20">
        <v>0</v>
      </c>
      <c r="G86" s="9">
        <f t="shared" si="5"/>
        <v>0</v>
      </c>
      <c r="H86" s="9">
        <f t="shared" si="6"/>
        <v>0</v>
      </c>
    </row>
    <row r="87" spans="1:8" ht="63.75" hidden="1" x14ac:dyDescent="0.2">
      <c r="A87" s="10"/>
      <c r="B87" s="22" t="s">
        <v>138</v>
      </c>
      <c r="C87" s="19" t="s">
        <v>139</v>
      </c>
      <c r="D87" s="9"/>
      <c r="E87" s="20" t="s">
        <v>1278</v>
      </c>
      <c r="F87" s="20">
        <v>0</v>
      </c>
      <c r="G87" s="9">
        <f t="shared" si="5"/>
        <v>0</v>
      </c>
      <c r="H87" s="9">
        <f t="shared" si="6"/>
        <v>0</v>
      </c>
    </row>
    <row r="88" spans="1:8" ht="51" hidden="1" x14ac:dyDescent="0.2">
      <c r="A88" s="10"/>
      <c r="B88" s="22" t="s">
        <v>140</v>
      </c>
      <c r="C88" s="19" t="s">
        <v>141</v>
      </c>
      <c r="D88" s="9"/>
      <c r="E88" s="20" t="s">
        <v>1279</v>
      </c>
      <c r="F88" s="20">
        <v>0</v>
      </c>
      <c r="G88" s="9">
        <f t="shared" si="5"/>
        <v>0</v>
      </c>
      <c r="H88" s="9">
        <f t="shared" si="6"/>
        <v>0</v>
      </c>
    </row>
    <row r="89" spans="1:8" ht="51" hidden="1" x14ac:dyDescent="0.2">
      <c r="A89" s="10"/>
      <c r="B89" s="22" t="s">
        <v>142</v>
      </c>
      <c r="C89" s="19" t="s">
        <v>143</v>
      </c>
      <c r="D89" s="9"/>
      <c r="E89" s="20" t="s">
        <v>1280</v>
      </c>
      <c r="F89" s="20">
        <v>0</v>
      </c>
      <c r="G89" s="9">
        <f t="shared" si="5"/>
        <v>0</v>
      </c>
      <c r="H89" s="9">
        <f t="shared" si="6"/>
        <v>0</v>
      </c>
    </row>
    <row r="90" spans="1:8" ht="51" hidden="1" x14ac:dyDescent="0.2">
      <c r="A90" s="10"/>
      <c r="B90" s="22" t="s">
        <v>144</v>
      </c>
      <c r="C90" s="19" t="s">
        <v>145</v>
      </c>
      <c r="D90" s="9"/>
      <c r="E90" s="20" t="s">
        <v>1281</v>
      </c>
      <c r="F90" s="20">
        <v>0</v>
      </c>
      <c r="G90" s="9">
        <f t="shared" si="5"/>
        <v>0</v>
      </c>
      <c r="H90" s="9">
        <f t="shared" si="6"/>
        <v>0</v>
      </c>
    </row>
    <row r="91" spans="1:8" ht="51" hidden="1" x14ac:dyDescent="0.2">
      <c r="A91" s="10"/>
      <c r="B91" s="22" t="s">
        <v>146</v>
      </c>
      <c r="C91" s="19" t="s">
        <v>147</v>
      </c>
      <c r="D91" s="9"/>
      <c r="E91" s="20" t="s">
        <v>1282</v>
      </c>
      <c r="F91" s="20">
        <v>0</v>
      </c>
      <c r="G91" s="9">
        <f t="shared" si="5"/>
        <v>0</v>
      </c>
      <c r="H91" s="9">
        <f t="shared" si="6"/>
        <v>0</v>
      </c>
    </row>
    <row r="92" spans="1:8" ht="51" hidden="1" x14ac:dyDescent="0.2">
      <c r="A92" s="10"/>
      <c r="B92" s="22" t="s">
        <v>148</v>
      </c>
      <c r="C92" s="19" t="s">
        <v>149</v>
      </c>
      <c r="D92" s="9"/>
      <c r="E92" s="20" t="s">
        <v>1283</v>
      </c>
      <c r="F92" s="20">
        <v>0</v>
      </c>
      <c r="G92" s="9">
        <f t="shared" si="5"/>
        <v>0</v>
      </c>
      <c r="H92" s="9">
        <f t="shared" si="6"/>
        <v>0</v>
      </c>
    </row>
    <row r="93" spans="1:8" ht="63.75" hidden="1" x14ac:dyDescent="0.2">
      <c r="A93" s="10"/>
      <c r="B93" s="22" t="s">
        <v>150</v>
      </c>
      <c r="C93" s="19" t="s">
        <v>151</v>
      </c>
      <c r="D93" s="9"/>
      <c r="E93" s="20" t="s">
        <v>1284</v>
      </c>
      <c r="F93" s="20">
        <v>0</v>
      </c>
      <c r="G93" s="9">
        <f t="shared" si="5"/>
        <v>0</v>
      </c>
      <c r="H93" s="9">
        <f t="shared" si="6"/>
        <v>0</v>
      </c>
    </row>
    <row r="94" spans="1:8" ht="38.25" hidden="1" x14ac:dyDescent="0.2">
      <c r="A94" s="10"/>
      <c r="B94" s="22" t="s">
        <v>152</v>
      </c>
      <c r="C94" s="19" t="s">
        <v>153</v>
      </c>
      <c r="D94" s="9"/>
      <c r="E94" s="20" t="s">
        <v>1285</v>
      </c>
      <c r="F94" s="20">
        <v>0</v>
      </c>
      <c r="G94" s="9">
        <f t="shared" si="5"/>
        <v>0</v>
      </c>
      <c r="H94" s="9">
        <f t="shared" si="6"/>
        <v>0</v>
      </c>
    </row>
    <row r="95" spans="1:8" ht="38.25" hidden="1" x14ac:dyDescent="0.2">
      <c r="A95" s="10"/>
      <c r="B95" s="22" t="s">
        <v>154</v>
      </c>
      <c r="C95" s="19" t="s">
        <v>155</v>
      </c>
      <c r="D95" s="9"/>
      <c r="E95" s="20" t="s">
        <v>1286</v>
      </c>
      <c r="F95" s="20">
        <v>0</v>
      </c>
      <c r="G95" s="9">
        <f t="shared" si="5"/>
        <v>0</v>
      </c>
      <c r="H95" s="9">
        <f t="shared" si="6"/>
        <v>0</v>
      </c>
    </row>
    <row r="96" spans="1:8" ht="38.25" hidden="1" x14ac:dyDescent="0.2">
      <c r="A96" s="10"/>
      <c r="B96" s="22" t="s">
        <v>156</v>
      </c>
      <c r="C96" s="19" t="s">
        <v>157</v>
      </c>
      <c r="D96" s="9"/>
      <c r="E96" s="20" t="s">
        <v>1287</v>
      </c>
      <c r="F96" s="20">
        <v>0</v>
      </c>
      <c r="G96" s="9">
        <f t="shared" si="5"/>
        <v>0</v>
      </c>
      <c r="H96" s="9">
        <f t="shared" si="6"/>
        <v>0</v>
      </c>
    </row>
    <row r="97" spans="1:8" ht="38.25" hidden="1" x14ac:dyDescent="0.2">
      <c r="A97" s="10"/>
      <c r="B97" s="22" t="s">
        <v>158</v>
      </c>
      <c r="C97" s="19" t="s">
        <v>159</v>
      </c>
      <c r="D97" s="9"/>
      <c r="E97" s="20" t="s">
        <v>1274</v>
      </c>
      <c r="F97" s="20">
        <v>0</v>
      </c>
      <c r="G97" s="9">
        <f t="shared" si="5"/>
        <v>0</v>
      </c>
      <c r="H97" s="9">
        <f t="shared" si="6"/>
        <v>0</v>
      </c>
    </row>
    <row r="98" spans="1:8" ht="38.25" hidden="1" x14ac:dyDescent="0.2">
      <c r="A98" s="10"/>
      <c r="B98" s="22" t="s">
        <v>160</v>
      </c>
      <c r="C98" s="19" t="s">
        <v>161</v>
      </c>
      <c r="D98" s="9"/>
      <c r="E98" s="20" t="s">
        <v>1288</v>
      </c>
      <c r="F98" s="20">
        <v>0</v>
      </c>
      <c r="G98" s="9">
        <f t="shared" si="5"/>
        <v>0</v>
      </c>
      <c r="H98" s="9">
        <f t="shared" si="6"/>
        <v>0</v>
      </c>
    </row>
    <row r="99" spans="1:8" ht="38.25" hidden="1" x14ac:dyDescent="0.2">
      <c r="A99" s="10"/>
      <c r="B99" s="22" t="s">
        <v>162</v>
      </c>
      <c r="C99" s="19" t="s">
        <v>163</v>
      </c>
      <c r="D99" s="9"/>
      <c r="E99" s="20" t="s">
        <v>1286</v>
      </c>
      <c r="F99" s="20">
        <v>0</v>
      </c>
      <c r="G99" s="9">
        <f t="shared" si="5"/>
        <v>0</v>
      </c>
      <c r="H99" s="9">
        <f t="shared" si="6"/>
        <v>0</v>
      </c>
    </row>
    <row r="100" spans="1:8" ht="38.25" hidden="1" x14ac:dyDescent="0.2">
      <c r="A100" s="10"/>
      <c r="B100" s="22" t="s">
        <v>164</v>
      </c>
      <c r="C100" s="19" t="s">
        <v>165</v>
      </c>
      <c r="D100" s="9"/>
      <c r="E100" s="20" t="s">
        <v>1289</v>
      </c>
      <c r="F100" s="20">
        <v>0</v>
      </c>
      <c r="G100" s="9">
        <f t="shared" si="5"/>
        <v>0</v>
      </c>
      <c r="H100" s="9">
        <f t="shared" si="6"/>
        <v>0</v>
      </c>
    </row>
    <row r="101" spans="1:8" ht="38.25" hidden="1" x14ac:dyDescent="0.2">
      <c r="A101" s="10"/>
      <c r="B101" s="22" t="s">
        <v>166</v>
      </c>
      <c r="C101" s="19" t="s">
        <v>167</v>
      </c>
      <c r="D101" s="9"/>
      <c r="E101" s="20" t="s">
        <v>1276</v>
      </c>
      <c r="F101" s="20">
        <v>0</v>
      </c>
      <c r="G101" s="9">
        <f t="shared" si="5"/>
        <v>0</v>
      </c>
      <c r="H101" s="9">
        <f t="shared" si="6"/>
        <v>0</v>
      </c>
    </row>
    <row r="102" spans="1:8" ht="38.25" hidden="1" x14ac:dyDescent="0.2">
      <c r="A102" s="10"/>
      <c r="B102" s="22" t="s">
        <v>168</v>
      </c>
      <c r="C102" s="19" t="s">
        <v>169</v>
      </c>
      <c r="D102" s="30"/>
      <c r="E102" s="20" t="s">
        <v>1290</v>
      </c>
      <c r="F102" s="20">
        <v>0</v>
      </c>
      <c r="G102" s="9">
        <f t="shared" si="5"/>
        <v>0</v>
      </c>
      <c r="H102" s="9">
        <f t="shared" si="6"/>
        <v>0</v>
      </c>
    </row>
    <row r="103" spans="1:8" ht="38.25" hidden="1" x14ac:dyDescent="0.2">
      <c r="A103" s="10"/>
      <c r="B103" s="22" t="s">
        <v>170</v>
      </c>
      <c r="C103" s="19" t="s">
        <v>171</v>
      </c>
      <c r="D103" s="9"/>
      <c r="E103" s="20" t="s">
        <v>1291</v>
      </c>
      <c r="F103" s="20">
        <v>0</v>
      </c>
      <c r="G103" s="9">
        <f t="shared" si="5"/>
        <v>0</v>
      </c>
      <c r="H103" s="9">
        <f t="shared" si="6"/>
        <v>0</v>
      </c>
    </row>
    <row r="104" spans="1:8" ht="38.25" hidden="1" x14ac:dyDescent="0.2">
      <c r="A104" s="10"/>
      <c r="B104" s="22" t="s">
        <v>172</v>
      </c>
      <c r="C104" s="19" t="s">
        <v>173</v>
      </c>
      <c r="D104" s="9"/>
      <c r="E104" s="20" t="s">
        <v>1280</v>
      </c>
      <c r="F104" s="20">
        <v>0</v>
      </c>
      <c r="G104" s="9">
        <f t="shared" si="5"/>
        <v>0</v>
      </c>
      <c r="H104" s="9">
        <f t="shared" si="6"/>
        <v>0</v>
      </c>
    </row>
    <row r="105" spans="1:8" ht="38.25" hidden="1" x14ac:dyDescent="0.2">
      <c r="A105" s="10"/>
      <c r="B105" s="22" t="s">
        <v>174</v>
      </c>
      <c r="C105" s="19" t="s">
        <v>175</v>
      </c>
      <c r="D105" s="9"/>
      <c r="E105" s="20" t="s">
        <v>1289</v>
      </c>
      <c r="F105" s="20">
        <v>0</v>
      </c>
      <c r="G105" s="9">
        <f t="shared" si="5"/>
        <v>0</v>
      </c>
      <c r="H105" s="9">
        <f t="shared" si="6"/>
        <v>0</v>
      </c>
    </row>
    <row r="106" spans="1:8" ht="51" hidden="1" x14ac:dyDescent="0.2">
      <c r="A106" s="10"/>
      <c r="B106" s="22" t="s">
        <v>176</v>
      </c>
      <c r="C106" s="19" t="s">
        <v>177</v>
      </c>
      <c r="D106" s="9"/>
      <c r="E106" s="20" t="s">
        <v>1292</v>
      </c>
      <c r="F106" s="20">
        <v>0</v>
      </c>
      <c r="G106" s="9">
        <f t="shared" si="5"/>
        <v>0</v>
      </c>
      <c r="H106" s="9">
        <f t="shared" si="6"/>
        <v>0</v>
      </c>
    </row>
    <row r="107" spans="1:8" ht="51" hidden="1" x14ac:dyDescent="0.2">
      <c r="A107" s="10"/>
      <c r="B107" s="22" t="s">
        <v>178</v>
      </c>
      <c r="C107" s="19" t="s">
        <v>179</v>
      </c>
      <c r="D107" s="9"/>
      <c r="E107" s="20" t="s">
        <v>1293</v>
      </c>
      <c r="F107" s="20">
        <v>0</v>
      </c>
      <c r="G107" s="9">
        <f t="shared" si="5"/>
        <v>0</v>
      </c>
      <c r="H107" s="9">
        <f t="shared" si="6"/>
        <v>0</v>
      </c>
    </row>
    <row r="108" spans="1:8" ht="63.75" hidden="1" x14ac:dyDescent="0.2">
      <c r="A108" s="10"/>
      <c r="B108" s="22" t="s">
        <v>180</v>
      </c>
      <c r="C108" s="19" t="s">
        <v>181</v>
      </c>
      <c r="D108" s="9"/>
      <c r="E108" s="20" t="s">
        <v>1294</v>
      </c>
      <c r="F108" s="20">
        <v>0</v>
      </c>
      <c r="G108" s="9">
        <f t="shared" si="5"/>
        <v>0</v>
      </c>
      <c r="H108" s="9">
        <f t="shared" si="6"/>
        <v>0</v>
      </c>
    </row>
    <row r="109" spans="1:8" ht="25.5" hidden="1" x14ac:dyDescent="0.2">
      <c r="A109" s="10"/>
      <c r="B109" s="22" t="s">
        <v>182</v>
      </c>
      <c r="C109" s="19" t="s">
        <v>183</v>
      </c>
      <c r="D109" s="9"/>
      <c r="E109" s="20" t="s">
        <v>1295</v>
      </c>
      <c r="F109" s="20">
        <v>0</v>
      </c>
      <c r="G109" s="9">
        <f t="shared" si="5"/>
        <v>0</v>
      </c>
      <c r="H109" s="9">
        <f t="shared" si="6"/>
        <v>0</v>
      </c>
    </row>
    <row r="110" spans="1:8" ht="51" hidden="1" x14ac:dyDescent="0.2">
      <c r="A110" s="10"/>
      <c r="B110" s="22" t="s">
        <v>184</v>
      </c>
      <c r="C110" s="19" t="s">
        <v>185</v>
      </c>
      <c r="D110" s="9"/>
      <c r="E110" s="20" t="s">
        <v>1296</v>
      </c>
      <c r="F110" s="20">
        <v>0</v>
      </c>
      <c r="G110" s="9">
        <f t="shared" si="5"/>
        <v>0</v>
      </c>
      <c r="H110" s="9">
        <f t="shared" si="6"/>
        <v>0</v>
      </c>
    </row>
    <row r="111" spans="1:8" ht="38.25" hidden="1" x14ac:dyDescent="0.2">
      <c r="A111" s="10"/>
      <c r="B111" s="22" t="s">
        <v>186</v>
      </c>
      <c r="C111" s="19" t="s">
        <v>187</v>
      </c>
      <c r="D111" s="9"/>
      <c r="E111" s="20" t="s">
        <v>1263</v>
      </c>
      <c r="F111" s="20">
        <v>0</v>
      </c>
      <c r="G111" s="9">
        <f t="shared" si="5"/>
        <v>0</v>
      </c>
      <c r="H111" s="9">
        <f t="shared" si="6"/>
        <v>0</v>
      </c>
    </row>
    <row r="112" spans="1:8" ht="38.25" hidden="1" x14ac:dyDescent="0.2">
      <c r="A112" s="10"/>
      <c r="B112" s="22" t="s">
        <v>188</v>
      </c>
      <c r="C112" s="19" t="s">
        <v>189</v>
      </c>
      <c r="D112" s="9"/>
      <c r="E112" s="20" t="s">
        <v>1256</v>
      </c>
      <c r="F112" s="20">
        <v>0</v>
      </c>
      <c r="G112" s="9">
        <f t="shared" si="5"/>
        <v>0</v>
      </c>
      <c r="H112" s="9">
        <f t="shared" si="6"/>
        <v>0</v>
      </c>
    </row>
    <row r="113" spans="1:8" ht="38.25" hidden="1" x14ac:dyDescent="0.2">
      <c r="A113" s="10"/>
      <c r="B113" s="22" t="s">
        <v>190</v>
      </c>
      <c r="C113" s="19" t="s">
        <v>191</v>
      </c>
      <c r="D113" s="9"/>
      <c r="E113" s="20" t="s">
        <v>1297</v>
      </c>
      <c r="F113" s="20">
        <v>0</v>
      </c>
      <c r="G113" s="9">
        <f t="shared" si="5"/>
        <v>0</v>
      </c>
      <c r="H113" s="9">
        <f t="shared" si="6"/>
        <v>0</v>
      </c>
    </row>
    <row r="114" spans="1:8" ht="38.25" hidden="1" x14ac:dyDescent="0.2">
      <c r="A114" s="10"/>
      <c r="B114" s="22" t="s">
        <v>192</v>
      </c>
      <c r="C114" s="19" t="s">
        <v>193</v>
      </c>
      <c r="D114" s="9"/>
      <c r="E114" s="20" t="s">
        <v>1254</v>
      </c>
      <c r="F114" s="20">
        <v>0</v>
      </c>
      <c r="G114" s="9">
        <f t="shared" si="5"/>
        <v>0</v>
      </c>
      <c r="H114" s="9">
        <f t="shared" si="6"/>
        <v>0</v>
      </c>
    </row>
    <row r="115" spans="1:8" ht="38.25" hidden="1" x14ac:dyDescent="0.2">
      <c r="A115" s="10"/>
      <c r="B115" s="22" t="s">
        <v>194</v>
      </c>
      <c r="C115" s="19" t="s">
        <v>195</v>
      </c>
      <c r="D115" s="9"/>
      <c r="E115" s="20" t="s">
        <v>1262</v>
      </c>
      <c r="F115" s="20">
        <v>0</v>
      </c>
      <c r="G115" s="9">
        <f t="shared" si="5"/>
        <v>0</v>
      </c>
      <c r="H115" s="9">
        <f t="shared" si="6"/>
        <v>0</v>
      </c>
    </row>
    <row r="116" spans="1:8" ht="38.25" hidden="1" x14ac:dyDescent="0.2">
      <c r="A116" s="10"/>
      <c r="B116" s="22" t="s">
        <v>196</v>
      </c>
      <c r="C116" s="19" t="s">
        <v>197</v>
      </c>
      <c r="D116" s="9"/>
      <c r="E116" s="20" t="s">
        <v>1267</v>
      </c>
      <c r="F116" s="20">
        <v>0</v>
      </c>
      <c r="G116" s="9">
        <f t="shared" si="5"/>
        <v>0</v>
      </c>
      <c r="H116" s="9">
        <f t="shared" si="6"/>
        <v>0</v>
      </c>
    </row>
    <row r="117" spans="1:8" ht="38.25" hidden="1" x14ac:dyDescent="0.2">
      <c r="A117" s="10"/>
      <c r="B117" s="22" t="s">
        <v>198</v>
      </c>
      <c r="C117" s="19" t="s">
        <v>199</v>
      </c>
      <c r="D117" s="9"/>
      <c r="E117" s="20" t="s">
        <v>1298</v>
      </c>
      <c r="F117" s="20">
        <v>0</v>
      </c>
      <c r="G117" s="9">
        <f t="shared" si="5"/>
        <v>0</v>
      </c>
      <c r="H117" s="9">
        <f t="shared" si="6"/>
        <v>0</v>
      </c>
    </row>
    <row r="118" spans="1:8" ht="38.25" hidden="1" x14ac:dyDescent="0.2">
      <c r="A118" s="10"/>
      <c r="B118" s="22" t="s">
        <v>200</v>
      </c>
      <c r="C118" s="19" t="s">
        <v>201</v>
      </c>
      <c r="D118" s="9"/>
      <c r="E118" s="20" t="s">
        <v>1299</v>
      </c>
      <c r="F118" s="20">
        <v>0</v>
      </c>
      <c r="G118" s="9">
        <f t="shared" si="5"/>
        <v>0</v>
      </c>
      <c r="H118" s="9">
        <f t="shared" si="6"/>
        <v>0</v>
      </c>
    </row>
    <row r="119" spans="1:8" ht="38.25" hidden="1" x14ac:dyDescent="0.2">
      <c r="A119" s="10"/>
      <c r="B119" s="22" t="s">
        <v>202</v>
      </c>
      <c r="C119" s="19" t="s">
        <v>203</v>
      </c>
      <c r="D119" s="9"/>
      <c r="E119" s="20" t="s">
        <v>1260</v>
      </c>
      <c r="F119" s="20">
        <v>0</v>
      </c>
      <c r="G119" s="9">
        <f t="shared" si="5"/>
        <v>0</v>
      </c>
      <c r="H119" s="9">
        <f t="shared" si="6"/>
        <v>0</v>
      </c>
    </row>
    <row r="120" spans="1:8" ht="38.25" hidden="1" x14ac:dyDescent="0.2">
      <c r="A120" s="10"/>
      <c r="B120" s="22" t="s">
        <v>204</v>
      </c>
      <c r="C120" s="19" t="s">
        <v>205</v>
      </c>
      <c r="D120" s="9"/>
      <c r="E120" s="20" t="s">
        <v>1300</v>
      </c>
      <c r="F120" s="20">
        <v>0</v>
      </c>
      <c r="G120" s="9">
        <f t="shared" si="5"/>
        <v>0</v>
      </c>
      <c r="H120" s="9">
        <f t="shared" si="6"/>
        <v>0</v>
      </c>
    </row>
    <row r="121" spans="1:8" ht="38.25" hidden="1" x14ac:dyDescent="0.2">
      <c r="A121" s="10"/>
      <c r="B121" s="22" t="s">
        <v>206</v>
      </c>
      <c r="C121" s="19" t="s">
        <v>207</v>
      </c>
      <c r="D121" s="9"/>
      <c r="E121" s="20" t="s">
        <v>1299</v>
      </c>
      <c r="F121" s="20">
        <v>0</v>
      </c>
      <c r="G121" s="9">
        <f t="shared" si="5"/>
        <v>0</v>
      </c>
      <c r="H121" s="9">
        <f t="shared" si="6"/>
        <v>0</v>
      </c>
    </row>
    <row r="122" spans="1:8" ht="38.25" hidden="1" x14ac:dyDescent="0.2">
      <c r="A122" s="10"/>
      <c r="B122" s="22" t="s">
        <v>208</v>
      </c>
      <c r="C122" s="19" t="s">
        <v>209</v>
      </c>
      <c r="D122" s="9"/>
      <c r="E122" s="20" t="s">
        <v>1301</v>
      </c>
      <c r="F122" s="20">
        <v>0</v>
      </c>
      <c r="G122" s="9">
        <f t="shared" si="5"/>
        <v>0</v>
      </c>
      <c r="H122" s="9">
        <f t="shared" si="6"/>
        <v>0</v>
      </c>
    </row>
    <row r="123" spans="1:8" ht="38.25" hidden="1" x14ac:dyDescent="0.2">
      <c r="A123" s="10"/>
      <c r="B123" s="22" t="s">
        <v>210</v>
      </c>
      <c r="C123" s="19" t="s">
        <v>211</v>
      </c>
      <c r="D123" s="9"/>
      <c r="E123" s="20" t="s">
        <v>1302</v>
      </c>
      <c r="F123" s="20">
        <v>0</v>
      </c>
      <c r="G123" s="9">
        <f t="shared" si="5"/>
        <v>0</v>
      </c>
      <c r="H123" s="9">
        <f t="shared" si="6"/>
        <v>0</v>
      </c>
    </row>
    <row r="124" spans="1:8" ht="51" hidden="1" x14ac:dyDescent="0.2">
      <c r="A124" s="10"/>
      <c r="B124" s="22" t="s">
        <v>212</v>
      </c>
      <c r="C124" s="19" t="s">
        <v>213</v>
      </c>
      <c r="D124" s="9"/>
      <c r="E124" s="20" t="s">
        <v>1303</v>
      </c>
      <c r="F124" s="20">
        <v>0</v>
      </c>
      <c r="G124" s="9">
        <f t="shared" si="5"/>
        <v>0</v>
      </c>
      <c r="H124" s="9">
        <f t="shared" si="6"/>
        <v>0</v>
      </c>
    </row>
    <row r="125" spans="1:8" ht="51" hidden="1" x14ac:dyDescent="0.2">
      <c r="A125" s="10"/>
      <c r="B125" s="22" t="s">
        <v>214</v>
      </c>
      <c r="C125" s="19" t="s">
        <v>215</v>
      </c>
      <c r="D125" s="9"/>
      <c r="E125" s="20" t="s">
        <v>1304</v>
      </c>
      <c r="F125" s="20">
        <v>0</v>
      </c>
      <c r="G125" s="9">
        <f t="shared" si="5"/>
        <v>0</v>
      </c>
      <c r="H125" s="9">
        <f t="shared" si="6"/>
        <v>0</v>
      </c>
    </row>
    <row r="126" spans="1:8" ht="51" hidden="1" x14ac:dyDescent="0.2">
      <c r="A126" s="10"/>
      <c r="B126" s="22" t="s">
        <v>216</v>
      </c>
      <c r="C126" s="19" t="s">
        <v>217</v>
      </c>
      <c r="D126" s="9"/>
      <c r="E126" s="20" t="s">
        <v>1303</v>
      </c>
      <c r="F126" s="20">
        <v>0</v>
      </c>
      <c r="G126" s="9">
        <f t="shared" si="5"/>
        <v>0</v>
      </c>
      <c r="H126" s="9">
        <f t="shared" si="6"/>
        <v>0</v>
      </c>
    </row>
    <row r="127" spans="1:8" ht="51" hidden="1" x14ac:dyDescent="0.2">
      <c r="A127" s="10"/>
      <c r="B127" s="22" t="s">
        <v>218</v>
      </c>
      <c r="C127" s="19" t="s">
        <v>219</v>
      </c>
      <c r="D127" s="9"/>
      <c r="E127" s="20" t="s">
        <v>1305</v>
      </c>
      <c r="F127" s="20">
        <v>0</v>
      </c>
      <c r="G127" s="9">
        <f t="shared" si="5"/>
        <v>0</v>
      </c>
      <c r="H127" s="9">
        <f t="shared" si="6"/>
        <v>0</v>
      </c>
    </row>
    <row r="128" spans="1:8" ht="63.75" hidden="1" x14ac:dyDescent="0.2">
      <c r="A128" s="10"/>
      <c r="B128" s="22" t="s">
        <v>220</v>
      </c>
      <c r="C128" s="19" t="s">
        <v>221</v>
      </c>
      <c r="D128" s="9"/>
      <c r="E128" s="20" t="s">
        <v>1306</v>
      </c>
      <c r="F128" s="20">
        <v>0</v>
      </c>
      <c r="G128" s="9">
        <f t="shared" si="5"/>
        <v>0</v>
      </c>
      <c r="H128" s="9">
        <f t="shared" si="6"/>
        <v>0</v>
      </c>
    </row>
    <row r="129" spans="1:8" ht="38.25" hidden="1" x14ac:dyDescent="0.2">
      <c r="A129" s="10"/>
      <c r="B129" s="22" t="s">
        <v>222</v>
      </c>
      <c r="C129" s="19" t="s">
        <v>223</v>
      </c>
      <c r="D129" s="9"/>
      <c r="E129" s="20" t="s">
        <v>1307</v>
      </c>
      <c r="F129" s="20">
        <v>0</v>
      </c>
      <c r="G129" s="9">
        <f t="shared" si="5"/>
        <v>0</v>
      </c>
      <c r="H129" s="9">
        <f t="shared" si="6"/>
        <v>0</v>
      </c>
    </row>
    <row r="130" spans="1:8" ht="38.25" hidden="1" x14ac:dyDescent="0.2">
      <c r="A130" s="10"/>
      <c r="B130" s="22" t="s">
        <v>224</v>
      </c>
      <c r="C130" s="19" t="s">
        <v>225</v>
      </c>
      <c r="D130" s="9"/>
      <c r="E130" s="20" t="s">
        <v>1308</v>
      </c>
      <c r="F130" s="20">
        <v>0</v>
      </c>
      <c r="G130" s="9">
        <f t="shared" si="5"/>
        <v>0</v>
      </c>
      <c r="H130" s="9">
        <f t="shared" si="6"/>
        <v>0</v>
      </c>
    </row>
    <row r="131" spans="1:8" ht="38.25" hidden="1" x14ac:dyDescent="0.2">
      <c r="A131" s="10"/>
      <c r="B131" s="22" t="s">
        <v>226</v>
      </c>
      <c r="C131" s="19" t="s">
        <v>227</v>
      </c>
      <c r="D131" s="9"/>
      <c r="E131" s="20" t="s">
        <v>1309</v>
      </c>
      <c r="F131" s="20">
        <v>0</v>
      </c>
      <c r="G131" s="9">
        <f t="shared" si="5"/>
        <v>0</v>
      </c>
      <c r="H131" s="9">
        <f t="shared" si="6"/>
        <v>0</v>
      </c>
    </row>
    <row r="132" spans="1:8" ht="25.5" x14ac:dyDescent="0.2">
      <c r="A132" s="10">
        <v>6</v>
      </c>
      <c r="B132" s="22" t="s">
        <v>429</v>
      </c>
      <c r="C132" s="19" t="s">
        <v>430</v>
      </c>
      <c r="D132" s="9">
        <v>6</v>
      </c>
      <c r="E132" s="20" t="s">
        <v>1319</v>
      </c>
      <c r="F132" s="20">
        <v>0.51</v>
      </c>
      <c r="G132" s="9">
        <f t="shared" si="5"/>
        <v>1.02</v>
      </c>
      <c r="H132" s="9">
        <f t="shared" si="6"/>
        <v>3.06</v>
      </c>
    </row>
    <row r="133" spans="1:8" ht="38.25" hidden="1" x14ac:dyDescent="0.2">
      <c r="A133" s="10"/>
      <c r="B133" s="22" t="s">
        <v>230</v>
      </c>
      <c r="C133" s="19" t="s">
        <v>231</v>
      </c>
      <c r="D133" s="9"/>
      <c r="E133" s="20" t="s">
        <v>1311</v>
      </c>
      <c r="F133" s="20">
        <v>0</v>
      </c>
      <c r="G133" s="9">
        <f t="shared" si="5"/>
        <v>0</v>
      </c>
      <c r="H133" s="9">
        <f t="shared" si="6"/>
        <v>0</v>
      </c>
    </row>
    <row r="134" spans="1:8" ht="38.25" hidden="1" x14ac:dyDescent="0.2">
      <c r="A134" s="10"/>
      <c r="B134" s="22" t="s">
        <v>230</v>
      </c>
      <c r="C134" s="19" t="s">
        <v>232</v>
      </c>
      <c r="D134" s="9"/>
      <c r="E134" s="20" t="s">
        <v>1312</v>
      </c>
      <c r="F134" s="20">
        <v>0</v>
      </c>
      <c r="G134" s="9">
        <f t="shared" si="5"/>
        <v>0</v>
      </c>
      <c r="H134" s="9">
        <f t="shared" si="6"/>
        <v>0</v>
      </c>
    </row>
    <row r="135" spans="1:8" ht="38.25" hidden="1" x14ac:dyDescent="0.2">
      <c r="A135" s="10"/>
      <c r="B135" s="22" t="s">
        <v>233</v>
      </c>
      <c r="C135" s="19" t="s">
        <v>234</v>
      </c>
      <c r="D135" s="9"/>
      <c r="E135" s="20" t="s">
        <v>1313</v>
      </c>
      <c r="F135" s="20">
        <v>0</v>
      </c>
      <c r="G135" s="9">
        <f t="shared" si="5"/>
        <v>0</v>
      </c>
      <c r="H135" s="9">
        <f t="shared" si="6"/>
        <v>0</v>
      </c>
    </row>
    <row r="136" spans="1:8" ht="25.5" hidden="1" x14ac:dyDescent="0.2">
      <c r="A136" s="10"/>
      <c r="B136" s="22" t="s">
        <v>235</v>
      </c>
      <c r="C136" s="19" t="s">
        <v>236</v>
      </c>
      <c r="D136" s="9"/>
      <c r="E136" s="20" t="s">
        <v>1314</v>
      </c>
      <c r="F136" s="20">
        <v>0</v>
      </c>
      <c r="G136" s="9">
        <f t="shared" si="5"/>
        <v>0</v>
      </c>
      <c r="H136" s="9">
        <f t="shared" si="6"/>
        <v>0</v>
      </c>
    </row>
    <row r="137" spans="1:8" ht="25.5" hidden="1" x14ac:dyDescent="0.2">
      <c r="A137" s="10"/>
      <c r="B137" s="22" t="s">
        <v>237</v>
      </c>
      <c r="C137" s="19" t="s">
        <v>238</v>
      </c>
      <c r="D137" s="9"/>
      <c r="E137" s="20" t="s">
        <v>1293</v>
      </c>
      <c r="F137" s="20">
        <v>0</v>
      </c>
      <c r="G137" s="9">
        <f t="shared" ref="G137:G200" si="7">D137*E137</f>
        <v>0</v>
      </c>
      <c r="H137" s="9">
        <f t="shared" ref="H137:H200" si="8">D137*F137</f>
        <v>0</v>
      </c>
    </row>
    <row r="138" spans="1:8" ht="25.5" x14ac:dyDescent="0.2">
      <c r="A138" s="10">
        <v>7</v>
      </c>
      <c r="B138" s="22" t="s">
        <v>431</v>
      </c>
      <c r="C138" s="19" t="s">
        <v>432</v>
      </c>
      <c r="D138" s="9">
        <v>22</v>
      </c>
      <c r="E138" s="20" t="s">
        <v>1240</v>
      </c>
      <c r="F138" s="20">
        <v>0.63</v>
      </c>
      <c r="G138" s="9">
        <f t="shared" si="7"/>
        <v>4.62</v>
      </c>
      <c r="H138" s="9">
        <f t="shared" si="8"/>
        <v>13.86</v>
      </c>
    </row>
    <row r="139" spans="1:8" ht="25.5" hidden="1" x14ac:dyDescent="0.2">
      <c r="A139" s="10"/>
      <c r="B139" s="22" t="s">
        <v>241</v>
      </c>
      <c r="C139" s="19" t="s">
        <v>242</v>
      </c>
      <c r="D139" s="9"/>
      <c r="E139" s="20" t="s">
        <v>1315</v>
      </c>
      <c r="F139" s="20">
        <v>0</v>
      </c>
      <c r="G139" s="9">
        <f t="shared" si="7"/>
        <v>0</v>
      </c>
      <c r="H139" s="9">
        <f t="shared" si="8"/>
        <v>0</v>
      </c>
    </row>
    <row r="140" spans="1:8" ht="51" hidden="1" x14ac:dyDescent="0.2">
      <c r="A140" s="10"/>
      <c r="B140" s="22" t="s">
        <v>243</v>
      </c>
      <c r="C140" s="19" t="s">
        <v>244</v>
      </c>
      <c r="D140" s="9"/>
      <c r="E140" s="20" t="s">
        <v>1240</v>
      </c>
      <c r="F140" s="20">
        <v>0</v>
      </c>
      <c r="G140" s="9">
        <f t="shared" si="7"/>
        <v>0</v>
      </c>
      <c r="H140" s="9">
        <f t="shared" si="8"/>
        <v>0</v>
      </c>
    </row>
    <row r="141" spans="1:8" ht="76.5" hidden="1" x14ac:dyDescent="0.2">
      <c r="A141" s="10"/>
      <c r="B141" s="22" t="s">
        <v>245</v>
      </c>
      <c r="C141" s="19" t="s">
        <v>246</v>
      </c>
      <c r="D141" s="9"/>
      <c r="E141" s="20" t="s">
        <v>1316</v>
      </c>
      <c r="F141" s="20">
        <v>0</v>
      </c>
      <c r="G141" s="9">
        <f t="shared" si="7"/>
        <v>0</v>
      </c>
      <c r="H141" s="9">
        <f t="shared" si="8"/>
        <v>0</v>
      </c>
    </row>
    <row r="142" spans="1:8" ht="76.5" hidden="1" x14ac:dyDescent="0.2">
      <c r="A142" s="10"/>
      <c r="B142" s="22" t="s">
        <v>247</v>
      </c>
      <c r="C142" s="19" t="s">
        <v>248</v>
      </c>
      <c r="D142" s="9"/>
      <c r="E142" s="20" t="s">
        <v>1317</v>
      </c>
      <c r="F142" s="20">
        <v>0</v>
      </c>
      <c r="G142" s="9">
        <f t="shared" si="7"/>
        <v>0</v>
      </c>
      <c r="H142" s="9">
        <f t="shared" si="8"/>
        <v>0</v>
      </c>
    </row>
    <row r="143" spans="1:8" ht="76.5" hidden="1" x14ac:dyDescent="0.2">
      <c r="A143" s="10"/>
      <c r="B143" s="22" t="s">
        <v>249</v>
      </c>
      <c r="C143" s="19" t="s">
        <v>250</v>
      </c>
      <c r="D143" s="9"/>
      <c r="E143" s="20" t="s">
        <v>1318</v>
      </c>
      <c r="F143" s="20">
        <v>0</v>
      </c>
      <c r="G143" s="9">
        <f t="shared" si="7"/>
        <v>0</v>
      </c>
      <c r="H143" s="9">
        <f t="shared" si="8"/>
        <v>0</v>
      </c>
    </row>
    <row r="144" spans="1:8" ht="76.5" hidden="1" x14ac:dyDescent="0.2">
      <c r="A144" s="10"/>
      <c r="B144" s="22" t="s">
        <v>251</v>
      </c>
      <c r="C144" s="19" t="s">
        <v>252</v>
      </c>
      <c r="D144" s="9"/>
      <c r="E144" s="20" t="s">
        <v>1233</v>
      </c>
      <c r="F144" s="20">
        <v>0</v>
      </c>
      <c r="G144" s="9">
        <f t="shared" si="7"/>
        <v>0</v>
      </c>
      <c r="H144" s="9">
        <f t="shared" si="8"/>
        <v>0</v>
      </c>
    </row>
    <row r="145" spans="1:8" ht="76.5" hidden="1" x14ac:dyDescent="0.2">
      <c r="A145" s="10"/>
      <c r="B145" s="22" t="s">
        <v>253</v>
      </c>
      <c r="C145" s="19" t="s">
        <v>254</v>
      </c>
      <c r="D145" s="9"/>
      <c r="E145" s="20" t="s">
        <v>1239</v>
      </c>
      <c r="F145" s="20">
        <v>0</v>
      </c>
      <c r="G145" s="9">
        <f t="shared" si="7"/>
        <v>0</v>
      </c>
      <c r="H145" s="9">
        <f t="shared" si="8"/>
        <v>0</v>
      </c>
    </row>
    <row r="146" spans="1:8" ht="76.5" hidden="1" x14ac:dyDescent="0.2">
      <c r="A146" s="10"/>
      <c r="B146" s="22" t="s">
        <v>255</v>
      </c>
      <c r="C146" s="19" t="s">
        <v>256</v>
      </c>
      <c r="D146" s="9"/>
      <c r="E146" s="20" t="s">
        <v>1233</v>
      </c>
      <c r="F146" s="20">
        <v>0</v>
      </c>
      <c r="G146" s="9">
        <f t="shared" si="7"/>
        <v>0</v>
      </c>
      <c r="H146" s="9">
        <f t="shared" si="8"/>
        <v>0</v>
      </c>
    </row>
    <row r="147" spans="1:8" ht="63.75" hidden="1" x14ac:dyDescent="0.2">
      <c r="A147" s="10"/>
      <c r="B147" s="22" t="s">
        <v>257</v>
      </c>
      <c r="C147" s="19" t="s">
        <v>258</v>
      </c>
      <c r="D147" s="9"/>
      <c r="E147" s="20" t="s">
        <v>1319</v>
      </c>
      <c r="F147" s="20">
        <v>0</v>
      </c>
      <c r="G147" s="9">
        <f t="shared" si="7"/>
        <v>0</v>
      </c>
      <c r="H147" s="9">
        <f t="shared" si="8"/>
        <v>0</v>
      </c>
    </row>
    <row r="148" spans="1:8" ht="63.75" hidden="1" x14ac:dyDescent="0.2">
      <c r="A148" s="10"/>
      <c r="B148" s="22" t="s">
        <v>257</v>
      </c>
      <c r="C148" s="19" t="s">
        <v>258</v>
      </c>
      <c r="D148" s="9"/>
      <c r="E148" s="20" t="s">
        <v>1319</v>
      </c>
      <c r="F148" s="20">
        <v>0</v>
      </c>
      <c r="G148" s="9">
        <f t="shared" si="7"/>
        <v>0</v>
      </c>
      <c r="H148" s="9">
        <f t="shared" si="8"/>
        <v>0</v>
      </c>
    </row>
    <row r="149" spans="1:8" ht="63.75" hidden="1" x14ac:dyDescent="0.2">
      <c r="A149" s="10"/>
      <c r="B149" s="22" t="s">
        <v>259</v>
      </c>
      <c r="C149" s="19" t="s">
        <v>260</v>
      </c>
      <c r="D149" s="9"/>
      <c r="E149" s="20" t="s">
        <v>1320</v>
      </c>
      <c r="F149" s="20">
        <v>0</v>
      </c>
      <c r="G149" s="9">
        <f t="shared" si="7"/>
        <v>0</v>
      </c>
      <c r="H149" s="9">
        <f t="shared" si="8"/>
        <v>0</v>
      </c>
    </row>
    <row r="150" spans="1:8" ht="63.75" hidden="1" x14ac:dyDescent="0.2">
      <c r="A150" s="10"/>
      <c r="B150" s="22" t="s">
        <v>261</v>
      </c>
      <c r="C150" s="19" t="s">
        <v>262</v>
      </c>
      <c r="D150" s="9"/>
      <c r="E150" s="20" t="s">
        <v>1240</v>
      </c>
      <c r="F150" s="20">
        <v>0</v>
      </c>
      <c r="G150" s="9">
        <f t="shared" si="7"/>
        <v>0</v>
      </c>
      <c r="H150" s="9">
        <f t="shared" si="8"/>
        <v>0</v>
      </c>
    </row>
    <row r="151" spans="1:8" ht="63.75" hidden="1" x14ac:dyDescent="0.2">
      <c r="A151" s="10"/>
      <c r="B151" s="22" t="s">
        <v>263</v>
      </c>
      <c r="C151" s="19" t="s">
        <v>264</v>
      </c>
      <c r="D151" s="9"/>
      <c r="E151" s="20" t="s">
        <v>1233</v>
      </c>
      <c r="F151" s="20">
        <v>0</v>
      </c>
      <c r="G151" s="9">
        <f t="shared" si="7"/>
        <v>0</v>
      </c>
      <c r="H151" s="9">
        <f t="shared" si="8"/>
        <v>0</v>
      </c>
    </row>
    <row r="152" spans="1:8" ht="63.75" hidden="1" x14ac:dyDescent="0.2">
      <c r="A152" s="10"/>
      <c r="B152" s="22" t="s">
        <v>263</v>
      </c>
      <c r="C152" s="19" t="s">
        <v>264</v>
      </c>
      <c r="D152" s="9"/>
      <c r="E152" s="20" t="s">
        <v>1233</v>
      </c>
      <c r="F152" s="20">
        <v>0</v>
      </c>
      <c r="G152" s="9">
        <f t="shared" si="7"/>
        <v>0</v>
      </c>
      <c r="H152" s="9">
        <f t="shared" si="8"/>
        <v>0</v>
      </c>
    </row>
    <row r="153" spans="1:8" ht="76.5" hidden="1" x14ac:dyDescent="0.2">
      <c r="A153" s="10"/>
      <c r="B153" s="22" t="s">
        <v>265</v>
      </c>
      <c r="C153" s="19" t="s">
        <v>266</v>
      </c>
      <c r="D153" s="9"/>
      <c r="E153" s="20" t="s">
        <v>1294</v>
      </c>
      <c r="F153" s="20">
        <v>0</v>
      </c>
      <c r="G153" s="9">
        <f t="shared" si="7"/>
        <v>0</v>
      </c>
      <c r="H153" s="9">
        <f t="shared" si="8"/>
        <v>0</v>
      </c>
    </row>
    <row r="154" spans="1:8" ht="63.75" hidden="1" x14ac:dyDescent="0.2">
      <c r="A154" s="10"/>
      <c r="B154" s="22" t="s">
        <v>267</v>
      </c>
      <c r="C154" s="19" t="s">
        <v>268</v>
      </c>
      <c r="D154" s="9"/>
      <c r="E154" s="20" t="s">
        <v>1321</v>
      </c>
      <c r="F154" s="20">
        <v>0</v>
      </c>
      <c r="G154" s="9">
        <f t="shared" si="7"/>
        <v>0</v>
      </c>
      <c r="H154" s="9">
        <f t="shared" si="8"/>
        <v>0</v>
      </c>
    </row>
    <row r="155" spans="1:8" ht="63.75" hidden="1" x14ac:dyDescent="0.2">
      <c r="A155" s="10"/>
      <c r="B155" s="22" t="s">
        <v>269</v>
      </c>
      <c r="C155" s="19" t="s">
        <v>270</v>
      </c>
      <c r="D155" s="9"/>
      <c r="E155" s="20" t="s">
        <v>1315</v>
      </c>
      <c r="F155" s="20">
        <v>0</v>
      </c>
      <c r="G155" s="9">
        <f t="shared" si="7"/>
        <v>0</v>
      </c>
      <c r="H155" s="9">
        <f t="shared" si="8"/>
        <v>0</v>
      </c>
    </row>
    <row r="156" spans="1:8" ht="63.75" hidden="1" x14ac:dyDescent="0.2">
      <c r="A156" s="10"/>
      <c r="B156" s="22" t="s">
        <v>271</v>
      </c>
      <c r="C156" s="19" t="s">
        <v>272</v>
      </c>
      <c r="D156" s="9"/>
      <c r="E156" s="20" t="s">
        <v>1322</v>
      </c>
      <c r="F156" s="20">
        <v>0</v>
      </c>
      <c r="G156" s="9">
        <f t="shared" si="7"/>
        <v>0</v>
      </c>
      <c r="H156" s="9">
        <f t="shared" si="8"/>
        <v>0</v>
      </c>
    </row>
    <row r="157" spans="1:8" ht="63.75" hidden="1" x14ac:dyDescent="0.2">
      <c r="A157" s="10"/>
      <c r="B157" s="22" t="s">
        <v>273</v>
      </c>
      <c r="C157" s="19" t="s">
        <v>274</v>
      </c>
      <c r="D157" s="9"/>
      <c r="E157" s="20" t="s">
        <v>1323</v>
      </c>
      <c r="F157" s="20">
        <v>0</v>
      </c>
      <c r="G157" s="9">
        <f t="shared" si="7"/>
        <v>0</v>
      </c>
      <c r="H157" s="9">
        <f t="shared" si="8"/>
        <v>0</v>
      </c>
    </row>
    <row r="158" spans="1:8" ht="63.75" hidden="1" x14ac:dyDescent="0.2">
      <c r="A158" s="10"/>
      <c r="B158" s="22" t="s">
        <v>275</v>
      </c>
      <c r="C158" s="19" t="s">
        <v>276</v>
      </c>
      <c r="D158" s="9"/>
      <c r="E158" s="20" t="s">
        <v>1284</v>
      </c>
      <c r="F158" s="20">
        <v>0</v>
      </c>
      <c r="G158" s="9">
        <f t="shared" si="7"/>
        <v>0</v>
      </c>
      <c r="H158" s="9">
        <f t="shared" si="8"/>
        <v>0</v>
      </c>
    </row>
    <row r="159" spans="1:8" ht="63.75" hidden="1" x14ac:dyDescent="0.2">
      <c r="A159" s="10"/>
      <c r="B159" s="22" t="s">
        <v>277</v>
      </c>
      <c r="C159" s="19" t="s">
        <v>278</v>
      </c>
      <c r="D159" s="9"/>
      <c r="E159" s="20" t="s">
        <v>1294</v>
      </c>
      <c r="F159" s="20">
        <v>0</v>
      </c>
      <c r="G159" s="9">
        <f t="shared" si="7"/>
        <v>0</v>
      </c>
      <c r="H159" s="9">
        <f t="shared" si="8"/>
        <v>0</v>
      </c>
    </row>
    <row r="160" spans="1:8" ht="63.75" hidden="1" x14ac:dyDescent="0.2">
      <c r="A160" s="10"/>
      <c r="B160" s="22" t="s">
        <v>279</v>
      </c>
      <c r="C160" s="19" t="s">
        <v>280</v>
      </c>
      <c r="D160" s="9"/>
      <c r="E160" s="20" t="s">
        <v>1324</v>
      </c>
      <c r="F160" s="20">
        <v>0</v>
      </c>
      <c r="G160" s="9">
        <f t="shared" si="7"/>
        <v>0</v>
      </c>
      <c r="H160" s="9">
        <f t="shared" si="8"/>
        <v>0</v>
      </c>
    </row>
    <row r="161" spans="1:8" ht="63.75" hidden="1" x14ac:dyDescent="0.2">
      <c r="A161" s="10"/>
      <c r="B161" s="22" t="s">
        <v>281</v>
      </c>
      <c r="C161" s="19" t="s">
        <v>282</v>
      </c>
      <c r="D161" s="9"/>
      <c r="E161" s="20" t="s">
        <v>1302</v>
      </c>
      <c r="F161" s="20">
        <v>0</v>
      </c>
      <c r="G161" s="9">
        <f t="shared" si="7"/>
        <v>0</v>
      </c>
      <c r="H161" s="9">
        <f t="shared" si="8"/>
        <v>0</v>
      </c>
    </row>
    <row r="162" spans="1:8" ht="63.75" hidden="1" x14ac:dyDescent="0.2">
      <c r="A162" s="10"/>
      <c r="B162" s="22" t="s">
        <v>281</v>
      </c>
      <c r="C162" s="19" t="s">
        <v>282</v>
      </c>
      <c r="D162" s="9"/>
      <c r="E162" s="20" t="s">
        <v>1302</v>
      </c>
      <c r="F162" s="20">
        <v>0</v>
      </c>
      <c r="G162" s="9">
        <f t="shared" si="7"/>
        <v>0</v>
      </c>
      <c r="H162" s="9">
        <f t="shared" si="8"/>
        <v>0</v>
      </c>
    </row>
    <row r="163" spans="1:8" ht="63.75" hidden="1" x14ac:dyDescent="0.2">
      <c r="A163" s="10"/>
      <c r="B163" s="22" t="s">
        <v>283</v>
      </c>
      <c r="C163" s="19" t="s">
        <v>284</v>
      </c>
      <c r="D163" s="9"/>
      <c r="E163" s="20" t="s">
        <v>1288</v>
      </c>
      <c r="F163" s="20">
        <v>0</v>
      </c>
      <c r="G163" s="9">
        <f t="shared" si="7"/>
        <v>0</v>
      </c>
      <c r="H163" s="9">
        <f t="shared" si="8"/>
        <v>0</v>
      </c>
    </row>
    <row r="164" spans="1:8" ht="63.75" hidden="1" x14ac:dyDescent="0.2">
      <c r="A164" s="10"/>
      <c r="B164" s="22" t="s">
        <v>285</v>
      </c>
      <c r="C164" s="19" t="s">
        <v>286</v>
      </c>
      <c r="D164" s="9"/>
      <c r="E164" s="20" t="s">
        <v>1325</v>
      </c>
      <c r="F164" s="20">
        <v>0</v>
      </c>
      <c r="G164" s="9">
        <f t="shared" si="7"/>
        <v>0</v>
      </c>
      <c r="H164" s="9">
        <f t="shared" si="8"/>
        <v>0</v>
      </c>
    </row>
    <row r="165" spans="1:8" ht="63.75" hidden="1" x14ac:dyDescent="0.2">
      <c r="A165" s="10"/>
      <c r="B165" s="22" t="s">
        <v>287</v>
      </c>
      <c r="C165" s="19" t="s">
        <v>288</v>
      </c>
      <c r="D165" s="9"/>
      <c r="E165" s="20" t="s">
        <v>1326</v>
      </c>
      <c r="F165" s="20">
        <v>0</v>
      </c>
      <c r="G165" s="9">
        <f t="shared" si="7"/>
        <v>0</v>
      </c>
      <c r="H165" s="9">
        <f t="shared" si="8"/>
        <v>0</v>
      </c>
    </row>
    <row r="166" spans="1:8" ht="63.75" hidden="1" x14ac:dyDescent="0.2">
      <c r="A166" s="10"/>
      <c r="B166" s="22" t="s">
        <v>289</v>
      </c>
      <c r="C166" s="19" t="s">
        <v>290</v>
      </c>
      <c r="D166" s="9"/>
      <c r="E166" s="20" t="s">
        <v>1327</v>
      </c>
      <c r="F166" s="20">
        <v>0</v>
      </c>
      <c r="G166" s="9">
        <f t="shared" si="7"/>
        <v>0</v>
      </c>
      <c r="H166" s="9">
        <f t="shared" si="8"/>
        <v>0</v>
      </c>
    </row>
    <row r="167" spans="1:8" ht="63.75" hidden="1" x14ac:dyDescent="0.2">
      <c r="A167" s="10"/>
      <c r="B167" s="22" t="s">
        <v>291</v>
      </c>
      <c r="C167" s="19" t="s">
        <v>292</v>
      </c>
      <c r="D167" s="9"/>
      <c r="E167" s="20" t="s">
        <v>1328</v>
      </c>
      <c r="F167" s="20">
        <v>0</v>
      </c>
      <c r="G167" s="9">
        <f t="shared" si="7"/>
        <v>0</v>
      </c>
      <c r="H167" s="9">
        <f t="shared" si="8"/>
        <v>0</v>
      </c>
    </row>
    <row r="168" spans="1:8" ht="63.75" hidden="1" x14ac:dyDescent="0.2">
      <c r="A168" s="10"/>
      <c r="B168" s="22" t="s">
        <v>293</v>
      </c>
      <c r="C168" s="19" t="s">
        <v>294</v>
      </c>
      <c r="D168" s="9"/>
      <c r="E168" s="20" t="s">
        <v>1302</v>
      </c>
      <c r="F168" s="20">
        <v>0</v>
      </c>
      <c r="G168" s="9">
        <f t="shared" si="7"/>
        <v>0</v>
      </c>
      <c r="H168" s="9">
        <f t="shared" si="8"/>
        <v>0</v>
      </c>
    </row>
    <row r="169" spans="1:8" ht="63.75" hidden="1" x14ac:dyDescent="0.2">
      <c r="A169" s="10"/>
      <c r="B169" s="22" t="s">
        <v>295</v>
      </c>
      <c r="C169" s="19" t="s">
        <v>296</v>
      </c>
      <c r="D169" s="9"/>
      <c r="E169" s="20" t="s">
        <v>1286</v>
      </c>
      <c r="F169" s="20">
        <v>0</v>
      </c>
      <c r="G169" s="9">
        <f t="shared" si="7"/>
        <v>0</v>
      </c>
      <c r="H169" s="9">
        <f t="shared" si="8"/>
        <v>0</v>
      </c>
    </row>
    <row r="170" spans="1:8" ht="63.75" hidden="1" x14ac:dyDescent="0.2">
      <c r="A170" s="10"/>
      <c r="B170" s="22" t="s">
        <v>297</v>
      </c>
      <c r="C170" s="19" t="s">
        <v>298</v>
      </c>
      <c r="D170" s="9"/>
      <c r="E170" s="20" t="s">
        <v>1282</v>
      </c>
      <c r="F170" s="20">
        <v>0</v>
      </c>
      <c r="G170" s="9">
        <f t="shared" si="7"/>
        <v>0</v>
      </c>
      <c r="H170" s="9">
        <f t="shared" si="8"/>
        <v>0</v>
      </c>
    </row>
    <row r="171" spans="1:8" ht="63.75" hidden="1" x14ac:dyDescent="0.2">
      <c r="A171" s="10"/>
      <c r="B171" s="22" t="s">
        <v>299</v>
      </c>
      <c r="C171" s="19" t="s">
        <v>300</v>
      </c>
      <c r="D171" s="9"/>
      <c r="E171" s="20" t="s">
        <v>1329</v>
      </c>
      <c r="F171" s="20">
        <v>0</v>
      </c>
      <c r="G171" s="9">
        <f t="shared" si="7"/>
        <v>0</v>
      </c>
      <c r="H171" s="9">
        <f t="shared" si="8"/>
        <v>0</v>
      </c>
    </row>
    <row r="172" spans="1:8" ht="63.75" hidden="1" x14ac:dyDescent="0.2">
      <c r="A172" s="10"/>
      <c r="B172" s="22" t="s">
        <v>301</v>
      </c>
      <c r="C172" s="19" t="s">
        <v>302</v>
      </c>
      <c r="D172" s="9"/>
      <c r="E172" s="20" t="s">
        <v>1293</v>
      </c>
      <c r="F172" s="20">
        <v>0</v>
      </c>
      <c r="G172" s="9">
        <f t="shared" si="7"/>
        <v>0</v>
      </c>
      <c r="H172" s="9">
        <f t="shared" si="8"/>
        <v>0</v>
      </c>
    </row>
    <row r="173" spans="1:8" ht="63.75" hidden="1" x14ac:dyDescent="0.2">
      <c r="A173" s="10"/>
      <c r="B173" s="22" t="s">
        <v>303</v>
      </c>
      <c r="C173" s="19" t="s">
        <v>304</v>
      </c>
      <c r="D173" s="9"/>
      <c r="E173" s="20" t="s">
        <v>1276</v>
      </c>
      <c r="F173" s="20">
        <v>0</v>
      </c>
      <c r="G173" s="9">
        <f t="shared" si="7"/>
        <v>0</v>
      </c>
      <c r="H173" s="9">
        <f t="shared" si="8"/>
        <v>0</v>
      </c>
    </row>
    <row r="174" spans="1:8" ht="63.75" hidden="1" x14ac:dyDescent="0.2">
      <c r="A174" s="10"/>
      <c r="B174" s="22" t="s">
        <v>305</v>
      </c>
      <c r="C174" s="19" t="s">
        <v>306</v>
      </c>
      <c r="D174" s="9"/>
      <c r="E174" s="20" t="s">
        <v>1330</v>
      </c>
      <c r="F174" s="20">
        <v>0</v>
      </c>
      <c r="G174" s="9">
        <f t="shared" si="7"/>
        <v>0</v>
      </c>
      <c r="H174" s="9">
        <f t="shared" si="8"/>
        <v>0</v>
      </c>
    </row>
    <row r="175" spans="1:8" ht="51" hidden="1" x14ac:dyDescent="0.2">
      <c r="A175" s="10"/>
      <c r="B175" s="22" t="s">
        <v>307</v>
      </c>
      <c r="C175" s="19" t="s">
        <v>308</v>
      </c>
      <c r="D175" s="9"/>
      <c r="E175" s="20" t="s">
        <v>1331</v>
      </c>
      <c r="F175" s="20">
        <v>0</v>
      </c>
      <c r="G175" s="9">
        <f t="shared" si="7"/>
        <v>0</v>
      </c>
      <c r="H175" s="9">
        <f t="shared" si="8"/>
        <v>0</v>
      </c>
    </row>
    <row r="176" spans="1:8" ht="51" hidden="1" x14ac:dyDescent="0.2">
      <c r="A176" s="10"/>
      <c r="B176" s="22" t="s">
        <v>309</v>
      </c>
      <c r="C176" s="19" t="s">
        <v>310</v>
      </c>
      <c r="D176" s="9"/>
      <c r="E176" s="20" t="s">
        <v>1312</v>
      </c>
      <c r="F176" s="20">
        <v>0</v>
      </c>
      <c r="G176" s="9">
        <f t="shared" si="7"/>
        <v>0</v>
      </c>
      <c r="H176" s="9">
        <f t="shared" si="8"/>
        <v>0</v>
      </c>
    </row>
    <row r="177" spans="1:8" ht="38.25" hidden="1" x14ac:dyDescent="0.2">
      <c r="A177" s="10"/>
      <c r="B177" s="22" t="s">
        <v>311</v>
      </c>
      <c r="C177" s="19" t="s">
        <v>312</v>
      </c>
      <c r="D177" s="9"/>
      <c r="E177" s="20" t="s">
        <v>1235</v>
      </c>
      <c r="F177" s="20">
        <v>0.85</v>
      </c>
      <c r="G177" s="9">
        <f t="shared" si="7"/>
        <v>0</v>
      </c>
      <c r="H177" s="9">
        <f t="shared" si="8"/>
        <v>0</v>
      </c>
    </row>
    <row r="178" spans="1:8" ht="25.5" hidden="1" x14ac:dyDescent="0.2">
      <c r="A178" s="10"/>
      <c r="B178" s="22" t="s">
        <v>313</v>
      </c>
      <c r="C178" s="19" t="s">
        <v>314</v>
      </c>
      <c r="D178" s="9"/>
      <c r="E178" s="20" t="s">
        <v>1235</v>
      </c>
      <c r="F178" s="20">
        <v>1.5</v>
      </c>
      <c r="G178" s="9">
        <f t="shared" si="7"/>
        <v>0</v>
      </c>
      <c r="H178" s="9">
        <f t="shared" si="8"/>
        <v>0</v>
      </c>
    </row>
    <row r="179" spans="1:8" ht="25.5" hidden="1" x14ac:dyDescent="0.2">
      <c r="A179" s="10"/>
      <c r="B179" s="22" t="s">
        <v>315</v>
      </c>
      <c r="C179" s="19" t="s">
        <v>316</v>
      </c>
      <c r="D179" s="9"/>
      <c r="E179" s="20" t="s">
        <v>1265</v>
      </c>
      <c r="F179" s="20">
        <v>0</v>
      </c>
      <c r="G179" s="9">
        <f t="shared" si="7"/>
        <v>0</v>
      </c>
      <c r="H179" s="9">
        <f t="shared" si="8"/>
        <v>0</v>
      </c>
    </row>
    <row r="180" spans="1:8" ht="38.25" hidden="1" x14ac:dyDescent="0.2">
      <c r="A180" s="10"/>
      <c r="B180" s="22" t="s">
        <v>317</v>
      </c>
      <c r="C180" s="19" t="s">
        <v>318</v>
      </c>
      <c r="D180" s="9"/>
      <c r="E180" s="20" t="s">
        <v>1287</v>
      </c>
      <c r="F180" s="20">
        <v>0</v>
      </c>
      <c r="G180" s="9">
        <f t="shared" si="7"/>
        <v>0</v>
      </c>
      <c r="H180" s="9">
        <f t="shared" si="8"/>
        <v>0</v>
      </c>
    </row>
    <row r="181" spans="1:8" ht="38.25" hidden="1" x14ac:dyDescent="0.2">
      <c r="A181" s="10"/>
      <c r="B181" s="22" t="s">
        <v>319</v>
      </c>
      <c r="C181" s="19" t="s">
        <v>320</v>
      </c>
      <c r="D181" s="9"/>
      <c r="E181" s="20" t="s">
        <v>1330</v>
      </c>
      <c r="F181" s="20">
        <v>0</v>
      </c>
      <c r="G181" s="9">
        <f t="shared" si="7"/>
        <v>0</v>
      </c>
      <c r="H181" s="9">
        <f t="shared" si="8"/>
        <v>0</v>
      </c>
    </row>
    <row r="182" spans="1:8" ht="25.5" x14ac:dyDescent="0.2">
      <c r="A182" s="30">
        <v>8</v>
      </c>
      <c r="B182" s="22" t="s">
        <v>434</v>
      </c>
      <c r="C182" s="19" t="s">
        <v>435</v>
      </c>
      <c r="D182" s="9">
        <v>49</v>
      </c>
      <c r="E182" s="20" t="s">
        <v>1302</v>
      </c>
      <c r="F182" s="20">
        <v>0.78</v>
      </c>
      <c r="G182" s="46">
        <f t="shared" si="7"/>
        <v>12.74</v>
      </c>
      <c r="H182" s="46">
        <f t="shared" si="8"/>
        <v>38.22</v>
      </c>
    </row>
    <row r="183" spans="1:8" ht="25.5" hidden="1" x14ac:dyDescent="0.2">
      <c r="A183" s="10"/>
      <c r="B183" s="22" t="s">
        <v>322</v>
      </c>
      <c r="C183" s="19" t="s">
        <v>323</v>
      </c>
      <c r="D183" s="9"/>
      <c r="E183" s="20" t="s">
        <v>1235</v>
      </c>
      <c r="F183" s="20">
        <v>1.9</v>
      </c>
      <c r="G183" s="9">
        <f t="shared" si="7"/>
        <v>0</v>
      </c>
      <c r="H183" s="9">
        <f t="shared" si="8"/>
        <v>0</v>
      </c>
    </row>
    <row r="184" spans="1:8" ht="25.5" hidden="1" x14ac:dyDescent="0.2">
      <c r="A184" s="10"/>
      <c r="B184" s="22" t="s">
        <v>324</v>
      </c>
      <c r="C184" s="19" t="s">
        <v>325</v>
      </c>
      <c r="D184" s="9"/>
      <c r="E184" s="20" t="s">
        <v>1235</v>
      </c>
      <c r="F184" s="20">
        <v>3</v>
      </c>
      <c r="G184" s="9">
        <f t="shared" si="7"/>
        <v>0</v>
      </c>
      <c r="H184" s="9">
        <f t="shared" si="8"/>
        <v>0</v>
      </c>
    </row>
    <row r="185" spans="1:8" ht="25.5" hidden="1" x14ac:dyDescent="0.2">
      <c r="A185" s="10"/>
      <c r="B185" s="22" t="s">
        <v>326</v>
      </c>
      <c r="C185" s="19" t="s">
        <v>327</v>
      </c>
      <c r="D185" s="9"/>
      <c r="E185" s="20" t="s">
        <v>1235</v>
      </c>
      <c r="F185" s="20">
        <v>4</v>
      </c>
      <c r="G185" s="9">
        <f t="shared" si="7"/>
        <v>0</v>
      </c>
      <c r="H185" s="9">
        <f t="shared" si="8"/>
        <v>0</v>
      </c>
    </row>
    <row r="186" spans="1:8" ht="25.5" hidden="1" x14ac:dyDescent="0.2">
      <c r="A186" s="30"/>
      <c r="B186" s="22" t="s">
        <v>328</v>
      </c>
      <c r="C186" s="19" t="s">
        <v>329</v>
      </c>
      <c r="D186" s="9"/>
      <c r="E186" s="20" t="s">
        <v>1287</v>
      </c>
      <c r="F186" s="20">
        <v>0</v>
      </c>
      <c r="G186" s="46">
        <f t="shared" si="7"/>
        <v>0</v>
      </c>
      <c r="H186" s="46">
        <f t="shared" si="8"/>
        <v>0</v>
      </c>
    </row>
    <row r="187" spans="1:8" ht="38.25" hidden="1" x14ac:dyDescent="0.2">
      <c r="A187" s="10"/>
      <c r="B187" s="22" t="s">
        <v>330</v>
      </c>
      <c r="C187" s="19" t="s">
        <v>331</v>
      </c>
      <c r="D187" s="9"/>
      <c r="E187" s="20" t="s">
        <v>1235</v>
      </c>
      <c r="F187" s="20">
        <v>0.87</v>
      </c>
      <c r="G187" s="9">
        <f t="shared" si="7"/>
        <v>0</v>
      </c>
      <c r="H187" s="9">
        <f t="shared" si="8"/>
        <v>0</v>
      </c>
    </row>
    <row r="188" spans="1:8" ht="38.25" x14ac:dyDescent="0.2">
      <c r="A188" s="10">
        <v>10</v>
      </c>
      <c r="B188" s="22" t="s">
        <v>488</v>
      </c>
      <c r="C188" s="19" t="s">
        <v>489</v>
      </c>
      <c r="D188" s="9">
        <v>190</v>
      </c>
      <c r="E188" s="20" t="s">
        <v>1338</v>
      </c>
      <c r="F188" s="20">
        <v>0.33</v>
      </c>
      <c r="G188" s="9">
        <f t="shared" si="7"/>
        <v>20.9</v>
      </c>
      <c r="H188" s="9">
        <f t="shared" si="8"/>
        <v>62.7</v>
      </c>
    </row>
    <row r="189" spans="1:8" ht="38.25" hidden="1" x14ac:dyDescent="0.2">
      <c r="A189" s="10"/>
      <c r="B189" s="22" t="s">
        <v>334</v>
      </c>
      <c r="C189" s="19" t="s">
        <v>335</v>
      </c>
      <c r="D189" s="9"/>
      <c r="E189" s="20" t="s">
        <v>1235</v>
      </c>
      <c r="F189" s="20">
        <v>0.86</v>
      </c>
      <c r="G189" s="9">
        <f t="shared" si="7"/>
        <v>0</v>
      </c>
      <c r="H189" s="9">
        <f t="shared" si="8"/>
        <v>0</v>
      </c>
    </row>
    <row r="190" spans="1:8" ht="25.5" hidden="1" x14ac:dyDescent="0.2">
      <c r="A190" s="10"/>
      <c r="B190" s="22" t="s">
        <v>334</v>
      </c>
      <c r="C190" s="19" t="s">
        <v>336</v>
      </c>
      <c r="D190" s="9"/>
      <c r="E190" s="20" t="s">
        <v>1235</v>
      </c>
      <c r="F190" s="20">
        <v>0.56999999999999995</v>
      </c>
      <c r="G190" s="9">
        <f t="shared" si="7"/>
        <v>0</v>
      </c>
      <c r="H190" s="9">
        <f t="shared" si="8"/>
        <v>0</v>
      </c>
    </row>
    <row r="191" spans="1:8" ht="38.25" hidden="1" x14ac:dyDescent="0.2">
      <c r="A191" s="10"/>
      <c r="B191" s="22" t="s">
        <v>337</v>
      </c>
      <c r="C191" s="19" t="s">
        <v>338</v>
      </c>
      <c r="D191" s="9"/>
      <c r="E191" s="20" t="s">
        <v>1235</v>
      </c>
      <c r="F191" s="20">
        <v>1.1000000000000001</v>
      </c>
      <c r="G191" s="9">
        <f t="shared" si="7"/>
        <v>0</v>
      </c>
      <c r="H191" s="9">
        <f t="shared" si="8"/>
        <v>0</v>
      </c>
    </row>
    <row r="192" spans="1:8" ht="38.25" hidden="1" x14ac:dyDescent="0.2">
      <c r="A192" s="10"/>
      <c r="B192" s="22" t="s">
        <v>339</v>
      </c>
      <c r="C192" s="19" t="s">
        <v>340</v>
      </c>
      <c r="D192" s="9"/>
      <c r="E192" s="20" t="s">
        <v>1235</v>
      </c>
      <c r="F192" s="20">
        <v>1.3</v>
      </c>
      <c r="G192" s="9">
        <f t="shared" si="7"/>
        <v>0</v>
      </c>
      <c r="H192" s="9">
        <f t="shared" si="8"/>
        <v>0</v>
      </c>
    </row>
    <row r="193" spans="1:8" ht="25.5" hidden="1" x14ac:dyDescent="0.2">
      <c r="A193" s="10"/>
      <c r="B193" s="22" t="s">
        <v>341</v>
      </c>
      <c r="C193" s="19" t="s">
        <v>342</v>
      </c>
      <c r="D193" s="9"/>
      <c r="E193" s="20" t="s">
        <v>1235</v>
      </c>
      <c r="F193" s="20">
        <v>1.9</v>
      </c>
      <c r="G193" s="9">
        <f t="shared" si="7"/>
        <v>0</v>
      </c>
      <c r="H193" s="9">
        <f t="shared" si="8"/>
        <v>0</v>
      </c>
    </row>
    <row r="194" spans="1:8" ht="25.5" hidden="1" x14ac:dyDescent="0.2">
      <c r="A194" s="10"/>
      <c r="B194" s="22" t="s">
        <v>343</v>
      </c>
      <c r="C194" s="19" t="s">
        <v>344</v>
      </c>
      <c r="D194" s="9"/>
      <c r="E194" s="20" t="s">
        <v>1235</v>
      </c>
      <c r="F194" s="20">
        <v>1.3</v>
      </c>
      <c r="G194" s="9">
        <f t="shared" si="7"/>
        <v>0</v>
      </c>
      <c r="H194" s="9">
        <f t="shared" si="8"/>
        <v>0</v>
      </c>
    </row>
    <row r="195" spans="1:8" ht="25.5" hidden="1" x14ac:dyDescent="0.2">
      <c r="A195" s="10"/>
      <c r="B195" s="22" t="s">
        <v>345</v>
      </c>
      <c r="C195" s="19" t="s">
        <v>346</v>
      </c>
      <c r="D195" s="9"/>
      <c r="E195" s="20" t="s">
        <v>1332</v>
      </c>
      <c r="F195" s="20">
        <v>0.38</v>
      </c>
      <c r="G195" s="9">
        <f t="shared" si="7"/>
        <v>0</v>
      </c>
      <c r="H195" s="9">
        <f t="shared" si="8"/>
        <v>0</v>
      </c>
    </row>
    <row r="196" spans="1:8" ht="25.5" hidden="1" x14ac:dyDescent="0.2">
      <c r="A196" s="10"/>
      <c r="B196" s="22" t="s">
        <v>347</v>
      </c>
      <c r="C196" s="19" t="s">
        <v>348</v>
      </c>
      <c r="D196" s="9"/>
      <c r="E196" s="20" t="s">
        <v>1333</v>
      </c>
      <c r="F196" s="20">
        <v>0.32</v>
      </c>
      <c r="G196" s="9">
        <f t="shared" si="7"/>
        <v>0</v>
      </c>
      <c r="H196" s="9">
        <f t="shared" si="8"/>
        <v>0</v>
      </c>
    </row>
    <row r="197" spans="1:8" ht="38.25" hidden="1" x14ac:dyDescent="0.2">
      <c r="A197" s="10"/>
      <c r="B197" s="22" t="s">
        <v>423</v>
      </c>
      <c r="C197" s="19" t="s">
        <v>424</v>
      </c>
      <c r="D197" s="9"/>
      <c r="E197" s="20" t="s">
        <v>1235</v>
      </c>
      <c r="F197" s="20">
        <v>3.2</v>
      </c>
      <c r="G197" s="9">
        <f t="shared" si="7"/>
        <v>0</v>
      </c>
      <c r="H197" s="9">
        <f t="shared" si="8"/>
        <v>0</v>
      </c>
    </row>
    <row r="198" spans="1:8" ht="38.25" hidden="1" x14ac:dyDescent="0.2">
      <c r="A198" s="10"/>
      <c r="B198" s="22" t="s">
        <v>404</v>
      </c>
      <c r="C198" s="19" t="s">
        <v>405</v>
      </c>
      <c r="D198" s="9"/>
      <c r="E198" s="20" t="s">
        <v>1235</v>
      </c>
      <c r="F198" s="20">
        <v>3.7</v>
      </c>
      <c r="G198" s="9">
        <f t="shared" si="7"/>
        <v>0</v>
      </c>
      <c r="H198" s="9">
        <f t="shared" si="8"/>
        <v>0</v>
      </c>
    </row>
    <row r="199" spans="1:8" ht="38.25" x14ac:dyDescent="0.2">
      <c r="A199" s="10">
        <v>11</v>
      </c>
      <c r="B199" s="22" t="s">
        <v>490</v>
      </c>
      <c r="C199" s="19" t="s">
        <v>491</v>
      </c>
      <c r="D199" s="9">
        <v>50</v>
      </c>
      <c r="E199" s="20" t="s">
        <v>1238</v>
      </c>
      <c r="F199" s="20">
        <v>0.45</v>
      </c>
      <c r="G199" s="9">
        <f t="shared" si="7"/>
        <v>7.5</v>
      </c>
      <c r="H199" s="9">
        <f t="shared" si="8"/>
        <v>22.5</v>
      </c>
    </row>
    <row r="200" spans="1:8" ht="38.25" x14ac:dyDescent="0.2">
      <c r="A200" s="10">
        <v>12</v>
      </c>
      <c r="B200" s="22" t="s">
        <v>492</v>
      </c>
      <c r="C200" s="19" t="s">
        <v>493</v>
      </c>
      <c r="D200" s="9">
        <v>98</v>
      </c>
      <c r="E200" s="20" t="s">
        <v>1302</v>
      </c>
      <c r="F200" s="20">
        <v>0.78</v>
      </c>
      <c r="G200" s="9">
        <f t="shared" si="7"/>
        <v>25.48</v>
      </c>
      <c r="H200" s="9">
        <f t="shared" si="8"/>
        <v>76.44</v>
      </c>
    </row>
    <row r="201" spans="1:8" ht="51" x14ac:dyDescent="0.2">
      <c r="A201" s="30">
        <v>13</v>
      </c>
      <c r="B201" s="22" t="s">
        <v>498</v>
      </c>
      <c r="C201" s="19" t="s">
        <v>499</v>
      </c>
      <c r="D201" s="9">
        <v>35</v>
      </c>
      <c r="E201" s="20" t="s">
        <v>1235</v>
      </c>
      <c r="F201" s="20">
        <v>0.77</v>
      </c>
      <c r="G201" s="46">
        <f t="shared" ref="G201:G237" si="9">D201*E201</f>
        <v>0</v>
      </c>
      <c r="H201" s="46">
        <f t="shared" ref="H201:H264" si="10">D201*F201</f>
        <v>26.95</v>
      </c>
    </row>
    <row r="202" spans="1:8" ht="25.5" hidden="1" x14ac:dyDescent="0.2">
      <c r="A202" s="10"/>
      <c r="B202" s="22" t="s">
        <v>355</v>
      </c>
      <c r="C202" s="19" t="s">
        <v>356</v>
      </c>
      <c r="D202" s="9"/>
      <c r="E202" s="20" t="s">
        <v>1235</v>
      </c>
      <c r="F202" s="20">
        <v>0.53</v>
      </c>
      <c r="G202" s="9">
        <f t="shared" si="9"/>
        <v>0</v>
      </c>
      <c r="H202" s="9">
        <f t="shared" si="10"/>
        <v>0</v>
      </c>
    </row>
    <row r="203" spans="1:8" ht="25.5" hidden="1" x14ac:dyDescent="0.2">
      <c r="A203" s="10"/>
      <c r="B203" s="22" t="s">
        <v>355</v>
      </c>
      <c r="C203" s="19" t="s">
        <v>356</v>
      </c>
      <c r="D203" s="9"/>
      <c r="E203" s="20" t="s">
        <v>1235</v>
      </c>
      <c r="F203" s="20">
        <v>0.53</v>
      </c>
      <c r="G203" s="9">
        <f t="shared" si="9"/>
        <v>0</v>
      </c>
      <c r="H203" s="9">
        <f t="shared" si="10"/>
        <v>0</v>
      </c>
    </row>
    <row r="204" spans="1:8" ht="25.5" hidden="1" x14ac:dyDescent="0.2">
      <c r="A204" s="10"/>
      <c r="B204" s="22" t="s">
        <v>357</v>
      </c>
      <c r="C204" s="19" t="s">
        <v>358</v>
      </c>
      <c r="D204" s="9"/>
      <c r="E204" s="20" t="s">
        <v>1235</v>
      </c>
      <c r="F204" s="20">
        <v>0.66</v>
      </c>
      <c r="G204" s="9">
        <f t="shared" si="9"/>
        <v>0</v>
      </c>
      <c r="H204" s="9">
        <f t="shared" si="10"/>
        <v>0</v>
      </c>
    </row>
    <row r="205" spans="1:8" ht="25.5" hidden="1" x14ac:dyDescent="0.2">
      <c r="A205" s="30"/>
      <c r="B205" s="22" t="s">
        <v>357</v>
      </c>
      <c r="C205" s="19" t="s">
        <v>359</v>
      </c>
      <c r="D205" s="9"/>
      <c r="E205" s="20" t="s">
        <v>1235</v>
      </c>
      <c r="F205" s="20">
        <v>0.66</v>
      </c>
      <c r="G205" s="46">
        <f t="shared" si="9"/>
        <v>0</v>
      </c>
      <c r="H205" s="46">
        <f t="shared" si="10"/>
        <v>0</v>
      </c>
    </row>
    <row r="206" spans="1:8" ht="25.5" hidden="1" x14ac:dyDescent="0.2">
      <c r="A206" s="10"/>
      <c r="B206" s="22" t="s">
        <v>357</v>
      </c>
      <c r="C206" s="19" t="s">
        <v>359</v>
      </c>
      <c r="D206" s="9"/>
      <c r="E206" s="20" t="s">
        <v>1235</v>
      </c>
      <c r="F206" s="20">
        <v>0.66</v>
      </c>
      <c r="G206" s="9">
        <f t="shared" si="9"/>
        <v>0</v>
      </c>
      <c r="H206" s="9">
        <f t="shared" si="10"/>
        <v>0</v>
      </c>
    </row>
    <row r="207" spans="1:8" ht="25.5" hidden="1" x14ac:dyDescent="0.2">
      <c r="A207" s="10"/>
      <c r="B207" s="22" t="s">
        <v>360</v>
      </c>
      <c r="C207" s="19" t="s">
        <v>361</v>
      </c>
      <c r="D207" s="9"/>
      <c r="E207" s="20" t="s">
        <v>1235</v>
      </c>
      <c r="F207" s="20">
        <v>0.66</v>
      </c>
      <c r="G207" s="9">
        <f t="shared" si="9"/>
        <v>0</v>
      </c>
      <c r="H207" s="9">
        <f t="shared" si="10"/>
        <v>0</v>
      </c>
    </row>
    <row r="208" spans="1:8" ht="38.25" hidden="1" x14ac:dyDescent="0.2">
      <c r="A208" s="10"/>
      <c r="B208" s="22" t="s">
        <v>362</v>
      </c>
      <c r="C208" s="19" t="s">
        <v>363</v>
      </c>
      <c r="D208" s="9"/>
      <c r="E208" s="20" t="s">
        <v>1238</v>
      </c>
      <c r="F208" s="20">
        <v>0.45</v>
      </c>
      <c r="G208" s="9">
        <f t="shared" si="9"/>
        <v>0</v>
      </c>
      <c r="H208" s="9">
        <f t="shared" si="10"/>
        <v>0</v>
      </c>
    </row>
    <row r="209" spans="1:8" ht="38.25" hidden="1" x14ac:dyDescent="0.2">
      <c r="A209" s="10"/>
      <c r="B209" s="22" t="s">
        <v>364</v>
      </c>
      <c r="C209" s="19" t="s">
        <v>365</v>
      </c>
      <c r="D209" s="9"/>
      <c r="E209" s="20" t="s">
        <v>1320</v>
      </c>
      <c r="F209" s="20">
        <v>0.66</v>
      </c>
      <c r="G209" s="9">
        <f t="shared" si="9"/>
        <v>0</v>
      </c>
      <c r="H209" s="9">
        <f t="shared" si="10"/>
        <v>0</v>
      </c>
    </row>
    <row r="210" spans="1:8" ht="25.5" hidden="1" x14ac:dyDescent="0.2">
      <c r="A210" s="10"/>
      <c r="B210" s="22" t="s">
        <v>427</v>
      </c>
      <c r="C210" s="19" t="s">
        <v>428</v>
      </c>
      <c r="D210" s="9"/>
      <c r="E210" s="20" t="s">
        <v>1235</v>
      </c>
      <c r="F210" s="20">
        <v>3.9</v>
      </c>
      <c r="G210" s="9">
        <f t="shared" si="9"/>
        <v>0</v>
      </c>
      <c r="H210" s="9">
        <f t="shared" si="10"/>
        <v>0</v>
      </c>
    </row>
    <row r="211" spans="1:8" ht="25.5" hidden="1" x14ac:dyDescent="0.2">
      <c r="A211" s="10"/>
      <c r="B211" s="22" t="s">
        <v>425</v>
      </c>
      <c r="C211" s="19" t="s">
        <v>426</v>
      </c>
      <c r="D211" s="9"/>
      <c r="E211" s="20" t="s">
        <v>1235</v>
      </c>
      <c r="F211" s="20">
        <v>5.0999999999999996</v>
      </c>
      <c r="G211" s="9">
        <f t="shared" si="9"/>
        <v>0</v>
      </c>
      <c r="H211" s="9">
        <f t="shared" si="10"/>
        <v>0</v>
      </c>
    </row>
    <row r="212" spans="1:8" ht="25.5" x14ac:dyDescent="0.2">
      <c r="A212" s="10">
        <v>14</v>
      </c>
      <c r="B212" s="22" t="s">
        <v>614</v>
      </c>
      <c r="C212" s="19" t="s">
        <v>1506</v>
      </c>
      <c r="D212" s="9">
        <v>4</v>
      </c>
      <c r="E212" s="20" t="s">
        <v>1235</v>
      </c>
      <c r="F212" s="20">
        <v>0.24</v>
      </c>
      <c r="G212" s="9">
        <f t="shared" si="9"/>
        <v>0</v>
      </c>
      <c r="H212" s="9">
        <f t="shared" si="10"/>
        <v>0.96</v>
      </c>
    </row>
    <row r="213" spans="1:8" ht="25.5" hidden="1" x14ac:dyDescent="0.2">
      <c r="A213" s="10"/>
      <c r="B213" s="22" t="s">
        <v>349</v>
      </c>
      <c r="C213" s="19" t="s">
        <v>350</v>
      </c>
      <c r="D213" s="9"/>
      <c r="E213" s="20" t="s">
        <v>1235</v>
      </c>
      <c r="F213" s="20">
        <v>5.9</v>
      </c>
      <c r="G213" s="9">
        <f t="shared" si="9"/>
        <v>0</v>
      </c>
      <c r="H213" s="9">
        <f t="shared" si="10"/>
        <v>0</v>
      </c>
    </row>
    <row r="214" spans="1:8" ht="25.5" hidden="1" x14ac:dyDescent="0.2">
      <c r="A214" s="10"/>
      <c r="B214" s="22" t="s">
        <v>416</v>
      </c>
      <c r="C214" s="19" t="s">
        <v>417</v>
      </c>
      <c r="D214" s="9"/>
      <c r="E214" s="20" t="s">
        <v>1235</v>
      </c>
      <c r="F214" s="20">
        <v>2.2000000000000002</v>
      </c>
      <c r="G214" s="9">
        <f t="shared" si="9"/>
        <v>0</v>
      </c>
      <c r="H214" s="9">
        <f t="shared" si="10"/>
        <v>0</v>
      </c>
    </row>
    <row r="215" spans="1:8" ht="25.5" hidden="1" x14ac:dyDescent="0.2">
      <c r="A215" s="10"/>
      <c r="B215" s="22" t="s">
        <v>400</v>
      </c>
      <c r="C215" s="19" t="s">
        <v>401</v>
      </c>
      <c r="D215" s="9"/>
      <c r="E215" s="20" t="s">
        <v>1235</v>
      </c>
      <c r="F215" s="20">
        <v>4.5999999999999996</v>
      </c>
      <c r="G215" s="9">
        <f t="shared" si="9"/>
        <v>0</v>
      </c>
      <c r="H215" s="9">
        <f t="shared" si="10"/>
        <v>0</v>
      </c>
    </row>
    <row r="216" spans="1:8" ht="25.5" hidden="1" x14ac:dyDescent="0.2">
      <c r="A216" s="10"/>
      <c r="B216" s="22" t="s">
        <v>414</v>
      </c>
      <c r="C216" s="19" t="s">
        <v>415</v>
      </c>
      <c r="D216" s="9"/>
      <c r="E216" s="20" t="s">
        <v>1235</v>
      </c>
      <c r="F216" s="20">
        <v>2.8</v>
      </c>
      <c r="G216" s="9">
        <f t="shared" si="9"/>
        <v>0</v>
      </c>
      <c r="H216" s="9">
        <f t="shared" si="10"/>
        <v>0</v>
      </c>
    </row>
    <row r="217" spans="1:8" ht="25.5" hidden="1" x14ac:dyDescent="0.2">
      <c r="A217" s="10"/>
      <c r="B217" s="22" t="s">
        <v>376</v>
      </c>
      <c r="C217" s="19" t="s">
        <v>377</v>
      </c>
      <c r="D217" s="9"/>
      <c r="E217" s="20" t="s">
        <v>1235</v>
      </c>
      <c r="F217" s="20">
        <v>0.78</v>
      </c>
      <c r="G217" s="9">
        <f t="shared" si="9"/>
        <v>0</v>
      </c>
      <c r="H217" s="9">
        <f t="shared" si="10"/>
        <v>0</v>
      </c>
    </row>
    <row r="218" spans="1:8" ht="25.5" hidden="1" x14ac:dyDescent="0.2">
      <c r="A218" s="10"/>
      <c r="B218" s="22" t="s">
        <v>376</v>
      </c>
      <c r="C218" s="19" t="s">
        <v>377</v>
      </c>
      <c r="D218" s="9"/>
      <c r="E218" s="20" t="s">
        <v>1235</v>
      </c>
      <c r="F218" s="20">
        <v>0.78</v>
      </c>
      <c r="G218" s="9">
        <f t="shared" si="9"/>
        <v>0</v>
      </c>
      <c r="H218" s="9">
        <f t="shared" si="10"/>
        <v>0</v>
      </c>
    </row>
    <row r="219" spans="1:8" ht="25.5" hidden="1" x14ac:dyDescent="0.2">
      <c r="A219" s="10"/>
      <c r="B219" s="22" t="s">
        <v>408</v>
      </c>
      <c r="C219" s="19" t="s">
        <v>409</v>
      </c>
      <c r="D219" s="9"/>
      <c r="E219" s="20" t="s">
        <v>1235</v>
      </c>
      <c r="F219" s="20">
        <v>3.2</v>
      </c>
      <c r="G219" s="9">
        <f t="shared" si="9"/>
        <v>0</v>
      </c>
      <c r="H219" s="9">
        <f t="shared" si="10"/>
        <v>0</v>
      </c>
    </row>
    <row r="220" spans="1:8" ht="25.5" hidden="1" x14ac:dyDescent="0.2">
      <c r="A220" s="10"/>
      <c r="B220" s="22" t="s">
        <v>396</v>
      </c>
      <c r="C220" s="19" t="s">
        <v>397</v>
      </c>
      <c r="D220" s="9"/>
      <c r="E220" s="20" t="s">
        <v>1235</v>
      </c>
      <c r="F220" s="20">
        <v>3.7</v>
      </c>
      <c r="G220" s="9">
        <f t="shared" si="9"/>
        <v>0</v>
      </c>
      <c r="H220" s="9">
        <f t="shared" si="10"/>
        <v>0</v>
      </c>
    </row>
    <row r="221" spans="1:8" ht="25.5" x14ac:dyDescent="0.2">
      <c r="A221" s="10">
        <v>15</v>
      </c>
      <c r="B221" s="22" t="s">
        <v>621</v>
      </c>
      <c r="C221" s="19" t="s">
        <v>1481</v>
      </c>
      <c r="D221" s="9">
        <v>12.1</v>
      </c>
      <c r="E221" s="20" t="s">
        <v>1315</v>
      </c>
      <c r="F221" s="20">
        <v>0</v>
      </c>
      <c r="G221" s="9">
        <f t="shared" si="9"/>
        <v>2.42</v>
      </c>
      <c r="H221" s="9">
        <f t="shared" si="10"/>
        <v>0</v>
      </c>
    </row>
    <row r="222" spans="1:8" ht="25.5" hidden="1" x14ac:dyDescent="0.2">
      <c r="A222" s="10"/>
      <c r="B222" s="22" t="s">
        <v>383</v>
      </c>
      <c r="C222" s="19" t="s">
        <v>384</v>
      </c>
      <c r="D222" s="9"/>
      <c r="E222" s="20" t="s">
        <v>1235</v>
      </c>
      <c r="F222" s="20">
        <v>1.1000000000000001</v>
      </c>
      <c r="G222" s="9">
        <f t="shared" si="9"/>
        <v>0</v>
      </c>
      <c r="H222" s="9">
        <f t="shared" si="10"/>
        <v>0</v>
      </c>
    </row>
    <row r="223" spans="1:8" ht="25.5" hidden="1" x14ac:dyDescent="0.2">
      <c r="A223" s="10"/>
      <c r="B223" s="22" t="s">
        <v>383</v>
      </c>
      <c r="C223" s="19" t="s">
        <v>385</v>
      </c>
      <c r="D223" s="9"/>
      <c r="E223" s="20" t="s">
        <v>1235</v>
      </c>
      <c r="F223" s="20">
        <v>1.1000000000000001</v>
      </c>
      <c r="G223" s="9">
        <f t="shared" si="9"/>
        <v>0</v>
      </c>
      <c r="H223" s="9">
        <f t="shared" si="10"/>
        <v>0</v>
      </c>
    </row>
    <row r="224" spans="1:8" ht="25.5" hidden="1" x14ac:dyDescent="0.2">
      <c r="A224" s="10"/>
      <c r="B224" s="22" t="s">
        <v>383</v>
      </c>
      <c r="C224" s="19" t="s">
        <v>386</v>
      </c>
      <c r="D224" s="9"/>
      <c r="E224" s="20" t="s">
        <v>1235</v>
      </c>
      <c r="F224" s="20">
        <v>1.1000000000000001</v>
      </c>
      <c r="G224" s="9">
        <f t="shared" si="9"/>
        <v>0</v>
      </c>
      <c r="H224" s="9">
        <f t="shared" si="10"/>
        <v>0</v>
      </c>
    </row>
    <row r="225" spans="1:8" ht="25.5" hidden="1" x14ac:dyDescent="0.2">
      <c r="A225" s="10"/>
      <c r="B225" s="22" t="s">
        <v>383</v>
      </c>
      <c r="C225" s="19" t="s">
        <v>386</v>
      </c>
      <c r="D225" s="9"/>
      <c r="E225" s="20" t="s">
        <v>1235</v>
      </c>
      <c r="F225" s="20">
        <v>1.1000000000000001</v>
      </c>
      <c r="G225" s="9">
        <f t="shared" si="9"/>
        <v>0</v>
      </c>
      <c r="H225" s="9">
        <f t="shared" si="10"/>
        <v>0</v>
      </c>
    </row>
    <row r="226" spans="1:8" ht="25.5" hidden="1" x14ac:dyDescent="0.2">
      <c r="A226" s="10"/>
      <c r="B226" s="22" t="s">
        <v>387</v>
      </c>
      <c r="C226" s="19" t="s">
        <v>388</v>
      </c>
      <c r="D226" s="9"/>
      <c r="E226" s="20" t="s">
        <v>1235</v>
      </c>
      <c r="F226" s="20">
        <v>0.55000000000000004</v>
      </c>
      <c r="G226" s="9">
        <f t="shared" si="9"/>
        <v>0</v>
      </c>
      <c r="H226" s="9">
        <f t="shared" si="10"/>
        <v>0</v>
      </c>
    </row>
    <row r="227" spans="1:8" ht="38.25" hidden="1" x14ac:dyDescent="0.2">
      <c r="A227" s="10"/>
      <c r="B227" s="22" t="s">
        <v>389</v>
      </c>
      <c r="C227" s="19" t="s">
        <v>390</v>
      </c>
      <c r="D227" s="9"/>
      <c r="E227" s="20" t="s">
        <v>1235</v>
      </c>
      <c r="F227" s="20">
        <v>5.6</v>
      </c>
      <c r="G227" s="9">
        <f t="shared" si="9"/>
        <v>0</v>
      </c>
      <c r="H227" s="9">
        <f t="shared" si="10"/>
        <v>0</v>
      </c>
    </row>
    <row r="228" spans="1:8" ht="25.5" x14ac:dyDescent="0.2">
      <c r="A228" s="10">
        <v>16</v>
      </c>
      <c r="B228" s="22" t="s">
        <v>622</v>
      </c>
      <c r="C228" s="19" t="s">
        <v>1484</v>
      </c>
      <c r="D228" s="9">
        <v>0.121</v>
      </c>
      <c r="E228" s="20" t="s">
        <v>1360</v>
      </c>
      <c r="F228" s="20">
        <v>59.5</v>
      </c>
      <c r="G228" s="9">
        <f t="shared" si="9"/>
        <v>1.694</v>
      </c>
      <c r="H228" s="9">
        <f t="shared" si="10"/>
        <v>7.1994999999999996</v>
      </c>
    </row>
    <row r="229" spans="1:8" ht="25.5" hidden="1" x14ac:dyDescent="0.2">
      <c r="A229" s="10"/>
      <c r="B229" s="22" t="s">
        <v>392</v>
      </c>
      <c r="C229" s="19" t="s">
        <v>393</v>
      </c>
      <c r="D229" s="9"/>
      <c r="E229" s="20" t="s">
        <v>1314</v>
      </c>
      <c r="F229" s="20">
        <v>0.93</v>
      </c>
      <c r="G229" s="9">
        <f t="shared" si="9"/>
        <v>0</v>
      </c>
      <c r="H229" s="9">
        <f t="shared" si="10"/>
        <v>0</v>
      </c>
    </row>
    <row r="230" spans="1:8" ht="25.5" hidden="1" x14ac:dyDescent="0.2">
      <c r="A230" s="10"/>
      <c r="B230" s="22" t="s">
        <v>392</v>
      </c>
      <c r="C230" s="19" t="s">
        <v>393</v>
      </c>
      <c r="D230" s="9"/>
      <c r="E230" s="20" t="s">
        <v>1314</v>
      </c>
      <c r="F230" s="20">
        <v>0.93</v>
      </c>
      <c r="G230" s="9">
        <f t="shared" si="9"/>
        <v>0</v>
      </c>
      <c r="H230" s="9">
        <f t="shared" si="10"/>
        <v>0</v>
      </c>
    </row>
    <row r="231" spans="1:8" ht="38.25" hidden="1" x14ac:dyDescent="0.2">
      <c r="A231" s="10"/>
      <c r="B231" s="22" t="s">
        <v>394</v>
      </c>
      <c r="C231" s="19" t="s">
        <v>395</v>
      </c>
      <c r="D231" s="9"/>
      <c r="E231" s="20" t="s">
        <v>1235</v>
      </c>
      <c r="F231" s="20">
        <v>7.3</v>
      </c>
      <c r="G231" s="9">
        <f t="shared" si="9"/>
        <v>0</v>
      </c>
      <c r="H231" s="9">
        <f t="shared" si="10"/>
        <v>0</v>
      </c>
    </row>
    <row r="232" spans="1:8" ht="25.5" hidden="1" x14ac:dyDescent="0.2">
      <c r="A232" s="10"/>
      <c r="B232" s="22" t="s">
        <v>406</v>
      </c>
      <c r="C232" s="19" t="s">
        <v>407</v>
      </c>
      <c r="D232" s="9"/>
      <c r="E232" s="20" t="s">
        <v>1235</v>
      </c>
      <c r="F232" s="20">
        <v>4.0999999999999996</v>
      </c>
      <c r="G232" s="9">
        <f t="shared" si="9"/>
        <v>0</v>
      </c>
      <c r="H232" s="9">
        <f t="shared" si="10"/>
        <v>0</v>
      </c>
    </row>
    <row r="233" spans="1:8" ht="25.5" hidden="1" x14ac:dyDescent="0.2">
      <c r="A233" s="10"/>
      <c r="B233" s="22" t="s">
        <v>406</v>
      </c>
      <c r="C233" s="19" t="s">
        <v>407</v>
      </c>
      <c r="D233" s="9"/>
      <c r="E233" s="20" t="s">
        <v>1235</v>
      </c>
      <c r="F233" s="20">
        <v>4.0999999999999996</v>
      </c>
      <c r="G233" s="9">
        <f t="shared" si="9"/>
        <v>0</v>
      </c>
      <c r="H233" s="9">
        <f t="shared" si="10"/>
        <v>0</v>
      </c>
    </row>
    <row r="234" spans="1:8" ht="25.5" hidden="1" x14ac:dyDescent="0.2">
      <c r="A234" s="10"/>
      <c r="B234" s="22" t="s">
        <v>412</v>
      </c>
      <c r="C234" s="19" t="s">
        <v>413</v>
      </c>
      <c r="D234" s="9"/>
      <c r="E234" s="20" t="s">
        <v>1235</v>
      </c>
      <c r="F234" s="20">
        <v>3.2</v>
      </c>
      <c r="G234" s="9">
        <f t="shared" si="9"/>
        <v>0</v>
      </c>
      <c r="H234" s="9">
        <f t="shared" si="10"/>
        <v>0</v>
      </c>
    </row>
    <row r="235" spans="1:8" ht="25.5" hidden="1" x14ac:dyDescent="0.2">
      <c r="A235" s="10"/>
      <c r="B235" s="22" t="s">
        <v>412</v>
      </c>
      <c r="C235" s="19" t="s">
        <v>413</v>
      </c>
      <c r="D235" s="9"/>
      <c r="E235" s="20" t="s">
        <v>1235</v>
      </c>
      <c r="F235" s="20">
        <v>3.2</v>
      </c>
      <c r="G235" s="9">
        <f t="shared" si="9"/>
        <v>0</v>
      </c>
      <c r="H235" s="9">
        <f t="shared" si="10"/>
        <v>0</v>
      </c>
    </row>
    <row r="236" spans="1:8" ht="25.5" hidden="1" x14ac:dyDescent="0.2">
      <c r="A236" s="10"/>
      <c r="B236" s="22" t="s">
        <v>418</v>
      </c>
      <c r="C236" s="19" t="s">
        <v>419</v>
      </c>
      <c r="D236" s="9"/>
      <c r="E236" s="20" t="s">
        <v>1235</v>
      </c>
      <c r="F236" s="20">
        <v>3.2</v>
      </c>
      <c r="G236" s="9">
        <f t="shared" si="9"/>
        <v>0</v>
      </c>
      <c r="H236" s="9">
        <f t="shared" si="10"/>
        <v>0</v>
      </c>
    </row>
    <row r="237" spans="1:8" ht="25.5" hidden="1" x14ac:dyDescent="0.2">
      <c r="A237" s="10"/>
      <c r="B237" s="22" t="s">
        <v>418</v>
      </c>
      <c r="C237" s="19" t="s">
        <v>419</v>
      </c>
      <c r="D237" s="9"/>
      <c r="E237" s="20" t="s">
        <v>1235</v>
      </c>
      <c r="F237" s="20">
        <v>3.2</v>
      </c>
      <c r="G237" s="9">
        <f t="shared" si="9"/>
        <v>0</v>
      </c>
      <c r="H237" s="9">
        <f t="shared" si="10"/>
        <v>0</v>
      </c>
    </row>
    <row r="238" spans="1:8" ht="25.5" x14ac:dyDescent="0.2">
      <c r="A238" s="30">
        <v>17</v>
      </c>
      <c r="B238" s="22" t="s">
        <v>1438</v>
      </c>
      <c r="C238" s="19" t="s">
        <v>1439</v>
      </c>
      <c r="D238" s="9">
        <v>12.1</v>
      </c>
      <c r="E238" s="20">
        <v>0</v>
      </c>
      <c r="F238" s="20">
        <v>0.3</v>
      </c>
      <c r="G238" s="46"/>
      <c r="H238" s="46">
        <f t="shared" si="10"/>
        <v>3.63</v>
      </c>
    </row>
    <row r="239" spans="1:8" ht="25.5" hidden="1" x14ac:dyDescent="0.2">
      <c r="A239" s="10"/>
      <c r="B239" s="22" t="s">
        <v>410</v>
      </c>
      <c r="C239" s="19" t="s">
        <v>411</v>
      </c>
      <c r="D239" s="9"/>
      <c r="E239" s="20" t="s">
        <v>1235</v>
      </c>
      <c r="F239" s="20">
        <v>2.2999999999999998</v>
      </c>
      <c r="G239" s="9">
        <f t="shared" ref="G239:G266" si="11">D239*E239</f>
        <v>0</v>
      </c>
      <c r="H239" s="9">
        <f t="shared" si="10"/>
        <v>0</v>
      </c>
    </row>
    <row r="240" spans="1:8" ht="25.5" hidden="1" x14ac:dyDescent="0.2">
      <c r="A240" s="10"/>
      <c r="B240" s="22" t="s">
        <v>420</v>
      </c>
      <c r="C240" s="19" t="s">
        <v>422</v>
      </c>
      <c r="D240" s="9"/>
      <c r="E240" s="20" t="s">
        <v>1255</v>
      </c>
      <c r="F240" s="20">
        <v>2.83</v>
      </c>
      <c r="G240" s="9">
        <f t="shared" si="11"/>
        <v>0</v>
      </c>
      <c r="H240" s="9">
        <f t="shared" si="10"/>
        <v>0</v>
      </c>
    </row>
    <row r="241" spans="1:8" ht="38.25" hidden="1" x14ac:dyDescent="0.2">
      <c r="A241" s="10"/>
      <c r="B241" s="22" t="s">
        <v>420</v>
      </c>
      <c r="C241" s="19" t="s">
        <v>421</v>
      </c>
      <c r="D241" s="9"/>
      <c r="E241" s="20" t="s">
        <v>1235</v>
      </c>
      <c r="F241" s="20">
        <v>4.3</v>
      </c>
      <c r="G241" s="9">
        <f t="shared" si="11"/>
        <v>0</v>
      </c>
      <c r="H241" s="9">
        <f t="shared" si="10"/>
        <v>0</v>
      </c>
    </row>
    <row r="242" spans="1:8" ht="25.5" hidden="1" x14ac:dyDescent="0.2">
      <c r="A242" s="10"/>
      <c r="B242" s="22" t="s">
        <v>351</v>
      </c>
      <c r="C242" s="19" t="s">
        <v>353</v>
      </c>
      <c r="D242" s="9"/>
      <c r="E242" s="20" t="s">
        <v>1235</v>
      </c>
      <c r="F242" s="20">
        <v>5.3</v>
      </c>
      <c r="G242" s="9">
        <f t="shared" si="11"/>
        <v>0</v>
      </c>
      <c r="H242" s="9">
        <f t="shared" si="10"/>
        <v>0</v>
      </c>
    </row>
    <row r="243" spans="1:8" ht="25.5" x14ac:dyDescent="0.2">
      <c r="A243" s="10">
        <v>18</v>
      </c>
      <c r="B243" s="22" t="s">
        <v>888</v>
      </c>
      <c r="C243" s="19" t="s">
        <v>889</v>
      </c>
      <c r="D243" s="9">
        <v>183.83</v>
      </c>
      <c r="E243" s="20" t="s">
        <v>1235</v>
      </c>
      <c r="F243" s="20">
        <v>8.6999999999999993</v>
      </c>
      <c r="G243" s="9">
        <f t="shared" si="11"/>
        <v>0</v>
      </c>
      <c r="H243" s="9">
        <f t="shared" si="10"/>
        <v>1599.3209999999999</v>
      </c>
    </row>
    <row r="244" spans="1:8" ht="51" hidden="1" x14ac:dyDescent="0.2">
      <c r="A244" s="10"/>
      <c r="B244" s="22" t="s">
        <v>623</v>
      </c>
      <c r="C244" s="19" t="s">
        <v>624</v>
      </c>
      <c r="D244" s="9"/>
      <c r="E244" s="20" t="s">
        <v>1361</v>
      </c>
      <c r="F244" s="20">
        <v>0.18</v>
      </c>
      <c r="G244" s="9">
        <f t="shared" si="11"/>
        <v>0</v>
      </c>
      <c r="H244" s="9">
        <f t="shared" si="10"/>
        <v>0</v>
      </c>
    </row>
    <row r="245" spans="1:8" ht="51" hidden="1" x14ac:dyDescent="0.2">
      <c r="A245" s="10"/>
      <c r="B245" s="22" t="s">
        <v>1204</v>
      </c>
      <c r="C245" s="19" t="s">
        <v>1205</v>
      </c>
      <c r="D245" s="9"/>
      <c r="E245" s="20" t="s">
        <v>1396</v>
      </c>
      <c r="F245" s="20">
        <v>1.36</v>
      </c>
      <c r="G245" s="9">
        <f t="shared" si="11"/>
        <v>0</v>
      </c>
      <c r="H245" s="9">
        <f t="shared" si="10"/>
        <v>0</v>
      </c>
    </row>
    <row r="246" spans="1:8" ht="25.5" hidden="1" x14ac:dyDescent="0.2">
      <c r="A246" s="10"/>
      <c r="B246" s="22" t="s">
        <v>625</v>
      </c>
      <c r="C246" s="19" t="s">
        <v>626</v>
      </c>
      <c r="D246" s="9"/>
      <c r="E246" s="20" t="s">
        <v>1235</v>
      </c>
      <c r="F246" s="20">
        <v>0.42</v>
      </c>
      <c r="G246" s="9">
        <f t="shared" si="11"/>
        <v>0</v>
      </c>
      <c r="H246" s="9">
        <f t="shared" si="10"/>
        <v>0</v>
      </c>
    </row>
    <row r="247" spans="1:8" ht="25.5" hidden="1" x14ac:dyDescent="0.2">
      <c r="A247" s="10"/>
      <c r="B247" s="22" t="s">
        <v>627</v>
      </c>
      <c r="C247" s="19" t="s">
        <v>628</v>
      </c>
      <c r="D247" s="9"/>
      <c r="E247" s="20" t="s">
        <v>1235</v>
      </c>
      <c r="F247" s="20">
        <v>0.33</v>
      </c>
      <c r="G247" s="9">
        <f t="shared" si="11"/>
        <v>0</v>
      </c>
      <c r="H247" s="9">
        <f t="shared" si="10"/>
        <v>0</v>
      </c>
    </row>
    <row r="248" spans="1:8" ht="38.25" hidden="1" x14ac:dyDescent="0.2">
      <c r="A248" s="10"/>
      <c r="B248" s="22" t="s">
        <v>629</v>
      </c>
      <c r="C248" s="19" t="s">
        <v>630</v>
      </c>
      <c r="D248" s="9"/>
      <c r="E248" s="20" t="s">
        <v>1235</v>
      </c>
      <c r="F248" s="20">
        <v>1.3</v>
      </c>
      <c r="G248" s="9">
        <f t="shared" si="11"/>
        <v>0</v>
      </c>
      <c r="H248" s="9">
        <f t="shared" si="10"/>
        <v>0</v>
      </c>
    </row>
    <row r="249" spans="1:8" ht="38.25" hidden="1" x14ac:dyDescent="0.2">
      <c r="A249" s="10"/>
      <c r="B249" s="22" t="s">
        <v>629</v>
      </c>
      <c r="C249" s="19" t="s">
        <v>630</v>
      </c>
      <c r="D249" s="9"/>
      <c r="E249" s="20" t="s">
        <v>1235</v>
      </c>
      <c r="F249" s="20">
        <v>1.3</v>
      </c>
      <c r="G249" s="9">
        <f t="shared" si="11"/>
        <v>0</v>
      </c>
      <c r="H249" s="9">
        <f t="shared" si="10"/>
        <v>0</v>
      </c>
    </row>
    <row r="250" spans="1:8" ht="38.25" x14ac:dyDescent="0.2">
      <c r="A250" s="10">
        <v>19</v>
      </c>
      <c r="B250" s="22" t="s">
        <v>1015</v>
      </c>
      <c r="C250" s="19" t="s">
        <v>1470</v>
      </c>
      <c r="D250" s="9">
        <v>1.8383</v>
      </c>
      <c r="E250" s="20" t="s">
        <v>1235</v>
      </c>
      <c r="F250" s="20">
        <v>31.8</v>
      </c>
      <c r="G250" s="9">
        <f t="shared" si="11"/>
        <v>0</v>
      </c>
      <c r="H250" s="9">
        <f t="shared" si="10"/>
        <v>58.457940000000001</v>
      </c>
    </row>
    <row r="251" spans="1:8" ht="25.5" hidden="1" x14ac:dyDescent="0.2">
      <c r="A251" s="10"/>
      <c r="B251" s="22" t="s">
        <v>629</v>
      </c>
      <c r="C251" s="19" t="s">
        <v>631</v>
      </c>
      <c r="D251" s="9"/>
      <c r="E251" s="20" t="s">
        <v>1235</v>
      </c>
      <c r="F251" s="20">
        <v>1.3</v>
      </c>
      <c r="G251" s="9">
        <f t="shared" si="11"/>
        <v>0</v>
      </c>
      <c r="H251" s="9">
        <f t="shared" si="10"/>
        <v>0</v>
      </c>
    </row>
    <row r="252" spans="1:8" ht="25.5" x14ac:dyDescent="0.2">
      <c r="A252" s="30">
        <v>20</v>
      </c>
      <c r="B252" s="22" t="s">
        <v>1048</v>
      </c>
      <c r="C252" s="19" t="s">
        <v>1049</v>
      </c>
      <c r="D252" s="9">
        <v>1.84</v>
      </c>
      <c r="E252" s="20" t="s">
        <v>1235</v>
      </c>
      <c r="F252" s="20">
        <v>10</v>
      </c>
      <c r="G252" s="46">
        <f t="shared" si="11"/>
        <v>0</v>
      </c>
      <c r="H252" s="46">
        <f t="shared" si="10"/>
        <v>18.400000000000002</v>
      </c>
    </row>
    <row r="253" spans="1:8" ht="38.25" hidden="1" x14ac:dyDescent="0.2">
      <c r="A253" s="10"/>
      <c r="B253" s="22" t="s">
        <v>638</v>
      </c>
      <c r="C253" s="19" t="s">
        <v>639</v>
      </c>
      <c r="D253" s="9"/>
      <c r="E253" s="20" t="s">
        <v>1235</v>
      </c>
      <c r="F253" s="20">
        <v>0.63</v>
      </c>
      <c r="G253" s="9">
        <f t="shared" si="11"/>
        <v>0</v>
      </c>
      <c r="H253" s="9">
        <f t="shared" si="10"/>
        <v>0</v>
      </c>
    </row>
    <row r="254" spans="1:8" ht="38.25" hidden="1" x14ac:dyDescent="0.2">
      <c r="A254" s="10"/>
      <c r="B254" s="22" t="s">
        <v>632</v>
      </c>
      <c r="C254" s="19" t="s">
        <v>633</v>
      </c>
      <c r="D254" s="9"/>
      <c r="E254" s="20" t="s">
        <v>1235</v>
      </c>
      <c r="F254" s="20">
        <v>1.4</v>
      </c>
      <c r="G254" s="9">
        <f t="shared" si="11"/>
        <v>0</v>
      </c>
      <c r="H254" s="9">
        <f t="shared" si="10"/>
        <v>0</v>
      </c>
    </row>
    <row r="255" spans="1:8" ht="38.25" hidden="1" x14ac:dyDescent="0.2">
      <c r="A255" s="10"/>
      <c r="B255" s="22" t="s">
        <v>431</v>
      </c>
      <c r="C255" s="19" t="s">
        <v>433</v>
      </c>
      <c r="D255" s="9"/>
      <c r="E255" s="20" t="s">
        <v>1240</v>
      </c>
      <c r="F255" s="20">
        <v>0.63</v>
      </c>
      <c r="G255" s="9">
        <f t="shared" si="11"/>
        <v>0</v>
      </c>
      <c r="H255" s="9">
        <f t="shared" si="10"/>
        <v>0</v>
      </c>
    </row>
    <row r="256" spans="1:8" ht="38.25" hidden="1" x14ac:dyDescent="0.2">
      <c r="A256" s="10"/>
      <c r="B256" s="22" t="s">
        <v>634</v>
      </c>
      <c r="C256" s="19" t="s">
        <v>635</v>
      </c>
      <c r="D256" s="9"/>
      <c r="E256" s="20" t="s">
        <v>1235</v>
      </c>
      <c r="F256" s="20">
        <v>1.2</v>
      </c>
      <c r="G256" s="9">
        <f t="shared" si="11"/>
        <v>0</v>
      </c>
      <c r="H256" s="9">
        <f t="shared" si="10"/>
        <v>0</v>
      </c>
    </row>
    <row r="257" spans="1:8" ht="38.25" hidden="1" x14ac:dyDescent="0.2">
      <c r="A257" s="10"/>
      <c r="B257" s="22" t="s">
        <v>436</v>
      </c>
      <c r="C257" s="19" t="s">
        <v>437</v>
      </c>
      <c r="D257" s="9"/>
      <c r="E257" s="20" t="s">
        <v>1317</v>
      </c>
      <c r="F257" s="20">
        <v>1.4</v>
      </c>
      <c r="G257" s="9">
        <f t="shared" si="11"/>
        <v>0</v>
      </c>
      <c r="H257" s="9">
        <f t="shared" si="10"/>
        <v>0</v>
      </c>
    </row>
    <row r="258" spans="1:8" ht="38.25" hidden="1" x14ac:dyDescent="0.2">
      <c r="A258" s="10"/>
      <c r="B258" s="22" t="s">
        <v>438</v>
      </c>
      <c r="C258" s="19" t="s">
        <v>439</v>
      </c>
      <c r="D258" s="9"/>
      <c r="E258" s="20" t="s">
        <v>1335</v>
      </c>
      <c r="F258" s="20">
        <v>2.2000000000000002</v>
      </c>
      <c r="G258" s="9">
        <f t="shared" si="11"/>
        <v>0</v>
      </c>
      <c r="H258" s="9">
        <f t="shared" si="10"/>
        <v>0</v>
      </c>
    </row>
    <row r="259" spans="1:8" ht="38.25" hidden="1" x14ac:dyDescent="0.2">
      <c r="A259" s="10"/>
      <c r="B259" s="22" t="s">
        <v>440</v>
      </c>
      <c r="C259" s="19" t="s">
        <v>441</v>
      </c>
      <c r="D259" s="9"/>
      <c r="E259" s="20" t="s">
        <v>1336</v>
      </c>
      <c r="F259" s="20">
        <v>2.8</v>
      </c>
      <c r="G259" s="9">
        <f t="shared" si="11"/>
        <v>0</v>
      </c>
      <c r="H259" s="9">
        <f t="shared" si="10"/>
        <v>0</v>
      </c>
    </row>
    <row r="260" spans="1:8" ht="38.25" hidden="1" x14ac:dyDescent="0.2">
      <c r="A260" s="10"/>
      <c r="B260" s="22" t="s">
        <v>636</v>
      </c>
      <c r="C260" s="19" t="s">
        <v>637</v>
      </c>
      <c r="D260" s="9"/>
      <c r="E260" s="20" t="s">
        <v>1235</v>
      </c>
      <c r="F260" s="20">
        <v>0.83</v>
      </c>
      <c r="G260" s="9">
        <f t="shared" si="11"/>
        <v>0</v>
      </c>
      <c r="H260" s="9">
        <f t="shared" si="10"/>
        <v>0</v>
      </c>
    </row>
    <row r="261" spans="1:8" ht="25.5" hidden="1" x14ac:dyDescent="0.2">
      <c r="A261" s="10"/>
      <c r="B261" s="22" t="s">
        <v>372</v>
      </c>
      <c r="C261" s="19" t="s">
        <v>373</v>
      </c>
      <c r="D261" s="9"/>
      <c r="E261" s="20" t="s">
        <v>1235</v>
      </c>
      <c r="F261" s="20">
        <v>0.45</v>
      </c>
      <c r="G261" s="9">
        <f t="shared" si="11"/>
        <v>0</v>
      </c>
      <c r="H261" s="9">
        <f t="shared" si="10"/>
        <v>0</v>
      </c>
    </row>
    <row r="262" spans="1:8" ht="25.5" x14ac:dyDescent="0.2">
      <c r="A262" s="30">
        <v>21</v>
      </c>
      <c r="B262" s="22" t="s">
        <v>1052</v>
      </c>
      <c r="C262" s="19" t="s">
        <v>1472</v>
      </c>
      <c r="D262" s="9">
        <v>6.13</v>
      </c>
      <c r="E262" s="20" t="s">
        <v>1235</v>
      </c>
      <c r="F262" s="20">
        <v>10.5</v>
      </c>
      <c r="G262" s="46">
        <f t="shared" si="11"/>
        <v>0</v>
      </c>
      <c r="H262" s="46">
        <f t="shared" si="10"/>
        <v>64.364999999999995</v>
      </c>
    </row>
    <row r="263" spans="1:8" ht="25.5" hidden="1" x14ac:dyDescent="0.2">
      <c r="A263" s="10"/>
      <c r="B263" s="22" t="s">
        <v>366</v>
      </c>
      <c r="C263" s="19" t="s">
        <v>368</v>
      </c>
      <c r="D263" s="9"/>
      <c r="E263" s="20" t="s">
        <v>1320</v>
      </c>
      <c r="F263" s="20">
        <v>0.66</v>
      </c>
      <c r="G263" s="9">
        <f t="shared" si="11"/>
        <v>0</v>
      </c>
      <c r="H263" s="9">
        <f t="shared" si="10"/>
        <v>0</v>
      </c>
    </row>
    <row r="264" spans="1:8" ht="38.25" hidden="1" x14ac:dyDescent="0.2">
      <c r="A264" s="10"/>
      <c r="B264" s="22" t="s">
        <v>445</v>
      </c>
      <c r="C264" s="19" t="s">
        <v>446</v>
      </c>
      <c r="D264" s="9"/>
      <c r="E264" s="20" t="s">
        <v>1317</v>
      </c>
      <c r="F264" s="20">
        <v>1.4</v>
      </c>
      <c r="G264" s="9">
        <f t="shared" si="11"/>
        <v>0</v>
      </c>
      <c r="H264" s="9">
        <f t="shared" si="10"/>
        <v>0</v>
      </c>
    </row>
    <row r="265" spans="1:8" ht="25.5" hidden="1" x14ac:dyDescent="0.2">
      <c r="A265" s="30"/>
      <c r="B265" s="22" t="s">
        <v>447</v>
      </c>
      <c r="C265" s="19" t="s">
        <v>448</v>
      </c>
      <c r="D265" s="9"/>
      <c r="E265" s="20" t="s">
        <v>1235</v>
      </c>
      <c r="F265" s="20">
        <v>0.37</v>
      </c>
      <c r="G265" s="46">
        <f t="shared" si="11"/>
        <v>0</v>
      </c>
      <c r="H265" s="46">
        <f t="shared" ref="H265:H328" si="12">D265*F265</f>
        <v>0</v>
      </c>
    </row>
    <row r="266" spans="1:8" ht="38.25" x14ac:dyDescent="0.2">
      <c r="A266" s="30">
        <v>22</v>
      </c>
      <c r="B266" s="22" t="s">
        <v>228</v>
      </c>
      <c r="C266" s="19" t="s">
        <v>229</v>
      </c>
      <c r="D266" s="9">
        <v>13.32</v>
      </c>
      <c r="E266" s="20" t="s">
        <v>1310</v>
      </c>
      <c r="F266" s="20">
        <v>0</v>
      </c>
      <c r="G266" s="46">
        <f t="shared" si="11"/>
        <v>7.0596000000000005</v>
      </c>
      <c r="H266" s="46">
        <f t="shared" si="12"/>
        <v>0</v>
      </c>
    </row>
    <row r="267" spans="1:8" ht="38.25" hidden="1" x14ac:dyDescent="0.2">
      <c r="A267" s="30"/>
      <c r="B267" s="22" t="s">
        <v>1444</v>
      </c>
      <c r="C267" s="19" t="s">
        <v>1443</v>
      </c>
      <c r="D267" s="9"/>
      <c r="E267" s="20">
        <v>3.9</v>
      </c>
      <c r="F267" s="20">
        <v>17.5</v>
      </c>
      <c r="G267" s="46"/>
      <c r="H267" s="46">
        <f t="shared" si="12"/>
        <v>0</v>
      </c>
    </row>
    <row r="268" spans="1:8" ht="25.5" hidden="1" x14ac:dyDescent="0.2">
      <c r="A268" s="10"/>
      <c r="B268" s="22" t="s">
        <v>449</v>
      </c>
      <c r="C268" s="19" t="s">
        <v>450</v>
      </c>
      <c r="D268" s="9"/>
      <c r="E268" s="20" t="s">
        <v>1235</v>
      </c>
      <c r="F268" s="20">
        <v>0.37</v>
      </c>
      <c r="G268" s="9">
        <f t="shared" ref="G268:G331" si="13">D268*E268</f>
        <v>0</v>
      </c>
      <c r="H268" s="9">
        <f t="shared" si="12"/>
        <v>0</v>
      </c>
    </row>
    <row r="269" spans="1:8" ht="38.25" x14ac:dyDescent="0.2">
      <c r="A269" s="30">
        <v>23</v>
      </c>
      <c r="B269" s="22" t="s">
        <v>332</v>
      </c>
      <c r="C269" s="19" t="s">
        <v>333</v>
      </c>
      <c r="D269" s="9">
        <v>147.96</v>
      </c>
      <c r="E269" s="20" t="s">
        <v>1235</v>
      </c>
      <c r="F269" s="20">
        <v>0.79</v>
      </c>
      <c r="G269" s="46">
        <f t="shared" si="13"/>
        <v>0</v>
      </c>
      <c r="H269" s="46">
        <f t="shared" si="12"/>
        <v>116.88840000000002</v>
      </c>
    </row>
    <row r="270" spans="1:8" ht="25.5" hidden="1" x14ac:dyDescent="0.2">
      <c r="A270" s="30"/>
      <c r="B270" s="22" t="s">
        <v>451</v>
      </c>
      <c r="C270" s="19" t="s">
        <v>452</v>
      </c>
      <c r="D270" s="9"/>
      <c r="E270" s="20" t="s">
        <v>1235</v>
      </c>
      <c r="F270" s="20">
        <v>0.37</v>
      </c>
      <c r="G270" s="46">
        <f t="shared" si="13"/>
        <v>0</v>
      </c>
      <c r="H270" s="46">
        <f t="shared" si="12"/>
        <v>0</v>
      </c>
    </row>
    <row r="271" spans="1:8" ht="25.5" hidden="1" x14ac:dyDescent="0.2">
      <c r="A271" s="10"/>
      <c r="B271" s="22" t="s">
        <v>453</v>
      </c>
      <c r="C271" s="19" t="s">
        <v>454</v>
      </c>
      <c r="D271" s="9"/>
      <c r="E271" s="20" t="s">
        <v>1235</v>
      </c>
      <c r="F271" s="20">
        <v>0.56000000000000005</v>
      </c>
      <c r="G271" s="9">
        <f t="shared" si="13"/>
        <v>0</v>
      </c>
      <c r="H271" s="9">
        <f t="shared" si="12"/>
        <v>0</v>
      </c>
    </row>
    <row r="272" spans="1:8" ht="25.5" hidden="1" x14ac:dyDescent="0.2">
      <c r="A272" s="10"/>
      <c r="B272" s="22" t="s">
        <v>455</v>
      </c>
      <c r="C272" s="19" t="s">
        <v>456</v>
      </c>
      <c r="D272" s="9"/>
      <c r="E272" s="20" t="s">
        <v>1235</v>
      </c>
      <c r="F272" s="20">
        <v>0.3</v>
      </c>
      <c r="G272" s="9">
        <f t="shared" si="13"/>
        <v>0</v>
      </c>
      <c r="H272" s="9">
        <f t="shared" si="12"/>
        <v>0</v>
      </c>
    </row>
    <row r="273" spans="1:8" ht="38.25" x14ac:dyDescent="0.2">
      <c r="A273" s="10">
        <v>24</v>
      </c>
      <c r="B273" s="22" t="s">
        <v>1179</v>
      </c>
      <c r="C273" s="19" t="s">
        <v>1473</v>
      </c>
      <c r="D273" s="9">
        <v>1920.7</v>
      </c>
      <c r="E273" s="20" t="s">
        <v>1395</v>
      </c>
      <c r="F273" s="20">
        <v>0.2</v>
      </c>
      <c r="G273" s="9">
        <f t="shared" si="13"/>
        <v>192.07000000000002</v>
      </c>
      <c r="H273" s="9">
        <f t="shared" si="12"/>
        <v>384.14000000000004</v>
      </c>
    </row>
    <row r="274" spans="1:8" ht="38.25" hidden="1" x14ac:dyDescent="0.2">
      <c r="A274" s="10"/>
      <c r="B274" s="22" t="s">
        <v>369</v>
      </c>
      <c r="C274" s="19" t="s">
        <v>371</v>
      </c>
      <c r="D274" s="9"/>
      <c r="E274" s="20" t="s">
        <v>1238</v>
      </c>
      <c r="F274" s="20">
        <v>0.45</v>
      </c>
      <c r="G274" s="9">
        <f t="shared" si="13"/>
        <v>0</v>
      </c>
      <c r="H274" s="9">
        <f t="shared" si="12"/>
        <v>0</v>
      </c>
    </row>
    <row r="275" spans="1:8" ht="38.25" hidden="1" x14ac:dyDescent="0.2">
      <c r="A275" s="10"/>
      <c r="B275" s="22" t="s">
        <v>369</v>
      </c>
      <c r="C275" s="19" t="s">
        <v>371</v>
      </c>
      <c r="D275" s="9"/>
      <c r="E275" s="20" t="s">
        <v>1238</v>
      </c>
      <c r="F275" s="20">
        <v>0.45</v>
      </c>
      <c r="G275" s="9">
        <f t="shared" si="13"/>
        <v>0</v>
      </c>
      <c r="H275" s="9">
        <f t="shared" si="12"/>
        <v>0</v>
      </c>
    </row>
    <row r="276" spans="1:8" ht="25.5" hidden="1" x14ac:dyDescent="0.2">
      <c r="A276" s="10"/>
      <c r="B276" s="22" t="s">
        <v>380</v>
      </c>
      <c r="C276" s="19" t="s">
        <v>381</v>
      </c>
      <c r="D276" s="9"/>
      <c r="E276" s="20" t="s">
        <v>1235</v>
      </c>
      <c r="F276" s="20">
        <v>1.1000000000000001</v>
      </c>
      <c r="G276" s="9">
        <f t="shared" si="13"/>
        <v>0</v>
      </c>
      <c r="H276" s="9">
        <f t="shared" si="12"/>
        <v>0</v>
      </c>
    </row>
    <row r="277" spans="1:8" ht="38.25" hidden="1" x14ac:dyDescent="0.2">
      <c r="A277" s="10"/>
      <c r="B277" s="22" t="s">
        <v>752</v>
      </c>
      <c r="C277" s="19" t="s">
        <v>753</v>
      </c>
      <c r="D277" s="9"/>
      <c r="E277" s="20" t="s">
        <v>1315</v>
      </c>
      <c r="F277" s="20">
        <v>0.79</v>
      </c>
      <c r="G277" s="9">
        <f t="shared" si="13"/>
        <v>0</v>
      </c>
      <c r="H277" s="9">
        <f t="shared" si="12"/>
        <v>0</v>
      </c>
    </row>
    <row r="278" spans="1:8" ht="38.25" hidden="1" x14ac:dyDescent="0.2">
      <c r="A278" s="10"/>
      <c r="B278" s="22" t="s">
        <v>749</v>
      </c>
      <c r="C278" s="19" t="s">
        <v>750</v>
      </c>
      <c r="D278" s="9"/>
      <c r="E278" s="20" t="s">
        <v>1319</v>
      </c>
      <c r="F278" s="20">
        <v>0.72</v>
      </c>
      <c r="G278" s="9">
        <f t="shared" si="13"/>
        <v>0</v>
      </c>
      <c r="H278" s="9">
        <f t="shared" si="12"/>
        <v>0</v>
      </c>
    </row>
    <row r="279" spans="1:8" ht="25.5" hidden="1" x14ac:dyDescent="0.2">
      <c r="A279" s="10"/>
      <c r="B279" s="22" t="s">
        <v>464</v>
      </c>
      <c r="C279" s="19" t="s">
        <v>465</v>
      </c>
      <c r="D279" s="9"/>
      <c r="E279" s="20" t="s">
        <v>1235</v>
      </c>
      <c r="F279" s="20">
        <v>1.1000000000000001</v>
      </c>
      <c r="G279" s="9">
        <f t="shared" si="13"/>
        <v>0</v>
      </c>
      <c r="H279" s="9">
        <f t="shared" si="12"/>
        <v>0</v>
      </c>
    </row>
    <row r="280" spans="1:8" ht="25.5" hidden="1" x14ac:dyDescent="0.2">
      <c r="A280" s="10"/>
      <c r="B280" s="22" t="s">
        <v>466</v>
      </c>
      <c r="C280" s="19" t="s">
        <v>467</v>
      </c>
      <c r="D280" s="9"/>
      <c r="E280" s="20" t="s">
        <v>1337</v>
      </c>
      <c r="F280" s="20">
        <v>0.11</v>
      </c>
      <c r="G280" s="9">
        <f t="shared" si="13"/>
        <v>0</v>
      </c>
      <c r="H280" s="9">
        <f t="shared" si="12"/>
        <v>0</v>
      </c>
    </row>
    <row r="281" spans="1:8" ht="25.5" hidden="1" x14ac:dyDescent="0.2">
      <c r="A281" s="10"/>
      <c r="B281" s="22" t="s">
        <v>468</v>
      </c>
      <c r="C281" s="19" t="s">
        <v>469</v>
      </c>
      <c r="D281" s="9"/>
      <c r="E281" s="20" t="s">
        <v>1233</v>
      </c>
      <c r="F281" s="20">
        <v>0.16</v>
      </c>
      <c r="G281" s="9">
        <f t="shared" si="13"/>
        <v>0</v>
      </c>
      <c r="H281" s="9">
        <f t="shared" si="12"/>
        <v>0</v>
      </c>
    </row>
    <row r="282" spans="1:8" ht="38.25" hidden="1" x14ac:dyDescent="0.2">
      <c r="A282" s="10"/>
      <c r="B282" s="22" t="s">
        <v>470</v>
      </c>
      <c r="C282" s="19" t="s">
        <v>471</v>
      </c>
      <c r="D282" s="9"/>
      <c r="E282" s="20" t="s">
        <v>1235</v>
      </c>
      <c r="F282" s="20">
        <v>0.81</v>
      </c>
      <c r="G282" s="9">
        <f t="shared" si="13"/>
        <v>0</v>
      </c>
      <c r="H282" s="9">
        <f t="shared" si="12"/>
        <v>0</v>
      </c>
    </row>
    <row r="283" spans="1:8" ht="38.25" hidden="1" x14ac:dyDescent="0.2">
      <c r="A283" s="10"/>
      <c r="B283" s="22" t="s">
        <v>472</v>
      </c>
      <c r="C283" s="19" t="s">
        <v>473</v>
      </c>
      <c r="D283" s="9"/>
      <c r="E283" s="20" t="s">
        <v>1235</v>
      </c>
      <c r="F283" s="20">
        <v>1.2</v>
      </c>
      <c r="G283" s="9">
        <f t="shared" si="13"/>
        <v>0</v>
      </c>
      <c r="H283" s="9">
        <f t="shared" si="12"/>
        <v>0</v>
      </c>
    </row>
    <row r="284" spans="1:8" ht="25.5" hidden="1" x14ac:dyDescent="0.2">
      <c r="A284" s="10"/>
      <c r="B284" s="22" t="s">
        <v>474</v>
      </c>
      <c r="C284" s="19" t="s">
        <v>475</v>
      </c>
      <c r="D284" s="9"/>
      <c r="E284" s="20" t="s">
        <v>1235</v>
      </c>
      <c r="F284" s="20">
        <v>2.09</v>
      </c>
      <c r="G284" s="9">
        <f t="shared" si="13"/>
        <v>0</v>
      </c>
      <c r="H284" s="9">
        <f t="shared" si="12"/>
        <v>0</v>
      </c>
    </row>
    <row r="285" spans="1:8" ht="25.5" hidden="1" x14ac:dyDescent="0.2">
      <c r="A285" s="10"/>
      <c r="B285" s="22" t="s">
        <v>476</v>
      </c>
      <c r="C285" s="19" t="s">
        <v>477</v>
      </c>
      <c r="D285" s="9"/>
      <c r="E285" s="20" t="s">
        <v>1235</v>
      </c>
      <c r="F285" s="20">
        <v>6.4</v>
      </c>
      <c r="G285" s="9">
        <f t="shared" si="13"/>
        <v>0</v>
      </c>
      <c r="H285" s="9">
        <f t="shared" si="12"/>
        <v>0</v>
      </c>
    </row>
    <row r="286" spans="1:8" ht="25.5" hidden="1" x14ac:dyDescent="0.2">
      <c r="A286" s="10"/>
      <c r="B286" s="22" t="s">
        <v>478</v>
      </c>
      <c r="C286" s="19" t="s">
        <v>479</v>
      </c>
      <c r="D286" s="9"/>
      <c r="E286" s="20" t="s">
        <v>1235</v>
      </c>
      <c r="F286" s="20">
        <v>18.5</v>
      </c>
      <c r="G286" s="9">
        <f t="shared" si="13"/>
        <v>0</v>
      </c>
      <c r="H286" s="9">
        <f t="shared" si="12"/>
        <v>0</v>
      </c>
    </row>
    <row r="287" spans="1:8" ht="38.25" hidden="1" x14ac:dyDescent="0.2">
      <c r="A287" s="10"/>
      <c r="B287" s="22" t="s">
        <v>480</v>
      </c>
      <c r="C287" s="19" t="s">
        <v>481</v>
      </c>
      <c r="D287" s="9"/>
      <c r="E287" s="20" t="s">
        <v>1235</v>
      </c>
      <c r="F287" s="20">
        <v>1.3</v>
      </c>
      <c r="G287" s="9">
        <f t="shared" si="13"/>
        <v>0</v>
      </c>
      <c r="H287" s="9">
        <f t="shared" si="12"/>
        <v>0</v>
      </c>
    </row>
    <row r="288" spans="1:8" ht="25.5" hidden="1" x14ac:dyDescent="0.2">
      <c r="A288" s="10"/>
      <c r="B288" s="22" t="s">
        <v>482</v>
      </c>
      <c r="C288" s="19" t="s">
        <v>483</v>
      </c>
      <c r="D288" s="9"/>
      <c r="E288" s="20" t="s">
        <v>1295</v>
      </c>
      <c r="F288" s="20">
        <v>0.96</v>
      </c>
      <c r="G288" s="9">
        <f t="shared" si="13"/>
        <v>0</v>
      </c>
      <c r="H288" s="9">
        <f t="shared" si="12"/>
        <v>0</v>
      </c>
    </row>
    <row r="289" spans="1:8" ht="25.5" hidden="1" x14ac:dyDescent="0.2">
      <c r="A289" s="10"/>
      <c r="B289" s="22" t="s">
        <v>484</v>
      </c>
      <c r="C289" s="19" t="s">
        <v>485</v>
      </c>
      <c r="D289" s="9"/>
      <c r="E289" s="20" t="s">
        <v>1235</v>
      </c>
      <c r="F289" s="20">
        <v>2.7</v>
      </c>
      <c r="G289" s="9">
        <f t="shared" si="13"/>
        <v>0</v>
      </c>
      <c r="H289" s="9">
        <f t="shared" si="12"/>
        <v>0</v>
      </c>
    </row>
    <row r="290" spans="1:8" ht="25.5" hidden="1" x14ac:dyDescent="0.2">
      <c r="A290" s="10"/>
      <c r="B290" s="22" t="s">
        <v>486</v>
      </c>
      <c r="C290" s="19" t="s">
        <v>487</v>
      </c>
      <c r="D290" s="9"/>
      <c r="E290" s="20" t="s">
        <v>1239</v>
      </c>
      <c r="F290" s="20">
        <v>1.1000000000000001</v>
      </c>
      <c r="G290" s="9">
        <f t="shared" si="13"/>
        <v>0</v>
      </c>
      <c r="H290" s="9">
        <f t="shared" si="12"/>
        <v>0</v>
      </c>
    </row>
    <row r="291" spans="1:8" ht="25.5" x14ac:dyDescent="0.2">
      <c r="A291" s="30">
        <v>25</v>
      </c>
      <c r="B291" s="22" t="s">
        <v>1224</v>
      </c>
      <c r="C291" s="19" t="s">
        <v>1432</v>
      </c>
      <c r="D291" s="9">
        <v>871.63</v>
      </c>
      <c r="E291" s="20">
        <v>0.46</v>
      </c>
      <c r="F291" s="20">
        <v>0.92</v>
      </c>
      <c r="G291" s="46">
        <f t="shared" si="13"/>
        <v>400.94980000000004</v>
      </c>
      <c r="H291" s="46">
        <f t="shared" si="12"/>
        <v>801.89960000000008</v>
      </c>
    </row>
    <row r="292" spans="1:8" ht="38.25" x14ac:dyDescent="0.2">
      <c r="A292" s="10">
        <v>26</v>
      </c>
      <c r="B292" s="22" t="s">
        <v>1226</v>
      </c>
      <c r="C292" s="19" t="s">
        <v>1227</v>
      </c>
      <c r="D292" s="9">
        <v>221.02</v>
      </c>
      <c r="E292" s="20" t="s">
        <v>1234</v>
      </c>
      <c r="F292" s="20">
        <v>14.72</v>
      </c>
      <c r="G292" s="9">
        <f t="shared" si="13"/>
        <v>5083.46</v>
      </c>
      <c r="H292" s="9">
        <f t="shared" si="12"/>
        <v>3253.4144000000001</v>
      </c>
    </row>
    <row r="293" spans="1:8" ht="38.25" hidden="1" x14ac:dyDescent="0.2">
      <c r="A293" s="30"/>
      <c r="B293" s="22" t="s">
        <v>1436</v>
      </c>
      <c r="C293" s="19" t="s">
        <v>1437</v>
      </c>
      <c r="D293" s="9"/>
      <c r="E293" s="20">
        <v>0.22</v>
      </c>
      <c r="F293" s="20">
        <v>0.66</v>
      </c>
      <c r="G293" s="46">
        <f t="shared" si="13"/>
        <v>0</v>
      </c>
      <c r="H293" s="46">
        <f t="shared" si="12"/>
        <v>0</v>
      </c>
    </row>
    <row r="294" spans="1:8" ht="38.25" hidden="1" x14ac:dyDescent="0.2">
      <c r="A294" s="30"/>
      <c r="B294" s="22" t="s">
        <v>1436</v>
      </c>
      <c r="C294" s="19" t="s">
        <v>1435</v>
      </c>
      <c r="D294" s="9"/>
      <c r="E294" s="20">
        <v>0.28999999999999998</v>
      </c>
      <c r="F294" s="20">
        <v>0.87</v>
      </c>
      <c r="G294" s="46">
        <f t="shared" si="13"/>
        <v>0</v>
      </c>
      <c r="H294" s="46">
        <f t="shared" si="12"/>
        <v>0</v>
      </c>
    </row>
    <row r="295" spans="1:8" ht="25.5" x14ac:dyDescent="0.2">
      <c r="A295" s="30">
        <v>27</v>
      </c>
      <c r="B295" s="22" t="s">
        <v>1433</v>
      </c>
      <c r="C295" s="19" t="s">
        <v>1474</v>
      </c>
      <c r="D295" s="9">
        <v>576.21</v>
      </c>
      <c r="E295" s="20">
        <v>0.56999999999999995</v>
      </c>
      <c r="F295" s="20">
        <v>1.1299999999999999</v>
      </c>
      <c r="G295" s="46">
        <f t="shared" si="13"/>
        <v>328.43970000000002</v>
      </c>
      <c r="H295" s="46">
        <f t="shared" si="12"/>
        <v>651.1173</v>
      </c>
    </row>
    <row r="296" spans="1:8" ht="25.5" hidden="1" x14ac:dyDescent="0.2">
      <c r="A296" s="10"/>
      <c r="B296" s="22" t="s">
        <v>494</v>
      </c>
      <c r="C296" s="19" t="s">
        <v>495</v>
      </c>
      <c r="D296" s="9"/>
      <c r="E296" s="20" t="s">
        <v>1320</v>
      </c>
      <c r="F296" s="20">
        <v>0.15</v>
      </c>
      <c r="G296" s="9">
        <f t="shared" si="13"/>
        <v>0</v>
      </c>
      <c r="H296" s="9">
        <f t="shared" si="12"/>
        <v>0</v>
      </c>
    </row>
    <row r="297" spans="1:8" ht="38.25" hidden="1" x14ac:dyDescent="0.2">
      <c r="A297" s="10"/>
      <c r="B297" s="22" t="s">
        <v>496</v>
      </c>
      <c r="C297" s="19" t="s">
        <v>497</v>
      </c>
      <c r="D297" s="9"/>
      <c r="E297" s="20" t="s">
        <v>1235</v>
      </c>
      <c r="F297" s="20">
        <v>1.5</v>
      </c>
      <c r="G297" s="9">
        <f t="shared" si="13"/>
        <v>0</v>
      </c>
      <c r="H297" s="9">
        <f t="shared" si="12"/>
        <v>0</v>
      </c>
    </row>
    <row r="298" spans="1:8" ht="25.5" x14ac:dyDescent="0.2">
      <c r="A298" s="30">
        <v>28</v>
      </c>
      <c r="B298" s="22" t="s">
        <v>402</v>
      </c>
      <c r="C298" s="19" t="s">
        <v>403</v>
      </c>
      <c r="D298" s="9">
        <f>972.91+20</f>
        <v>992.91</v>
      </c>
      <c r="E298" s="20" t="s">
        <v>1235</v>
      </c>
      <c r="F298" s="20">
        <v>3.2</v>
      </c>
      <c r="G298" s="46">
        <f t="shared" si="13"/>
        <v>0</v>
      </c>
      <c r="H298" s="46">
        <f t="shared" si="12"/>
        <v>3177.3119999999999</v>
      </c>
    </row>
    <row r="299" spans="1:8" ht="25.5" x14ac:dyDescent="0.2">
      <c r="A299" s="10">
        <v>29</v>
      </c>
      <c r="B299" s="22" t="s">
        <v>398</v>
      </c>
      <c r="C299" s="19" t="s">
        <v>399</v>
      </c>
      <c r="D299" s="9">
        <v>677.54</v>
      </c>
      <c r="E299" s="20" t="s">
        <v>1235</v>
      </c>
      <c r="F299" s="20">
        <v>2.8</v>
      </c>
      <c r="G299" s="9">
        <f t="shared" si="13"/>
        <v>0</v>
      </c>
      <c r="H299" s="9">
        <f t="shared" si="12"/>
        <v>1897.1119999999999</v>
      </c>
    </row>
    <row r="300" spans="1:8" ht="38.25" hidden="1" x14ac:dyDescent="0.2">
      <c r="A300" s="10"/>
      <c r="B300" s="22" t="s">
        <v>500</v>
      </c>
      <c r="C300" s="19" t="s">
        <v>502</v>
      </c>
      <c r="D300" s="9"/>
      <c r="E300" s="20" t="s">
        <v>1235</v>
      </c>
      <c r="F300" s="20">
        <v>0.52</v>
      </c>
      <c r="G300" s="9">
        <f t="shared" si="13"/>
        <v>0</v>
      </c>
      <c r="H300" s="9">
        <f t="shared" si="12"/>
        <v>0</v>
      </c>
    </row>
    <row r="301" spans="1:8" ht="51" hidden="1" x14ac:dyDescent="0.2">
      <c r="A301" s="10"/>
      <c r="B301" s="22" t="s">
        <v>500</v>
      </c>
      <c r="C301" s="19" t="s">
        <v>501</v>
      </c>
      <c r="D301" s="9"/>
      <c r="E301" s="20" t="s">
        <v>1235</v>
      </c>
      <c r="F301" s="20">
        <v>0.52</v>
      </c>
      <c r="G301" s="9">
        <f t="shared" si="13"/>
        <v>0</v>
      </c>
      <c r="H301" s="9">
        <f t="shared" si="12"/>
        <v>0</v>
      </c>
    </row>
    <row r="302" spans="1:8" ht="38.25" hidden="1" x14ac:dyDescent="0.2">
      <c r="A302" s="10"/>
      <c r="B302" s="22" t="s">
        <v>500</v>
      </c>
      <c r="C302" s="19" t="s">
        <v>502</v>
      </c>
      <c r="D302" s="9"/>
      <c r="E302" s="20" t="s">
        <v>1235</v>
      </c>
      <c r="F302" s="20">
        <v>0.52</v>
      </c>
      <c r="G302" s="9">
        <f t="shared" si="13"/>
        <v>0</v>
      </c>
      <c r="H302" s="9">
        <f t="shared" si="12"/>
        <v>0</v>
      </c>
    </row>
    <row r="303" spans="1:8" ht="38.25" hidden="1" x14ac:dyDescent="0.2">
      <c r="A303" s="10"/>
      <c r="B303" s="22" t="s">
        <v>503</v>
      </c>
      <c r="C303" s="19" t="s">
        <v>504</v>
      </c>
      <c r="D303" s="9"/>
      <c r="E303" s="20" t="s">
        <v>1235</v>
      </c>
      <c r="F303" s="20">
        <v>0.39</v>
      </c>
      <c r="G303" s="9">
        <f t="shared" si="13"/>
        <v>0</v>
      </c>
      <c r="H303" s="9">
        <f t="shared" si="12"/>
        <v>0</v>
      </c>
    </row>
    <row r="304" spans="1:8" ht="25.5" x14ac:dyDescent="0.2">
      <c r="A304" s="10">
        <v>30</v>
      </c>
      <c r="B304" s="22" t="s">
        <v>354</v>
      </c>
      <c r="C304" s="19" t="s">
        <v>1475</v>
      </c>
      <c r="D304" s="9">
        <v>16.350000000000001</v>
      </c>
      <c r="E304" s="20" t="s">
        <v>1235</v>
      </c>
      <c r="F304" s="20">
        <v>0.66</v>
      </c>
      <c r="G304" s="9">
        <f t="shared" si="13"/>
        <v>0</v>
      </c>
      <c r="H304" s="9">
        <f t="shared" si="12"/>
        <v>10.791000000000002</v>
      </c>
    </row>
    <row r="305" spans="1:8" ht="51" hidden="1" x14ac:dyDescent="0.2">
      <c r="A305" s="10"/>
      <c r="B305" s="22" t="s">
        <v>506</v>
      </c>
      <c r="C305" s="19" t="s">
        <v>507</v>
      </c>
      <c r="D305" s="9"/>
      <c r="E305" s="20" t="s">
        <v>1247</v>
      </c>
      <c r="F305" s="20">
        <v>0.28000000000000003</v>
      </c>
      <c r="G305" s="9">
        <f t="shared" si="13"/>
        <v>0</v>
      </c>
      <c r="H305" s="9">
        <f t="shared" si="12"/>
        <v>0</v>
      </c>
    </row>
    <row r="306" spans="1:8" ht="51" hidden="1" x14ac:dyDescent="0.2">
      <c r="A306" s="10"/>
      <c r="B306" s="22" t="s">
        <v>508</v>
      </c>
      <c r="C306" s="19" t="s">
        <v>509</v>
      </c>
      <c r="D306" s="9"/>
      <c r="E306" s="20" t="s">
        <v>1339</v>
      </c>
      <c r="F306" s="20">
        <v>0.11</v>
      </c>
      <c r="G306" s="9">
        <f t="shared" si="13"/>
        <v>0</v>
      </c>
      <c r="H306" s="9">
        <f t="shared" si="12"/>
        <v>0</v>
      </c>
    </row>
    <row r="307" spans="1:8" ht="51" hidden="1" x14ac:dyDescent="0.2">
      <c r="A307" s="10"/>
      <c r="B307" s="22" t="s">
        <v>510</v>
      </c>
      <c r="C307" s="19" t="s">
        <v>511</v>
      </c>
      <c r="D307" s="9"/>
      <c r="E307" s="20" t="s">
        <v>1233</v>
      </c>
      <c r="F307" s="20">
        <v>2.4</v>
      </c>
      <c r="G307" s="9">
        <f t="shared" si="13"/>
        <v>0</v>
      </c>
      <c r="H307" s="9">
        <f t="shared" si="12"/>
        <v>0</v>
      </c>
    </row>
    <row r="308" spans="1:8" ht="51" hidden="1" x14ac:dyDescent="0.2">
      <c r="A308" s="10"/>
      <c r="B308" s="22" t="s">
        <v>512</v>
      </c>
      <c r="C308" s="19" t="s">
        <v>513</v>
      </c>
      <c r="D308" s="9"/>
      <c r="E308" s="20" t="s">
        <v>1302</v>
      </c>
      <c r="F308" s="20">
        <v>2.64</v>
      </c>
      <c r="G308" s="9">
        <f t="shared" si="13"/>
        <v>0</v>
      </c>
      <c r="H308" s="9">
        <f t="shared" si="12"/>
        <v>0</v>
      </c>
    </row>
    <row r="309" spans="1:8" ht="51" hidden="1" x14ac:dyDescent="0.2">
      <c r="A309" s="10"/>
      <c r="B309" s="22" t="s">
        <v>514</v>
      </c>
      <c r="C309" s="19" t="s">
        <v>515</v>
      </c>
      <c r="D309" s="9"/>
      <c r="E309" s="20" t="s">
        <v>1340</v>
      </c>
      <c r="F309" s="20">
        <v>3.1</v>
      </c>
      <c r="G309" s="9">
        <f t="shared" si="13"/>
        <v>0</v>
      </c>
      <c r="H309" s="9">
        <f t="shared" si="12"/>
        <v>0</v>
      </c>
    </row>
    <row r="310" spans="1:8" ht="38.25" hidden="1" x14ac:dyDescent="0.2">
      <c r="A310" s="10"/>
      <c r="B310" s="22" t="s">
        <v>514</v>
      </c>
      <c r="C310" s="19" t="s">
        <v>516</v>
      </c>
      <c r="D310" s="9"/>
      <c r="E310" s="20" t="s">
        <v>1340</v>
      </c>
      <c r="F310" s="20">
        <v>3.1</v>
      </c>
      <c r="G310" s="9">
        <f t="shared" si="13"/>
        <v>0</v>
      </c>
      <c r="H310" s="9">
        <f t="shared" si="12"/>
        <v>0</v>
      </c>
    </row>
    <row r="311" spans="1:8" ht="51" hidden="1" x14ac:dyDescent="0.2">
      <c r="A311" s="10"/>
      <c r="B311" s="22" t="s">
        <v>517</v>
      </c>
      <c r="C311" s="19" t="s">
        <v>518</v>
      </c>
      <c r="D311" s="9"/>
      <c r="E311" s="20" t="s">
        <v>1282</v>
      </c>
      <c r="F311" s="20">
        <v>3.41</v>
      </c>
      <c r="G311" s="9">
        <f t="shared" si="13"/>
        <v>0</v>
      </c>
      <c r="H311" s="9">
        <f t="shared" si="12"/>
        <v>0</v>
      </c>
    </row>
    <row r="312" spans="1:8" ht="51" hidden="1" x14ac:dyDescent="0.2">
      <c r="A312" s="10"/>
      <c r="B312" s="22" t="s">
        <v>519</v>
      </c>
      <c r="C312" s="19" t="s">
        <v>520</v>
      </c>
      <c r="D312" s="9"/>
      <c r="E312" s="20" t="s">
        <v>1341</v>
      </c>
      <c r="F312" s="20">
        <v>3</v>
      </c>
      <c r="G312" s="9">
        <f t="shared" si="13"/>
        <v>0</v>
      </c>
      <c r="H312" s="9">
        <f t="shared" si="12"/>
        <v>0</v>
      </c>
    </row>
    <row r="313" spans="1:8" ht="51" hidden="1" x14ac:dyDescent="0.2">
      <c r="A313" s="10"/>
      <c r="B313" s="22" t="s">
        <v>521</v>
      </c>
      <c r="C313" s="19" t="s">
        <v>522</v>
      </c>
      <c r="D313" s="9"/>
      <c r="E313" s="20" t="s">
        <v>1342</v>
      </c>
      <c r="F313" s="20">
        <v>3.3</v>
      </c>
      <c r="G313" s="9">
        <f t="shared" si="13"/>
        <v>0</v>
      </c>
      <c r="H313" s="9">
        <f t="shared" si="12"/>
        <v>0</v>
      </c>
    </row>
    <row r="314" spans="1:8" ht="51" hidden="1" x14ac:dyDescent="0.2">
      <c r="A314" s="10"/>
      <c r="B314" s="22" t="s">
        <v>523</v>
      </c>
      <c r="C314" s="19" t="s">
        <v>524</v>
      </c>
      <c r="D314" s="9"/>
      <c r="E314" s="20" t="s">
        <v>1283</v>
      </c>
      <c r="F314" s="20">
        <v>3.7</v>
      </c>
      <c r="G314" s="9">
        <f t="shared" si="13"/>
        <v>0</v>
      </c>
      <c r="H314" s="9">
        <f t="shared" si="12"/>
        <v>0</v>
      </c>
    </row>
    <row r="315" spans="1:8" ht="51" hidden="1" x14ac:dyDescent="0.2">
      <c r="A315" s="10"/>
      <c r="B315" s="22" t="s">
        <v>525</v>
      </c>
      <c r="C315" s="19" t="s">
        <v>526</v>
      </c>
      <c r="D315" s="9"/>
      <c r="E315" s="20" t="s">
        <v>1343</v>
      </c>
      <c r="F315" s="20">
        <v>4.07</v>
      </c>
      <c r="G315" s="9">
        <f t="shared" si="13"/>
        <v>0</v>
      </c>
      <c r="H315" s="9">
        <f t="shared" si="12"/>
        <v>0</v>
      </c>
    </row>
    <row r="316" spans="1:8" ht="51" hidden="1" x14ac:dyDescent="0.2">
      <c r="A316" s="10"/>
      <c r="B316" s="22" t="s">
        <v>527</v>
      </c>
      <c r="C316" s="19" t="s">
        <v>528</v>
      </c>
      <c r="D316" s="9"/>
      <c r="E316" s="20" t="s">
        <v>1306</v>
      </c>
      <c r="F316" s="20">
        <v>3.4</v>
      </c>
      <c r="G316" s="9">
        <f t="shared" si="13"/>
        <v>0</v>
      </c>
      <c r="H316" s="9">
        <f t="shared" si="12"/>
        <v>0</v>
      </c>
    </row>
    <row r="317" spans="1:8" ht="51" hidden="1" x14ac:dyDescent="0.2">
      <c r="A317" s="10"/>
      <c r="B317" s="22" t="s">
        <v>529</v>
      </c>
      <c r="C317" s="19" t="s">
        <v>530</v>
      </c>
      <c r="D317" s="9"/>
      <c r="E317" s="20" t="s">
        <v>1321</v>
      </c>
      <c r="F317" s="20">
        <v>3.77</v>
      </c>
      <c r="G317" s="9">
        <f t="shared" si="13"/>
        <v>0</v>
      </c>
      <c r="H317" s="9">
        <f t="shared" si="12"/>
        <v>0</v>
      </c>
    </row>
    <row r="318" spans="1:8" ht="51" hidden="1" x14ac:dyDescent="0.2">
      <c r="A318" s="10"/>
      <c r="B318" s="22" t="s">
        <v>531</v>
      </c>
      <c r="C318" s="19" t="s">
        <v>532</v>
      </c>
      <c r="D318" s="9"/>
      <c r="E318" s="20" t="s">
        <v>1344</v>
      </c>
      <c r="F318" s="20">
        <v>4.3</v>
      </c>
      <c r="G318" s="9">
        <f t="shared" si="13"/>
        <v>0</v>
      </c>
      <c r="H318" s="9">
        <f t="shared" si="12"/>
        <v>0</v>
      </c>
    </row>
    <row r="319" spans="1:8" ht="51" hidden="1" x14ac:dyDescent="0.2">
      <c r="A319" s="10"/>
      <c r="B319" s="22" t="s">
        <v>533</v>
      </c>
      <c r="C319" s="19" t="s">
        <v>534</v>
      </c>
      <c r="D319" s="9"/>
      <c r="E319" s="20" t="s">
        <v>1345</v>
      </c>
      <c r="F319" s="20">
        <v>4.7300000000000004</v>
      </c>
      <c r="G319" s="9">
        <f t="shared" si="13"/>
        <v>0</v>
      </c>
      <c r="H319" s="9">
        <f t="shared" si="12"/>
        <v>0</v>
      </c>
    </row>
    <row r="320" spans="1:8" ht="51" hidden="1" x14ac:dyDescent="0.2">
      <c r="A320" s="10"/>
      <c r="B320" s="22" t="s">
        <v>535</v>
      </c>
      <c r="C320" s="19" t="s">
        <v>536</v>
      </c>
      <c r="D320" s="9"/>
      <c r="E320" s="20" t="s">
        <v>1325</v>
      </c>
      <c r="F320" s="20">
        <v>4.4000000000000004</v>
      </c>
      <c r="G320" s="9">
        <f t="shared" si="13"/>
        <v>0</v>
      </c>
      <c r="H320" s="9">
        <f t="shared" si="12"/>
        <v>0</v>
      </c>
    </row>
    <row r="321" spans="1:8" ht="51" hidden="1" x14ac:dyDescent="0.2">
      <c r="A321" s="10"/>
      <c r="B321" s="22" t="s">
        <v>537</v>
      </c>
      <c r="C321" s="19" t="s">
        <v>538</v>
      </c>
      <c r="D321" s="9"/>
      <c r="E321" s="20" t="s">
        <v>1333</v>
      </c>
      <c r="F321" s="20">
        <v>4.84</v>
      </c>
      <c r="G321" s="9">
        <f t="shared" si="13"/>
        <v>0</v>
      </c>
      <c r="H321" s="9">
        <f t="shared" si="12"/>
        <v>0</v>
      </c>
    </row>
    <row r="322" spans="1:8" ht="51" hidden="1" x14ac:dyDescent="0.2">
      <c r="A322" s="10"/>
      <c r="B322" s="22" t="s">
        <v>539</v>
      </c>
      <c r="C322" s="19" t="s">
        <v>540</v>
      </c>
      <c r="D322" s="9"/>
      <c r="E322" s="20" t="s">
        <v>1280</v>
      </c>
      <c r="F322" s="20">
        <v>5.5</v>
      </c>
      <c r="G322" s="9">
        <f t="shared" si="13"/>
        <v>0</v>
      </c>
      <c r="H322" s="9">
        <f t="shared" si="12"/>
        <v>0</v>
      </c>
    </row>
    <row r="323" spans="1:8" ht="51" hidden="1" x14ac:dyDescent="0.2">
      <c r="A323" s="10"/>
      <c r="B323" s="22" t="s">
        <v>541</v>
      </c>
      <c r="C323" s="19" t="s">
        <v>542</v>
      </c>
      <c r="D323" s="9"/>
      <c r="E323" s="20" t="s">
        <v>1346</v>
      </c>
      <c r="F323" s="20">
        <v>6.05</v>
      </c>
      <c r="G323" s="9">
        <f t="shared" si="13"/>
        <v>0</v>
      </c>
      <c r="H323" s="9">
        <f t="shared" si="12"/>
        <v>0</v>
      </c>
    </row>
    <row r="324" spans="1:8" ht="51" hidden="1" x14ac:dyDescent="0.2">
      <c r="A324" s="10"/>
      <c r="B324" s="22" t="s">
        <v>543</v>
      </c>
      <c r="C324" s="19" t="s">
        <v>544</v>
      </c>
      <c r="D324" s="9"/>
      <c r="E324" s="20" t="s">
        <v>1316</v>
      </c>
      <c r="F324" s="20">
        <v>4.9000000000000004</v>
      </c>
      <c r="G324" s="9">
        <f t="shared" si="13"/>
        <v>0</v>
      </c>
      <c r="H324" s="9">
        <f t="shared" si="12"/>
        <v>0</v>
      </c>
    </row>
    <row r="325" spans="1:8" ht="51" hidden="1" x14ac:dyDescent="0.2">
      <c r="A325" s="10"/>
      <c r="B325" s="22" t="s">
        <v>545</v>
      </c>
      <c r="C325" s="19" t="s">
        <v>546</v>
      </c>
      <c r="D325" s="9"/>
      <c r="E325" s="20" t="s">
        <v>1296</v>
      </c>
      <c r="F325" s="20">
        <v>5.39</v>
      </c>
      <c r="G325" s="9">
        <f t="shared" si="13"/>
        <v>0</v>
      </c>
      <c r="H325" s="9">
        <f t="shared" si="12"/>
        <v>0</v>
      </c>
    </row>
    <row r="326" spans="1:8" ht="51" hidden="1" x14ac:dyDescent="0.2">
      <c r="A326" s="10"/>
      <c r="B326" s="22" t="s">
        <v>547</v>
      </c>
      <c r="C326" s="19" t="s">
        <v>548</v>
      </c>
      <c r="D326" s="9"/>
      <c r="E326" s="20" t="s">
        <v>1347</v>
      </c>
      <c r="F326" s="20">
        <v>6</v>
      </c>
      <c r="G326" s="9">
        <f t="shared" si="13"/>
        <v>0</v>
      </c>
      <c r="H326" s="9">
        <f t="shared" si="12"/>
        <v>0</v>
      </c>
    </row>
    <row r="327" spans="1:8" ht="38.25" hidden="1" x14ac:dyDescent="0.2">
      <c r="A327" s="10"/>
      <c r="B327" s="22" t="s">
        <v>547</v>
      </c>
      <c r="C327" s="19" t="s">
        <v>549</v>
      </c>
      <c r="D327" s="9"/>
      <c r="E327" s="20" t="s">
        <v>1347</v>
      </c>
      <c r="F327" s="20">
        <v>6</v>
      </c>
      <c r="G327" s="9">
        <f t="shared" si="13"/>
        <v>0</v>
      </c>
      <c r="H327" s="9">
        <f t="shared" si="12"/>
        <v>0</v>
      </c>
    </row>
    <row r="328" spans="1:8" ht="51" hidden="1" x14ac:dyDescent="0.2">
      <c r="A328" s="10"/>
      <c r="B328" s="22" t="s">
        <v>550</v>
      </c>
      <c r="C328" s="19" t="s">
        <v>551</v>
      </c>
      <c r="D328" s="9"/>
      <c r="E328" s="20" t="s">
        <v>1348</v>
      </c>
      <c r="F328" s="20">
        <v>6.6</v>
      </c>
      <c r="G328" s="9">
        <f t="shared" si="13"/>
        <v>0</v>
      </c>
      <c r="H328" s="9">
        <f t="shared" si="12"/>
        <v>0</v>
      </c>
    </row>
    <row r="329" spans="1:8" ht="51" hidden="1" x14ac:dyDescent="0.2">
      <c r="A329" s="10"/>
      <c r="B329" s="22" t="s">
        <v>552</v>
      </c>
      <c r="C329" s="19" t="s">
        <v>553</v>
      </c>
      <c r="D329" s="9"/>
      <c r="E329" s="20" t="s">
        <v>1323</v>
      </c>
      <c r="F329" s="20">
        <v>5.7</v>
      </c>
      <c r="G329" s="9">
        <f t="shared" si="13"/>
        <v>0</v>
      </c>
      <c r="H329" s="9">
        <f t="shared" ref="H329:H392" si="14">D329*F329</f>
        <v>0</v>
      </c>
    </row>
    <row r="330" spans="1:8" ht="51" hidden="1" x14ac:dyDescent="0.2">
      <c r="A330" s="10"/>
      <c r="B330" s="22" t="s">
        <v>554</v>
      </c>
      <c r="C330" s="19" t="s">
        <v>555</v>
      </c>
      <c r="D330" s="9"/>
      <c r="E330" s="20" t="s">
        <v>1304</v>
      </c>
      <c r="F330" s="20">
        <v>6.27</v>
      </c>
      <c r="G330" s="9">
        <f t="shared" si="13"/>
        <v>0</v>
      </c>
      <c r="H330" s="9">
        <f t="shared" si="14"/>
        <v>0</v>
      </c>
    </row>
    <row r="331" spans="1:8" ht="51" hidden="1" x14ac:dyDescent="0.2">
      <c r="A331" s="10"/>
      <c r="B331" s="22" t="s">
        <v>556</v>
      </c>
      <c r="C331" s="19" t="s">
        <v>557</v>
      </c>
      <c r="D331" s="9"/>
      <c r="E331" s="20" t="s">
        <v>1330</v>
      </c>
      <c r="F331" s="20">
        <v>7</v>
      </c>
      <c r="G331" s="9">
        <f t="shared" si="13"/>
        <v>0</v>
      </c>
      <c r="H331" s="9">
        <f t="shared" si="14"/>
        <v>0</v>
      </c>
    </row>
    <row r="332" spans="1:8" ht="51" hidden="1" x14ac:dyDescent="0.2">
      <c r="A332" s="10"/>
      <c r="B332" s="22" t="s">
        <v>558</v>
      </c>
      <c r="C332" s="19" t="s">
        <v>559</v>
      </c>
      <c r="D332" s="9"/>
      <c r="E332" s="20" t="s">
        <v>1349</v>
      </c>
      <c r="F332" s="20">
        <v>7.7</v>
      </c>
      <c r="G332" s="9">
        <f t="shared" ref="G332:G395" si="15">D332*E332</f>
        <v>0</v>
      </c>
      <c r="H332" s="9">
        <f t="shared" si="14"/>
        <v>0</v>
      </c>
    </row>
    <row r="333" spans="1:8" ht="51" hidden="1" x14ac:dyDescent="0.2">
      <c r="A333" s="10"/>
      <c r="B333" s="22" t="s">
        <v>560</v>
      </c>
      <c r="C333" s="19" t="s">
        <v>561</v>
      </c>
      <c r="D333" s="9"/>
      <c r="E333" s="20" t="s">
        <v>1350</v>
      </c>
      <c r="F333" s="20">
        <v>7</v>
      </c>
      <c r="G333" s="9">
        <f t="shared" si="15"/>
        <v>0</v>
      </c>
      <c r="H333" s="9">
        <f t="shared" si="14"/>
        <v>0</v>
      </c>
    </row>
    <row r="334" spans="1:8" ht="51" hidden="1" x14ac:dyDescent="0.2">
      <c r="A334" s="10"/>
      <c r="B334" s="22" t="s">
        <v>562</v>
      </c>
      <c r="C334" s="19" t="s">
        <v>563</v>
      </c>
      <c r="D334" s="9"/>
      <c r="E334" s="20" t="s">
        <v>1351</v>
      </c>
      <c r="F334" s="20">
        <v>7.7</v>
      </c>
      <c r="G334" s="9">
        <f t="shared" si="15"/>
        <v>0</v>
      </c>
      <c r="H334" s="9">
        <f t="shared" si="14"/>
        <v>0</v>
      </c>
    </row>
    <row r="335" spans="1:8" ht="51" hidden="1" x14ac:dyDescent="0.2">
      <c r="A335" s="10"/>
      <c r="B335" s="22" t="s">
        <v>564</v>
      </c>
      <c r="C335" s="19" t="s">
        <v>565</v>
      </c>
      <c r="D335" s="9"/>
      <c r="E335" s="20" t="s">
        <v>1265</v>
      </c>
      <c r="F335" s="20">
        <v>9</v>
      </c>
      <c r="G335" s="9">
        <f t="shared" si="15"/>
        <v>0</v>
      </c>
      <c r="H335" s="9">
        <f t="shared" si="14"/>
        <v>0</v>
      </c>
    </row>
    <row r="336" spans="1:8" ht="51" hidden="1" x14ac:dyDescent="0.2">
      <c r="A336" s="10"/>
      <c r="B336" s="22" t="s">
        <v>566</v>
      </c>
      <c r="C336" s="19" t="s">
        <v>567</v>
      </c>
      <c r="D336" s="9"/>
      <c r="E336" s="20" t="s">
        <v>1352</v>
      </c>
      <c r="F336" s="20">
        <v>9.9</v>
      </c>
      <c r="G336" s="9">
        <f t="shared" si="15"/>
        <v>0</v>
      </c>
      <c r="H336" s="9">
        <f t="shared" si="14"/>
        <v>0</v>
      </c>
    </row>
    <row r="337" spans="1:8" ht="51" hidden="1" x14ac:dyDescent="0.2">
      <c r="A337" s="10"/>
      <c r="B337" s="22" t="s">
        <v>568</v>
      </c>
      <c r="C337" s="19" t="s">
        <v>569</v>
      </c>
      <c r="D337" s="9"/>
      <c r="E337" s="20" t="s">
        <v>1353</v>
      </c>
      <c r="F337" s="20">
        <v>3.9</v>
      </c>
      <c r="G337" s="9">
        <f t="shared" si="15"/>
        <v>0</v>
      </c>
      <c r="H337" s="9">
        <f t="shared" si="14"/>
        <v>0</v>
      </c>
    </row>
    <row r="338" spans="1:8" ht="51" hidden="1" x14ac:dyDescent="0.2">
      <c r="A338" s="10"/>
      <c r="B338" s="22" t="s">
        <v>570</v>
      </c>
      <c r="C338" s="19" t="s">
        <v>571</v>
      </c>
      <c r="D338" s="9"/>
      <c r="E338" s="20" t="s">
        <v>1344</v>
      </c>
      <c r="F338" s="20">
        <v>4.29</v>
      </c>
      <c r="G338" s="9">
        <f t="shared" si="15"/>
        <v>0</v>
      </c>
      <c r="H338" s="9">
        <f t="shared" si="14"/>
        <v>0</v>
      </c>
    </row>
    <row r="339" spans="1:8" ht="51" hidden="1" x14ac:dyDescent="0.2">
      <c r="A339" s="10"/>
      <c r="B339" s="22" t="s">
        <v>572</v>
      </c>
      <c r="C339" s="19" t="s">
        <v>573</v>
      </c>
      <c r="D339" s="9"/>
      <c r="E339" s="20" t="s">
        <v>1317</v>
      </c>
      <c r="F339" s="20">
        <v>3.5</v>
      </c>
      <c r="G339" s="9">
        <f t="shared" si="15"/>
        <v>0</v>
      </c>
      <c r="H339" s="9">
        <f t="shared" si="14"/>
        <v>0</v>
      </c>
    </row>
    <row r="340" spans="1:8" ht="51" hidden="1" x14ac:dyDescent="0.2">
      <c r="A340" s="10"/>
      <c r="B340" s="22" t="s">
        <v>574</v>
      </c>
      <c r="C340" s="19" t="s">
        <v>575</v>
      </c>
      <c r="D340" s="9"/>
      <c r="E340" s="20" t="s">
        <v>1294</v>
      </c>
      <c r="F340" s="20">
        <v>3.85</v>
      </c>
      <c r="G340" s="9">
        <f t="shared" si="15"/>
        <v>0</v>
      </c>
      <c r="H340" s="9">
        <f t="shared" si="14"/>
        <v>0</v>
      </c>
    </row>
    <row r="341" spans="1:8" ht="51" hidden="1" x14ac:dyDescent="0.2">
      <c r="A341" s="10"/>
      <c r="B341" s="22" t="s">
        <v>576</v>
      </c>
      <c r="C341" s="19" t="s">
        <v>577</v>
      </c>
      <c r="D341" s="9"/>
      <c r="E341" s="20" t="s">
        <v>1285</v>
      </c>
      <c r="F341" s="20">
        <v>4.5999999999999996</v>
      </c>
      <c r="G341" s="9">
        <f t="shared" si="15"/>
        <v>0</v>
      </c>
      <c r="H341" s="9">
        <f t="shared" si="14"/>
        <v>0</v>
      </c>
    </row>
    <row r="342" spans="1:8" ht="51" hidden="1" x14ac:dyDescent="0.2">
      <c r="A342" s="10"/>
      <c r="B342" s="22" t="s">
        <v>578</v>
      </c>
      <c r="C342" s="19" t="s">
        <v>579</v>
      </c>
      <c r="D342" s="9"/>
      <c r="E342" s="20" t="s">
        <v>1354</v>
      </c>
      <c r="F342" s="20">
        <v>5.0599999999999996</v>
      </c>
      <c r="G342" s="9">
        <f t="shared" si="15"/>
        <v>0</v>
      </c>
      <c r="H342" s="9">
        <f t="shared" si="14"/>
        <v>0</v>
      </c>
    </row>
    <row r="343" spans="1:8" ht="51" hidden="1" x14ac:dyDescent="0.2">
      <c r="A343" s="10"/>
      <c r="B343" s="22" t="s">
        <v>580</v>
      </c>
      <c r="C343" s="19" t="s">
        <v>581</v>
      </c>
      <c r="D343" s="9"/>
      <c r="E343" s="20" t="s">
        <v>1355</v>
      </c>
      <c r="F343" s="20">
        <v>4.2</v>
      </c>
      <c r="G343" s="9">
        <f t="shared" si="15"/>
        <v>0</v>
      </c>
      <c r="H343" s="9">
        <f t="shared" si="14"/>
        <v>0</v>
      </c>
    </row>
    <row r="344" spans="1:8" ht="51" hidden="1" x14ac:dyDescent="0.2">
      <c r="A344" s="10"/>
      <c r="B344" s="22" t="s">
        <v>582</v>
      </c>
      <c r="C344" s="19" t="s">
        <v>583</v>
      </c>
      <c r="D344" s="9"/>
      <c r="E344" s="20" t="s">
        <v>1303</v>
      </c>
      <c r="F344" s="20">
        <v>4.62</v>
      </c>
      <c r="G344" s="9">
        <f t="shared" si="15"/>
        <v>0</v>
      </c>
      <c r="H344" s="9">
        <f t="shared" si="14"/>
        <v>0</v>
      </c>
    </row>
    <row r="345" spans="1:8" ht="51" hidden="1" x14ac:dyDescent="0.2">
      <c r="A345" s="10"/>
      <c r="B345" s="22" t="s">
        <v>584</v>
      </c>
      <c r="C345" s="19" t="s">
        <v>585</v>
      </c>
      <c r="D345" s="9"/>
      <c r="E345" s="20" t="s">
        <v>1356</v>
      </c>
      <c r="F345" s="20">
        <v>5.83</v>
      </c>
      <c r="G345" s="9">
        <f t="shared" si="15"/>
        <v>0</v>
      </c>
      <c r="H345" s="9">
        <f t="shared" si="14"/>
        <v>0</v>
      </c>
    </row>
    <row r="346" spans="1:8" ht="51" hidden="1" x14ac:dyDescent="0.2">
      <c r="A346" s="10"/>
      <c r="B346" s="22" t="s">
        <v>586</v>
      </c>
      <c r="C346" s="19" t="s">
        <v>587</v>
      </c>
      <c r="D346" s="9"/>
      <c r="E346" s="20" t="s">
        <v>1357</v>
      </c>
      <c r="F346" s="20">
        <v>6.41</v>
      </c>
      <c r="G346" s="9">
        <f t="shared" si="15"/>
        <v>0</v>
      </c>
      <c r="H346" s="9">
        <f t="shared" si="14"/>
        <v>0</v>
      </c>
    </row>
    <row r="347" spans="1:8" ht="51" hidden="1" x14ac:dyDescent="0.2">
      <c r="A347" s="10"/>
      <c r="B347" s="22" t="s">
        <v>588</v>
      </c>
      <c r="C347" s="19" t="s">
        <v>589</v>
      </c>
      <c r="D347" s="9"/>
      <c r="E347" s="20" t="s">
        <v>1333</v>
      </c>
      <c r="F347" s="20">
        <v>4.8</v>
      </c>
      <c r="G347" s="9">
        <f t="shared" si="15"/>
        <v>0</v>
      </c>
      <c r="H347" s="9">
        <f t="shared" si="14"/>
        <v>0</v>
      </c>
    </row>
    <row r="348" spans="1:8" ht="51" hidden="1" x14ac:dyDescent="0.2">
      <c r="A348" s="10"/>
      <c r="B348" s="22" t="s">
        <v>590</v>
      </c>
      <c r="C348" s="19" t="s">
        <v>591</v>
      </c>
      <c r="D348" s="9"/>
      <c r="E348" s="20" t="s">
        <v>1310</v>
      </c>
      <c r="F348" s="20">
        <v>5.28</v>
      </c>
      <c r="G348" s="9">
        <f t="shared" si="15"/>
        <v>0</v>
      </c>
      <c r="H348" s="9">
        <f t="shared" si="14"/>
        <v>0</v>
      </c>
    </row>
    <row r="349" spans="1:8" ht="51" hidden="1" x14ac:dyDescent="0.2">
      <c r="A349" s="10"/>
      <c r="B349" s="22" t="s">
        <v>592</v>
      </c>
      <c r="C349" s="19" t="s">
        <v>593</v>
      </c>
      <c r="D349" s="9"/>
      <c r="E349" s="20" t="s">
        <v>1347</v>
      </c>
      <c r="F349" s="20">
        <v>6.1</v>
      </c>
      <c r="G349" s="9">
        <f t="shared" si="15"/>
        <v>0</v>
      </c>
      <c r="H349" s="9">
        <f t="shared" si="14"/>
        <v>0</v>
      </c>
    </row>
    <row r="350" spans="1:8" ht="51" hidden="1" x14ac:dyDescent="0.2">
      <c r="A350" s="10"/>
      <c r="B350" s="22" t="s">
        <v>594</v>
      </c>
      <c r="C350" s="19" t="s">
        <v>595</v>
      </c>
      <c r="D350" s="9"/>
      <c r="E350" s="20" t="s">
        <v>1348</v>
      </c>
      <c r="F350" s="20">
        <v>6.71</v>
      </c>
      <c r="G350" s="9">
        <f t="shared" si="15"/>
        <v>0</v>
      </c>
      <c r="H350" s="9">
        <f t="shared" si="14"/>
        <v>0</v>
      </c>
    </row>
    <row r="351" spans="1:8" ht="51" hidden="1" x14ac:dyDescent="0.2">
      <c r="A351" s="10"/>
      <c r="B351" s="22" t="s">
        <v>596</v>
      </c>
      <c r="C351" s="19" t="s">
        <v>597</v>
      </c>
      <c r="D351" s="9"/>
      <c r="E351" s="20" t="s">
        <v>1340</v>
      </c>
      <c r="F351" s="20">
        <v>6.1</v>
      </c>
      <c r="G351" s="9">
        <f t="shared" si="15"/>
        <v>0</v>
      </c>
      <c r="H351" s="9">
        <f t="shared" si="14"/>
        <v>0</v>
      </c>
    </row>
    <row r="352" spans="1:8" ht="51" hidden="1" x14ac:dyDescent="0.2">
      <c r="A352" s="10"/>
      <c r="B352" s="22" t="s">
        <v>598</v>
      </c>
      <c r="C352" s="19" t="s">
        <v>599</v>
      </c>
      <c r="D352" s="9"/>
      <c r="E352" s="20" t="s">
        <v>1282</v>
      </c>
      <c r="F352" s="20">
        <v>6.71</v>
      </c>
      <c r="G352" s="9">
        <f t="shared" si="15"/>
        <v>0</v>
      </c>
      <c r="H352" s="9">
        <f t="shared" si="14"/>
        <v>0</v>
      </c>
    </row>
    <row r="353" spans="1:8" ht="51" hidden="1" x14ac:dyDescent="0.2">
      <c r="A353" s="10"/>
      <c r="B353" s="22" t="s">
        <v>600</v>
      </c>
      <c r="C353" s="19" t="s">
        <v>601</v>
      </c>
      <c r="D353" s="9"/>
      <c r="E353" s="20" t="s">
        <v>1330</v>
      </c>
      <c r="F353" s="20">
        <v>7</v>
      </c>
      <c r="G353" s="9">
        <f t="shared" si="15"/>
        <v>0</v>
      </c>
      <c r="H353" s="9">
        <f t="shared" si="14"/>
        <v>0</v>
      </c>
    </row>
    <row r="354" spans="1:8" ht="51" hidden="1" x14ac:dyDescent="0.2">
      <c r="A354" s="10"/>
      <c r="B354" s="22" t="s">
        <v>602</v>
      </c>
      <c r="C354" s="19" t="s">
        <v>603</v>
      </c>
      <c r="D354" s="9"/>
      <c r="E354" s="20" t="s">
        <v>1349</v>
      </c>
      <c r="F354" s="20">
        <v>7.7</v>
      </c>
      <c r="G354" s="9">
        <f t="shared" si="15"/>
        <v>0</v>
      </c>
      <c r="H354" s="9">
        <f t="shared" si="14"/>
        <v>0</v>
      </c>
    </row>
    <row r="355" spans="1:8" ht="51" hidden="1" x14ac:dyDescent="0.2">
      <c r="A355" s="10"/>
      <c r="B355" s="22" t="s">
        <v>604</v>
      </c>
      <c r="C355" s="19" t="s">
        <v>605</v>
      </c>
      <c r="D355" s="9"/>
      <c r="E355" s="20" t="s">
        <v>1287</v>
      </c>
      <c r="F355" s="20">
        <v>7.5</v>
      </c>
      <c r="G355" s="9">
        <f t="shared" si="15"/>
        <v>0</v>
      </c>
      <c r="H355" s="9">
        <f t="shared" si="14"/>
        <v>0</v>
      </c>
    </row>
    <row r="356" spans="1:8" ht="51" hidden="1" x14ac:dyDescent="0.2">
      <c r="A356" s="10"/>
      <c r="B356" s="22" t="s">
        <v>606</v>
      </c>
      <c r="C356" s="19" t="s">
        <v>607</v>
      </c>
      <c r="D356" s="9"/>
      <c r="E356" s="20" t="s">
        <v>1358</v>
      </c>
      <c r="F356" s="20">
        <v>8.25</v>
      </c>
      <c r="G356" s="9">
        <f t="shared" si="15"/>
        <v>0</v>
      </c>
      <c r="H356" s="9">
        <f t="shared" si="14"/>
        <v>0</v>
      </c>
    </row>
    <row r="357" spans="1:8" ht="51" hidden="1" x14ac:dyDescent="0.2">
      <c r="A357" s="10"/>
      <c r="B357" s="22" t="s">
        <v>608</v>
      </c>
      <c r="C357" s="19" t="s">
        <v>609</v>
      </c>
      <c r="D357" s="9"/>
      <c r="E357" s="20" t="s">
        <v>1264</v>
      </c>
      <c r="F357" s="20">
        <v>11</v>
      </c>
      <c r="G357" s="9">
        <f t="shared" si="15"/>
        <v>0</v>
      </c>
      <c r="H357" s="9">
        <f t="shared" si="14"/>
        <v>0</v>
      </c>
    </row>
    <row r="358" spans="1:8" ht="51" hidden="1" x14ac:dyDescent="0.2">
      <c r="A358" s="10"/>
      <c r="B358" s="22" t="s">
        <v>610</v>
      </c>
      <c r="C358" s="19" t="s">
        <v>611</v>
      </c>
      <c r="D358" s="9"/>
      <c r="E358" s="20" t="s">
        <v>1359</v>
      </c>
      <c r="F358" s="20">
        <v>12.11</v>
      </c>
      <c r="G358" s="9">
        <f t="shared" si="15"/>
        <v>0</v>
      </c>
      <c r="H358" s="9">
        <f t="shared" si="14"/>
        <v>0</v>
      </c>
    </row>
    <row r="359" spans="1:8" ht="38.25" hidden="1" x14ac:dyDescent="0.2">
      <c r="A359" s="10"/>
      <c r="B359" s="22" t="s">
        <v>612</v>
      </c>
      <c r="C359" s="19" t="s">
        <v>613</v>
      </c>
      <c r="D359" s="9"/>
      <c r="E359" s="20" t="s">
        <v>1235</v>
      </c>
      <c r="F359" s="20">
        <v>0.38</v>
      </c>
      <c r="G359" s="9">
        <f t="shared" si="15"/>
        <v>0</v>
      </c>
      <c r="H359" s="9">
        <f t="shared" si="14"/>
        <v>0</v>
      </c>
    </row>
    <row r="360" spans="1:8" ht="38.25" hidden="1" x14ac:dyDescent="0.2">
      <c r="A360" s="10"/>
      <c r="B360" s="22" t="s">
        <v>505</v>
      </c>
      <c r="C360" s="19" t="s">
        <v>1486</v>
      </c>
      <c r="D360" s="9"/>
      <c r="E360" s="20" t="s">
        <v>1235</v>
      </c>
      <c r="F360" s="20">
        <v>0.21</v>
      </c>
      <c r="G360" s="9">
        <f t="shared" si="15"/>
        <v>0</v>
      </c>
      <c r="H360" s="9">
        <f t="shared" si="14"/>
        <v>0</v>
      </c>
    </row>
    <row r="361" spans="1:8" ht="25.5" x14ac:dyDescent="0.2">
      <c r="A361" s="10">
        <v>31</v>
      </c>
      <c r="B361" s="22" t="s">
        <v>427</v>
      </c>
      <c r="C361" s="19" t="s">
        <v>428</v>
      </c>
      <c r="D361" s="9">
        <v>12.8</v>
      </c>
      <c r="E361" s="20" t="s">
        <v>1235</v>
      </c>
      <c r="F361" s="20">
        <v>3.9</v>
      </c>
      <c r="G361" s="9">
        <f t="shared" si="15"/>
        <v>0</v>
      </c>
      <c r="H361" s="9">
        <f t="shared" si="14"/>
        <v>49.92</v>
      </c>
    </row>
    <row r="362" spans="1:8" ht="25.5" hidden="1" x14ac:dyDescent="0.2">
      <c r="A362" s="10"/>
      <c r="B362" s="22" t="s">
        <v>617</v>
      </c>
      <c r="C362" s="19" t="s">
        <v>618</v>
      </c>
      <c r="D362" s="9"/>
      <c r="E362" s="20" t="s">
        <v>1235</v>
      </c>
      <c r="F362" s="20">
        <v>0.24</v>
      </c>
      <c r="G362" s="9">
        <f t="shared" si="15"/>
        <v>0</v>
      </c>
      <c r="H362" s="9">
        <f t="shared" si="14"/>
        <v>0</v>
      </c>
    </row>
    <row r="363" spans="1:8" ht="51" hidden="1" x14ac:dyDescent="0.2">
      <c r="A363" s="10"/>
      <c r="B363" s="22" t="s">
        <v>619</v>
      </c>
      <c r="C363" s="19" t="s">
        <v>620</v>
      </c>
      <c r="D363" s="9"/>
      <c r="E363" s="20" t="s">
        <v>1235</v>
      </c>
      <c r="F363" s="20">
        <v>6.4</v>
      </c>
      <c r="G363" s="9">
        <f t="shared" si="15"/>
        <v>0</v>
      </c>
      <c r="H363" s="9">
        <f t="shared" si="14"/>
        <v>0</v>
      </c>
    </row>
    <row r="364" spans="1:8" ht="38.25" hidden="1" x14ac:dyDescent="0.2">
      <c r="A364" s="30"/>
      <c r="B364" s="22" t="s">
        <v>1433</v>
      </c>
      <c r="C364" s="19" t="s">
        <v>1446</v>
      </c>
      <c r="D364" s="9"/>
      <c r="E364" s="20">
        <v>0.33</v>
      </c>
      <c r="F364" s="20">
        <v>0.17</v>
      </c>
      <c r="G364" s="46">
        <f t="shared" si="15"/>
        <v>0</v>
      </c>
      <c r="H364" s="46">
        <f t="shared" si="14"/>
        <v>0</v>
      </c>
    </row>
    <row r="365" spans="1:8" ht="25.5" x14ac:dyDescent="0.2">
      <c r="A365" s="10">
        <v>32</v>
      </c>
      <c r="B365" s="22" t="s">
        <v>351</v>
      </c>
      <c r="C365" s="19" t="s">
        <v>352</v>
      </c>
      <c r="D365" s="9">
        <f>0.075/0.12</f>
        <v>0.625</v>
      </c>
      <c r="E365" s="20" t="s">
        <v>1235</v>
      </c>
      <c r="F365" s="20">
        <v>5.3</v>
      </c>
      <c r="G365" s="9">
        <f t="shared" si="15"/>
        <v>0</v>
      </c>
      <c r="H365" s="9">
        <f t="shared" si="14"/>
        <v>3.3125</v>
      </c>
    </row>
    <row r="366" spans="1:8" ht="25.5" x14ac:dyDescent="0.2">
      <c r="A366" s="10">
        <v>33</v>
      </c>
      <c r="B366" s="22" t="s">
        <v>354</v>
      </c>
      <c r="C366" s="19" t="s">
        <v>1476</v>
      </c>
      <c r="D366" s="9">
        <f>54.21+166.81</f>
        <v>221.02</v>
      </c>
      <c r="E366" s="20" t="s">
        <v>1235</v>
      </c>
      <c r="F366" s="20">
        <v>0.66</v>
      </c>
      <c r="G366" s="9">
        <f t="shared" si="15"/>
        <v>0</v>
      </c>
      <c r="H366" s="9">
        <f t="shared" si="14"/>
        <v>145.87320000000003</v>
      </c>
    </row>
    <row r="367" spans="1:8" ht="38.25" hidden="1" x14ac:dyDescent="0.2">
      <c r="A367" s="10"/>
      <c r="B367" s="22" t="s">
        <v>756</v>
      </c>
      <c r="C367" s="19" t="s">
        <v>757</v>
      </c>
      <c r="D367" s="9"/>
      <c r="E367" s="20" t="s">
        <v>1233</v>
      </c>
      <c r="F367" s="20">
        <v>0.97</v>
      </c>
      <c r="G367" s="9">
        <f t="shared" si="15"/>
        <v>0</v>
      </c>
      <c r="H367" s="9">
        <f t="shared" si="14"/>
        <v>0</v>
      </c>
    </row>
    <row r="368" spans="1:8" ht="38.25" hidden="1" x14ac:dyDescent="0.2">
      <c r="A368" s="10"/>
      <c r="B368" s="22" t="s">
        <v>754</v>
      </c>
      <c r="C368" s="19" t="s">
        <v>755</v>
      </c>
      <c r="D368" s="9"/>
      <c r="E368" s="20" t="s">
        <v>1320</v>
      </c>
      <c r="F368" s="20">
        <v>0.88</v>
      </c>
      <c r="G368" s="9">
        <f t="shared" si="15"/>
        <v>0</v>
      </c>
      <c r="H368" s="9">
        <f t="shared" si="14"/>
        <v>0</v>
      </c>
    </row>
    <row r="369" spans="1:8" ht="38.25" hidden="1" x14ac:dyDescent="0.2">
      <c r="A369" s="10"/>
      <c r="B369" s="22" t="s">
        <v>760</v>
      </c>
      <c r="C369" s="19" t="s">
        <v>761</v>
      </c>
      <c r="D369" s="9"/>
      <c r="E369" s="20" t="s">
        <v>1314</v>
      </c>
      <c r="F369" s="20">
        <v>1.21</v>
      </c>
      <c r="G369" s="9">
        <f t="shared" si="15"/>
        <v>0</v>
      </c>
      <c r="H369" s="9">
        <f t="shared" si="14"/>
        <v>0</v>
      </c>
    </row>
    <row r="370" spans="1:8" ht="38.25" hidden="1" x14ac:dyDescent="0.2">
      <c r="A370" s="10"/>
      <c r="B370" s="22" t="s">
        <v>758</v>
      </c>
      <c r="C370" s="19" t="s">
        <v>759</v>
      </c>
      <c r="D370" s="9"/>
      <c r="E370" s="20" t="s">
        <v>1318</v>
      </c>
      <c r="F370" s="20">
        <v>1.1000000000000001</v>
      </c>
      <c r="G370" s="9">
        <f t="shared" si="15"/>
        <v>0</v>
      </c>
      <c r="H370" s="9">
        <f t="shared" si="14"/>
        <v>0</v>
      </c>
    </row>
    <row r="371" spans="1:8" ht="38.25" hidden="1" x14ac:dyDescent="0.2">
      <c r="A371" s="10"/>
      <c r="B371" s="22" t="s">
        <v>747</v>
      </c>
      <c r="C371" s="19" t="s">
        <v>748</v>
      </c>
      <c r="D371" s="9"/>
      <c r="E371" s="20" t="s">
        <v>1337</v>
      </c>
      <c r="F371" s="20">
        <v>0.62</v>
      </c>
      <c r="G371" s="9">
        <f t="shared" si="15"/>
        <v>0</v>
      </c>
      <c r="H371" s="9">
        <f t="shared" si="14"/>
        <v>0</v>
      </c>
    </row>
    <row r="372" spans="1:8" ht="38.25" hidden="1" x14ac:dyDescent="0.2">
      <c r="A372" s="10"/>
      <c r="B372" s="22" t="s">
        <v>744</v>
      </c>
      <c r="C372" s="19" t="s">
        <v>745</v>
      </c>
      <c r="D372" s="9"/>
      <c r="E372" s="20" t="s">
        <v>1242</v>
      </c>
      <c r="F372" s="20">
        <v>0.56000000000000005</v>
      </c>
      <c r="G372" s="9">
        <f t="shared" si="15"/>
        <v>0</v>
      </c>
      <c r="H372" s="9">
        <f t="shared" si="14"/>
        <v>0</v>
      </c>
    </row>
    <row r="373" spans="1:8" ht="38.25" hidden="1" x14ac:dyDescent="0.2">
      <c r="A373" s="10"/>
      <c r="B373" s="22" t="s">
        <v>792</v>
      </c>
      <c r="C373" s="19" t="s">
        <v>793</v>
      </c>
      <c r="D373" s="9"/>
      <c r="E373" s="20" t="s">
        <v>1233</v>
      </c>
      <c r="F373" s="20">
        <v>0.92</v>
      </c>
      <c r="G373" s="9">
        <f t="shared" si="15"/>
        <v>0</v>
      </c>
      <c r="H373" s="9">
        <f t="shared" si="14"/>
        <v>0</v>
      </c>
    </row>
    <row r="374" spans="1:8" ht="38.25" hidden="1" x14ac:dyDescent="0.2">
      <c r="A374" s="10"/>
      <c r="B374" s="22" t="s">
        <v>790</v>
      </c>
      <c r="C374" s="19" t="s">
        <v>791</v>
      </c>
      <c r="D374" s="9"/>
      <c r="E374" s="20" t="s">
        <v>1240</v>
      </c>
      <c r="F374" s="20">
        <v>0.84</v>
      </c>
      <c r="G374" s="9">
        <f t="shared" si="15"/>
        <v>0</v>
      </c>
      <c r="H374" s="9">
        <f t="shared" si="14"/>
        <v>0</v>
      </c>
    </row>
    <row r="375" spans="1:8" ht="38.25" hidden="1" x14ac:dyDescent="0.2">
      <c r="A375" s="10"/>
      <c r="B375" s="22" t="s">
        <v>768</v>
      </c>
      <c r="C375" s="19" t="s">
        <v>769</v>
      </c>
      <c r="D375" s="9"/>
      <c r="E375" s="20" t="s">
        <v>1318</v>
      </c>
      <c r="F375" s="20">
        <v>1.1000000000000001</v>
      </c>
      <c r="G375" s="9">
        <f t="shared" si="15"/>
        <v>0</v>
      </c>
      <c r="H375" s="9">
        <f t="shared" si="14"/>
        <v>0</v>
      </c>
    </row>
    <row r="376" spans="1:8" ht="38.25" hidden="1" x14ac:dyDescent="0.2">
      <c r="A376" s="10"/>
      <c r="B376" s="22" t="s">
        <v>766</v>
      </c>
      <c r="C376" s="19" t="s">
        <v>767</v>
      </c>
      <c r="D376" s="9"/>
      <c r="E376" s="20" t="s">
        <v>1372</v>
      </c>
      <c r="F376" s="20">
        <v>1</v>
      </c>
      <c r="G376" s="9">
        <f t="shared" si="15"/>
        <v>0</v>
      </c>
      <c r="H376" s="9">
        <f t="shared" si="14"/>
        <v>0</v>
      </c>
    </row>
    <row r="377" spans="1:8" ht="38.25" hidden="1" x14ac:dyDescent="0.2">
      <c r="A377" s="10"/>
      <c r="B377" s="22" t="s">
        <v>772</v>
      </c>
      <c r="C377" s="19" t="s">
        <v>773</v>
      </c>
      <c r="D377" s="9"/>
      <c r="E377" s="20" t="s">
        <v>1342</v>
      </c>
      <c r="F377" s="20">
        <v>1.32</v>
      </c>
      <c r="G377" s="9">
        <f t="shared" si="15"/>
        <v>0</v>
      </c>
      <c r="H377" s="9">
        <f t="shared" si="14"/>
        <v>0</v>
      </c>
    </row>
    <row r="378" spans="1:8" ht="38.25" hidden="1" x14ac:dyDescent="0.2">
      <c r="A378" s="10"/>
      <c r="B378" s="22" t="s">
        <v>770</v>
      </c>
      <c r="C378" s="19" t="s">
        <v>771</v>
      </c>
      <c r="D378" s="9"/>
      <c r="E378" s="20" t="s">
        <v>1328</v>
      </c>
      <c r="F378" s="20">
        <v>1.1200000000000001</v>
      </c>
      <c r="G378" s="9">
        <f t="shared" si="15"/>
        <v>0</v>
      </c>
      <c r="H378" s="9">
        <f t="shared" si="14"/>
        <v>0</v>
      </c>
    </row>
    <row r="379" spans="1:8" ht="25.5" hidden="1" x14ac:dyDescent="0.2">
      <c r="A379" s="10"/>
      <c r="B379" s="22" t="s">
        <v>640</v>
      </c>
      <c r="C379" s="19" t="s">
        <v>641</v>
      </c>
      <c r="D379" s="9"/>
      <c r="E379" s="20" t="s">
        <v>1235</v>
      </c>
      <c r="F379" s="20">
        <v>0.14000000000000001</v>
      </c>
      <c r="G379" s="9">
        <f t="shared" si="15"/>
        <v>0</v>
      </c>
      <c r="H379" s="9">
        <f t="shared" si="14"/>
        <v>0</v>
      </c>
    </row>
    <row r="380" spans="1:8" ht="25.5" hidden="1" x14ac:dyDescent="0.2">
      <c r="A380" s="10"/>
      <c r="B380" s="22" t="s">
        <v>642</v>
      </c>
      <c r="C380" s="19" t="s">
        <v>643</v>
      </c>
      <c r="D380" s="9"/>
      <c r="E380" s="20" t="s">
        <v>1315</v>
      </c>
      <c r="F380" s="20">
        <v>1</v>
      </c>
      <c r="G380" s="9">
        <f t="shared" si="15"/>
        <v>0</v>
      </c>
      <c r="H380" s="9">
        <f t="shared" si="14"/>
        <v>0</v>
      </c>
    </row>
    <row r="381" spans="1:8" ht="38.25" hidden="1" x14ac:dyDescent="0.2">
      <c r="A381" s="10"/>
      <c r="B381" s="22" t="s">
        <v>644</v>
      </c>
      <c r="C381" s="19" t="s">
        <v>645</v>
      </c>
      <c r="D381" s="9"/>
      <c r="E381" s="20" t="s">
        <v>1315</v>
      </c>
      <c r="F381" s="20">
        <v>1</v>
      </c>
      <c r="G381" s="9">
        <f t="shared" si="15"/>
        <v>0</v>
      </c>
      <c r="H381" s="9">
        <f t="shared" si="14"/>
        <v>0</v>
      </c>
    </row>
    <row r="382" spans="1:8" ht="51" hidden="1" x14ac:dyDescent="0.2">
      <c r="A382" s="10"/>
      <c r="B382" s="22" t="s">
        <v>646</v>
      </c>
      <c r="C382" s="19" t="s">
        <v>647</v>
      </c>
      <c r="D382" s="9"/>
      <c r="E382" s="20" t="s">
        <v>1320</v>
      </c>
      <c r="F382" s="20">
        <v>1.1000000000000001</v>
      </c>
      <c r="G382" s="9">
        <f t="shared" si="15"/>
        <v>0</v>
      </c>
      <c r="H382" s="9">
        <f t="shared" si="14"/>
        <v>0</v>
      </c>
    </row>
    <row r="383" spans="1:8" ht="51" hidden="1" x14ac:dyDescent="0.2">
      <c r="A383" s="10"/>
      <c r="B383" s="22" t="s">
        <v>646</v>
      </c>
      <c r="C383" s="19" t="s">
        <v>648</v>
      </c>
      <c r="D383" s="9"/>
      <c r="E383" s="20" t="s">
        <v>1362</v>
      </c>
      <c r="F383" s="20">
        <v>0.94</v>
      </c>
      <c r="G383" s="9">
        <f t="shared" si="15"/>
        <v>0</v>
      </c>
      <c r="H383" s="9">
        <f t="shared" si="14"/>
        <v>0</v>
      </c>
    </row>
    <row r="384" spans="1:8" ht="38.25" hidden="1" x14ac:dyDescent="0.2">
      <c r="A384" s="10"/>
      <c r="B384" s="22" t="s">
        <v>649</v>
      </c>
      <c r="C384" s="19" t="s">
        <v>650</v>
      </c>
      <c r="D384" s="9"/>
      <c r="E384" s="20" t="s">
        <v>1319</v>
      </c>
      <c r="F384" s="20">
        <v>0.85</v>
      </c>
      <c r="G384" s="9">
        <f t="shared" si="15"/>
        <v>0</v>
      </c>
      <c r="H384" s="9">
        <f t="shared" si="14"/>
        <v>0</v>
      </c>
    </row>
    <row r="385" spans="1:8" ht="38.25" hidden="1" x14ac:dyDescent="0.2">
      <c r="A385" s="10"/>
      <c r="B385" s="22" t="s">
        <v>651</v>
      </c>
      <c r="C385" s="19" t="s">
        <v>652</v>
      </c>
      <c r="D385" s="9"/>
      <c r="E385" s="20" t="s">
        <v>1319</v>
      </c>
      <c r="F385" s="20">
        <v>0.85</v>
      </c>
      <c r="G385" s="9">
        <f t="shared" si="15"/>
        <v>0</v>
      </c>
      <c r="H385" s="9">
        <f t="shared" si="14"/>
        <v>0</v>
      </c>
    </row>
    <row r="386" spans="1:8" ht="25.5" hidden="1" x14ac:dyDescent="0.2">
      <c r="A386" s="10"/>
      <c r="B386" s="22" t="s">
        <v>653</v>
      </c>
      <c r="C386" s="19" t="s">
        <v>654</v>
      </c>
      <c r="D386" s="9"/>
      <c r="E386" s="20" t="s">
        <v>1318</v>
      </c>
      <c r="F386" s="20">
        <v>1.4</v>
      </c>
      <c r="G386" s="9">
        <f t="shared" si="15"/>
        <v>0</v>
      </c>
      <c r="H386" s="9">
        <f t="shared" si="14"/>
        <v>0</v>
      </c>
    </row>
    <row r="387" spans="1:8" ht="25.5" hidden="1" x14ac:dyDescent="0.2">
      <c r="A387" s="10"/>
      <c r="B387" s="22" t="s">
        <v>653</v>
      </c>
      <c r="C387" s="19" t="s">
        <v>655</v>
      </c>
      <c r="D387" s="9"/>
      <c r="E387" s="20" t="s">
        <v>1318</v>
      </c>
      <c r="F387" s="20">
        <v>1.4</v>
      </c>
      <c r="G387" s="9">
        <f t="shared" si="15"/>
        <v>0</v>
      </c>
      <c r="H387" s="9">
        <f t="shared" si="14"/>
        <v>0</v>
      </c>
    </row>
    <row r="388" spans="1:8" ht="25.5" hidden="1" x14ac:dyDescent="0.2">
      <c r="A388" s="10"/>
      <c r="B388" s="22" t="s">
        <v>653</v>
      </c>
      <c r="C388" s="19" t="s">
        <v>656</v>
      </c>
      <c r="D388" s="9"/>
      <c r="E388" s="20" t="s">
        <v>1315</v>
      </c>
      <c r="F388" s="20">
        <v>1</v>
      </c>
      <c r="G388" s="9">
        <f t="shared" si="15"/>
        <v>0</v>
      </c>
      <c r="H388" s="9">
        <f t="shared" si="14"/>
        <v>0</v>
      </c>
    </row>
    <row r="389" spans="1:8" ht="25.5" hidden="1" x14ac:dyDescent="0.2">
      <c r="A389" s="10"/>
      <c r="B389" s="22" t="s">
        <v>653</v>
      </c>
      <c r="C389" s="19" t="s">
        <v>655</v>
      </c>
      <c r="D389" s="9"/>
      <c r="E389" s="20" t="s">
        <v>1318</v>
      </c>
      <c r="F389" s="20">
        <v>1.4</v>
      </c>
      <c r="G389" s="9">
        <f t="shared" si="15"/>
        <v>0</v>
      </c>
      <c r="H389" s="9">
        <f t="shared" si="14"/>
        <v>0</v>
      </c>
    </row>
    <row r="390" spans="1:8" ht="25.5" hidden="1" x14ac:dyDescent="0.2">
      <c r="A390" s="10"/>
      <c r="B390" s="22" t="s">
        <v>653</v>
      </c>
      <c r="C390" s="19" t="s">
        <v>656</v>
      </c>
      <c r="D390" s="9"/>
      <c r="E390" s="20" t="s">
        <v>1315</v>
      </c>
      <c r="F390" s="20">
        <v>1</v>
      </c>
      <c r="G390" s="9">
        <f t="shared" si="15"/>
        <v>0</v>
      </c>
      <c r="H390" s="9">
        <f t="shared" si="14"/>
        <v>0</v>
      </c>
    </row>
    <row r="391" spans="1:8" ht="38.25" hidden="1" x14ac:dyDescent="0.2">
      <c r="A391" s="10"/>
      <c r="B391" s="22" t="s">
        <v>657</v>
      </c>
      <c r="C391" s="19" t="s">
        <v>658</v>
      </c>
      <c r="D391" s="9"/>
      <c r="E391" s="20" t="s">
        <v>1318</v>
      </c>
      <c r="F391" s="20">
        <v>1.4</v>
      </c>
      <c r="G391" s="9">
        <f t="shared" si="15"/>
        <v>0</v>
      </c>
      <c r="H391" s="9">
        <f t="shared" si="14"/>
        <v>0</v>
      </c>
    </row>
    <row r="392" spans="1:8" ht="51" hidden="1" x14ac:dyDescent="0.2">
      <c r="A392" s="10"/>
      <c r="B392" s="22" t="s">
        <v>659</v>
      </c>
      <c r="C392" s="19" t="s">
        <v>660</v>
      </c>
      <c r="D392" s="9"/>
      <c r="E392" s="20" t="s">
        <v>1314</v>
      </c>
      <c r="F392" s="20">
        <v>1.54</v>
      </c>
      <c r="G392" s="9">
        <f t="shared" si="15"/>
        <v>0</v>
      </c>
      <c r="H392" s="9">
        <f t="shared" si="14"/>
        <v>0</v>
      </c>
    </row>
    <row r="393" spans="1:8" ht="51" hidden="1" x14ac:dyDescent="0.2">
      <c r="A393" s="10"/>
      <c r="B393" s="22" t="s">
        <v>659</v>
      </c>
      <c r="C393" s="19" t="s">
        <v>661</v>
      </c>
      <c r="D393" s="9"/>
      <c r="E393" s="20" t="s">
        <v>1302</v>
      </c>
      <c r="F393" s="20">
        <v>1.32</v>
      </c>
      <c r="G393" s="9">
        <f t="shared" si="15"/>
        <v>0</v>
      </c>
      <c r="H393" s="9">
        <f t="shared" ref="H393:H456" si="16">D393*F393</f>
        <v>0</v>
      </c>
    </row>
    <row r="394" spans="1:8" ht="38.25" hidden="1" x14ac:dyDescent="0.2">
      <c r="A394" s="10"/>
      <c r="B394" s="22" t="s">
        <v>662</v>
      </c>
      <c r="C394" s="19" t="s">
        <v>663</v>
      </c>
      <c r="D394" s="9"/>
      <c r="E394" s="20" t="s">
        <v>1233</v>
      </c>
      <c r="F394" s="20">
        <v>1.2</v>
      </c>
      <c r="G394" s="9">
        <f t="shared" si="15"/>
        <v>0</v>
      </c>
      <c r="H394" s="9">
        <f t="shared" si="16"/>
        <v>0</v>
      </c>
    </row>
    <row r="395" spans="1:8" ht="51" hidden="1" x14ac:dyDescent="0.2">
      <c r="A395" s="10"/>
      <c r="B395" s="22" t="s">
        <v>664</v>
      </c>
      <c r="C395" s="19" t="s">
        <v>665</v>
      </c>
      <c r="D395" s="9"/>
      <c r="E395" s="20" t="s">
        <v>1294</v>
      </c>
      <c r="F395" s="20">
        <v>1.9</v>
      </c>
      <c r="G395" s="9">
        <f t="shared" si="15"/>
        <v>0</v>
      </c>
      <c r="H395" s="9">
        <f t="shared" si="16"/>
        <v>0</v>
      </c>
    </row>
    <row r="396" spans="1:8" ht="38.25" hidden="1" x14ac:dyDescent="0.2">
      <c r="A396" s="10"/>
      <c r="B396" s="22" t="s">
        <v>666</v>
      </c>
      <c r="C396" s="19" t="s">
        <v>667</v>
      </c>
      <c r="D396" s="9"/>
      <c r="E396" s="20" t="s">
        <v>1294</v>
      </c>
      <c r="F396" s="20">
        <v>1.9</v>
      </c>
      <c r="G396" s="9">
        <f t="shared" ref="G396:G459" si="17">D396*E396</f>
        <v>0</v>
      </c>
      <c r="H396" s="9">
        <f t="shared" si="16"/>
        <v>0</v>
      </c>
    </row>
    <row r="397" spans="1:8" ht="51" hidden="1" x14ac:dyDescent="0.2">
      <c r="A397" s="10"/>
      <c r="B397" s="22" t="s">
        <v>668</v>
      </c>
      <c r="C397" s="19" t="s">
        <v>669</v>
      </c>
      <c r="D397" s="9"/>
      <c r="E397" s="20" t="s">
        <v>1355</v>
      </c>
      <c r="F397" s="20">
        <v>2.09</v>
      </c>
      <c r="G397" s="9">
        <f t="shared" si="17"/>
        <v>0</v>
      </c>
      <c r="H397" s="9">
        <f t="shared" si="16"/>
        <v>0</v>
      </c>
    </row>
    <row r="398" spans="1:8" ht="51" hidden="1" x14ac:dyDescent="0.2">
      <c r="A398" s="10"/>
      <c r="B398" s="22" t="s">
        <v>668</v>
      </c>
      <c r="C398" s="19" t="s">
        <v>670</v>
      </c>
      <c r="D398" s="9"/>
      <c r="E398" s="20" t="s">
        <v>1314</v>
      </c>
      <c r="F398" s="20">
        <v>1.54</v>
      </c>
      <c r="G398" s="9">
        <f t="shared" si="17"/>
        <v>0</v>
      </c>
      <c r="H398" s="9">
        <f t="shared" si="16"/>
        <v>0</v>
      </c>
    </row>
    <row r="399" spans="1:8" ht="38.25" hidden="1" x14ac:dyDescent="0.2">
      <c r="A399" s="10"/>
      <c r="B399" s="22" t="s">
        <v>671</v>
      </c>
      <c r="C399" s="19" t="s">
        <v>672</v>
      </c>
      <c r="D399" s="9"/>
      <c r="E399" s="20" t="s">
        <v>1318</v>
      </c>
      <c r="F399" s="20">
        <v>1.4</v>
      </c>
      <c r="G399" s="9">
        <f t="shared" si="17"/>
        <v>0</v>
      </c>
      <c r="H399" s="9">
        <f t="shared" si="16"/>
        <v>0</v>
      </c>
    </row>
    <row r="400" spans="1:8" ht="25.5" hidden="1" x14ac:dyDescent="0.2">
      <c r="A400" s="10"/>
      <c r="B400" s="22" t="s">
        <v>673</v>
      </c>
      <c r="C400" s="19" t="s">
        <v>674</v>
      </c>
      <c r="D400" s="9"/>
      <c r="E400" s="20" t="s">
        <v>1333</v>
      </c>
      <c r="F400" s="20">
        <v>2.4</v>
      </c>
      <c r="G400" s="9">
        <f t="shared" si="17"/>
        <v>0</v>
      </c>
      <c r="H400" s="9">
        <f t="shared" si="16"/>
        <v>0</v>
      </c>
    </row>
    <row r="401" spans="1:8" ht="25.5" hidden="1" x14ac:dyDescent="0.2">
      <c r="A401" s="10"/>
      <c r="B401" s="22" t="s">
        <v>673</v>
      </c>
      <c r="C401" s="19" t="s">
        <v>674</v>
      </c>
      <c r="D401" s="9"/>
      <c r="E401" s="20" t="s">
        <v>1333</v>
      </c>
      <c r="F401" s="20">
        <v>2.4</v>
      </c>
      <c r="G401" s="9">
        <f t="shared" si="17"/>
        <v>0</v>
      </c>
      <c r="H401" s="9">
        <f t="shared" si="16"/>
        <v>0</v>
      </c>
    </row>
    <row r="402" spans="1:8" ht="38.25" hidden="1" x14ac:dyDescent="0.2">
      <c r="A402" s="10"/>
      <c r="B402" s="22" t="s">
        <v>675</v>
      </c>
      <c r="C402" s="19" t="s">
        <v>676</v>
      </c>
      <c r="D402" s="9"/>
      <c r="E402" s="20" t="s">
        <v>1333</v>
      </c>
      <c r="F402" s="20">
        <v>2.4</v>
      </c>
      <c r="G402" s="9">
        <f t="shared" si="17"/>
        <v>0</v>
      </c>
      <c r="H402" s="9">
        <f t="shared" si="16"/>
        <v>0</v>
      </c>
    </row>
    <row r="403" spans="1:8" ht="51" hidden="1" x14ac:dyDescent="0.2">
      <c r="A403" s="10"/>
      <c r="B403" s="22" t="s">
        <v>677</v>
      </c>
      <c r="C403" s="19" t="s">
        <v>678</v>
      </c>
      <c r="D403" s="9"/>
      <c r="E403" s="20" t="s">
        <v>1310</v>
      </c>
      <c r="F403" s="20">
        <v>2.64</v>
      </c>
      <c r="G403" s="9">
        <f t="shared" si="17"/>
        <v>0</v>
      </c>
      <c r="H403" s="9">
        <f t="shared" si="16"/>
        <v>0</v>
      </c>
    </row>
    <row r="404" spans="1:8" ht="51" hidden="1" x14ac:dyDescent="0.2">
      <c r="A404" s="10"/>
      <c r="B404" s="22" t="s">
        <v>677</v>
      </c>
      <c r="C404" s="19" t="s">
        <v>679</v>
      </c>
      <c r="D404" s="9"/>
      <c r="E404" s="20" t="s">
        <v>1310</v>
      </c>
      <c r="F404" s="20">
        <v>2.64</v>
      </c>
      <c r="G404" s="9">
        <f t="shared" si="17"/>
        <v>0</v>
      </c>
      <c r="H404" s="9">
        <f t="shared" si="16"/>
        <v>0</v>
      </c>
    </row>
    <row r="405" spans="1:8" ht="38.25" hidden="1" x14ac:dyDescent="0.2">
      <c r="A405" s="10"/>
      <c r="B405" s="22" t="s">
        <v>680</v>
      </c>
      <c r="C405" s="19" t="s">
        <v>681</v>
      </c>
      <c r="D405" s="9"/>
      <c r="E405" s="20" t="s">
        <v>1333</v>
      </c>
      <c r="F405" s="20">
        <v>2.4</v>
      </c>
      <c r="G405" s="9">
        <f t="shared" si="17"/>
        <v>0</v>
      </c>
      <c r="H405" s="9">
        <f t="shared" si="16"/>
        <v>0</v>
      </c>
    </row>
    <row r="406" spans="1:8" ht="38.25" hidden="1" x14ac:dyDescent="0.2">
      <c r="A406" s="10"/>
      <c r="B406" s="22" t="s">
        <v>682</v>
      </c>
      <c r="C406" s="19" t="s">
        <v>683</v>
      </c>
      <c r="D406" s="9"/>
      <c r="E406" s="20" t="s">
        <v>1323</v>
      </c>
      <c r="F406" s="20">
        <v>2.8</v>
      </c>
      <c r="G406" s="9">
        <f t="shared" si="17"/>
        <v>0</v>
      </c>
      <c r="H406" s="9">
        <f t="shared" si="16"/>
        <v>0</v>
      </c>
    </row>
    <row r="407" spans="1:8" ht="51" hidden="1" x14ac:dyDescent="0.2">
      <c r="A407" s="10"/>
      <c r="B407" s="22" t="s">
        <v>684</v>
      </c>
      <c r="C407" s="19" t="s">
        <v>685</v>
      </c>
      <c r="D407" s="9"/>
      <c r="E407" s="20" t="s">
        <v>1311</v>
      </c>
      <c r="F407" s="20">
        <v>3.08</v>
      </c>
      <c r="G407" s="9">
        <f t="shared" si="17"/>
        <v>0</v>
      </c>
      <c r="H407" s="9">
        <f t="shared" si="16"/>
        <v>0</v>
      </c>
    </row>
    <row r="408" spans="1:8" ht="38.25" hidden="1" x14ac:dyDescent="0.2">
      <c r="A408" s="10"/>
      <c r="B408" s="22" t="s">
        <v>686</v>
      </c>
      <c r="C408" s="19" t="s">
        <v>687</v>
      </c>
      <c r="D408" s="9"/>
      <c r="E408" s="20" t="s">
        <v>1296</v>
      </c>
      <c r="F408" s="20">
        <v>2.7</v>
      </c>
      <c r="G408" s="9">
        <f t="shared" si="17"/>
        <v>0</v>
      </c>
      <c r="H408" s="9">
        <f t="shared" si="16"/>
        <v>0</v>
      </c>
    </row>
    <row r="409" spans="1:8" ht="51" hidden="1" x14ac:dyDescent="0.2">
      <c r="A409" s="10"/>
      <c r="B409" s="22" t="s">
        <v>688</v>
      </c>
      <c r="C409" s="19" t="s">
        <v>689</v>
      </c>
      <c r="D409" s="9"/>
      <c r="E409" s="20" t="s">
        <v>1284</v>
      </c>
      <c r="F409" s="20">
        <v>2.97</v>
      </c>
      <c r="G409" s="9">
        <f t="shared" si="17"/>
        <v>0</v>
      </c>
      <c r="H409" s="9">
        <f t="shared" si="16"/>
        <v>0</v>
      </c>
    </row>
    <row r="410" spans="1:8" ht="38.25" hidden="1" x14ac:dyDescent="0.2">
      <c r="A410" s="10"/>
      <c r="B410" s="22" t="s">
        <v>690</v>
      </c>
      <c r="C410" s="19" t="s">
        <v>691</v>
      </c>
      <c r="D410" s="9"/>
      <c r="E410" s="20" t="s">
        <v>1311</v>
      </c>
      <c r="F410" s="20">
        <v>3.1</v>
      </c>
      <c r="G410" s="9">
        <f t="shared" si="17"/>
        <v>0</v>
      </c>
      <c r="H410" s="9">
        <f t="shared" si="16"/>
        <v>0</v>
      </c>
    </row>
    <row r="411" spans="1:8" ht="51" hidden="1" x14ac:dyDescent="0.2">
      <c r="A411" s="10"/>
      <c r="B411" s="22" t="s">
        <v>692</v>
      </c>
      <c r="C411" s="19" t="s">
        <v>693</v>
      </c>
      <c r="D411" s="9"/>
      <c r="E411" s="20" t="s">
        <v>1363</v>
      </c>
      <c r="F411" s="20">
        <v>3.41</v>
      </c>
      <c r="G411" s="9">
        <f t="shared" si="17"/>
        <v>0</v>
      </c>
      <c r="H411" s="9">
        <f t="shared" si="16"/>
        <v>0</v>
      </c>
    </row>
    <row r="412" spans="1:8" ht="38.25" hidden="1" x14ac:dyDescent="0.2">
      <c r="A412" s="10"/>
      <c r="B412" s="22" t="s">
        <v>694</v>
      </c>
      <c r="C412" s="19" t="s">
        <v>695</v>
      </c>
      <c r="D412" s="9"/>
      <c r="E412" s="20" t="s">
        <v>1311</v>
      </c>
      <c r="F412" s="20">
        <v>3.1</v>
      </c>
      <c r="G412" s="9">
        <f t="shared" si="17"/>
        <v>0</v>
      </c>
      <c r="H412" s="9">
        <f t="shared" si="16"/>
        <v>0</v>
      </c>
    </row>
    <row r="413" spans="1:8" ht="51" hidden="1" x14ac:dyDescent="0.2">
      <c r="A413" s="10"/>
      <c r="B413" s="22" t="s">
        <v>696</v>
      </c>
      <c r="C413" s="19" t="s">
        <v>697</v>
      </c>
      <c r="D413" s="9"/>
      <c r="E413" s="20" t="s">
        <v>1363</v>
      </c>
      <c r="F413" s="20">
        <v>3.41</v>
      </c>
      <c r="G413" s="9">
        <f t="shared" si="17"/>
        <v>0</v>
      </c>
      <c r="H413" s="9">
        <f t="shared" si="16"/>
        <v>0</v>
      </c>
    </row>
    <row r="414" spans="1:8" ht="38.25" hidden="1" x14ac:dyDescent="0.2">
      <c r="A414" s="10"/>
      <c r="B414" s="22" t="s">
        <v>698</v>
      </c>
      <c r="C414" s="19" t="s">
        <v>699</v>
      </c>
      <c r="D414" s="9"/>
      <c r="E414" s="20" t="s">
        <v>1364</v>
      </c>
      <c r="F414" s="20">
        <v>3.6</v>
      </c>
      <c r="G414" s="9">
        <f t="shared" si="17"/>
        <v>0</v>
      </c>
      <c r="H414" s="9">
        <f t="shared" si="16"/>
        <v>0</v>
      </c>
    </row>
    <row r="415" spans="1:8" ht="51" hidden="1" x14ac:dyDescent="0.2">
      <c r="A415" s="10"/>
      <c r="B415" s="22" t="s">
        <v>700</v>
      </c>
      <c r="C415" s="19" t="s">
        <v>701</v>
      </c>
      <c r="D415" s="9"/>
      <c r="E415" s="20" t="s">
        <v>1365</v>
      </c>
      <c r="F415" s="20">
        <v>3.96</v>
      </c>
      <c r="G415" s="9">
        <f t="shared" si="17"/>
        <v>0</v>
      </c>
      <c r="H415" s="9">
        <f t="shared" si="16"/>
        <v>0</v>
      </c>
    </row>
    <row r="416" spans="1:8" ht="38.25" hidden="1" x14ac:dyDescent="0.2">
      <c r="A416" s="10"/>
      <c r="B416" s="22" t="s">
        <v>702</v>
      </c>
      <c r="C416" s="19" t="s">
        <v>703</v>
      </c>
      <c r="D416" s="9"/>
      <c r="E416" s="20" t="s">
        <v>1366</v>
      </c>
      <c r="F416" s="20">
        <v>4.5</v>
      </c>
      <c r="G416" s="9">
        <f t="shared" si="17"/>
        <v>0</v>
      </c>
      <c r="H416" s="9">
        <f t="shared" si="16"/>
        <v>0</v>
      </c>
    </row>
    <row r="417" spans="1:20" ht="51.75" hidden="1" thickBot="1" x14ac:dyDescent="0.25">
      <c r="A417" s="10"/>
      <c r="B417" s="22" t="s">
        <v>704</v>
      </c>
      <c r="C417" s="19" t="s">
        <v>705</v>
      </c>
      <c r="D417" s="9"/>
      <c r="E417" s="20" t="s">
        <v>1367</v>
      </c>
      <c r="F417" s="20">
        <v>4.95</v>
      </c>
      <c r="G417" s="9">
        <f t="shared" si="17"/>
        <v>0</v>
      </c>
      <c r="H417" s="9">
        <f t="shared" si="16"/>
        <v>0</v>
      </c>
      <c r="L417" s="32" t="s">
        <v>1415</v>
      </c>
      <c r="M417" s="33">
        <v>56</v>
      </c>
      <c r="N417" s="33">
        <v>0.9</v>
      </c>
      <c r="O417" s="33">
        <v>50.4</v>
      </c>
      <c r="P417" s="33">
        <v>2400</v>
      </c>
      <c r="Q417" s="33">
        <v>1200</v>
      </c>
      <c r="R417" s="33">
        <v>220</v>
      </c>
      <c r="S417" s="34">
        <f>(P417*Q417)/1000000</f>
        <v>2.88</v>
      </c>
      <c r="T417" s="1">
        <v>168</v>
      </c>
    </row>
    <row r="418" spans="1:20" ht="39" hidden="1" thickBot="1" x14ac:dyDescent="0.25">
      <c r="A418" s="10"/>
      <c r="B418" s="22" t="s">
        <v>706</v>
      </c>
      <c r="C418" s="19" t="s">
        <v>707</v>
      </c>
      <c r="D418" s="9"/>
      <c r="E418" s="20" t="s">
        <v>1334</v>
      </c>
      <c r="F418" s="20">
        <v>2</v>
      </c>
      <c r="G418" s="9">
        <f t="shared" si="17"/>
        <v>0</v>
      </c>
      <c r="H418" s="9">
        <f t="shared" si="16"/>
        <v>0</v>
      </c>
      <c r="L418" s="37" t="s">
        <v>1416</v>
      </c>
      <c r="M418" s="38">
        <v>308</v>
      </c>
      <c r="N418" s="38">
        <v>1.1000000000000001</v>
      </c>
      <c r="O418" s="38">
        <v>338.8</v>
      </c>
      <c r="P418" s="38">
        <v>2400</v>
      </c>
      <c r="Q418" s="38">
        <v>1500</v>
      </c>
      <c r="R418" s="38">
        <v>220</v>
      </c>
      <c r="S418" s="39">
        <f t="shared" ref="S418:S428" si="18">(P418*Q418)/1000000</f>
        <v>3.6</v>
      </c>
    </row>
    <row r="419" spans="1:20" ht="39" hidden="1" thickBot="1" x14ac:dyDescent="0.25">
      <c r="A419" s="10"/>
      <c r="B419" s="22" t="s">
        <v>706</v>
      </c>
      <c r="C419" s="19" t="s">
        <v>708</v>
      </c>
      <c r="D419" s="9"/>
      <c r="E419" s="20" t="s">
        <v>1320</v>
      </c>
      <c r="F419" s="20">
        <v>1.1000000000000001</v>
      </c>
      <c r="G419" s="9">
        <f t="shared" si="17"/>
        <v>0</v>
      </c>
      <c r="H419" s="9">
        <f t="shared" si="16"/>
        <v>0</v>
      </c>
      <c r="L419" s="35" t="s">
        <v>1417</v>
      </c>
      <c r="M419" s="36">
        <v>112</v>
      </c>
      <c r="N419" s="36">
        <v>0.9</v>
      </c>
      <c r="O419" s="36">
        <v>100.8</v>
      </c>
      <c r="P419" s="36">
        <v>3000</v>
      </c>
      <c r="Q419" s="36">
        <v>1000</v>
      </c>
      <c r="R419" s="36">
        <v>220</v>
      </c>
      <c r="S419" s="34">
        <f t="shared" si="18"/>
        <v>3</v>
      </c>
    </row>
    <row r="420" spans="1:20" ht="39" hidden="1" thickBot="1" x14ac:dyDescent="0.25">
      <c r="A420" s="10"/>
      <c r="B420" s="22" t="s">
        <v>709</v>
      </c>
      <c r="C420" s="19" t="s">
        <v>710</v>
      </c>
      <c r="D420" s="9"/>
      <c r="E420" s="20" t="s">
        <v>1325</v>
      </c>
      <c r="F420" s="20">
        <v>2.2000000000000002</v>
      </c>
      <c r="G420" s="9">
        <f t="shared" si="17"/>
        <v>0</v>
      </c>
      <c r="H420" s="9">
        <f t="shared" si="16"/>
        <v>0</v>
      </c>
      <c r="L420" s="37" t="s">
        <v>1418</v>
      </c>
      <c r="M420" s="38">
        <v>28</v>
      </c>
      <c r="N420" s="38">
        <v>1.5</v>
      </c>
      <c r="O420" s="38">
        <v>42</v>
      </c>
      <c r="P420" s="38">
        <v>3300</v>
      </c>
      <c r="Q420" s="38">
        <v>1500</v>
      </c>
      <c r="R420" s="38">
        <v>220</v>
      </c>
      <c r="S420" s="39">
        <f t="shared" si="18"/>
        <v>4.95</v>
      </c>
    </row>
    <row r="421" spans="1:20" ht="39" hidden="1" thickBot="1" x14ac:dyDescent="0.25">
      <c r="A421" s="10"/>
      <c r="B421" s="22" t="s">
        <v>711</v>
      </c>
      <c r="C421" s="19" t="s">
        <v>712</v>
      </c>
      <c r="D421" s="9"/>
      <c r="E421" s="20" t="s">
        <v>1320</v>
      </c>
      <c r="F421" s="20">
        <v>1.1000000000000001</v>
      </c>
      <c r="G421" s="9">
        <f t="shared" si="17"/>
        <v>0</v>
      </c>
      <c r="H421" s="9">
        <f t="shared" si="16"/>
        <v>0</v>
      </c>
      <c r="L421" s="37" t="s">
        <v>1419</v>
      </c>
      <c r="M421" s="38">
        <v>56</v>
      </c>
      <c r="N421" s="38">
        <v>1.2</v>
      </c>
      <c r="O421" s="38">
        <v>67.2</v>
      </c>
      <c r="P421" s="38">
        <v>3900</v>
      </c>
      <c r="Q421" s="38">
        <v>1000</v>
      </c>
      <c r="R421" s="38">
        <v>220</v>
      </c>
      <c r="S421" s="39">
        <f t="shared" si="18"/>
        <v>3.9</v>
      </c>
      <c r="T421" s="1">
        <v>392</v>
      </c>
    </row>
    <row r="422" spans="1:20" ht="39" hidden="1" thickBot="1" x14ac:dyDescent="0.25">
      <c r="A422" s="10"/>
      <c r="B422" s="22" t="s">
        <v>713</v>
      </c>
      <c r="C422" s="19" t="s">
        <v>714</v>
      </c>
      <c r="D422" s="9"/>
      <c r="E422" s="20" t="s">
        <v>1233</v>
      </c>
      <c r="F422" s="20">
        <v>1.21</v>
      </c>
      <c r="G422" s="9">
        <f t="shared" si="17"/>
        <v>0</v>
      </c>
      <c r="H422" s="9">
        <f t="shared" si="16"/>
        <v>0</v>
      </c>
      <c r="L422" s="40" t="s">
        <v>1420</v>
      </c>
      <c r="M422" s="41">
        <v>28</v>
      </c>
      <c r="N422" s="41">
        <v>2</v>
      </c>
      <c r="O422" s="41">
        <v>56</v>
      </c>
      <c r="P422" s="41">
        <v>4200</v>
      </c>
      <c r="Q422" s="41">
        <v>1500</v>
      </c>
      <c r="R422" s="41">
        <v>220</v>
      </c>
      <c r="S422" s="42">
        <f t="shared" si="18"/>
        <v>6.3</v>
      </c>
      <c r="T422" s="1">
        <f>SUM(M422:M426)</f>
        <v>896</v>
      </c>
    </row>
    <row r="423" spans="1:20" ht="39" hidden="1" thickBot="1" x14ac:dyDescent="0.25">
      <c r="A423" s="10"/>
      <c r="B423" s="22" t="s">
        <v>715</v>
      </c>
      <c r="C423" s="19" t="s">
        <v>716</v>
      </c>
      <c r="D423" s="9"/>
      <c r="E423" s="20" t="s">
        <v>1289</v>
      </c>
      <c r="F423" s="20">
        <v>6.5</v>
      </c>
      <c r="G423" s="9">
        <f t="shared" si="17"/>
        <v>0</v>
      </c>
      <c r="H423" s="9">
        <f t="shared" si="16"/>
        <v>0</v>
      </c>
      <c r="L423" s="40" t="s">
        <v>1421</v>
      </c>
      <c r="M423" s="41">
        <v>168</v>
      </c>
      <c r="N423" s="41">
        <v>2</v>
      </c>
      <c r="O423" s="41">
        <v>336</v>
      </c>
      <c r="P423" s="41">
        <v>6300</v>
      </c>
      <c r="Q423" s="41">
        <v>1000</v>
      </c>
      <c r="R423" s="41">
        <v>220</v>
      </c>
      <c r="S423" s="42">
        <f t="shared" si="18"/>
        <v>6.3</v>
      </c>
    </row>
    <row r="424" spans="1:20" ht="39" hidden="1" thickBot="1" x14ac:dyDescent="0.25">
      <c r="A424" s="10"/>
      <c r="B424" s="22" t="s">
        <v>717</v>
      </c>
      <c r="C424" s="19" t="s">
        <v>718</v>
      </c>
      <c r="D424" s="9"/>
      <c r="E424" s="20" t="s">
        <v>1368</v>
      </c>
      <c r="F424" s="20">
        <v>7.15</v>
      </c>
      <c r="G424" s="9">
        <f t="shared" si="17"/>
        <v>0</v>
      </c>
      <c r="H424" s="9">
        <f t="shared" si="16"/>
        <v>0</v>
      </c>
      <c r="L424" s="40" t="s">
        <v>1422</v>
      </c>
      <c r="M424" s="41">
        <v>560</v>
      </c>
      <c r="N424" s="41">
        <v>2.4</v>
      </c>
      <c r="O424" s="41">
        <v>1344</v>
      </c>
      <c r="P424" s="41">
        <v>6300</v>
      </c>
      <c r="Q424" s="41">
        <v>1200</v>
      </c>
      <c r="R424" s="41">
        <v>220</v>
      </c>
      <c r="S424" s="42">
        <f t="shared" si="18"/>
        <v>7.56</v>
      </c>
    </row>
    <row r="425" spans="1:20" ht="39" hidden="1" thickBot="1" x14ac:dyDescent="0.25">
      <c r="A425" s="10"/>
      <c r="B425" s="22" t="s">
        <v>719</v>
      </c>
      <c r="C425" s="19" t="s">
        <v>720</v>
      </c>
      <c r="D425" s="9"/>
      <c r="E425" s="20" t="s">
        <v>1294</v>
      </c>
      <c r="F425" s="20">
        <v>1.9</v>
      </c>
      <c r="G425" s="9">
        <f t="shared" si="17"/>
        <v>0</v>
      </c>
      <c r="H425" s="9">
        <f t="shared" si="16"/>
        <v>0</v>
      </c>
      <c r="L425" s="40" t="s">
        <v>1423</v>
      </c>
      <c r="M425" s="41">
        <v>28</v>
      </c>
      <c r="N425" s="41">
        <v>3</v>
      </c>
      <c r="O425" s="41">
        <v>84</v>
      </c>
      <c r="P425" s="41">
        <v>6300</v>
      </c>
      <c r="Q425" s="41">
        <v>1500</v>
      </c>
      <c r="R425" s="41">
        <v>220</v>
      </c>
      <c r="S425" s="42">
        <f t="shared" si="18"/>
        <v>9.4499999999999993</v>
      </c>
    </row>
    <row r="426" spans="1:20" ht="39" hidden="1" thickBot="1" x14ac:dyDescent="0.25">
      <c r="A426" s="10"/>
      <c r="B426" s="22" t="s">
        <v>721</v>
      </c>
      <c r="C426" s="19" t="s">
        <v>722</v>
      </c>
      <c r="D426" s="9"/>
      <c r="E426" s="20" t="s">
        <v>1355</v>
      </c>
      <c r="F426" s="20">
        <v>2.09</v>
      </c>
      <c r="G426" s="9">
        <f t="shared" si="17"/>
        <v>0</v>
      </c>
      <c r="H426" s="9">
        <f t="shared" si="16"/>
        <v>0</v>
      </c>
      <c r="L426" s="40" t="s">
        <v>1424</v>
      </c>
      <c r="M426" s="41">
        <v>112</v>
      </c>
      <c r="N426" s="41">
        <v>2.7</v>
      </c>
      <c r="O426" s="41">
        <v>302.39999999999998</v>
      </c>
      <c r="P426" s="41">
        <v>7200</v>
      </c>
      <c r="Q426" s="41">
        <v>1200</v>
      </c>
      <c r="R426" s="41">
        <v>220</v>
      </c>
      <c r="S426" s="42">
        <f t="shared" si="18"/>
        <v>8.64</v>
      </c>
    </row>
    <row r="427" spans="1:20" ht="39" hidden="1" thickBot="1" x14ac:dyDescent="0.25">
      <c r="A427" s="10"/>
      <c r="B427" s="22" t="s">
        <v>723</v>
      </c>
      <c r="C427" s="19" t="s">
        <v>724</v>
      </c>
      <c r="D427" s="9"/>
      <c r="E427" s="20" t="s">
        <v>1287</v>
      </c>
      <c r="F427" s="20">
        <v>7.5</v>
      </c>
      <c r="G427" s="9">
        <f t="shared" si="17"/>
        <v>0</v>
      </c>
      <c r="H427" s="9">
        <f t="shared" si="16"/>
        <v>0</v>
      </c>
      <c r="L427" s="43" t="s">
        <v>1425</v>
      </c>
      <c r="M427" s="44">
        <v>28</v>
      </c>
      <c r="N427" s="44">
        <v>3.3</v>
      </c>
      <c r="O427" s="44">
        <v>92.4</v>
      </c>
      <c r="P427" s="44">
        <v>7200</v>
      </c>
      <c r="Q427" s="44">
        <v>1500</v>
      </c>
      <c r="R427" s="44">
        <v>220</v>
      </c>
      <c r="S427" s="45">
        <f t="shared" si="18"/>
        <v>10.8</v>
      </c>
      <c r="T427" s="1">
        <f>SUM(M427:M429)</f>
        <v>588</v>
      </c>
    </row>
    <row r="428" spans="1:20" ht="39" hidden="1" thickBot="1" x14ac:dyDescent="0.25">
      <c r="A428" s="10"/>
      <c r="B428" s="22" t="s">
        <v>725</v>
      </c>
      <c r="C428" s="19" t="s">
        <v>726</v>
      </c>
      <c r="D428" s="9"/>
      <c r="E428" s="20" t="s">
        <v>1358</v>
      </c>
      <c r="F428" s="20">
        <v>3.25</v>
      </c>
      <c r="G428" s="9">
        <f t="shared" si="17"/>
        <v>0</v>
      </c>
      <c r="H428" s="9">
        <f t="shared" si="16"/>
        <v>0</v>
      </c>
      <c r="L428" s="43" t="s">
        <v>1426</v>
      </c>
      <c r="M428" s="44">
        <v>504</v>
      </c>
      <c r="N428" s="44">
        <v>3.3</v>
      </c>
      <c r="O428" s="44">
        <v>1663</v>
      </c>
      <c r="P428" s="44">
        <v>9000</v>
      </c>
      <c r="Q428" s="44">
        <v>1200</v>
      </c>
      <c r="R428" s="44">
        <v>220</v>
      </c>
      <c r="S428" s="45">
        <f t="shared" si="18"/>
        <v>10.8</v>
      </c>
    </row>
    <row r="429" spans="1:20" ht="39" hidden="1" thickBot="1" x14ac:dyDescent="0.25">
      <c r="A429" s="10"/>
      <c r="B429" s="22" t="s">
        <v>727</v>
      </c>
      <c r="C429" s="19" t="s">
        <v>728</v>
      </c>
      <c r="D429" s="9"/>
      <c r="E429" s="20" t="s">
        <v>1286</v>
      </c>
      <c r="F429" s="20">
        <v>5</v>
      </c>
      <c r="G429" s="9">
        <f t="shared" si="17"/>
        <v>0</v>
      </c>
      <c r="H429" s="9">
        <f t="shared" si="16"/>
        <v>0</v>
      </c>
      <c r="L429" s="43" t="s">
        <v>1427</v>
      </c>
      <c r="M429" s="44">
        <v>56</v>
      </c>
      <c r="N429" s="44">
        <v>4.0999999999999996</v>
      </c>
      <c r="O429" s="44">
        <v>229.6</v>
      </c>
      <c r="P429" s="44">
        <v>9000</v>
      </c>
      <c r="Q429" s="44">
        <v>1500</v>
      </c>
      <c r="R429" s="44">
        <v>220</v>
      </c>
      <c r="S429" s="45">
        <f>(P429*Q429)/1000000</f>
        <v>13.5</v>
      </c>
    </row>
    <row r="430" spans="1:20" ht="51" hidden="1" x14ac:dyDescent="0.2">
      <c r="A430" s="10"/>
      <c r="B430" s="22" t="s">
        <v>727</v>
      </c>
      <c r="C430" s="19" t="s">
        <v>729</v>
      </c>
      <c r="D430" s="9"/>
      <c r="E430" s="20" t="s">
        <v>1369</v>
      </c>
      <c r="F430" s="20">
        <v>5</v>
      </c>
      <c r="G430" s="9">
        <f t="shared" si="17"/>
        <v>0</v>
      </c>
      <c r="H430" s="9">
        <f t="shared" si="16"/>
        <v>0</v>
      </c>
    </row>
    <row r="431" spans="1:20" ht="51" hidden="1" x14ac:dyDescent="0.2">
      <c r="A431" s="10"/>
      <c r="B431" s="22" t="s">
        <v>730</v>
      </c>
      <c r="C431" s="19" t="s">
        <v>731</v>
      </c>
      <c r="D431" s="9"/>
      <c r="E431" s="20" t="s">
        <v>1346</v>
      </c>
      <c r="F431" s="20">
        <v>6.05</v>
      </c>
      <c r="G431" s="9">
        <f t="shared" si="17"/>
        <v>0</v>
      </c>
      <c r="H431" s="9">
        <f t="shared" si="16"/>
        <v>0</v>
      </c>
    </row>
    <row r="432" spans="1:20" ht="38.25" hidden="1" x14ac:dyDescent="0.2">
      <c r="A432" s="10"/>
      <c r="B432" s="22" t="s">
        <v>732</v>
      </c>
      <c r="C432" s="19" t="s">
        <v>733</v>
      </c>
      <c r="D432" s="9"/>
      <c r="E432" s="20" t="s">
        <v>1276</v>
      </c>
      <c r="F432" s="20">
        <v>8</v>
      </c>
      <c r="G432" s="9">
        <f t="shared" si="17"/>
        <v>0</v>
      </c>
      <c r="H432" s="9">
        <f t="shared" si="16"/>
        <v>0</v>
      </c>
    </row>
    <row r="433" spans="1:8" ht="51" hidden="1" x14ac:dyDescent="0.2">
      <c r="A433" s="10"/>
      <c r="B433" s="22" t="s">
        <v>734</v>
      </c>
      <c r="C433" s="19" t="s">
        <v>735</v>
      </c>
      <c r="D433" s="9"/>
      <c r="E433" s="20" t="s">
        <v>1370</v>
      </c>
      <c r="F433" s="20">
        <v>9.35</v>
      </c>
      <c r="G433" s="9">
        <f t="shared" si="17"/>
        <v>0</v>
      </c>
      <c r="H433" s="9">
        <f t="shared" si="16"/>
        <v>0</v>
      </c>
    </row>
    <row r="434" spans="1:8" ht="38.25" hidden="1" x14ac:dyDescent="0.2">
      <c r="A434" s="10"/>
      <c r="B434" s="22" t="s">
        <v>736</v>
      </c>
      <c r="C434" s="19" t="s">
        <v>737</v>
      </c>
      <c r="D434" s="9"/>
      <c r="E434" s="20" t="s">
        <v>1274</v>
      </c>
      <c r="F434" s="20">
        <v>9.5</v>
      </c>
      <c r="G434" s="9">
        <f t="shared" si="17"/>
        <v>0</v>
      </c>
      <c r="H434" s="9">
        <f t="shared" si="16"/>
        <v>0</v>
      </c>
    </row>
    <row r="435" spans="1:8" ht="51" hidden="1" x14ac:dyDescent="0.2">
      <c r="A435" s="10"/>
      <c r="B435" s="22" t="s">
        <v>738</v>
      </c>
      <c r="C435" s="19" t="s">
        <v>739</v>
      </c>
      <c r="D435" s="9"/>
      <c r="E435" s="20" t="s">
        <v>1264</v>
      </c>
      <c r="F435" s="20">
        <v>11</v>
      </c>
      <c r="G435" s="9">
        <f t="shared" si="17"/>
        <v>0</v>
      </c>
      <c r="H435" s="9">
        <f t="shared" si="16"/>
        <v>0</v>
      </c>
    </row>
    <row r="436" spans="1:8" ht="38.25" hidden="1" x14ac:dyDescent="0.2">
      <c r="A436" s="10"/>
      <c r="B436" s="22" t="s">
        <v>740</v>
      </c>
      <c r="C436" s="19" t="s">
        <v>741</v>
      </c>
      <c r="D436" s="9"/>
      <c r="E436" s="20" t="s">
        <v>1264</v>
      </c>
      <c r="F436" s="20">
        <v>11</v>
      </c>
      <c r="G436" s="9">
        <f t="shared" si="17"/>
        <v>0</v>
      </c>
      <c r="H436" s="9">
        <f t="shared" si="16"/>
        <v>0</v>
      </c>
    </row>
    <row r="437" spans="1:8" ht="51" hidden="1" x14ac:dyDescent="0.2">
      <c r="A437" s="10"/>
      <c r="B437" s="22" t="s">
        <v>742</v>
      </c>
      <c r="C437" s="19" t="s">
        <v>743</v>
      </c>
      <c r="D437" s="9"/>
      <c r="E437" s="20" t="s">
        <v>1371</v>
      </c>
      <c r="F437" s="20">
        <v>12.65</v>
      </c>
      <c r="G437" s="9">
        <f t="shared" si="17"/>
        <v>0</v>
      </c>
      <c r="H437" s="9">
        <f t="shared" si="16"/>
        <v>0</v>
      </c>
    </row>
    <row r="438" spans="1:8" ht="38.25" hidden="1" x14ac:dyDescent="0.2">
      <c r="A438" s="10"/>
      <c r="B438" s="22" t="s">
        <v>784</v>
      </c>
      <c r="C438" s="19" t="s">
        <v>785</v>
      </c>
      <c r="D438" s="9"/>
      <c r="E438" s="20" t="s">
        <v>1238</v>
      </c>
      <c r="F438" s="20">
        <v>0.56999999999999995</v>
      </c>
      <c r="G438" s="9">
        <f t="shared" si="17"/>
        <v>0</v>
      </c>
      <c r="H438" s="9">
        <f t="shared" si="16"/>
        <v>0</v>
      </c>
    </row>
    <row r="439" spans="1:8" ht="38.25" hidden="1" x14ac:dyDescent="0.2">
      <c r="A439" s="10"/>
      <c r="B439" s="22" t="s">
        <v>782</v>
      </c>
      <c r="C439" s="19" t="s">
        <v>783</v>
      </c>
      <c r="D439" s="9"/>
      <c r="E439" s="20" t="s">
        <v>1374</v>
      </c>
      <c r="F439" s="20">
        <v>0.52</v>
      </c>
      <c r="G439" s="9">
        <f t="shared" si="17"/>
        <v>0</v>
      </c>
      <c r="H439" s="9">
        <f t="shared" si="16"/>
        <v>0</v>
      </c>
    </row>
    <row r="440" spans="1:8" ht="38.25" hidden="1" x14ac:dyDescent="0.2">
      <c r="A440" s="10"/>
      <c r="B440" s="22" t="s">
        <v>776</v>
      </c>
      <c r="C440" s="19" t="s">
        <v>777</v>
      </c>
      <c r="D440" s="9"/>
      <c r="E440" s="20" t="s">
        <v>1331</v>
      </c>
      <c r="F440" s="20">
        <v>2.09</v>
      </c>
      <c r="G440" s="9">
        <f t="shared" si="17"/>
        <v>0</v>
      </c>
      <c r="H440" s="9">
        <f t="shared" si="16"/>
        <v>0</v>
      </c>
    </row>
    <row r="441" spans="1:8" ht="38.25" hidden="1" x14ac:dyDescent="0.2">
      <c r="A441" s="10"/>
      <c r="B441" s="22" t="s">
        <v>774</v>
      </c>
      <c r="C441" s="19" t="s">
        <v>775</v>
      </c>
      <c r="D441" s="9"/>
      <c r="E441" s="20" t="s">
        <v>1373</v>
      </c>
      <c r="F441" s="20">
        <v>1.9</v>
      </c>
      <c r="G441" s="9">
        <f t="shared" si="17"/>
        <v>0</v>
      </c>
      <c r="H441" s="9">
        <f t="shared" si="16"/>
        <v>0</v>
      </c>
    </row>
    <row r="442" spans="1:8" ht="38.25" hidden="1" x14ac:dyDescent="0.2">
      <c r="A442" s="10"/>
      <c r="B442" s="22" t="s">
        <v>788</v>
      </c>
      <c r="C442" s="19" t="s">
        <v>789</v>
      </c>
      <c r="D442" s="9"/>
      <c r="E442" s="20" t="s">
        <v>1375</v>
      </c>
      <c r="F442" s="20">
        <v>0.72</v>
      </c>
      <c r="G442" s="9">
        <f t="shared" si="17"/>
        <v>0</v>
      </c>
      <c r="H442" s="9">
        <f t="shared" si="16"/>
        <v>0</v>
      </c>
    </row>
    <row r="443" spans="1:8" ht="38.25" hidden="1" x14ac:dyDescent="0.2">
      <c r="A443" s="10"/>
      <c r="B443" s="22" t="s">
        <v>786</v>
      </c>
      <c r="C443" s="19" t="s">
        <v>787</v>
      </c>
      <c r="D443" s="9"/>
      <c r="E443" s="20" t="s">
        <v>1337</v>
      </c>
      <c r="F443" s="20">
        <v>0.64</v>
      </c>
      <c r="G443" s="9">
        <f t="shared" si="17"/>
        <v>0</v>
      </c>
      <c r="H443" s="9">
        <f t="shared" si="16"/>
        <v>0</v>
      </c>
    </row>
    <row r="444" spans="1:8" ht="38.25" hidden="1" x14ac:dyDescent="0.2">
      <c r="A444" s="10"/>
      <c r="B444" s="22" t="s">
        <v>780</v>
      </c>
      <c r="C444" s="19" t="s">
        <v>781</v>
      </c>
      <c r="D444" s="9"/>
      <c r="E444" s="20" t="s">
        <v>1290</v>
      </c>
      <c r="F444" s="20">
        <v>2.64</v>
      </c>
      <c r="G444" s="9">
        <f t="shared" si="17"/>
        <v>0</v>
      </c>
      <c r="H444" s="9">
        <f t="shared" si="16"/>
        <v>0</v>
      </c>
    </row>
    <row r="445" spans="1:8" ht="38.25" hidden="1" x14ac:dyDescent="0.2">
      <c r="A445" s="10"/>
      <c r="B445" s="22" t="s">
        <v>778</v>
      </c>
      <c r="C445" s="19" t="s">
        <v>779</v>
      </c>
      <c r="D445" s="9"/>
      <c r="E445" s="20" t="s">
        <v>1329</v>
      </c>
      <c r="F445" s="20">
        <v>2.4</v>
      </c>
      <c r="G445" s="9">
        <f t="shared" si="17"/>
        <v>0</v>
      </c>
      <c r="H445" s="9">
        <f t="shared" si="16"/>
        <v>0</v>
      </c>
    </row>
    <row r="446" spans="1:8" ht="38.25" hidden="1" x14ac:dyDescent="0.2">
      <c r="A446" s="10"/>
      <c r="B446" s="22" t="s">
        <v>459</v>
      </c>
      <c r="C446" s="19" t="s">
        <v>460</v>
      </c>
      <c r="D446" s="9"/>
      <c r="E446" s="20" t="s">
        <v>1287</v>
      </c>
      <c r="F446" s="20">
        <v>4.5999999999999996</v>
      </c>
      <c r="G446" s="9">
        <f t="shared" si="17"/>
        <v>0</v>
      </c>
      <c r="H446" s="9">
        <f t="shared" si="16"/>
        <v>0</v>
      </c>
    </row>
    <row r="447" spans="1:8" ht="25.5" x14ac:dyDescent="0.2">
      <c r="A447" s="30">
        <v>34</v>
      </c>
      <c r="B447" s="22" t="s">
        <v>380</v>
      </c>
      <c r="C447" s="19" t="s">
        <v>382</v>
      </c>
      <c r="D447" s="9">
        <v>73.83</v>
      </c>
      <c r="E447" s="20" t="s">
        <v>1235</v>
      </c>
      <c r="F447" s="20">
        <v>1.1000000000000001</v>
      </c>
      <c r="G447" s="46">
        <f t="shared" si="17"/>
        <v>0</v>
      </c>
      <c r="H447" s="46">
        <f t="shared" si="16"/>
        <v>81.213000000000008</v>
      </c>
    </row>
    <row r="448" spans="1:8" ht="25.5" hidden="1" x14ac:dyDescent="0.2">
      <c r="A448" s="10"/>
      <c r="B448" s="22" t="s">
        <v>1113</v>
      </c>
      <c r="C448" s="19" t="s">
        <v>1114</v>
      </c>
      <c r="D448" s="9"/>
      <c r="E448" s="20" t="s">
        <v>1235</v>
      </c>
      <c r="F448" s="20">
        <v>0.28000000000000003</v>
      </c>
      <c r="G448" s="9">
        <f t="shared" si="17"/>
        <v>0</v>
      </c>
      <c r="H448" s="9">
        <f t="shared" si="16"/>
        <v>0</v>
      </c>
    </row>
    <row r="449" spans="1:8" hidden="1" x14ac:dyDescent="0.2">
      <c r="A449" s="10"/>
      <c r="B449" s="22" t="s">
        <v>1119</v>
      </c>
      <c r="C449" s="19" t="s">
        <v>1120</v>
      </c>
      <c r="D449" s="9"/>
      <c r="E449" s="20" t="s">
        <v>1235</v>
      </c>
      <c r="F449" s="20">
        <v>0.39</v>
      </c>
      <c r="G449" s="9">
        <f t="shared" si="17"/>
        <v>0</v>
      </c>
      <c r="H449" s="9">
        <f t="shared" si="16"/>
        <v>0</v>
      </c>
    </row>
    <row r="450" spans="1:8" ht="38.25" hidden="1" x14ac:dyDescent="0.2">
      <c r="A450" s="30"/>
      <c r="B450" s="22" t="s">
        <v>442</v>
      </c>
      <c r="C450" s="19" t="s">
        <v>1430</v>
      </c>
      <c r="D450" s="9"/>
      <c r="E450" s="20" t="s">
        <v>1317</v>
      </c>
      <c r="F450" s="20">
        <v>1.4</v>
      </c>
      <c r="G450" s="46">
        <f t="shared" si="17"/>
        <v>0</v>
      </c>
      <c r="H450" s="46">
        <f t="shared" si="16"/>
        <v>0</v>
      </c>
    </row>
    <row r="451" spans="1:8" ht="25.5" hidden="1" x14ac:dyDescent="0.2">
      <c r="A451" s="10"/>
      <c r="B451" s="22" t="s">
        <v>442</v>
      </c>
      <c r="C451" s="19" t="s">
        <v>444</v>
      </c>
      <c r="D451" s="9"/>
      <c r="E451" s="20" t="s">
        <v>1317</v>
      </c>
      <c r="F451" s="20">
        <v>1.4</v>
      </c>
      <c r="G451" s="9">
        <f t="shared" si="17"/>
        <v>0</v>
      </c>
      <c r="H451" s="9">
        <f t="shared" si="16"/>
        <v>0</v>
      </c>
    </row>
    <row r="452" spans="1:8" ht="25.5" hidden="1" x14ac:dyDescent="0.2">
      <c r="A452" s="10"/>
      <c r="B452" s="22" t="s">
        <v>442</v>
      </c>
      <c r="C452" s="19" t="s">
        <v>444</v>
      </c>
      <c r="D452" s="9"/>
      <c r="E452" s="20" t="s">
        <v>1317</v>
      </c>
      <c r="F452" s="20">
        <v>1.4</v>
      </c>
      <c r="G452" s="9">
        <f t="shared" si="17"/>
        <v>0</v>
      </c>
      <c r="H452" s="9">
        <f t="shared" si="16"/>
        <v>0</v>
      </c>
    </row>
    <row r="453" spans="1:8" ht="25.5" hidden="1" x14ac:dyDescent="0.2">
      <c r="A453" s="10"/>
      <c r="B453" s="22" t="s">
        <v>442</v>
      </c>
      <c r="C453" s="19" t="s">
        <v>443</v>
      </c>
      <c r="D453" s="9"/>
      <c r="E453" s="20" t="s">
        <v>1317</v>
      </c>
      <c r="F453" s="20">
        <v>1.4</v>
      </c>
      <c r="G453" s="9">
        <f t="shared" si="17"/>
        <v>0</v>
      </c>
      <c r="H453" s="9">
        <f t="shared" si="16"/>
        <v>0</v>
      </c>
    </row>
    <row r="454" spans="1:8" ht="25.5" hidden="1" x14ac:dyDescent="0.2">
      <c r="A454" s="10"/>
      <c r="B454" s="22" t="s">
        <v>461</v>
      </c>
      <c r="C454" s="19" t="s">
        <v>462</v>
      </c>
      <c r="D454" s="9"/>
      <c r="E454" s="20" t="s">
        <v>1242</v>
      </c>
      <c r="F454" s="20">
        <v>0.27</v>
      </c>
      <c r="G454" s="9">
        <f t="shared" si="17"/>
        <v>0</v>
      </c>
      <c r="H454" s="9">
        <f t="shared" si="16"/>
        <v>0</v>
      </c>
    </row>
    <row r="455" spans="1:8" ht="25.5" hidden="1" x14ac:dyDescent="0.2">
      <c r="A455" s="10"/>
      <c r="B455" s="22" t="s">
        <v>461</v>
      </c>
      <c r="C455" s="19" t="s">
        <v>462</v>
      </c>
      <c r="D455" s="9"/>
      <c r="E455" s="20" t="s">
        <v>1242</v>
      </c>
      <c r="F455" s="20">
        <v>0.27</v>
      </c>
      <c r="G455" s="9">
        <f t="shared" si="17"/>
        <v>0</v>
      </c>
      <c r="H455" s="9">
        <f t="shared" si="16"/>
        <v>0</v>
      </c>
    </row>
    <row r="456" spans="1:8" ht="25.5" hidden="1" x14ac:dyDescent="0.2">
      <c r="A456" s="10"/>
      <c r="B456" s="22" t="s">
        <v>461</v>
      </c>
      <c r="C456" s="19" t="s">
        <v>462</v>
      </c>
      <c r="D456" s="9"/>
      <c r="E456" s="20" t="s">
        <v>1242</v>
      </c>
      <c r="F456" s="20">
        <v>0.27</v>
      </c>
      <c r="G456" s="9">
        <f t="shared" si="17"/>
        <v>0</v>
      </c>
      <c r="H456" s="9">
        <f t="shared" si="16"/>
        <v>0</v>
      </c>
    </row>
    <row r="457" spans="1:8" ht="25.5" hidden="1" x14ac:dyDescent="0.2">
      <c r="A457" s="10"/>
      <c r="B457" s="22" t="s">
        <v>461</v>
      </c>
      <c r="C457" s="19" t="s">
        <v>463</v>
      </c>
      <c r="D457" s="9"/>
      <c r="E457" s="20" t="s">
        <v>1242</v>
      </c>
      <c r="F457" s="20">
        <v>0.27</v>
      </c>
      <c r="G457" s="9">
        <f t="shared" si="17"/>
        <v>0</v>
      </c>
      <c r="H457" s="9">
        <f t="shared" ref="H457:H520" si="19">D457*F457</f>
        <v>0</v>
      </c>
    </row>
    <row r="458" spans="1:8" ht="25.5" hidden="1" x14ac:dyDescent="0.2">
      <c r="A458" s="10"/>
      <c r="B458" s="22" t="s">
        <v>822</v>
      </c>
      <c r="C458" s="19" t="s">
        <v>823</v>
      </c>
      <c r="D458" s="9"/>
      <c r="E458" s="20" t="s">
        <v>1329</v>
      </c>
      <c r="F458" s="20">
        <v>0.45</v>
      </c>
      <c r="G458" s="9">
        <f t="shared" si="17"/>
        <v>0</v>
      </c>
      <c r="H458" s="9">
        <f t="shared" si="19"/>
        <v>0</v>
      </c>
    </row>
    <row r="459" spans="1:8" ht="25.5" hidden="1" x14ac:dyDescent="0.2">
      <c r="A459" s="10"/>
      <c r="B459" s="22" t="s">
        <v>369</v>
      </c>
      <c r="C459" s="19" t="s">
        <v>370</v>
      </c>
      <c r="D459" s="9"/>
      <c r="E459" s="20" t="s">
        <v>1238</v>
      </c>
      <c r="F459" s="20">
        <v>0.45</v>
      </c>
      <c r="G459" s="9">
        <f t="shared" si="17"/>
        <v>0</v>
      </c>
      <c r="H459" s="9">
        <f t="shared" si="19"/>
        <v>0</v>
      </c>
    </row>
    <row r="460" spans="1:8" ht="38.25" x14ac:dyDescent="0.2">
      <c r="A460" s="30">
        <v>35</v>
      </c>
      <c r="B460" s="22" t="s">
        <v>391</v>
      </c>
      <c r="C460" s="19" t="s">
        <v>1477</v>
      </c>
      <c r="D460" s="9">
        <v>165.04</v>
      </c>
      <c r="E460" s="20">
        <v>0.48</v>
      </c>
      <c r="F460" s="20">
        <v>1.44</v>
      </c>
      <c r="G460" s="46">
        <f t="shared" ref="G460:G523" si="20">D460*E460</f>
        <v>79.219199999999987</v>
      </c>
      <c r="H460" s="46">
        <f t="shared" si="19"/>
        <v>237.65759999999997</v>
      </c>
    </row>
    <row r="461" spans="1:8" ht="25.5" hidden="1" x14ac:dyDescent="0.2">
      <c r="A461" s="10"/>
      <c r="B461" s="22" t="s">
        <v>749</v>
      </c>
      <c r="C461" s="19" t="s">
        <v>751</v>
      </c>
      <c r="D461" s="9"/>
      <c r="E461" s="20" t="s">
        <v>1242</v>
      </c>
      <c r="F461" s="20">
        <v>0.72</v>
      </c>
      <c r="G461" s="9">
        <f t="shared" si="20"/>
        <v>0</v>
      </c>
      <c r="H461" s="9">
        <f t="shared" si="19"/>
        <v>0</v>
      </c>
    </row>
    <row r="462" spans="1:8" ht="25.5" hidden="1" x14ac:dyDescent="0.2">
      <c r="A462" s="10"/>
      <c r="B462" s="22" t="s">
        <v>749</v>
      </c>
      <c r="C462" s="19" t="s">
        <v>751</v>
      </c>
      <c r="D462" s="9"/>
      <c r="E462" s="20" t="s">
        <v>1242</v>
      </c>
      <c r="F462" s="20">
        <v>0.72</v>
      </c>
      <c r="G462" s="9">
        <f t="shared" si="20"/>
        <v>0</v>
      </c>
      <c r="H462" s="9">
        <f t="shared" si="19"/>
        <v>0</v>
      </c>
    </row>
    <row r="463" spans="1:8" ht="38.25" x14ac:dyDescent="0.2">
      <c r="A463" s="10">
        <v>36</v>
      </c>
      <c r="B463" s="22" t="s">
        <v>1179</v>
      </c>
      <c r="C463" s="19" t="s">
        <v>1478</v>
      </c>
      <c r="D463" s="9">
        <v>65.55</v>
      </c>
      <c r="E463" s="20" t="s">
        <v>1395</v>
      </c>
      <c r="F463" s="20">
        <v>0.2</v>
      </c>
      <c r="G463" s="9">
        <f t="shared" si="20"/>
        <v>6.5549999999999997</v>
      </c>
      <c r="H463" s="9">
        <f t="shared" si="19"/>
        <v>13.11</v>
      </c>
    </row>
    <row r="464" spans="1:8" ht="25.5" hidden="1" x14ac:dyDescent="0.2">
      <c r="A464" s="30"/>
      <c r="B464" s="22" t="s">
        <v>1428</v>
      </c>
      <c r="C464" s="19" t="s">
        <v>1479</v>
      </c>
      <c r="D464" s="9"/>
      <c r="E464" s="20">
        <v>0.22</v>
      </c>
      <c r="F464" s="20">
        <v>0.88</v>
      </c>
      <c r="G464" s="46">
        <f t="shared" si="20"/>
        <v>0</v>
      </c>
      <c r="H464" s="46">
        <f t="shared" si="19"/>
        <v>0</v>
      </c>
    </row>
    <row r="465" spans="1:8" ht="25.5" hidden="1" x14ac:dyDescent="0.2">
      <c r="A465" s="30"/>
      <c r="B465" s="22" t="s">
        <v>744</v>
      </c>
      <c r="C465" s="19" t="s">
        <v>746</v>
      </c>
      <c r="D465" s="9"/>
      <c r="E465" s="20" t="s">
        <v>1242</v>
      </c>
      <c r="F465" s="20">
        <v>0.56000000000000005</v>
      </c>
      <c r="G465" s="46">
        <f t="shared" si="20"/>
        <v>0</v>
      </c>
      <c r="H465" s="46">
        <f t="shared" si="19"/>
        <v>0</v>
      </c>
    </row>
    <row r="466" spans="1:8" ht="25.5" hidden="1" x14ac:dyDescent="0.2">
      <c r="A466" s="10"/>
      <c r="B466" s="22" t="s">
        <v>744</v>
      </c>
      <c r="C466" s="19" t="s">
        <v>746</v>
      </c>
      <c r="D466" s="9"/>
      <c r="E466" s="20" t="s">
        <v>1242</v>
      </c>
      <c r="F466" s="20">
        <v>0.56000000000000005</v>
      </c>
      <c r="G466" s="9">
        <f t="shared" si="20"/>
        <v>0</v>
      </c>
      <c r="H466" s="9">
        <f t="shared" si="19"/>
        <v>0</v>
      </c>
    </row>
    <row r="467" spans="1:8" ht="25.5" hidden="1" x14ac:dyDescent="0.2">
      <c r="A467" s="10"/>
      <c r="B467" s="22" t="s">
        <v>744</v>
      </c>
      <c r="C467" s="19" t="s">
        <v>746</v>
      </c>
      <c r="D467" s="9"/>
      <c r="E467" s="20" t="s">
        <v>1242</v>
      </c>
      <c r="F467" s="20">
        <v>0.56000000000000005</v>
      </c>
      <c r="G467" s="9">
        <f t="shared" si="20"/>
        <v>0</v>
      </c>
      <c r="H467" s="9">
        <f t="shared" si="19"/>
        <v>0</v>
      </c>
    </row>
    <row r="468" spans="1:8" ht="25.5" hidden="1" x14ac:dyDescent="0.2">
      <c r="A468" s="30"/>
      <c r="B468" s="22" t="s">
        <v>796</v>
      </c>
      <c r="C468" s="19" t="s">
        <v>797</v>
      </c>
      <c r="D468" s="9"/>
      <c r="E468" s="20" t="s">
        <v>1375</v>
      </c>
      <c r="F468" s="20">
        <v>0.72</v>
      </c>
      <c r="G468" s="46">
        <f t="shared" si="20"/>
        <v>0</v>
      </c>
      <c r="H468" s="46">
        <f t="shared" si="19"/>
        <v>0</v>
      </c>
    </row>
    <row r="469" spans="1:8" ht="25.5" hidden="1" x14ac:dyDescent="0.2">
      <c r="A469" s="10"/>
      <c r="B469" s="22" t="s">
        <v>794</v>
      </c>
      <c r="C469" s="19" t="s">
        <v>795</v>
      </c>
      <c r="D469" s="9"/>
      <c r="E469" s="20" t="s">
        <v>1242</v>
      </c>
      <c r="F469" s="20">
        <v>0.56000000000000005</v>
      </c>
      <c r="G469" s="9">
        <f t="shared" si="20"/>
        <v>0</v>
      </c>
      <c r="H469" s="9">
        <f t="shared" si="19"/>
        <v>0</v>
      </c>
    </row>
    <row r="470" spans="1:8" ht="25.5" hidden="1" x14ac:dyDescent="0.2">
      <c r="A470" s="10"/>
      <c r="B470" s="22" t="s">
        <v>764</v>
      </c>
      <c r="C470" s="19" t="s">
        <v>765</v>
      </c>
      <c r="D470" s="9"/>
      <c r="E470" s="20" t="s">
        <v>1240</v>
      </c>
      <c r="F470" s="20">
        <v>0.84</v>
      </c>
      <c r="G470" s="9">
        <f t="shared" si="20"/>
        <v>0</v>
      </c>
      <c r="H470" s="9">
        <f t="shared" si="19"/>
        <v>0</v>
      </c>
    </row>
    <row r="471" spans="1:8" ht="25.5" hidden="1" x14ac:dyDescent="0.2">
      <c r="A471" s="10"/>
      <c r="B471" s="22" t="s">
        <v>764</v>
      </c>
      <c r="C471" s="19" t="s">
        <v>765</v>
      </c>
      <c r="D471" s="9"/>
      <c r="E471" s="20" t="s">
        <v>1240</v>
      </c>
      <c r="F471" s="20">
        <v>0.84</v>
      </c>
      <c r="G471" s="9">
        <f t="shared" si="20"/>
        <v>0</v>
      </c>
      <c r="H471" s="9">
        <f t="shared" si="19"/>
        <v>0</v>
      </c>
    </row>
    <row r="472" spans="1:8" ht="25.5" hidden="1" x14ac:dyDescent="0.2">
      <c r="A472" s="10"/>
      <c r="B472" s="22" t="s">
        <v>762</v>
      </c>
      <c r="C472" s="19" t="s">
        <v>763</v>
      </c>
      <c r="D472" s="9"/>
      <c r="E472" s="20" t="s">
        <v>1337</v>
      </c>
      <c r="F472" s="20">
        <v>0.64</v>
      </c>
      <c r="G472" s="9">
        <f t="shared" si="20"/>
        <v>0</v>
      </c>
      <c r="H472" s="9">
        <f t="shared" si="19"/>
        <v>0</v>
      </c>
    </row>
    <row r="473" spans="1:8" ht="25.5" hidden="1" x14ac:dyDescent="0.2">
      <c r="A473" s="10"/>
      <c r="B473" s="22" t="s">
        <v>762</v>
      </c>
      <c r="C473" s="19" t="s">
        <v>763</v>
      </c>
      <c r="D473" s="9"/>
      <c r="E473" s="20" t="s">
        <v>1337</v>
      </c>
      <c r="F473" s="20">
        <v>0.64</v>
      </c>
      <c r="G473" s="9">
        <f t="shared" si="20"/>
        <v>0</v>
      </c>
      <c r="H473" s="9">
        <f t="shared" si="19"/>
        <v>0</v>
      </c>
    </row>
    <row r="474" spans="1:8" ht="38.25" hidden="1" x14ac:dyDescent="0.2">
      <c r="A474" s="10"/>
      <c r="B474" s="22" t="s">
        <v>798</v>
      </c>
      <c r="C474" s="19" t="s">
        <v>799</v>
      </c>
      <c r="D474" s="9"/>
      <c r="E474" s="20" t="s">
        <v>1363</v>
      </c>
      <c r="F474" s="20">
        <v>0.51</v>
      </c>
      <c r="G474" s="9">
        <f t="shared" si="20"/>
        <v>0</v>
      </c>
      <c r="H474" s="9">
        <f t="shared" si="19"/>
        <v>0</v>
      </c>
    </row>
    <row r="475" spans="1:8" ht="51" hidden="1" x14ac:dyDescent="0.2">
      <c r="A475" s="10"/>
      <c r="B475" s="22" t="s">
        <v>800</v>
      </c>
      <c r="C475" s="19" t="s">
        <v>801</v>
      </c>
      <c r="D475" s="9"/>
      <c r="E475" s="20" t="s">
        <v>1335</v>
      </c>
      <c r="F475" s="20">
        <v>2</v>
      </c>
      <c r="G475" s="9">
        <f t="shared" si="20"/>
        <v>0</v>
      </c>
      <c r="H475" s="9">
        <f t="shared" si="19"/>
        <v>0</v>
      </c>
    </row>
    <row r="476" spans="1:8" ht="51" hidden="1" x14ac:dyDescent="0.2">
      <c r="A476" s="10"/>
      <c r="B476" s="22" t="s">
        <v>802</v>
      </c>
      <c r="C476" s="19" t="s">
        <v>803</v>
      </c>
      <c r="D476" s="9"/>
      <c r="E476" s="20" t="s">
        <v>1327</v>
      </c>
      <c r="F476" s="20">
        <v>2.2000000000000002</v>
      </c>
      <c r="G476" s="9">
        <f t="shared" si="20"/>
        <v>0</v>
      </c>
      <c r="H476" s="9">
        <f t="shared" si="19"/>
        <v>0</v>
      </c>
    </row>
    <row r="477" spans="1:8" ht="51" hidden="1" x14ac:dyDescent="0.2">
      <c r="A477" s="10"/>
      <c r="B477" s="22" t="s">
        <v>804</v>
      </c>
      <c r="C477" s="19" t="s">
        <v>805</v>
      </c>
      <c r="D477" s="9"/>
      <c r="E477" s="20" t="s">
        <v>1376</v>
      </c>
      <c r="F477" s="20">
        <v>3</v>
      </c>
      <c r="G477" s="9">
        <f t="shared" si="20"/>
        <v>0</v>
      </c>
      <c r="H477" s="9">
        <f t="shared" si="19"/>
        <v>0</v>
      </c>
    </row>
    <row r="478" spans="1:8" ht="51" hidden="1" x14ac:dyDescent="0.2">
      <c r="A478" s="10"/>
      <c r="B478" s="22" t="s">
        <v>806</v>
      </c>
      <c r="C478" s="19" t="s">
        <v>807</v>
      </c>
      <c r="D478" s="9"/>
      <c r="E478" s="20" t="s">
        <v>1343</v>
      </c>
      <c r="F478" s="20">
        <v>3.3</v>
      </c>
      <c r="G478" s="9">
        <f t="shared" si="20"/>
        <v>0</v>
      </c>
      <c r="H478" s="9">
        <f t="shared" si="19"/>
        <v>0</v>
      </c>
    </row>
    <row r="479" spans="1:8" ht="51" hidden="1" x14ac:dyDescent="0.2">
      <c r="A479" s="10"/>
      <c r="B479" s="22" t="s">
        <v>808</v>
      </c>
      <c r="C479" s="19" t="s">
        <v>809</v>
      </c>
      <c r="D479" s="9"/>
      <c r="E479" s="20" t="s">
        <v>1286</v>
      </c>
      <c r="F479" s="20">
        <v>4</v>
      </c>
      <c r="G479" s="9">
        <f t="shared" si="20"/>
        <v>0</v>
      </c>
      <c r="H479" s="9">
        <f t="shared" si="19"/>
        <v>0</v>
      </c>
    </row>
    <row r="480" spans="1:8" ht="51" hidden="1" x14ac:dyDescent="0.2">
      <c r="A480" s="10"/>
      <c r="B480" s="22" t="s">
        <v>810</v>
      </c>
      <c r="C480" s="19" t="s">
        <v>811</v>
      </c>
      <c r="D480" s="9"/>
      <c r="E480" s="20" t="s">
        <v>1280</v>
      </c>
      <c r="F480" s="20">
        <v>4.4000000000000004</v>
      </c>
      <c r="G480" s="9">
        <f t="shared" si="20"/>
        <v>0</v>
      </c>
      <c r="H480" s="9">
        <f t="shared" si="19"/>
        <v>0</v>
      </c>
    </row>
    <row r="481" spans="1:8" ht="51" hidden="1" x14ac:dyDescent="0.2">
      <c r="A481" s="10"/>
      <c r="B481" s="22" t="s">
        <v>812</v>
      </c>
      <c r="C481" s="19" t="s">
        <v>813</v>
      </c>
      <c r="D481" s="9"/>
      <c r="E481" s="20" t="s">
        <v>1347</v>
      </c>
      <c r="F481" s="20">
        <v>4.8</v>
      </c>
      <c r="G481" s="9">
        <f t="shared" si="20"/>
        <v>0</v>
      </c>
      <c r="H481" s="9">
        <f t="shared" si="19"/>
        <v>0</v>
      </c>
    </row>
    <row r="482" spans="1:8" ht="51" hidden="1" x14ac:dyDescent="0.2">
      <c r="A482" s="10"/>
      <c r="B482" s="22" t="s">
        <v>814</v>
      </c>
      <c r="C482" s="19" t="s">
        <v>815</v>
      </c>
      <c r="D482" s="9"/>
      <c r="E482" s="20" t="s">
        <v>1348</v>
      </c>
      <c r="F482" s="20">
        <v>5.28</v>
      </c>
      <c r="G482" s="9">
        <f t="shared" si="20"/>
        <v>0</v>
      </c>
      <c r="H482" s="9">
        <f t="shared" si="19"/>
        <v>0</v>
      </c>
    </row>
    <row r="483" spans="1:8" ht="25.5" hidden="1" x14ac:dyDescent="0.2">
      <c r="A483" s="10"/>
      <c r="B483" s="22" t="s">
        <v>816</v>
      </c>
      <c r="C483" s="19" t="s">
        <v>817</v>
      </c>
      <c r="D483" s="9"/>
      <c r="E483" s="20" t="s">
        <v>1377</v>
      </c>
      <c r="F483" s="20">
        <v>0.68</v>
      </c>
      <c r="G483" s="9">
        <f t="shared" si="20"/>
        <v>0</v>
      </c>
      <c r="H483" s="9">
        <f t="shared" si="19"/>
        <v>0</v>
      </c>
    </row>
    <row r="484" spans="1:8" ht="38.25" hidden="1" x14ac:dyDescent="0.2">
      <c r="A484" s="10"/>
      <c r="B484" s="22" t="s">
        <v>818</v>
      </c>
      <c r="C484" s="19" t="s">
        <v>819</v>
      </c>
      <c r="D484" s="9"/>
      <c r="E484" s="20" t="s">
        <v>1319</v>
      </c>
      <c r="F484" s="20">
        <v>0.68</v>
      </c>
      <c r="G484" s="9">
        <f t="shared" si="20"/>
        <v>0</v>
      </c>
      <c r="H484" s="9">
        <f t="shared" si="19"/>
        <v>0</v>
      </c>
    </row>
    <row r="485" spans="1:8" ht="38.25" hidden="1" x14ac:dyDescent="0.2">
      <c r="A485" s="10"/>
      <c r="B485" s="22" t="s">
        <v>818</v>
      </c>
      <c r="C485" s="19" t="s">
        <v>819</v>
      </c>
      <c r="D485" s="9"/>
      <c r="E485" s="20" t="s">
        <v>1319</v>
      </c>
      <c r="F485" s="20">
        <v>0.68</v>
      </c>
      <c r="G485" s="9">
        <f t="shared" si="20"/>
        <v>0</v>
      </c>
      <c r="H485" s="9">
        <f t="shared" si="19"/>
        <v>0</v>
      </c>
    </row>
    <row r="486" spans="1:8" ht="38.25" hidden="1" x14ac:dyDescent="0.2">
      <c r="A486" s="10"/>
      <c r="B486" s="22" t="s">
        <v>820</v>
      </c>
      <c r="C486" s="19" t="s">
        <v>821</v>
      </c>
      <c r="D486" s="9"/>
      <c r="E486" s="20" t="s">
        <v>1315</v>
      </c>
      <c r="F486" s="20">
        <v>0.8</v>
      </c>
      <c r="G486" s="9">
        <f t="shared" si="20"/>
        <v>0</v>
      </c>
      <c r="H486" s="9">
        <f t="shared" si="19"/>
        <v>0</v>
      </c>
    </row>
    <row r="487" spans="1:8" ht="38.25" hidden="1" x14ac:dyDescent="0.2">
      <c r="A487" s="10"/>
      <c r="B487" s="22" t="s">
        <v>820</v>
      </c>
      <c r="C487" s="19" t="s">
        <v>821</v>
      </c>
      <c r="D487" s="9"/>
      <c r="E487" s="20" t="s">
        <v>1315</v>
      </c>
      <c r="F487" s="20">
        <v>0.8</v>
      </c>
      <c r="G487" s="9">
        <f t="shared" si="20"/>
        <v>0</v>
      </c>
      <c r="H487" s="9">
        <f t="shared" si="19"/>
        <v>0</v>
      </c>
    </row>
    <row r="488" spans="1:8" ht="25.5" hidden="1" x14ac:dyDescent="0.2">
      <c r="A488" s="10"/>
      <c r="B488" s="22" t="s">
        <v>378</v>
      </c>
      <c r="C488" s="19" t="s">
        <v>379</v>
      </c>
      <c r="D488" s="9"/>
      <c r="E488" s="20" t="s">
        <v>1334</v>
      </c>
      <c r="F488" s="20">
        <v>0.28999999999999998</v>
      </c>
      <c r="G488" s="9">
        <f t="shared" si="20"/>
        <v>0</v>
      </c>
      <c r="H488" s="9">
        <f t="shared" si="19"/>
        <v>0</v>
      </c>
    </row>
    <row r="489" spans="1:8" ht="25.5" hidden="1" x14ac:dyDescent="0.2">
      <c r="A489" s="10"/>
      <c r="B489" s="22" t="s">
        <v>824</v>
      </c>
      <c r="C489" s="19" t="s">
        <v>825</v>
      </c>
      <c r="D489" s="9"/>
      <c r="E489" s="20" t="s">
        <v>1374</v>
      </c>
      <c r="F489" s="20">
        <v>0.39</v>
      </c>
      <c r="G489" s="9">
        <f t="shared" si="20"/>
        <v>0</v>
      </c>
      <c r="H489" s="9">
        <f t="shared" si="19"/>
        <v>0</v>
      </c>
    </row>
    <row r="490" spans="1:8" ht="25.5" hidden="1" x14ac:dyDescent="0.2">
      <c r="A490" s="10"/>
      <c r="B490" s="22" t="s">
        <v>824</v>
      </c>
      <c r="C490" s="19" t="s">
        <v>825</v>
      </c>
      <c r="D490" s="9"/>
      <c r="E490" s="20" t="s">
        <v>1374</v>
      </c>
      <c r="F490" s="20">
        <v>0.39</v>
      </c>
      <c r="G490" s="9">
        <f t="shared" si="20"/>
        <v>0</v>
      </c>
      <c r="H490" s="9">
        <f t="shared" si="19"/>
        <v>0</v>
      </c>
    </row>
    <row r="491" spans="1:8" ht="38.25" hidden="1" x14ac:dyDescent="0.2">
      <c r="A491" s="30"/>
      <c r="B491" s="22" t="s">
        <v>826</v>
      </c>
      <c r="C491" s="19" t="s">
        <v>1447</v>
      </c>
      <c r="D491" s="9"/>
      <c r="E491" s="20" t="s">
        <v>1338</v>
      </c>
      <c r="F491" s="20">
        <v>0.45</v>
      </c>
      <c r="G491" s="46">
        <f t="shared" si="20"/>
        <v>0</v>
      </c>
      <c r="H491" s="46">
        <f t="shared" si="19"/>
        <v>0</v>
      </c>
    </row>
    <row r="492" spans="1:8" ht="38.25" hidden="1" x14ac:dyDescent="0.2">
      <c r="A492" s="10"/>
      <c r="B492" s="22" t="s">
        <v>826</v>
      </c>
      <c r="C492" s="19" t="s">
        <v>827</v>
      </c>
      <c r="D492" s="9"/>
      <c r="E492" s="20" t="s">
        <v>1338</v>
      </c>
      <c r="F492" s="20">
        <v>0.45</v>
      </c>
      <c r="G492" s="9">
        <f t="shared" si="20"/>
        <v>0</v>
      </c>
      <c r="H492" s="9">
        <f t="shared" si="19"/>
        <v>0</v>
      </c>
    </row>
    <row r="493" spans="1:8" ht="38.25" hidden="1" x14ac:dyDescent="0.2">
      <c r="A493" s="10"/>
      <c r="B493" s="22" t="s">
        <v>828</v>
      </c>
      <c r="C493" s="19" t="s">
        <v>829</v>
      </c>
      <c r="D493" s="9"/>
      <c r="E493" s="20" t="s">
        <v>1310</v>
      </c>
      <c r="F493" s="20">
        <v>1.69</v>
      </c>
      <c r="G493" s="9">
        <f t="shared" si="20"/>
        <v>0</v>
      </c>
      <c r="H493" s="9">
        <f t="shared" si="19"/>
        <v>0</v>
      </c>
    </row>
    <row r="494" spans="1:8" ht="38.25" hidden="1" x14ac:dyDescent="0.2">
      <c r="A494" s="10"/>
      <c r="B494" s="22" t="s">
        <v>830</v>
      </c>
      <c r="C494" s="19" t="s">
        <v>831</v>
      </c>
      <c r="D494" s="9"/>
      <c r="E494" s="20" t="s">
        <v>1256</v>
      </c>
      <c r="F494" s="20">
        <v>1.6</v>
      </c>
      <c r="G494" s="9">
        <f t="shared" si="20"/>
        <v>0</v>
      </c>
      <c r="H494" s="9">
        <f t="shared" si="19"/>
        <v>0</v>
      </c>
    </row>
    <row r="495" spans="1:8" ht="25.5" hidden="1" x14ac:dyDescent="0.2">
      <c r="A495" s="10"/>
      <c r="B495" s="22" t="s">
        <v>830</v>
      </c>
      <c r="C495" s="19" t="s">
        <v>832</v>
      </c>
      <c r="D495" s="9"/>
      <c r="E495" s="20" t="s">
        <v>1256</v>
      </c>
      <c r="F495" s="20">
        <v>1.6</v>
      </c>
      <c r="G495" s="9">
        <f t="shared" si="20"/>
        <v>0</v>
      </c>
      <c r="H495" s="9">
        <f t="shared" si="19"/>
        <v>0</v>
      </c>
    </row>
    <row r="496" spans="1:8" ht="38.25" hidden="1" x14ac:dyDescent="0.2">
      <c r="A496" s="10"/>
      <c r="B496" s="22" t="s">
        <v>830</v>
      </c>
      <c r="C496" s="19" t="s">
        <v>833</v>
      </c>
      <c r="D496" s="9"/>
      <c r="E496" s="20" t="s">
        <v>1256</v>
      </c>
      <c r="F496" s="20">
        <v>1.6</v>
      </c>
      <c r="G496" s="9">
        <f t="shared" si="20"/>
        <v>0</v>
      </c>
      <c r="H496" s="9">
        <f t="shared" si="19"/>
        <v>0</v>
      </c>
    </row>
    <row r="497" spans="1:8" ht="25.5" hidden="1" x14ac:dyDescent="0.2">
      <c r="A497" s="10"/>
      <c r="B497" s="22" t="s">
        <v>834</v>
      </c>
      <c r="C497" s="19" t="s">
        <v>835</v>
      </c>
      <c r="D497" s="9"/>
      <c r="E497" s="20" t="s">
        <v>1269</v>
      </c>
      <c r="F497" s="20">
        <v>11</v>
      </c>
      <c r="G497" s="9">
        <f t="shared" si="20"/>
        <v>0</v>
      </c>
      <c r="H497" s="9">
        <f t="shared" si="19"/>
        <v>0</v>
      </c>
    </row>
    <row r="498" spans="1:8" ht="25.5" x14ac:dyDescent="0.2">
      <c r="A498" s="30">
        <v>37</v>
      </c>
      <c r="B498" s="22" t="s">
        <v>366</v>
      </c>
      <c r="C498" s="19" t="s">
        <v>367</v>
      </c>
      <c r="D498" s="9">
        <v>1009</v>
      </c>
      <c r="E498" s="20" t="s">
        <v>1238</v>
      </c>
      <c r="F498" s="20">
        <v>0.45</v>
      </c>
      <c r="G498" s="46">
        <f t="shared" si="20"/>
        <v>151.35</v>
      </c>
      <c r="H498" s="46">
        <f t="shared" si="19"/>
        <v>454.05</v>
      </c>
    </row>
    <row r="499" spans="1:8" ht="25.5" hidden="1" x14ac:dyDescent="0.2">
      <c r="A499" s="10"/>
      <c r="B499" s="22" t="s">
        <v>834</v>
      </c>
      <c r="C499" s="19" t="s">
        <v>835</v>
      </c>
      <c r="D499" s="9"/>
      <c r="E499" s="20" t="s">
        <v>1269</v>
      </c>
      <c r="F499" s="20">
        <v>11</v>
      </c>
      <c r="G499" s="9">
        <f t="shared" si="20"/>
        <v>0</v>
      </c>
      <c r="H499" s="9">
        <f t="shared" si="19"/>
        <v>0</v>
      </c>
    </row>
    <row r="500" spans="1:8" ht="25.5" hidden="1" x14ac:dyDescent="0.2">
      <c r="A500" s="10"/>
      <c r="B500" s="22" t="s">
        <v>837</v>
      </c>
      <c r="C500" s="19" t="s">
        <v>838</v>
      </c>
      <c r="D500" s="9"/>
      <c r="E500" s="20" t="s">
        <v>1235</v>
      </c>
      <c r="F500" s="20">
        <v>3.1</v>
      </c>
      <c r="G500" s="9">
        <f t="shared" si="20"/>
        <v>0</v>
      </c>
      <c r="H500" s="9">
        <f t="shared" si="19"/>
        <v>0</v>
      </c>
    </row>
    <row r="501" spans="1:8" ht="25.5" hidden="1" x14ac:dyDescent="0.2">
      <c r="A501" s="10"/>
      <c r="B501" s="22" t="s">
        <v>837</v>
      </c>
      <c r="C501" s="19" t="s">
        <v>838</v>
      </c>
      <c r="D501" s="9"/>
      <c r="E501" s="20" t="s">
        <v>1235</v>
      </c>
      <c r="F501" s="20">
        <v>3.1</v>
      </c>
      <c r="G501" s="9">
        <f t="shared" si="20"/>
        <v>0</v>
      </c>
      <c r="H501" s="9">
        <f t="shared" si="19"/>
        <v>0</v>
      </c>
    </row>
    <row r="502" spans="1:8" ht="38.25" hidden="1" x14ac:dyDescent="0.2">
      <c r="A502" s="10"/>
      <c r="B502" s="22" t="s">
        <v>839</v>
      </c>
      <c r="C502" s="19" t="s">
        <v>840</v>
      </c>
      <c r="D502" s="9"/>
      <c r="E502" s="20" t="s">
        <v>1378</v>
      </c>
      <c r="F502" s="20">
        <v>0.65</v>
      </c>
      <c r="G502" s="9">
        <f t="shared" si="20"/>
        <v>0</v>
      </c>
      <c r="H502" s="9">
        <f t="shared" si="19"/>
        <v>0</v>
      </c>
    </row>
    <row r="503" spans="1:8" ht="25.5" hidden="1" x14ac:dyDescent="0.2">
      <c r="A503" s="10"/>
      <c r="B503" s="22" t="s">
        <v>841</v>
      </c>
      <c r="C503" s="19" t="s">
        <v>842</v>
      </c>
      <c r="D503" s="9"/>
      <c r="E503" s="20" t="s">
        <v>1346</v>
      </c>
      <c r="F503" s="20">
        <v>4.84</v>
      </c>
      <c r="G503" s="9">
        <f t="shared" si="20"/>
        <v>0</v>
      </c>
      <c r="H503" s="9">
        <f t="shared" si="19"/>
        <v>0</v>
      </c>
    </row>
    <row r="504" spans="1:8" ht="25.5" hidden="1" x14ac:dyDescent="0.2">
      <c r="A504" s="10"/>
      <c r="B504" s="22" t="s">
        <v>843</v>
      </c>
      <c r="C504" s="19" t="s">
        <v>844</v>
      </c>
      <c r="D504" s="9"/>
      <c r="E504" s="20" t="s">
        <v>1329</v>
      </c>
      <c r="F504" s="20">
        <v>3</v>
      </c>
      <c r="G504" s="9">
        <f t="shared" si="20"/>
        <v>0</v>
      </c>
      <c r="H504" s="9">
        <f t="shared" si="19"/>
        <v>0</v>
      </c>
    </row>
    <row r="505" spans="1:8" ht="25.5" hidden="1" x14ac:dyDescent="0.2">
      <c r="A505" s="10"/>
      <c r="B505" s="22" t="s">
        <v>843</v>
      </c>
      <c r="C505" s="19" t="s">
        <v>844</v>
      </c>
      <c r="D505" s="9"/>
      <c r="E505" s="20" t="s">
        <v>1329</v>
      </c>
      <c r="F505" s="20">
        <v>3</v>
      </c>
      <c r="G505" s="9">
        <f t="shared" si="20"/>
        <v>0</v>
      </c>
      <c r="H505" s="9">
        <f t="shared" si="19"/>
        <v>0</v>
      </c>
    </row>
    <row r="506" spans="1:8" ht="25.5" hidden="1" x14ac:dyDescent="0.2">
      <c r="A506" s="10"/>
      <c r="B506" s="22" t="s">
        <v>845</v>
      </c>
      <c r="C506" s="19" t="s">
        <v>846</v>
      </c>
      <c r="D506" s="9"/>
      <c r="E506" s="20" t="s">
        <v>1235</v>
      </c>
      <c r="F506" s="20">
        <v>21</v>
      </c>
      <c r="G506" s="9">
        <f t="shared" si="20"/>
        <v>0</v>
      </c>
      <c r="H506" s="9">
        <f t="shared" si="19"/>
        <v>0</v>
      </c>
    </row>
    <row r="507" spans="1:8" ht="25.5" hidden="1" x14ac:dyDescent="0.2">
      <c r="A507" s="10"/>
      <c r="B507" s="22" t="s">
        <v>845</v>
      </c>
      <c r="C507" s="19" t="s">
        <v>846</v>
      </c>
      <c r="D507" s="9"/>
      <c r="E507" s="20" t="s">
        <v>1235</v>
      </c>
      <c r="F507" s="20">
        <v>21</v>
      </c>
      <c r="G507" s="9">
        <f t="shared" si="20"/>
        <v>0</v>
      </c>
      <c r="H507" s="9">
        <f t="shared" si="19"/>
        <v>0</v>
      </c>
    </row>
    <row r="508" spans="1:8" ht="38.25" hidden="1" x14ac:dyDescent="0.2">
      <c r="A508" s="10"/>
      <c r="B508" s="22" t="s">
        <v>847</v>
      </c>
      <c r="C508" s="19" t="s">
        <v>848</v>
      </c>
      <c r="D508" s="9"/>
      <c r="E508" s="20" t="s">
        <v>1346</v>
      </c>
      <c r="F508" s="20">
        <v>3.64</v>
      </c>
      <c r="G508" s="9">
        <f t="shared" si="20"/>
        <v>0</v>
      </c>
      <c r="H508" s="9">
        <f t="shared" si="19"/>
        <v>0</v>
      </c>
    </row>
    <row r="509" spans="1:8" ht="25.5" hidden="1" x14ac:dyDescent="0.2">
      <c r="A509" s="10"/>
      <c r="B509" s="22" t="s">
        <v>847</v>
      </c>
      <c r="C509" s="19" t="s">
        <v>849</v>
      </c>
      <c r="D509" s="9"/>
      <c r="E509" s="20" t="s">
        <v>1377</v>
      </c>
      <c r="F509" s="20">
        <v>3.96</v>
      </c>
      <c r="G509" s="9">
        <f t="shared" si="20"/>
        <v>0</v>
      </c>
      <c r="H509" s="9">
        <f t="shared" si="19"/>
        <v>0</v>
      </c>
    </row>
    <row r="510" spans="1:8" ht="25.5" hidden="1" x14ac:dyDescent="0.2">
      <c r="A510" s="10"/>
      <c r="B510" s="22" t="s">
        <v>850</v>
      </c>
      <c r="C510" s="19" t="s">
        <v>851</v>
      </c>
      <c r="D510" s="9"/>
      <c r="E510" s="20" t="s">
        <v>1379</v>
      </c>
      <c r="F510" s="20">
        <v>4.22</v>
      </c>
      <c r="G510" s="9">
        <f t="shared" si="20"/>
        <v>0</v>
      </c>
      <c r="H510" s="9">
        <f t="shared" si="19"/>
        <v>0</v>
      </c>
    </row>
    <row r="511" spans="1:8" hidden="1" x14ac:dyDescent="0.2">
      <c r="A511" s="10"/>
      <c r="B511" s="22" t="s">
        <v>852</v>
      </c>
      <c r="C511" s="19" t="s">
        <v>853</v>
      </c>
      <c r="D511" s="9"/>
      <c r="E511" s="20" t="s">
        <v>1256</v>
      </c>
      <c r="F511" s="20">
        <v>10</v>
      </c>
      <c r="G511" s="9">
        <f t="shared" si="20"/>
        <v>0</v>
      </c>
      <c r="H511" s="9">
        <f t="shared" si="19"/>
        <v>0</v>
      </c>
    </row>
    <row r="512" spans="1:8" ht="38.25" x14ac:dyDescent="0.2">
      <c r="A512" s="10">
        <v>38</v>
      </c>
      <c r="B512" s="22" t="s">
        <v>860</v>
      </c>
      <c r="C512" s="19" t="s">
        <v>861</v>
      </c>
      <c r="D512" s="9">
        <v>4.2519999999999998</v>
      </c>
      <c r="E512" s="20" t="s">
        <v>1235</v>
      </c>
      <c r="F512" s="20">
        <v>13</v>
      </c>
      <c r="G512" s="9">
        <f t="shared" si="20"/>
        <v>0</v>
      </c>
      <c r="H512" s="9">
        <f t="shared" si="19"/>
        <v>55.275999999999996</v>
      </c>
    </row>
    <row r="513" spans="1:8" ht="25.5" hidden="1" x14ac:dyDescent="0.2">
      <c r="A513" s="10"/>
      <c r="B513" s="22" t="s">
        <v>854</v>
      </c>
      <c r="C513" s="19" t="s">
        <v>855</v>
      </c>
      <c r="D513" s="9"/>
      <c r="E513" s="20" t="s">
        <v>1235</v>
      </c>
      <c r="F513" s="20">
        <v>0.46</v>
      </c>
      <c r="G513" s="9">
        <f t="shared" si="20"/>
        <v>0</v>
      </c>
      <c r="H513" s="9">
        <f t="shared" si="19"/>
        <v>0</v>
      </c>
    </row>
    <row r="514" spans="1:8" ht="25.5" hidden="1" x14ac:dyDescent="0.2">
      <c r="A514" s="10"/>
      <c r="B514" s="22" t="s">
        <v>856</v>
      </c>
      <c r="C514" s="19" t="s">
        <v>857</v>
      </c>
      <c r="D514" s="9"/>
      <c r="E514" s="20" t="s">
        <v>1235</v>
      </c>
      <c r="F514" s="20">
        <v>0.63</v>
      </c>
      <c r="G514" s="9">
        <f t="shared" si="20"/>
        <v>0</v>
      </c>
      <c r="H514" s="9">
        <f t="shared" si="19"/>
        <v>0</v>
      </c>
    </row>
    <row r="515" spans="1:8" ht="38.25" hidden="1" x14ac:dyDescent="0.2">
      <c r="A515" s="10"/>
      <c r="B515" s="22" t="s">
        <v>858</v>
      </c>
      <c r="C515" s="19" t="s">
        <v>859</v>
      </c>
      <c r="D515" s="9"/>
      <c r="E515" s="20" t="s">
        <v>1235</v>
      </c>
      <c r="F515" s="20">
        <v>9.6</v>
      </c>
      <c r="G515" s="9">
        <f t="shared" si="20"/>
        <v>0</v>
      </c>
      <c r="H515" s="9">
        <f t="shared" si="19"/>
        <v>0</v>
      </c>
    </row>
    <row r="516" spans="1:8" ht="25.5" x14ac:dyDescent="0.2">
      <c r="A516" s="10">
        <v>39</v>
      </c>
      <c r="B516" s="22" t="s">
        <v>860</v>
      </c>
      <c r="C516" s="19" t="s">
        <v>862</v>
      </c>
      <c r="D516" s="9">
        <v>4.2519999999999998</v>
      </c>
      <c r="E516" s="20" t="s">
        <v>1235</v>
      </c>
      <c r="F516" s="20">
        <v>9.3000000000000007</v>
      </c>
      <c r="G516" s="9">
        <f t="shared" si="20"/>
        <v>0</v>
      </c>
      <c r="H516" s="9">
        <f t="shared" si="19"/>
        <v>39.543599999999998</v>
      </c>
    </row>
    <row r="517" spans="1:8" ht="38.25" x14ac:dyDescent="0.2">
      <c r="A517" s="10">
        <v>40</v>
      </c>
      <c r="B517" s="22" t="s">
        <v>1179</v>
      </c>
      <c r="C517" s="19" t="s">
        <v>1505</v>
      </c>
      <c r="D517" s="9">
        <v>1507.9</v>
      </c>
      <c r="E517" s="20" t="s">
        <v>1395</v>
      </c>
      <c r="F517" s="20">
        <v>0.2</v>
      </c>
      <c r="G517" s="9">
        <f t="shared" si="20"/>
        <v>150.79000000000002</v>
      </c>
      <c r="H517" s="9">
        <f t="shared" si="19"/>
        <v>301.58000000000004</v>
      </c>
    </row>
    <row r="518" spans="1:8" ht="25.5" hidden="1" x14ac:dyDescent="0.2">
      <c r="A518" s="30"/>
      <c r="B518" s="22" t="s">
        <v>1441</v>
      </c>
      <c r="C518" s="19" t="s">
        <v>1440</v>
      </c>
      <c r="D518" s="9"/>
      <c r="E518" s="20">
        <v>0.5</v>
      </c>
      <c r="F518" s="20">
        <v>2</v>
      </c>
      <c r="G518" s="46">
        <f t="shared" si="20"/>
        <v>0</v>
      </c>
      <c r="H518" s="46">
        <f t="shared" si="19"/>
        <v>0</v>
      </c>
    </row>
    <row r="519" spans="1:8" ht="25.5" x14ac:dyDescent="0.2">
      <c r="A519" s="10">
        <v>41</v>
      </c>
      <c r="B519" s="22" t="s">
        <v>749</v>
      </c>
      <c r="C519" s="19" t="s">
        <v>751</v>
      </c>
      <c r="D519" s="9">
        <v>539</v>
      </c>
      <c r="E519" s="20" t="s">
        <v>1242</v>
      </c>
      <c r="F519" s="20">
        <v>0.72</v>
      </c>
      <c r="G519" s="9">
        <f t="shared" si="20"/>
        <v>75.460000000000008</v>
      </c>
      <c r="H519" s="9">
        <f t="shared" si="19"/>
        <v>388.08</v>
      </c>
    </row>
    <row r="520" spans="1:8" ht="25.5" hidden="1" x14ac:dyDescent="0.2">
      <c r="A520" s="10"/>
      <c r="B520" s="22" t="s">
        <v>863</v>
      </c>
      <c r="C520" s="19" t="s">
        <v>864</v>
      </c>
      <c r="D520" s="9"/>
      <c r="E520" s="20" t="s">
        <v>1380</v>
      </c>
      <c r="F520" s="20">
        <v>11.17</v>
      </c>
      <c r="G520" s="9">
        <f t="shared" si="20"/>
        <v>0</v>
      </c>
      <c r="H520" s="9">
        <f t="shared" si="19"/>
        <v>0</v>
      </c>
    </row>
    <row r="521" spans="1:8" ht="25.5" hidden="1" x14ac:dyDescent="0.2">
      <c r="A521" s="10"/>
      <c r="B521" s="22" t="s">
        <v>865</v>
      </c>
      <c r="C521" s="19" t="s">
        <v>866</v>
      </c>
      <c r="D521" s="9"/>
      <c r="E521" s="20" t="s">
        <v>1235</v>
      </c>
      <c r="F521" s="20">
        <v>0.62</v>
      </c>
      <c r="G521" s="9">
        <f t="shared" si="20"/>
        <v>0</v>
      </c>
      <c r="H521" s="9">
        <f t="shared" ref="H521:H584" si="21">D521*F521</f>
        <v>0</v>
      </c>
    </row>
    <row r="522" spans="1:8" ht="25.5" x14ac:dyDescent="0.2">
      <c r="A522" s="30">
        <v>42</v>
      </c>
      <c r="B522" s="22" t="s">
        <v>1428</v>
      </c>
      <c r="C522" s="19" t="s">
        <v>1429</v>
      </c>
      <c r="D522" s="9">
        <v>22</v>
      </c>
      <c r="E522" s="20">
        <v>0.22</v>
      </c>
      <c r="F522" s="20">
        <v>0.88</v>
      </c>
      <c r="G522" s="46">
        <f t="shared" si="20"/>
        <v>4.84</v>
      </c>
      <c r="H522" s="46">
        <f t="shared" si="21"/>
        <v>19.36</v>
      </c>
    </row>
    <row r="523" spans="1:8" ht="25.5" x14ac:dyDescent="0.2">
      <c r="A523" s="30">
        <v>43</v>
      </c>
      <c r="B523" s="22" t="s">
        <v>1441</v>
      </c>
      <c r="C523" s="19" t="s">
        <v>1442</v>
      </c>
      <c r="D523" s="9">
        <v>54</v>
      </c>
      <c r="E523" s="20">
        <v>0.75</v>
      </c>
      <c r="F523" s="20">
        <v>0.25</v>
      </c>
      <c r="G523" s="46">
        <f t="shared" si="20"/>
        <v>40.5</v>
      </c>
      <c r="H523" s="46">
        <f t="shared" si="21"/>
        <v>13.5</v>
      </c>
    </row>
    <row r="524" spans="1:8" ht="25.5" hidden="1" x14ac:dyDescent="0.2">
      <c r="A524" s="10"/>
      <c r="B524" s="22" t="s">
        <v>868</v>
      </c>
      <c r="C524" s="19" t="s">
        <v>869</v>
      </c>
      <c r="D524" s="9"/>
      <c r="E524" s="20" t="s">
        <v>1235</v>
      </c>
      <c r="F524" s="20">
        <v>12.4</v>
      </c>
      <c r="G524" s="9">
        <f t="shared" ref="G524:G587" si="22">D524*E524</f>
        <v>0</v>
      </c>
      <c r="H524" s="9">
        <f t="shared" si="21"/>
        <v>0</v>
      </c>
    </row>
    <row r="525" spans="1:8" ht="25.5" x14ac:dyDescent="0.2">
      <c r="A525" s="30">
        <v>44</v>
      </c>
      <c r="B525" s="22" t="s">
        <v>451</v>
      </c>
      <c r="C525" s="19" t="s">
        <v>1431</v>
      </c>
      <c r="D525" s="9">
        <v>140.9</v>
      </c>
      <c r="E525" s="20" t="s">
        <v>1235</v>
      </c>
      <c r="F525" s="20">
        <v>0.2</v>
      </c>
      <c r="G525" s="46">
        <f t="shared" si="22"/>
        <v>0</v>
      </c>
      <c r="H525" s="46">
        <f t="shared" si="21"/>
        <v>28.180000000000003</v>
      </c>
    </row>
    <row r="526" spans="1:8" ht="25.5" hidden="1" x14ac:dyDescent="0.2">
      <c r="A526" s="10"/>
      <c r="B526" s="22" t="s">
        <v>870</v>
      </c>
      <c r="C526" s="19" t="s">
        <v>871</v>
      </c>
      <c r="D526" s="9"/>
      <c r="E526" s="20" t="s">
        <v>1235</v>
      </c>
      <c r="F526" s="20">
        <v>0.24</v>
      </c>
      <c r="G526" s="9">
        <f t="shared" si="22"/>
        <v>0</v>
      </c>
      <c r="H526" s="9">
        <f t="shared" si="21"/>
        <v>0</v>
      </c>
    </row>
    <row r="527" spans="1:8" ht="25.5" hidden="1" x14ac:dyDescent="0.2">
      <c r="A527" s="10"/>
      <c r="B527" s="22" t="s">
        <v>872</v>
      </c>
      <c r="C527" s="19" t="s">
        <v>873</v>
      </c>
      <c r="D527" s="9"/>
      <c r="E527" s="20" t="s">
        <v>1235</v>
      </c>
      <c r="F527" s="20">
        <v>55</v>
      </c>
      <c r="G527" s="9">
        <f t="shared" si="22"/>
        <v>0</v>
      </c>
      <c r="H527" s="9">
        <f t="shared" si="21"/>
        <v>0</v>
      </c>
    </row>
    <row r="528" spans="1:8" ht="25.5" hidden="1" x14ac:dyDescent="0.2">
      <c r="A528" s="10"/>
      <c r="B528" s="22" t="s">
        <v>874</v>
      </c>
      <c r="C528" s="19" t="s">
        <v>875</v>
      </c>
      <c r="D528" s="9"/>
      <c r="E528" s="20" t="s">
        <v>1235</v>
      </c>
      <c r="F528" s="20">
        <v>6.2</v>
      </c>
      <c r="G528" s="9">
        <f t="shared" si="22"/>
        <v>0</v>
      </c>
      <c r="H528" s="9">
        <f t="shared" si="21"/>
        <v>0</v>
      </c>
    </row>
    <row r="529" spans="1:8" ht="38.25" hidden="1" x14ac:dyDescent="0.2">
      <c r="A529" s="10"/>
      <c r="B529" s="22" t="s">
        <v>876</v>
      </c>
      <c r="C529" s="19" t="s">
        <v>877</v>
      </c>
      <c r="D529" s="9"/>
      <c r="E529" s="20" t="s">
        <v>1235</v>
      </c>
      <c r="F529" s="20">
        <v>1.8</v>
      </c>
      <c r="G529" s="9">
        <f t="shared" si="22"/>
        <v>0</v>
      </c>
      <c r="H529" s="9">
        <f t="shared" si="21"/>
        <v>0</v>
      </c>
    </row>
    <row r="530" spans="1:8" ht="38.25" hidden="1" x14ac:dyDescent="0.2">
      <c r="A530" s="10"/>
      <c r="B530" s="22" t="s">
        <v>876</v>
      </c>
      <c r="C530" s="19" t="s">
        <v>878</v>
      </c>
      <c r="D530" s="9"/>
      <c r="E530" s="20" t="s">
        <v>1235</v>
      </c>
      <c r="F530" s="20">
        <v>1.8</v>
      </c>
      <c r="G530" s="9">
        <f t="shared" si="22"/>
        <v>0</v>
      </c>
      <c r="H530" s="9">
        <f t="shared" si="21"/>
        <v>0</v>
      </c>
    </row>
    <row r="531" spans="1:8" ht="38.25" hidden="1" x14ac:dyDescent="0.2">
      <c r="A531" s="10"/>
      <c r="B531" s="22" t="s">
        <v>879</v>
      </c>
      <c r="C531" s="19" t="s">
        <v>880</v>
      </c>
      <c r="D531" s="9"/>
      <c r="E531" s="20" t="s">
        <v>1235</v>
      </c>
      <c r="F531" s="20">
        <v>1.8</v>
      </c>
      <c r="G531" s="9">
        <f t="shared" si="22"/>
        <v>0</v>
      </c>
      <c r="H531" s="9">
        <f t="shared" si="21"/>
        <v>0</v>
      </c>
    </row>
    <row r="532" spans="1:8" ht="25.5" x14ac:dyDescent="0.2">
      <c r="A532" s="30">
        <v>45</v>
      </c>
      <c r="B532" s="22" t="s">
        <v>457</v>
      </c>
      <c r="C532" s="19" t="s">
        <v>458</v>
      </c>
      <c r="D532" s="9">
        <v>34.055999999999997</v>
      </c>
      <c r="E532" s="20" t="s">
        <v>1235</v>
      </c>
      <c r="F532" s="20">
        <v>6.4</v>
      </c>
      <c r="G532" s="46">
        <f t="shared" si="22"/>
        <v>0</v>
      </c>
      <c r="H532" s="46">
        <f t="shared" si="21"/>
        <v>217.95839999999998</v>
      </c>
    </row>
    <row r="533" spans="1:8" ht="38.25" hidden="1" x14ac:dyDescent="0.2">
      <c r="A533" s="10"/>
      <c r="B533" s="22" t="s">
        <v>882</v>
      </c>
      <c r="C533" s="19" t="s">
        <v>883</v>
      </c>
      <c r="D533" s="9"/>
      <c r="E533" s="20" t="s">
        <v>1235</v>
      </c>
      <c r="F533" s="20">
        <v>0.33</v>
      </c>
      <c r="G533" s="9">
        <f t="shared" si="22"/>
        <v>0</v>
      </c>
      <c r="H533" s="9">
        <f t="shared" si="21"/>
        <v>0</v>
      </c>
    </row>
    <row r="534" spans="1:8" ht="38.25" x14ac:dyDescent="0.2">
      <c r="A534" s="10">
        <v>46</v>
      </c>
      <c r="B534" s="22" t="s">
        <v>500</v>
      </c>
      <c r="C534" s="19" t="s">
        <v>1480</v>
      </c>
      <c r="D534" s="9">
        <v>280.27999999999997</v>
      </c>
      <c r="E534" s="20" t="s">
        <v>1235</v>
      </c>
      <c r="F534" s="20">
        <v>0.52</v>
      </c>
      <c r="G534" s="9">
        <f t="shared" si="22"/>
        <v>0</v>
      </c>
      <c r="H534" s="9">
        <f t="shared" si="21"/>
        <v>145.7456</v>
      </c>
    </row>
    <row r="535" spans="1:8" ht="25.5" hidden="1" x14ac:dyDescent="0.2">
      <c r="A535" s="10"/>
      <c r="B535" s="22" t="s">
        <v>885</v>
      </c>
      <c r="C535" s="19" t="s">
        <v>886</v>
      </c>
      <c r="D535" s="9"/>
      <c r="E535" s="20" t="s">
        <v>1235</v>
      </c>
      <c r="F535" s="20">
        <v>6.7</v>
      </c>
      <c r="G535" s="9">
        <f t="shared" si="22"/>
        <v>0</v>
      </c>
      <c r="H535" s="9">
        <f t="shared" si="21"/>
        <v>0</v>
      </c>
    </row>
    <row r="536" spans="1:8" ht="38.25" hidden="1" x14ac:dyDescent="0.2">
      <c r="A536" s="10"/>
      <c r="B536" s="22" t="s">
        <v>887</v>
      </c>
      <c r="C536" s="19" t="s">
        <v>1471</v>
      </c>
      <c r="D536" s="9"/>
      <c r="E536" s="20" t="s">
        <v>1235</v>
      </c>
      <c r="F536" s="20">
        <v>3.9</v>
      </c>
      <c r="G536" s="9">
        <f t="shared" si="22"/>
        <v>0</v>
      </c>
      <c r="H536" s="9">
        <f t="shared" si="21"/>
        <v>0</v>
      </c>
    </row>
    <row r="537" spans="1:8" hidden="1" x14ac:dyDescent="0.2">
      <c r="A537" s="10"/>
      <c r="B537" s="22" t="s">
        <v>374</v>
      </c>
      <c r="C537" s="19" t="s">
        <v>375</v>
      </c>
      <c r="D537" s="9"/>
      <c r="E537" s="20" t="s">
        <v>1235</v>
      </c>
      <c r="F537" s="20">
        <v>0.78</v>
      </c>
      <c r="G537" s="9">
        <f t="shared" si="22"/>
        <v>0</v>
      </c>
      <c r="H537" s="9">
        <f t="shared" si="21"/>
        <v>0</v>
      </c>
    </row>
    <row r="538" spans="1:8" ht="25.5" x14ac:dyDescent="0.2">
      <c r="A538" s="10">
        <v>47</v>
      </c>
      <c r="B538" s="22" t="s">
        <v>615</v>
      </c>
      <c r="C538" s="19" t="s">
        <v>616</v>
      </c>
      <c r="D538" s="9">
        <v>20</v>
      </c>
      <c r="E538" s="20" t="s">
        <v>1235</v>
      </c>
      <c r="F538" s="20">
        <v>0.17</v>
      </c>
      <c r="G538" s="9">
        <f t="shared" si="22"/>
        <v>0</v>
      </c>
      <c r="H538" s="9">
        <f t="shared" si="21"/>
        <v>3.4000000000000004</v>
      </c>
    </row>
    <row r="539" spans="1:8" ht="38.25" hidden="1" x14ac:dyDescent="0.2">
      <c r="A539" s="10"/>
      <c r="B539" s="22" t="s">
        <v>894</v>
      </c>
      <c r="C539" s="19" t="s">
        <v>895</v>
      </c>
      <c r="D539" s="9"/>
      <c r="E539" s="20" t="s">
        <v>1235</v>
      </c>
      <c r="F539" s="20">
        <v>25</v>
      </c>
      <c r="G539" s="9">
        <f t="shared" si="22"/>
        <v>0</v>
      </c>
      <c r="H539" s="9">
        <f t="shared" si="21"/>
        <v>0</v>
      </c>
    </row>
    <row r="540" spans="1:8" ht="25.5" x14ac:dyDescent="0.2">
      <c r="A540" s="10">
        <v>48</v>
      </c>
      <c r="B540" s="22" t="s">
        <v>621</v>
      </c>
      <c r="C540" s="19" t="s">
        <v>1482</v>
      </c>
      <c r="D540" s="9">
        <v>67.540000000000006</v>
      </c>
      <c r="E540" s="20" t="s">
        <v>1315</v>
      </c>
      <c r="F540" s="20">
        <v>0</v>
      </c>
      <c r="G540" s="9">
        <f t="shared" si="22"/>
        <v>13.508000000000003</v>
      </c>
      <c r="H540" s="9">
        <f t="shared" si="21"/>
        <v>0</v>
      </c>
    </row>
    <row r="541" spans="1:8" ht="25.5" hidden="1" x14ac:dyDescent="0.2">
      <c r="A541" s="10"/>
      <c r="B541" s="22" t="s">
        <v>897</v>
      </c>
      <c r="C541" s="19" t="s">
        <v>898</v>
      </c>
      <c r="D541" s="9"/>
      <c r="E541" s="20" t="s">
        <v>1235</v>
      </c>
      <c r="F541" s="20">
        <v>9.4</v>
      </c>
      <c r="G541" s="9">
        <f t="shared" si="22"/>
        <v>0</v>
      </c>
      <c r="H541" s="9">
        <f t="shared" si="21"/>
        <v>0</v>
      </c>
    </row>
    <row r="542" spans="1:8" ht="38.25" hidden="1" x14ac:dyDescent="0.2">
      <c r="A542" s="10"/>
      <c r="B542" s="22" t="s">
        <v>899</v>
      </c>
      <c r="C542" s="19" t="s">
        <v>900</v>
      </c>
      <c r="D542" s="9"/>
      <c r="E542" s="20" t="s">
        <v>1235</v>
      </c>
      <c r="F542" s="20">
        <v>11.5</v>
      </c>
      <c r="G542" s="9">
        <f t="shared" si="22"/>
        <v>0</v>
      </c>
      <c r="H542" s="9">
        <f t="shared" si="21"/>
        <v>0</v>
      </c>
    </row>
    <row r="543" spans="1:8" ht="38.25" hidden="1" x14ac:dyDescent="0.2">
      <c r="A543" s="10"/>
      <c r="B543" s="22" t="s">
        <v>901</v>
      </c>
      <c r="C543" s="19" t="s">
        <v>902</v>
      </c>
      <c r="D543" s="9"/>
      <c r="E543" s="20" t="s">
        <v>1235</v>
      </c>
      <c r="F543" s="20">
        <v>4.4000000000000004</v>
      </c>
      <c r="G543" s="9">
        <f t="shared" si="22"/>
        <v>0</v>
      </c>
      <c r="H543" s="9">
        <f t="shared" si="21"/>
        <v>0</v>
      </c>
    </row>
    <row r="544" spans="1:8" ht="38.25" x14ac:dyDescent="0.2">
      <c r="A544" s="10">
        <v>49</v>
      </c>
      <c r="B544" s="22" t="s">
        <v>622</v>
      </c>
      <c r="C544" s="19" t="s">
        <v>1483</v>
      </c>
      <c r="D544" s="9">
        <v>0.6754</v>
      </c>
      <c r="E544" s="20" t="s">
        <v>1360</v>
      </c>
      <c r="F544" s="20">
        <v>59.5</v>
      </c>
      <c r="G544" s="9">
        <f t="shared" si="22"/>
        <v>9.4556000000000004</v>
      </c>
      <c r="H544" s="9">
        <f t="shared" si="21"/>
        <v>40.186300000000003</v>
      </c>
    </row>
    <row r="545" spans="1:8" ht="25.5" hidden="1" x14ac:dyDescent="0.2">
      <c r="A545" s="10"/>
      <c r="B545" s="22" t="s">
        <v>905</v>
      </c>
      <c r="C545" s="19" t="s">
        <v>906</v>
      </c>
      <c r="D545" s="9"/>
      <c r="E545" s="20" t="s">
        <v>1235</v>
      </c>
      <c r="F545" s="20">
        <v>25</v>
      </c>
      <c r="G545" s="9">
        <f t="shared" si="22"/>
        <v>0</v>
      </c>
      <c r="H545" s="9">
        <f t="shared" si="21"/>
        <v>0</v>
      </c>
    </row>
    <row r="546" spans="1:8" ht="38.25" x14ac:dyDescent="0.2">
      <c r="A546" s="10">
        <v>50</v>
      </c>
      <c r="B546" s="22" t="s">
        <v>629</v>
      </c>
      <c r="C546" s="19" t="s">
        <v>1485</v>
      </c>
      <c r="D546" s="9">
        <v>67.540000000000006</v>
      </c>
      <c r="E546" s="20" t="s">
        <v>1235</v>
      </c>
      <c r="F546" s="20">
        <v>1.3</v>
      </c>
      <c r="G546" s="9">
        <f t="shared" si="22"/>
        <v>0</v>
      </c>
      <c r="H546" s="9">
        <f t="shared" si="21"/>
        <v>87.802000000000007</v>
      </c>
    </row>
    <row r="547" spans="1:8" ht="38.25" hidden="1" x14ac:dyDescent="0.2">
      <c r="A547" s="10"/>
      <c r="B547" s="22" t="s">
        <v>908</v>
      </c>
      <c r="C547" s="19" t="s">
        <v>909</v>
      </c>
      <c r="D547" s="9"/>
      <c r="E547" s="20" t="s">
        <v>1235</v>
      </c>
      <c r="F547" s="20">
        <v>7.4</v>
      </c>
      <c r="G547" s="9">
        <f t="shared" si="22"/>
        <v>0</v>
      </c>
      <c r="H547" s="9">
        <f t="shared" si="21"/>
        <v>0</v>
      </c>
    </row>
    <row r="548" spans="1:8" ht="38.25" x14ac:dyDescent="0.2">
      <c r="A548" s="10">
        <v>51</v>
      </c>
      <c r="B548" s="22" t="s">
        <v>1179</v>
      </c>
      <c r="C548" s="19" t="s">
        <v>1487</v>
      </c>
      <c r="D548" s="9">
        <v>46.4</v>
      </c>
      <c r="E548" s="20" t="s">
        <v>1395</v>
      </c>
      <c r="F548" s="20">
        <v>0.2</v>
      </c>
      <c r="G548" s="9">
        <f t="shared" si="22"/>
        <v>4.6399999999999997</v>
      </c>
      <c r="H548" s="9">
        <f t="shared" si="21"/>
        <v>9.2799999999999994</v>
      </c>
    </row>
    <row r="549" spans="1:8" ht="25.5" hidden="1" x14ac:dyDescent="0.2">
      <c r="A549" s="10"/>
      <c r="B549" s="22" t="s">
        <v>911</v>
      </c>
      <c r="C549" s="19" t="s">
        <v>912</v>
      </c>
      <c r="D549" s="9"/>
      <c r="E549" s="20" t="s">
        <v>1235</v>
      </c>
      <c r="F549" s="20">
        <v>7</v>
      </c>
      <c r="G549" s="9">
        <f t="shared" si="22"/>
        <v>0</v>
      </c>
      <c r="H549" s="9">
        <f t="shared" si="21"/>
        <v>0</v>
      </c>
    </row>
    <row r="550" spans="1:8" ht="38.25" hidden="1" x14ac:dyDescent="0.2">
      <c r="A550" s="10"/>
      <c r="B550" s="22" t="s">
        <v>913</v>
      </c>
      <c r="C550" s="19" t="s">
        <v>914</v>
      </c>
      <c r="D550" s="9"/>
      <c r="E550" s="20" t="s">
        <v>1235</v>
      </c>
      <c r="F550" s="20">
        <v>10.5</v>
      </c>
      <c r="G550" s="9">
        <f t="shared" si="22"/>
        <v>0</v>
      </c>
      <c r="H550" s="9">
        <f t="shared" si="21"/>
        <v>0</v>
      </c>
    </row>
    <row r="551" spans="1:8" ht="38.25" hidden="1" x14ac:dyDescent="0.2">
      <c r="A551" s="10"/>
      <c r="B551" s="22" t="s">
        <v>915</v>
      </c>
      <c r="C551" s="19" t="s">
        <v>916</v>
      </c>
      <c r="D551" s="9"/>
      <c r="E551" s="20" t="s">
        <v>1235</v>
      </c>
      <c r="F551" s="20">
        <v>7.6</v>
      </c>
      <c r="G551" s="9">
        <f t="shared" si="22"/>
        <v>0</v>
      </c>
      <c r="H551" s="9">
        <f t="shared" si="21"/>
        <v>0</v>
      </c>
    </row>
    <row r="552" spans="1:8" ht="25.5" x14ac:dyDescent="0.2">
      <c r="A552" s="10">
        <v>52</v>
      </c>
      <c r="B552" s="22" t="s">
        <v>834</v>
      </c>
      <c r="C552" s="19" t="s">
        <v>836</v>
      </c>
      <c r="D552" s="9">
        <v>46.45</v>
      </c>
      <c r="E552" s="20" t="s">
        <v>1235</v>
      </c>
      <c r="F552" s="20">
        <v>14.1</v>
      </c>
      <c r="G552" s="9">
        <f t="shared" si="22"/>
        <v>0</v>
      </c>
      <c r="H552" s="9">
        <f t="shared" si="21"/>
        <v>654.94500000000005</v>
      </c>
    </row>
    <row r="553" spans="1:8" ht="38.25" hidden="1" x14ac:dyDescent="0.2">
      <c r="A553" s="10"/>
      <c r="B553" s="22" t="s">
        <v>919</v>
      </c>
      <c r="C553" s="19" t="s">
        <v>920</v>
      </c>
      <c r="D553" s="9"/>
      <c r="E553" s="20" t="s">
        <v>1235</v>
      </c>
      <c r="F553" s="20">
        <v>8.6</v>
      </c>
      <c r="G553" s="9">
        <f t="shared" si="22"/>
        <v>0</v>
      </c>
      <c r="H553" s="9">
        <f t="shared" si="21"/>
        <v>0</v>
      </c>
    </row>
    <row r="554" spans="1:8" ht="25.5" hidden="1" x14ac:dyDescent="0.2">
      <c r="A554" s="10"/>
      <c r="B554" s="22" t="s">
        <v>921</v>
      </c>
      <c r="C554" s="19" t="s">
        <v>922</v>
      </c>
      <c r="D554" s="9"/>
      <c r="E554" s="20" t="s">
        <v>1235</v>
      </c>
      <c r="F554" s="20">
        <v>0.39</v>
      </c>
      <c r="G554" s="9">
        <f t="shared" si="22"/>
        <v>0</v>
      </c>
      <c r="H554" s="9">
        <f t="shared" si="21"/>
        <v>0</v>
      </c>
    </row>
    <row r="555" spans="1:8" ht="25.5" hidden="1" x14ac:dyDescent="0.2">
      <c r="A555" s="10"/>
      <c r="B555" s="22" t="s">
        <v>923</v>
      </c>
      <c r="C555" s="19" t="s">
        <v>924</v>
      </c>
      <c r="D555" s="9"/>
      <c r="E555" s="20" t="s">
        <v>1235</v>
      </c>
      <c r="F555" s="20">
        <v>0.27</v>
      </c>
      <c r="G555" s="9">
        <f t="shared" si="22"/>
        <v>0</v>
      </c>
      <c r="H555" s="9">
        <f t="shared" si="21"/>
        <v>0</v>
      </c>
    </row>
    <row r="556" spans="1:8" ht="25.5" hidden="1" x14ac:dyDescent="0.2">
      <c r="A556" s="10"/>
      <c r="B556" s="22" t="s">
        <v>925</v>
      </c>
      <c r="C556" s="19" t="s">
        <v>926</v>
      </c>
      <c r="D556" s="9"/>
      <c r="E556" s="20" t="s">
        <v>1235</v>
      </c>
      <c r="F556" s="20">
        <v>3</v>
      </c>
      <c r="G556" s="9">
        <f t="shared" si="22"/>
        <v>0</v>
      </c>
      <c r="H556" s="9">
        <f t="shared" si="21"/>
        <v>0</v>
      </c>
    </row>
    <row r="557" spans="1:8" ht="51" hidden="1" x14ac:dyDescent="0.2">
      <c r="A557" s="10"/>
      <c r="B557" s="22" t="s">
        <v>927</v>
      </c>
      <c r="C557" s="19" t="s">
        <v>928</v>
      </c>
      <c r="D557" s="9"/>
      <c r="E557" s="20" t="s">
        <v>1235</v>
      </c>
      <c r="F557" s="20">
        <v>3</v>
      </c>
      <c r="G557" s="9">
        <f t="shared" si="22"/>
        <v>0</v>
      </c>
      <c r="H557" s="9">
        <f t="shared" si="21"/>
        <v>0</v>
      </c>
    </row>
    <row r="558" spans="1:8" ht="51" hidden="1" x14ac:dyDescent="0.2">
      <c r="A558" s="10"/>
      <c r="B558" s="22" t="s">
        <v>927</v>
      </c>
      <c r="C558" s="19" t="s">
        <v>929</v>
      </c>
      <c r="D558" s="9"/>
      <c r="E558" s="20" t="s">
        <v>1235</v>
      </c>
      <c r="F558" s="20">
        <v>6.5</v>
      </c>
      <c r="G558" s="9">
        <f t="shared" si="22"/>
        <v>0</v>
      </c>
      <c r="H558" s="9">
        <f t="shared" si="21"/>
        <v>0</v>
      </c>
    </row>
    <row r="559" spans="1:8" ht="38.25" hidden="1" x14ac:dyDescent="0.2">
      <c r="A559" s="10"/>
      <c r="B559" s="22" t="s">
        <v>930</v>
      </c>
      <c r="C559" s="19" t="s">
        <v>931</v>
      </c>
      <c r="D559" s="9"/>
      <c r="E559" s="20" t="s">
        <v>1235</v>
      </c>
      <c r="F559" s="20">
        <v>3.4</v>
      </c>
      <c r="G559" s="9">
        <f t="shared" si="22"/>
        <v>0</v>
      </c>
      <c r="H559" s="9">
        <f t="shared" si="21"/>
        <v>0</v>
      </c>
    </row>
    <row r="560" spans="1:8" ht="38.25" hidden="1" x14ac:dyDescent="0.2">
      <c r="A560" s="10"/>
      <c r="B560" s="22" t="s">
        <v>932</v>
      </c>
      <c r="C560" s="19" t="s">
        <v>933</v>
      </c>
      <c r="D560" s="9"/>
      <c r="E560" s="20" t="s">
        <v>1235</v>
      </c>
      <c r="F560" s="20">
        <v>3.4</v>
      </c>
      <c r="G560" s="9">
        <f t="shared" si="22"/>
        <v>0</v>
      </c>
      <c r="H560" s="9">
        <f t="shared" si="21"/>
        <v>0</v>
      </c>
    </row>
    <row r="561" spans="1:8" ht="38.25" hidden="1" x14ac:dyDescent="0.2">
      <c r="A561" s="10"/>
      <c r="B561" s="22" t="s">
        <v>934</v>
      </c>
      <c r="C561" s="19" t="s">
        <v>935</v>
      </c>
      <c r="D561" s="9"/>
      <c r="E561" s="20" t="s">
        <v>1235</v>
      </c>
      <c r="F561" s="20">
        <v>3</v>
      </c>
      <c r="G561" s="9">
        <f t="shared" si="22"/>
        <v>0</v>
      </c>
      <c r="H561" s="9">
        <f t="shared" si="21"/>
        <v>0</v>
      </c>
    </row>
    <row r="562" spans="1:8" ht="25.5" hidden="1" x14ac:dyDescent="0.2">
      <c r="A562" s="10"/>
      <c r="B562" s="22" t="s">
        <v>936</v>
      </c>
      <c r="C562" s="19" t="s">
        <v>937</v>
      </c>
      <c r="D562" s="9"/>
      <c r="E562" s="20" t="s">
        <v>1235</v>
      </c>
      <c r="F562" s="20">
        <v>7.5</v>
      </c>
      <c r="G562" s="9">
        <f t="shared" si="22"/>
        <v>0</v>
      </c>
      <c r="H562" s="9">
        <f t="shared" si="21"/>
        <v>0</v>
      </c>
    </row>
    <row r="563" spans="1:8" ht="25.5" hidden="1" x14ac:dyDescent="0.2">
      <c r="A563" s="10"/>
      <c r="B563" s="22" t="s">
        <v>938</v>
      </c>
      <c r="C563" s="19" t="s">
        <v>939</v>
      </c>
      <c r="D563" s="9"/>
      <c r="E563" s="20" t="s">
        <v>1235</v>
      </c>
      <c r="F563" s="20">
        <v>1</v>
      </c>
      <c r="G563" s="9">
        <f t="shared" si="22"/>
        <v>0</v>
      </c>
      <c r="H563" s="9">
        <f t="shared" si="21"/>
        <v>0</v>
      </c>
    </row>
    <row r="564" spans="1:8" ht="25.5" hidden="1" x14ac:dyDescent="0.2">
      <c r="A564" s="10"/>
      <c r="B564" s="22" t="s">
        <v>940</v>
      </c>
      <c r="C564" s="19" t="s">
        <v>941</v>
      </c>
      <c r="D564" s="9"/>
      <c r="E564" s="20" t="s">
        <v>1235</v>
      </c>
      <c r="F564" s="20">
        <v>1</v>
      </c>
      <c r="G564" s="9">
        <f t="shared" si="22"/>
        <v>0</v>
      </c>
      <c r="H564" s="9">
        <f t="shared" si="21"/>
        <v>0</v>
      </c>
    </row>
    <row r="565" spans="1:8" ht="25.5" hidden="1" x14ac:dyDescent="0.2">
      <c r="A565" s="10"/>
      <c r="B565" s="22" t="s">
        <v>940</v>
      </c>
      <c r="C565" s="19" t="s">
        <v>942</v>
      </c>
      <c r="D565" s="9"/>
      <c r="E565" s="20" t="s">
        <v>1235</v>
      </c>
      <c r="F565" s="20">
        <v>1</v>
      </c>
      <c r="G565" s="9">
        <f t="shared" si="22"/>
        <v>0</v>
      </c>
      <c r="H565" s="9">
        <f t="shared" si="21"/>
        <v>0</v>
      </c>
    </row>
    <row r="566" spans="1:8" ht="38.25" hidden="1" x14ac:dyDescent="0.2">
      <c r="A566" s="10"/>
      <c r="B566" s="22" t="s">
        <v>943</v>
      </c>
      <c r="C566" s="19" t="s">
        <v>944</v>
      </c>
      <c r="D566" s="9"/>
      <c r="E566" s="20" t="s">
        <v>1235</v>
      </c>
      <c r="F566" s="20">
        <v>8.6</v>
      </c>
      <c r="G566" s="9">
        <f t="shared" si="22"/>
        <v>0</v>
      </c>
      <c r="H566" s="9">
        <f t="shared" si="21"/>
        <v>0</v>
      </c>
    </row>
    <row r="567" spans="1:8" ht="38.25" hidden="1" x14ac:dyDescent="0.2">
      <c r="A567" s="10"/>
      <c r="B567" s="22" t="s">
        <v>943</v>
      </c>
      <c r="C567" s="19" t="s">
        <v>945</v>
      </c>
      <c r="D567" s="9"/>
      <c r="E567" s="20" t="s">
        <v>1235</v>
      </c>
      <c r="F567" s="20">
        <v>8.6</v>
      </c>
      <c r="G567" s="9">
        <f t="shared" si="22"/>
        <v>0</v>
      </c>
      <c r="H567" s="9">
        <f t="shared" si="21"/>
        <v>0</v>
      </c>
    </row>
    <row r="568" spans="1:8" ht="25.5" hidden="1" x14ac:dyDescent="0.2">
      <c r="A568" s="30"/>
      <c r="B568" s="22" t="s">
        <v>946</v>
      </c>
      <c r="C568" s="19" t="s">
        <v>947</v>
      </c>
      <c r="D568" s="9"/>
      <c r="E568" s="20" t="s">
        <v>1235</v>
      </c>
      <c r="F568" s="20">
        <v>1.3</v>
      </c>
      <c r="G568" s="46">
        <f t="shared" si="22"/>
        <v>0</v>
      </c>
      <c r="H568" s="46">
        <f t="shared" si="21"/>
        <v>0</v>
      </c>
    </row>
    <row r="569" spans="1:8" ht="38.25" hidden="1" x14ac:dyDescent="0.2">
      <c r="A569" s="10"/>
      <c r="B569" s="22" t="s">
        <v>948</v>
      </c>
      <c r="C569" s="19" t="s">
        <v>949</v>
      </c>
      <c r="D569" s="9"/>
      <c r="E569" s="20" t="s">
        <v>1235</v>
      </c>
      <c r="F569" s="20">
        <v>0.28000000000000003</v>
      </c>
      <c r="G569" s="9">
        <f t="shared" si="22"/>
        <v>0</v>
      </c>
      <c r="H569" s="9">
        <f t="shared" si="21"/>
        <v>0</v>
      </c>
    </row>
    <row r="570" spans="1:8" ht="51" hidden="1" x14ac:dyDescent="0.2">
      <c r="A570" s="10"/>
      <c r="B570" s="22" t="s">
        <v>950</v>
      </c>
      <c r="C570" s="19" t="s">
        <v>951</v>
      </c>
      <c r="D570" s="9"/>
      <c r="E570" s="20" t="s">
        <v>1235</v>
      </c>
      <c r="F570" s="20">
        <v>0.21</v>
      </c>
      <c r="G570" s="9">
        <f t="shared" si="22"/>
        <v>0</v>
      </c>
      <c r="H570" s="9">
        <f t="shared" si="21"/>
        <v>0</v>
      </c>
    </row>
    <row r="571" spans="1:8" ht="51" hidden="1" x14ac:dyDescent="0.2">
      <c r="A571" s="10"/>
      <c r="B571" s="22" t="s">
        <v>952</v>
      </c>
      <c r="C571" s="19" t="s">
        <v>953</v>
      </c>
      <c r="D571" s="9"/>
      <c r="E571" s="20" t="s">
        <v>1235</v>
      </c>
      <c r="F571" s="20">
        <v>0.24</v>
      </c>
      <c r="G571" s="9">
        <f t="shared" si="22"/>
        <v>0</v>
      </c>
      <c r="H571" s="9">
        <f t="shared" si="21"/>
        <v>0</v>
      </c>
    </row>
    <row r="572" spans="1:8" ht="51" hidden="1" x14ac:dyDescent="0.2">
      <c r="A572" s="10"/>
      <c r="B572" s="22" t="s">
        <v>952</v>
      </c>
      <c r="C572" s="19" t="s">
        <v>954</v>
      </c>
      <c r="D572" s="9"/>
      <c r="E572" s="20" t="s">
        <v>1235</v>
      </c>
      <c r="F572" s="20">
        <v>0.16</v>
      </c>
      <c r="G572" s="9">
        <f t="shared" si="22"/>
        <v>0</v>
      </c>
      <c r="H572" s="9">
        <f t="shared" si="21"/>
        <v>0</v>
      </c>
    </row>
    <row r="573" spans="1:8" ht="38.25" hidden="1" x14ac:dyDescent="0.2">
      <c r="A573" s="10"/>
      <c r="B573" s="22" t="s">
        <v>955</v>
      </c>
      <c r="C573" s="19" t="s">
        <v>956</v>
      </c>
      <c r="D573" s="9"/>
      <c r="E573" s="20" t="s">
        <v>1235</v>
      </c>
      <c r="F573" s="20">
        <v>0.21</v>
      </c>
      <c r="G573" s="9">
        <f t="shared" si="22"/>
        <v>0</v>
      </c>
      <c r="H573" s="9">
        <f t="shared" si="21"/>
        <v>0</v>
      </c>
    </row>
    <row r="574" spans="1:8" ht="38.25" hidden="1" x14ac:dyDescent="0.2">
      <c r="A574" s="10"/>
      <c r="B574" s="22" t="s">
        <v>957</v>
      </c>
      <c r="C574" s="19" t="s">
        <v>958</v>
      </c>
      <c r="D574" s="9"/>
      <c r="E574" s="20" t="s">
        <v>1235</v>
      </c>
      <c r="F574" s="20">
        <v>0.36</v>
      </c>
      <c r="G574" s="9">
        <f t="shared" si="22"/>
        <v>0</v>
      </c>
      <c r="H574" s="9">
        <f t="shared" si="21"/>
        <v>0</v>
      </c>
    </row>
    <row r="575" spans="1:8" ht="25.5" hidden="1" x14ac:dyDescent="0.2">
      <c r="A575" s="10"/>
      <c r="B575" s="22" t="s">
        <v>959</v>
      </c>
      <c r="C575" s="19" t="s">
        <v>960</v>
      </c>
      <c r="D575" s="9"/>
      <c r="E575" s="20" t="s">
        <v>1235</v>
      </c>
      <c r="F575" s="20">
        <v>0.14000000000000001</v>
      </c>
      <c r="G575" s="9">
        <f t="shared" si="22"/>
        <v>0</v>
      </c>
      <c r="H575" s="9">
        <f t="shared" si="21"/>
        <v>0</v>
      </c>
    </row>
    <row r="576" spans="1:8" ht="51" hidden="1" x14ac:dyDescent="0.2">
      <c r="A576" s="10"/>
      <c r="B576" s="22" t="s">
        <v>961</v>
      </c>
      <c r="C576" s="19" t="s">
        <v>962</v>
      </c>
      <c r="D576" s="9"/>
      <c r="E576" s="20" t="s">
        <v>1235</v>
      </c>
      <c r="F576" s="20">
        <v>0.17</v>
      </c>
      <c r="G576" s="9">
        <f t="shared" si="22"/>
        <v>0</v>
      </c>
      <c r="H576" s="9">
        <f t="shared" si="21"/>
        <v>0</v>
      </c>
    </row>
    <row r="577" spans="1:8" ht="51" hidden="1" x14ac:dyDescent="0.2">
      <c r="A577" s="10"/>
      <c r="B577" s="22" t="s">
        <v>963</v>
      </c>
      <c r="C577" s="19" t="s">
        <v>964</v>
      </c>
      <c r="D577" s="9"/>
      <c r="E577" s="20" t="s">
        <v>1235</v>
      </c>
      <c r="F577" s="20">
        <v>0.16</v>
      </c>
      <c r="G577" s="9">
        <f t="shared" si="22"/>
        <v>0</v>
      </c>
      <c r="H577" s="9">
        <f t="shared" si="21"/>
        <v>0</v>
      </c>
    </row>
    <row r="578" spans="1:8" ht="51" hidden="1" x14ac:dyDescent="0.2">
      <c r="A578" s="10"/>
      <c r="B578" s="22" t="s">
        <v>965</v>
      </c>
      <c r="C578" s="19" t="s">
        <v>966</v>
      </c>
      <c r="D578" s="9"/>
      <c r="E578" s="20" t="s">
        <v>1235</v>
      </c>
      <c r="F578" s="20">
        <v>0.23</v>
      </c>
      <c r="G578" s="9">
        <f t="shared" si="22"/>
        <v>0</v>
      </c>
      <c r="H578" s="9">
        <f t="shared" si="21"/>
        <v>0</v>
      </c>
    </row>
    <row r="579" spans="1:8" ht="51" hidden="1" x14ac:dyDescent="0.2">
      <c r="A579" s="10"/>
      <c r="B579" s="22" t="s">
        <v>967</v>
      </c>
      <c r="C579" s="19" t="s">
        <v>968</v>
      </c>
      <c r="D579" s="9"/>
      <c r="E579" s="20" t="s">
        <v>1235</v>
      </c>
      <c r="F579" s="20">
        <v>0.35</v>
      </c>
      <c r="G579" s="9">
        <f t="shared" si="22"/>
        <v>0</v>
      </c>
      <c r="H579" s="9">
        <f t="shared" si="21"/>
        <v>0</v>
      </c>
    </row>
    <row r="580" spans="1:8" ht="63.75" hidden="1" x14ac:dyDescent="0.2">
      <c r="A580" s="10"/>
      <c r="B580" s="22" t="s">
        <v>969</v>
      </c>
      <c r="C580" s="19" t="s">
        <v>970</v>
      </c>
      <c r="D580" s="9"/>
      <c r="E580" s="20" t="s">
        <v>1235</v>
      </c>
      <c r="F580" s="20">
        <v>0.52</v>
      </c>
      <c r="G580" s="9">
        <f t="shared" si="22"/>
        <v>0</v>
      </c>
      <c r="H580" s="9">
        <f t="shared" si="21"/>
        <v>0</v>
      </c>
    </row>
    <row r="581" spans="1:8" ht="25.5" hidden="1" x14ac:dyDescent="0.2">
      <c r="A581" s="10"/>
      <c r="B581" s="22" t="s">
        <v>971</v>
      </c>
      <c r="C581" s="19" t="s">
        <v>972</v>
      </c>
      <c r="D581" s="9"/>
      <c r="E581" s="20" t="s">
        <v>1235</v>
      </c>
      <c r="F581" s="20">
        <v>1.5</v>
      </c>
      <c r="G581" s="9">
        <f t="shared" si="22"/>
        <v>0</v>
      </c>
      <c r="H581" s="9">
        <f t="shared" si="21"/>
        <v>0</v>
      </c>
    </row>
    <row r="582" spans="1:8" ht="25.5" hidden="1" x14ac:dyDescent="0.2">
      <c r="A582" s="10"/>
      <c r="B582" s="22" t="s">
        <v>973</v>
      </c>
      <c r="C582" s="19" t="s">
        <v>974</v>
      </c>
      <c r="D582" s="9"/>
      <c r="E582" s="20" t="s">
        <v>1235</v>
      </c>
      <c r="F582" s="20">
        <v>6.7</v>
      </c>
      <c r="G582" s="9">
        <f t="shared" si="22"/>
        <v>0</v>
      </c>
      <c r="H582" s="9">
        <f t="shared" si="21"/>
        <v>0</v>
      </c>
    </row>
    <row r="583" spans="1:8" ht="25.5" hidden="1" x14ac:dyDescent="0.2">
      <c r="A583" s="10"/>
      <c r="B583" s="22" t="s">
        <v>975</v>
      </c>
      <c r="C583" s="19" t="s">
        <v>976</v>
      </c>
      <c r="D583" s="9"/>
      <c r="E583" s="20" t="s">
        <v>1235</v>
      </c>
      <c r="F583" s="20">
        <v>0.1</v>
      </c>
      <c r="G583" s="9">
        <f t="shared" si="22"/>
        <v>0</v>
      </c>
      <c r="H583" s="9">
        <f t="shared" si="21"/>
        <v>0</v>
      </c>
    </row>
    <row r="584" spans="1:8" ht="38.25" hidden="1" x14ac:dyDescent="0.2">
      <c r="A584" s="10"/>
      <c r="B584" s="22" t="s">
        <v>977</v>
      </c>
      <c r="C584" s="19" t="s">
        <v>978</v>
      </c>
      <c r="D584" s="9"/>
      <c r="E584" s="20" t="s">
        <v>1235</v>
      </c>
      <c r="F584" s="20">
        <v>0.31</v>
      </c>
      <c r="G584" s="9">
        <f t="shared" si="22"/>
        <v>0</v>
      </c>
      <c r="H584" s="9">
        <f t="shared" si="21"/>
        <v>0</v>
      </c>
    </row>
    <row r="585" spans="1:8" ht="38.25" hidden="1" x14ac:dyDescent="0.2">
      <c r="A585" s="10"/>
      <c r="B585" s="22" t="s">
        <v>979</v>
      </c>
      <c r="C585" s="19" t="s">
        <v>980</v>
      </c>
      <c r="D585" s="9"/>
      <c r="E585" s="20" t="s">
        <v>1235</v>
      </c>
      <c r="F585" s="20">
        <v>2.4</v>
      </c>
      <c r="G585" s="9">
        <f t="shared" si="22"/>
        <v>0</v>
      </c>
      <c r="H585" s="9">
        <f t="shared" ref="H585:H648" si="23">D585*F585</f>
        <v>0</v>
      </c>
    </row>
    <row r="586" spans="1:8" hidden="1" x14ac:dyDescent="0.2">
      <c r="A586" s="10"/>
      <c r="B586" s="22" t="s">
        <v>981</v>
      </c>
      <c r="C586" s="19" t="s">
        <v>982</v>
      </c>
      <c r="D586" s="9"/>
      <c r="E586" s="20" t="s">
        <v>1235</v>
      </c>
      <c r="F586" s="20">
        <v>2.8</v>
      </c>
      <c r="G586" s="9">
        <f t="shared" si="22"/>
        <v>0</v>
      </c>
      <c r="H586" s="9">
        <f t="shared" si="23"/>
        <v>0</v>
      </c>
    </row>
    <row r="587" spans="1:8" ht="38.25" hidden="1" x14ac:dyDescent="0.2">
      <c r="A587" s="10"/>
      <c r="B587" s="22" t="s">
        <v>983</v>
      </c>
      <c r="C587" s="19" t="s">
        <v>984</v>
      </c>
      <c r="D587" s="9"/>
      <c r="E587" s="20" t="s">
        <v>1269</v>
      </c>
      <c r="F587" s="20">
        <v>0</v>
      </c>
      <c r="G587" s="9">
        <f t="shared" si="22"/>
        <v>0</v>
      </c>
      <c r="H587" s="9">
        <f t="shared" si="23"/>
        <v>0</v>
      </c>
    </row>
    <row r="588" spans="1:8" ht="25.5" hidden="1" x14ac:dyDescent="0.2">
      <c r="A588" s="10"/>
      <c r="B588" s="22" t="s">
        <v>985</v>
      </c>
      <c r="C588" s="19" t="s">
        <v>986</v>
      </c>
      <c r="D588" s="9"/>
      <c r="E588" s="20" t="s">
        <v>1235</v>
      </c>
      <c r="F588" s="20">
        <v>12</v>
      </c>
      <c r="G588" s="9">
        <f t="shared" ref="G588:G651" si="24">D588*E588</f>
        <v>0</v>
      </c>
      <c r="H588" s="9">
        <f t="shared" si="23"/>
        <v>0</v>
      </c>
    </row>
    <row r="589" spans="1:8" ht="25.5" hidden="1" x14ac:dyDescent="0.2">
      <c r="A589" s="10"/>
      <c r="B589" s="22" t="s">
        <v>987</v>
      </c>
      <c r="C589" s="19" t="s">
        <v>988</v>
      </c>
      <c r="D589" s="9"/>
      <c r="E589" s="20" t="s">
        <v>1235</v>
      </c>
      <c r="F589" s="20">
        <v>11.5</v>
      </c>
      <c r="G589" s="9">
        <f t="shared" si="24"/>
        <v>0</v>
      </c>
      <c r="H589" s="9">
        <f t="shared" si="23"/>
        <v>0</v>
      </c>
    </row>
    <row r="590" spans="1:8" ht="25.5" hidden="1" x14ac:dyDescent="0.2">
      <c r="A590" s="10"/>
      <c r="B590" s="22" t="s">
        <v>989</v>
      </c>
      <c r="C590" s="19" t="s">
        <v>990</v>
      </c>
      <c r="D590" s="9"/>
      <c r="E590" s="20" t="s">
        <v>1235</v>
      </c>
      <c r="F590" s="20">
        <v>9.41</v>
      </c>
      <c r="G590" s="9">
        <f t="shared" si="24"/>
        <v>0</v>
      </c>
      <c r="H590" s="9">
        <f t="shared" si="23"/>
        <v>0</v>
      </c>
    </row>
    <row r="591" spans="1:8" ht="25.5" hidden="1" x14ac:dyDescent="0.2">
      <c r="A591" s="10"/>
      <c r="B591" s="22" t="s">
        <v>989</v>
      </c>
      <c r="C591" s="19" t="s">
        <v>991</v>
      </c>
      <c r="D591" s="9"/>
      <c r="E591" s="20" t="s">
        <v>1235</v>
      </c>
      <c r="F591" s="20">
        <v>26</v>
      </c>
      <c r="G591" s="9">
        <f t="shared" si="24"/>
        <v>0</v>
      </c>
      <c r="H591" s="9">
        <f t="shared" si="23"/>
        <v>0</v>
      </c>
    </row>
    <row r="592" spans="1:8" hidden="1" x14ac:dyDescent="0.2">
      <c r="A592" s="10"/>
      <c r="B592" s="22" t="s">
        <v>989</v>
      </c>
      <c r="C592" s="19" t="s">
        <v>992</v>
      </c>
      <c r="D592" s="9"/>
      <c r="E592" s="20" t="s">
        <v>1235</v>
      </c>
      <c r="F592" s="20">
        <v>1.1499999999999999</v>
      </c>
      <c r="G592" s="9">
        <f t="shared" si="24"/>
        <v>0</v>
      </c>
      <c r="H592" s="9">
        <f t="shared" si="23"/>
        <v>0</v>
      </c>
    </row>
    <row r="593" spans="1:8" ht="25.5" hidden="1" x14ac:dyDescent="0.2">
      <c r="A593" s="10"/>
      <c r="B593" s="22" t="s">
        <v>989</v>
      </c>
      <c r="C593" s="19" t="s">
        <v>993</v>
      </c>
      <c r="D593" s="9"/>
      <c r="E593" s="20" t="s">
        <v>1235</v>
      </c>
      <c r="F593" s="20">
        <v>67.7</v>
      </c>
      <c r="G593" s="9">
        <f t="shared" si="24"/>
        <v>0</v>
      </c>
      <c r="H593" s="9">
        <f t="shared" si="23"/>
        <v>0</v>
      </c>
    </row>
    <row r="594" spans="1:8" ht="25.5" hidden="1" x14ac:dyDescent="0.2">
      <c r="A594" s="10"/>
      <c r="B594" s="22" t="s">
        <v>989</v>
      </c>
      <c r="C594" s="19" t="s">
        <v>994</v>
      </c>
      <c r="D594" s="9"/>
      <c r="E594" s="20" t="s">
        <v>1235</v>
      </c>
      <c r="F594" s="20">
        <v>59.1</v>
      </c>
      <c r="G594" s="9">
        <f t="shared" si="24"/>
        <v>0</v>
      </c>
      <c r="H594" s="9">
        <f t="shared" si="23"/>
        <v>0</v>
      </c>
    </row>
    <row r="595" spans="1:8" ht="25.5" hidden="1" x14ac:dyDescent="0.2">
      <c r="A595" s="10"/>
      <c r="B595" s="22" t="s">
        <v>995</v>
      </c>
      <c r="C595" s="19" t="s">
        <v>996</v>
      </c>
      <c r="D595" s="9"/>
      <c r="E595" s="20" t="s">
        <v>1235</v>
      </c>
      <c r="F595" s="20">
        <v>1</v>
      </c>
      <c r="G595" s="9">
        <f t="shared" si="24"/>
        <v>0</v>
      </c>
      <c r="H595" s="9">
        <f t="shared" si="23"/>
        <v>0</v>
      </c>
    </row>
    <row r="596" spans="1:8" ht="25.5" hidden="1" x14ac:dyDescent="0.2">
      <c r="A596" s="10"/>
      <c r="B596" s="22" t="s">
        <v>997</v>
      </c>
      <c r="C596" s="19" t="s">
        <v>998</v>
      </c>
      <c r="D596" s="9"/>
      <c r="E596" s="20" t="s">
        <v>1235</v>
      </c>
      <c r="F596" s="20">
        <v>21</v>
      </c>
      <c r="G596" s="9">
        <f t="shared" si="24"/>
        <v>0</v>
      </c>
      <c r="H596" s="9">
        <f t="shared" si="23"/>
        <v>0</v>
      </c>
    </row>
    <row r="597" spans="1:8" ht="25.5" hidden="1" x14ac:dyDescent="0.2">
      <c r="A597" s="10"/>
      <c r="B597" s="22" t="s">
        <v>999</v>
      </c>
      <c r="C597" s="19" t="s">
        <v>1000</v>
      </c>
      <c r="D597" s="9"/>
      <c r="E597" s="20" t="s">
        <v>1235</v>
      </c>
      <c r="F597" s="20">
        <v>5.5</v>
      </c>
      <c r="G597" s="9">
        <f t="shared" si="24"/>
        <v>0</v>
      </c>
      <c r="H597" s="9">
        <f t="shared" si="23"/>
        <v>0</v>
      </c>
    </row>
    <row r="598" spans="1:8" ht="25.5" hidden="1" x14ac:dyDescent="0.2">
      <c r="A598" s="10"/>
      <c r="B598" s="22" t="s">
        <v>1001</v>
      </c>
      <c r="C598" s="19" t="s">
        <v>1002</v>
      </c>
      <c r="D598" s="9"/>
      <c r="E598" s="20" t="s">
        <v>1235</v>
      </c>
      <c r="F598" s="20">
        <v>4.3</v>
      </c>
      <c r="G598" s="9">
        <f t="shared" si="24"/>
        <v>0</v>
      </c>
      <c r="H598" s="9">
        <f t="shared" si="23"/>
        <v>0</v>
      </c>
    </row>
    <row r="599" spans="1:8" ht="25.5" hidden="1" x14ac:dyDescent="0.2">
      <c r="A599" s="10"/>
      <c r="B599" s="22" t="s">
        <v>1003</v>
      </c>
      <c r="C599" s="19" t="s">
        <v>1004</v>
      </c>
      <c r="D599" s="9"/>
      <c r="E599" s="20" t="s">
        <v>1235</v>
      </c>
      <c r="F599" s="20">
        <v>1.5</v>
      </c>
      <c r="G599" s="9">
        <f t="shared" si="24"/>
        <v>0</v>
      </c>
      <c r="H599" s="9">
        <f t="shared" si="23"/>
        <v>0</v>
      </c>
    </row>
    <row r="600" spans="1:8" ht="38.25" x14ac:dyDescent="0.2">
      <c r="A600" s="10">
        <v>53</v>
      </c>
      <c r="B600" s="22" t="s">
        <v>1179</v>
      </c>
      <c r="C600" s="19" t="s">
        <v>1488</v>
      </c>
      <c r="D600" s="9">
        <v>22.94</v>
      </c>
      <c r="E600" s="20" t="s">
        <v>1395</v>
      </c>
      <c r="F600" s="20">
        <v>0.2</v>
      </c>
      <c r="G600" s="9">
        <f t="shared" si="24"/>
        <v>2.294</v>
      </c>
      <c r="H600" s="9">
        <f t="shared" si="23"/>
        <v>4.5880000000000001</v>
      </c>
    </row>
    <row r="601" spans="1:8" ht="25.5" hidden="1" x14ac:dyDescent="0.2">
      <c r="A601" s="10"/>
      <c r="B601" s="22" t="s">
        <v>1005</v>
      </c>
      <c r="C601" s="19" t="s">
        <v>1006</v>
      </c>
      <c r="D601" s="9"/>
      <c r="E601" s="20" t="s">
        <v>1235</v>
      </c>
      <c r="F601" s="20">
        <v>23.7</v>
      </c>
      <c r="G601" s="9">
        <f t="shared" si="24"/>
        <v>0</v>
      </c>
      <c r="H601" s="9">
        <f t="shared" si="23"/>
        <v>0</v>
      </c>
    </row>
    <row r="602" spans="1:8" ht="25.5" hidden="1" x14ac:dyDescent="0.2">
      <c r="A602" s="10"/>
      <c r="B602" s="22" t="s">
        <v>1007</v>
      </c>
      <c r="C602" s="19" t="s">
        <v>1008</v>
      </c>
      <c r="D602" s="9"/>
      <c r="E602" s="20" t="s">
        <v>1235</v>
      </c>
      <c r="F602" s="20">
        <v>4.3</v>
      </c>
      <c r="G602" s="9">
        <f t="shared" si="24"/>
        <v>0</v>
      </c>
      <c r="H602" s="9">
        <f t="shared" si="23"/>
        <v>0</v>
      </c>
    </row>
    <row r="603" spans="1:8" ht="25.5" hidden="1" x14ac:dyDescent="0.2">
      <c r="A603" s="10"/>
      <c r="B603" s="22" t="s">
        <v>1009</v>
      </c>
      <c r="C603" s="19" t="s">
        <v>1010</v>
      </c>
      <c r="D603" s="9"/>
      <c r="E603" s="20" t="s">
        <v>1235</v>
      </c>
      <c r="F603" s="20">
        <v>62.89</v>
      </c>
      <c r="G603" s="9">
        <f t="shared" si="24"/>
        <v>0</v>
      </c>
      <c r="H603" s="9">
        <f t="shared" si="23"/>
        <v>0</v>
      </c>
    </row>
    <row r="604" spans="1:8" ht="25.5" hidden="1" x14ac:dyDescent="0.2">
      <c r="A604" s="10"/>
      <c r="B604" s="22" t="s">
        <v>1011</v>
      </c>
      <c r="C604" s="19" t="s">
        <v>1012</v>
      </c>
      <c r="D604" s="9"/>
      <c r="E604" s="20" t="s">
        <v>1235</v>
      </c>
      <c r="F604" s="20">
        <v>6.8</v>
      </c>
      <c r="G604" s="9">
        <f t="shared" si="24"/>
        <v>0</v>
      </c>
      <c r="H604" s="9">
        <f t="shared" si="23"/>
        <v>0</v>
      </c>
    </row>
    <row r="605" spans="1:8" ht="25.5" hidden="1" x14ac:dyDescent="0.2">
      <c r="A605" s="10"/>
      <c r="B605" s="22" t="s">
        <v>1013</v>
      </c>
      <c r="C605" s="19" t="s">
        <v>1014</v>
      </c>
      <c r="D605" s="9"/>
      <c r="E605" s="20" t="s">
        <v>1235</v>
      </c>
      <c r="F605" s="20">
        <v>5.2</v>
      </c>
      <c r="G605" s="9">
        <f t="shared" si="24"/>
        <v>0</v>
      </c>
      <c r="H605" s="9">
        <f t="shared" si="23"/>
        <v>0</v>
      </c>
    </row>
    <row r="606" spans="1:8" ht="38.25" x14ac:dyDescent="0.2">
      <c r="A606" s="30">
        <v>54</v>
      </c>
      <c r="B606" s="22" t="s">
        <v>1507</v>
      </c>
      <c r="C606" s="19" t="s">
        <v>1489</v>
      </c>
      <c r="D606" s="9">
        <v>3.24</v>
      </c>
      <c r="E606" s="20" t="s">
        <v>1235</v>
      </c>
      <c r="F606" s="20">
        <v>216.08</v>
      </c>
      <c r="G606" s="46">
        <f t="shared" si="24"/>
        <v>0</v>
      </c>
      <c r="H606" s="46">
        <f t="shared" si="23"/>
        <v>700.09920000000011</v>
      </c>
    </row>
    <row r="607" spans="1:8" ht="25.5" hidden="1" x14ac:dyDescent="0.2">
      <c r="A607" s="10"/>
      <c r="B607" s="22" t="s">
        <v>1015</v>
      </c>
      <c r="C607" s="19" t="s">
        <v>1016</v>
      </c>
      <c r="D607" s="9"/>
      <c r="E607" s="20" t="s">
        <v>1235</v>
      </c>
      <c r="F607" s="20">
        <v>31.8</v>
      </c>
      <c r="G607" s="9">
        <f t="shared" si="24"/>
        <v>0</v>
      </c>
      <c r="H607" s="9">
        <f t="shared" si="23"/>
        <v>0</v>
      </c>
    </row>
    <row r="608" spans="1:8" ht="25.5" hidden="1" x14ac:dyDescent="0.2">
      <c r="A608" s="10"/>
      <c r="B608" s="22" t="s">
        <v>1017</v>
      </c>
      <c r="C608" s="19" t="s">
        <v>1018</v>
      </c>
      <c r="D608" s="9"/>
      <c r="E608" s="20" t="s">
        <v>1235</v>
      </c>
      <c r="F608" s="20">
        <v>10.5</v>
      </c>
      <c r="G608" s="9">
        <f t="shared" si="24"/>
        <v>0</v>
      </c>
      <c r="H608" s="9">
        <f t="shared" si="23"/>
        <v>0</v>
      </c>
    </row>
    <row r="609" spans="1:8" ht="25.5" hidden="1" x14ac:dyDescent="0.2">
      <c r="A609" s="10"/>
      <c r="B609" s="22" t="s">
        <v>1019</v>
      </c>
      <c r="C609" s="19" t="s">
        <v>1020</v>
      </c>
      <c r="D609" s="9"/>
      <c r="E609" s="20" t="s">
        <v>1235</v>
      </c>
      <c r="F609" s="20">
        <v>26.5</v>
      </c>
      <c r="G609" s="9">
        <f t="shared" si="24"/>
        <v>0</v>
      </c>
      <c r="H609" s="9">
        <f t="shared" si="23"/>
        <v>0</v>
      </c>
    </row>
    <row r="610" spans="1:8" hidden="1" x14ac:dyDescent="0.2">
      <c r="A610" s="10"/>
      <c r="B610" s="22" t="s">
        <v>1021</v>
      </c>
      <c r="C610" s="19" t="s">
        <v>1022</v>
      </c>
      <c r="D610" s="9"/>
      <c r="E610" s="20" t="s">
        <v>1235</v>
      </c>
      <c r="F610" s="20">
        <v>1.7</v>
      </c>
      <c r="G610" s="9">
        <f t="shared" si="24"/>
        <v>0</v>
      </c>
      <c r="H610" s="9">
        <f t="shared" si="23"/>
        <v>0</v>
      </c>
    </row>
    <row r="611" spans="1:8" ht="38.25" hidden="1" x14ac:dyDescent="0.2">
      <c r="A611" s="10"/>
      <c r="B611" s="22" t="s">
        <v>1023</v>
      </c>
      <c r="C611" s="19" t="s">
        <v>1024</v>
      </c>
      <c r="D611" s="9"/>
      <c r="E611" s="20" t="s">
        <v>1235</v>
      </c>
      <c r="F611" s="20">
        <v>69</v>
      </c>
      <c r="G611" s="9">
        <f t="shared" si="24"/>
        <v>0</v>
      </c>
      <c r="H611" s="9">
        <f t="shared" si="23"/>
        <v>0</v>
      </c>
    </row>
    <row r="612" spans="1:8" ht="25.5" hidden="1" x14ac:dyDescent="0.2">
      <c r="A612" s="10"/>
      <c r="B612" s="22" t="s">
        <v>1025</v>
      </c>
      <c r="C612" s="19" t="s">
        <v>1026</v>
      </c>
      <c r="D612" s="9"/>
      <c r="E612" s="20" t="s">
        <v>1235</v>
      </c>
      <c r="F612" s="20">
        <v>1.6</v>
      </c>
      <c r="G612" s="9">
        <f t="shared" si="24"/>
        <v>0</v>
      </c>
      <c r="H612" s="9">
        <f t="shared" si="23"/>
        <v>0</v>
      </c>
    </row>
    <row r="613" spans="1:8" ht="25.5" hidden="1" x14ac:dyDescent="0.2">
      <c r="A613" s="10"/>
      <c r="B613" s="22" t="s">
        <v>1027</v>
      </c>
      <c r="C613" s="19" t="s">
        <v>1028</v>
      </c>
      <c r="D613" s="9"/>
      <c r="E613" s="20" t="s">
        <v>1235</v>
      </c>
      <c r="F613" s="20">
        <v>1.6</v>
      </c>
      <c r="G613" s="9">
        <f t="shared" si="24"/>
        <v>0</v>
      </c>
      <c r="H613" s="9">
        <f t="shared" si="23"/>
        <v>0</v>
      </c>
    </row>
    <row r="614" spans="1:8" ht="25.5" x14ac:dyDescent="0.2">
      <c r="A614" s="30">
        <v>55</v>
      </c>
      <c r="B614" s="22" t="s">
        <v>1508</v>
      </c>
      <c r="C614" s="19" t="s">
        <v>1510</v>
      </c>
      <c r="D614" s="9">
        <v>6.9720000000000004</v>
      </c>
      <c r="E614" s="20">
        <v>0</v>
      </c>
      <c r="F614" s="20">
        <v>137.43</v>
      </c>
      <c r="G614" s="46">
        <f t="shared" si="24"/>
        <v>0</v>
      </c>
      <c r="H614" s="46">
        <f t="shared" si="23"/>
        <v>958.16196000000014</v>
      </c>
    </row>
    <row r="615" spans="1:8" ht="38.25" x14ac:dyDescent="0.2">
      <c r="A615" s="10">
        <v>56</v>
      </c>
      <c r="B615" s="22" t="s">
        <v>1179</v>
      </c>
      <c r="C615" s="19" t="s">
        <v>1490</v>
      </c>
      <c r="D615" s="9">
        <v>10.35</v>
      </c>
      <c r="E615" s="20" t="s">
        <v>1395</v>
      </c>
      <c r="F615" s="20">
        <v>0.2</v>
      </c>
      <c r="G615" s="9">
        <f t="shared" si="24"/>
        <v>1.0349999999999999</v>
      </c>
      <c r="H615" s="9">
        <f t="shared" si="23"/>
        <v>2.0699999999999998</v>
      </c>
    </row>
    <row r="616" spans="1:8" ht="25.5" hidden="1" x14ac:dyDescent="0.2">
      <c r="A616" s="10"/>
      <c r="B616" s="22" t="s">
        <v>1031</v>
      </c>
      <c r="C616" s="19" t="s">
        <v>1032</v>
      </c>
      <c r="D616" s="9"/>
      <c r="E616" s="20" t="s">
        <v>1235</v>
      </c>
      <c r="F616" s="20">
        <v>16.7</v>
      </c>
      <c r="G616" s="9">
        <f t="shared" si="24"/>
        <v>0</v>
      </c>
      <c r="H616" s="9">
        <f t="shared" si="23"/>
        <v>0</v>
      </c>
    </row>
    <row r="617" spans="1:8" ht="25.5" hidden="1" x14ac:dyDescent="0.2">
      <c r="A617" s="30"/>
      <c r="B617" s="22" t="s">
        <v>1033</v>
      </c>
      <c r="C617" s="19" t="s">
        <v>1034</v>
      </c>
      <c r="D617" s="9"/>
      <c r="E617" s="20" t="s">
        <v>1235</v>
      </c>
      <c r="F617" s="20">
        <v>30.9</v>
      </c>
      <c r="G617" s="46">
        <f t="shared" si="24"/>
        <v>0</v>
      </c>
      <c r="H617" s="46">
        <f t="shared" si="23"/>
        <v>0</v>
      </c>
    </row>
    <row r="618" spans="1:8" ht="25.5" x14ac:dyDescent="0.2">
      <c r="A618" s="30">
        <v>57</v>
      </c>
      <c r="B618" s="22" t="s">
        <v>867</v>
      </c>
      <c r="C618" s="19" t="s">
        <v>1509</v>
      </c>
      <c r="D618" s="9">
        <v>2.64</v>
      </c>
      <c r="E618" s="20" t="s">
        <v>1235</v>
      </c>
      <c r="F618" s="20">
        <v>120.3</v>
      </c>
      <c r="G618" s="46">
        <f t="shared" si="24"/>
        <v>0</v>
      </c>
      <c r="H618" s="46">
        <f t="shared" si="23"/>
        <v>317.59199999999998</v>
      </c>
    </row>
    <row r="619" spans="1:8" ht="38.25" hidden="1" x14ac:dyDescent="0.2">
      <c r="A619" s="30"/>
      <c r="B619" s="22" t="s">
        <v>1035</v>
      </c>
      <c r="C619" s="19" t="s">
        <v>1036</v>
      </c>
      <c r="D619" s="9"/>
      <c r="E619" s="20" t="s">
        <v>1235</v>
      </c>
      <c r="F619" s="20">
        <v>1.6</v>
      </c>
      <c r="G619" s="46">
        <f t="shared" si="24"/>
        <v>0</v>
      </c>
      <c r="H619" s="46">
        <f t="shared" si="23"/>
        <v>0</v>
      </c>
    </row>
    <row r="620" spans="1:8" ht="25.5" hidden="1" x14ac:dyDescent="0.2">
      <c r="A620" s="10"/>
      <c r="B620" s="22" t="s">
        <v>1035</v>
      </c>
      <c r="C620" s="19" t="s">
        <v>1037</v>
      </c>
      <c r="D620" s="9"/>
      <c r="E620" s="20" t="s">
        <v>1235</v>
      </c>
      <c r="F620" s="20">
        <v>4.3</v>
      </c>
      <c r="G620" s="9">
        <f t="shared" si="24"/>
        <v>0</v>
      </c>
      <c r="H620" s="9">
        <f t="shared" si="23"/>
        <v>0</v>
      </c>
    </row>
    <row r="621" spans="1:8" ht="25.5" hidden="1" x14ac:dyDescent="0.2">
      <c r="A621" s="10"/>
      <c r="B621" s="22" t="s">
        <v>1038</v>
      </c>
      <c r="C621" s="19" t="s">
        <v>1039</v>
      </c>
      <c r="D621" s="9"/>
      <c r="E621" s="20" t="s">
        <v>1235</v>
      </c>
      <c r="F621" s="20">
        <v>33</v>
      </c>
      <c r="G621" s="9">
        <f t="shared" si="24"/>
        <v>0</v>
      </c>
      <c r="H621" s="9">
        <f t="shared" si="23"/>
        <v>0</v>
      </c>
    </row>
    <row r="622" spans="1:8" ht="38.25" hidden="1" x14ac:dyDescent="0.2">
      <c r="A622" s="10"/>
      <c r="B622" s="22" t="s">
        <v>1040</v>
      </c>
      <c r="C622" s="19" t="s">
        <v>1041</v>
      </c>
      <c r="D622" s="9"/>
      <c r="E622" s="20" t="s">
        <v>1381</v>
      </c>
      <c r="F622" s="20">
        <v>0.48</v>
      </c>
      <c r="G622" s="9">
        <f t="shared" si="24"/>
        <v>0</v>
      </c>
      <c r="H622" s="9">
        <f t="shared" si="23"/>
        <v>0</v>
      </c>
    </row>
    <row r="623" spans="1:8" ht="25.5" x14ac:dyDescent="0.2">
      <c r="A623" s="30">
        <v>58</v>
      </c>
      <c r="B623" s="22" t="s">
        <v>884</v>
      </c>
      <c r="C623" s="19" t="s">
        <v>1445</v>
      </c>
      <c r="D623" s="9">
        <v>4.66</v>
      </c>
      <c r="E623" s="20" t="s">
        <v>1235</v>
      </c>
      <c r="F623" s="20">
        <v>6.7</v>
      </c>
      <c r="G623" s="46">
        <f t="shared" si="24"/>
        <v>0</v>
      </c>
      <c r="H623" s="46">
        <f t="shared" si="23"/>
        <v>31.222000000000001</v>
      </c>
    </row>
    <row r="624" spans="1:8" ht="25.5" hidden="1" x14ac:dyDescent="0.2">
      <c r="A624" s="30"/>
      <c r="B624" s="22" t="s">
        <v>1042</v>
      </c>
      <c r="C624" s="19" t="s">
        <v>1043</v>
      </c>
      <c r="D624" s="9"/>
      <c r="E624" s="20" t="s">
        <v>1235</v>
      </c>
      <c r="F624" s="20">
        <v>0.6</v>
      </c>
      <c r="G624" s="46">
        <f t="shared" si="24"/>
        <v>0</v>
      </c>
      <c r="H624" s="46">
        <f t="shared" si="23"/>
        <v>0</v>
      </c>
    </row>
    <row r="625" spans="1:8" ht="25.5" hidden="1" x14ac:dyDescent="0.2">
      <c r="A625" s="10"/>
      <c r="B625" s="22" t="s">
        <v>1044</v>
      </c>
      <c r="C625" s="19" t="s">
        <v>1045</v>
      </c>
      <c r="D625" s="9"/>
      <c r="E625" s="20" t="s">
        <v>1363</v>
      </c>
      <c r="F625" s="20">
        <v>0.47</v>
      </c>
      <c r="G625" s="9">
        <f t="shared" si="24"/>
        <v>0</v>
      </c>
      <c r="H625" s="9">
        <f t="shared" si="23"/>
        <v>0</v>
      </c>
    </row>
    <row r="626" spans="1:8" ht="38.25" hidden="1" x14ac:dyDescent="0.2">
      <c r="A626" s="10"/>
      <c r="B626" s="22" t="s">
        <v>1046</v>
      </c>
      <c r="C626" s="19" t="s">
        <v>1047</v>
      </c>
      <c r="D626" s="9"/>
      <c r="E626" s="20" t="s">
        <v>1330</v>
      </c>
      <c r="F626" s="20">
        <v>0.99</v>
      </c>
      <c r="G626" s="9">
        <f t="shared" si="24"/>
        <v>0</v>
      </c>
      <c r="H626" s="9">
        <f t="shared" si="23"/>
        <v>0</v>
      </c>
    </row>
    <row r="627" spans="1:8" ht="38.25" x14ac:dyDescent="0.2">
      <c r="A627" s="30">
        <v>59</v>
      </c>
      <c r="B627" s="22" t="s">
        <v>892</v>
      </c>
      <c r="C627" s="19" t="s">
        <v>893</v>
      </c>
      <c r="D627" s="9">
        <v>4.66</v>
      </c>
      <c r="E627" s="20" t="s">
        <v>1235</v>
      </c>
      <c r="F627" s="20">
        <v>8.6999999999999993</v>
      </c>
      <c r="G627" s="46">
        <f t="shared" si="24"/>
        <v>0</v>
      </c>
      <c r="H627" s="46">
        <f t="shared" si="23"/>
        <v>40.541999999999994</v>
      </c>
    </row>
    <row r="628" spans="1:8" ht="25.5" hidden="1" x14ac:dyDescent="0.2">
      <c r="A628" s="10"/>
      <c r="B628" s="22" t="s">
        <v>1050</v>
      </c>
      <c r="C628" s="19" t="s">
        <v>1051</v>
      </c>
      <c r="D628" s="9"/>
      <c r="E628" s="20" t="s">
        <v>1382</v>
      </c>
      <c r="F628" s="20">
        <v>4.43</v>
      </c>
      <c r="G628" s="9">
        <f t="shared" si="24"/>
        <v>0</v>
      </c>
      <c r="H628" s="9">
        <f t="shared" si="23"/>
        <v>0</v>
      </c>
    </row>
    <row r="629" spans="1:8" ht="25.5" x14ac:dyDescent="0.2">
      <c r="A629" s="30">
        <v>60</v>
      </c>
      <c r="B629" s="22" t="s">
        <v>890</v>
      </c>
      <c r="C629" s="19" t="s">
        <v>891</v>
      </c>
      <c r="D629" s="9">
        <v>4.6639999999999997</v>
      </c>
      <c r="E629" s="20" t="s">
        <v>1235</v>
      </c>
      <c r="F629" s="20">
        <v>9.4</v>
      </c>
      <c r="G629" s="46">
        <f t="shared" si="24"/>
        <v>0</v>
      </c>
      <c r="H629" s="46">
        <f t="shared" si="23"/>
        <v>43.8416</v>
      </c>
    </row>
    <row r="630" spans="1:8" ht="25.5" x14ac:dyDescent="0.2">
      <c r="A630" s="30">
        <v>61</v>
      </c>
      <c r="B630" s="22" t="s">
        <v>903</v>
      </c>
      <c r="C630" s="19" t="s">
        <v>904</v>
      </c>
      <c r="D630" s="9">
        <v>4.66</v>
      </c>
      <c r="E630" s="20" t="s">
        <v>1235</v>
      </c>
      <c r="F630" s="20">
        <v>21</v>
      </c>
      <c r="G630" s="46">
        <f t="shared" si="24"/>
        <v>0</v>
      </c>
      <c r="H630" s="46">
        <f t="shared" si="23"/>
        <v>97.86</v>
      </c>
    </row>
    <row r="631" spans="1:8" ht="38.25" hidden="1" x14ac:dyDescent="0.2">
      <c r="A631" s="10"/>
      <c r="B631" s="22" t="s">
        <v>1053</v>
      </c>
      <c r="C631" s="19" t="s">
        <v>1054</v>
      </c>
      <c r="D631" s="9"/>
      <c r="E631" s="20" t="s">
        <v>1235</v>
      </c>
      <c r="F631" s="20">
        <v>0.36</v>
      </c>
      <c r="G631" s="9">
        <f t="shared" si="24"/>
        <v>0</v>
      </c>
      <c r="H631" s="9">
        <f t="shared" si="23"/>
        <v>0</v>
      </c>
    </row>
    <row r="632" spans="1:8" ht="38.25" hidden="1" x14ac:dyDescent="0.2">
      <c r="A632" s="10"/>
      <c r="B632" s="22" t="s">
        <v>1055</v>
      </c>
      <c r="C632" s="19" t="s">
        <v>1056</v>
      </c>
      <c r="D632" s="9"/>
      <c r="E632" s="20" t="s">
        <v>1235</v>
      </c>
      <c r="F632" s="20">
        <v>0.66</v>
      </c>
      <c r="G632" s="9">
        <f t="shared" si="24"/>
        <v>0</v>
      </c>
      <c r="H632" s="9">
        <f t="shared" si="23"/>
        <v>0</v>
      </c>
    </row>
    <row r="633" spans="1:8" ht="25.5" hidden="1" x14ac:dyDescent="0.2">
      <c r="A633" s="10"/>
      <c r="B633" s="22" t="s">
        <v>1057</v>
      </c>
      <c r="C633" s="19" t="s">
        <v>1058</v>
      </c>
      <c r="D633" s="9"/>
      <c r="E633" s="20" t="s">
        <v>1235</v>
      </c>
      <c r="F633" s="20">
        <v>0.48</v>
      </c>
      <c r="G633" s="9">
        <f t="shared" si="24"/>
        <v>0</v>
      </c>
      <c r="H633" s="9">
        <f t="shared" si="23"/>
        <v>0</v>
      </c>
    </row>
    <row r="634" spans="1:8" ht="38.25" hidden="1" x14ac:dyDescent="0.2">
      <c r="A634" s="10"/>
      <c r="B634" s="22" t="s">
        <v>1057</v>
      </c>
      <c r="C634" s="19" t="s">
        <v>1059</v>
      </c>
      <c r="D634" s="9"/>
      <c r="E634" s="20" t="s">
        <v>1235</v>
      </c>
      <c r="F634" s="20">
        <v>0.66</v>
      </c>
      <c r="G634" s="9">
        <f t="shared" si="24"/>
        <v>0</v>
      </c>
      <c r="H634" s="9">
        <f t="shared" si="23"/>
        <v>0</v>
      </c>
    </row>
    <row r="635" spans="1:8" ht="38.25" hidden="1" x14ac:dyDescent="0.2">
      <c r="A635" s="10"/>
      <c r="B635" s="22" t="s">
        <v>1060</v>
      </c>
      <c r="C635" s="19" t="s">
        <v>1061</v>
      </c>
      <c r="D635" s="9"/>
      <c r="E635" s="20" t="s">
        <v>1383</v>
      </c>
      <c r="F635" s="20">
        <v>0.61</v>
      </c>
      <c r="G635" s="9">
        <f t="shared" si="24"/>
        <v>0</v>
      </c>
      <c r="H635" s="9">
        <f t="shared" si="23"/>
        <v>0</v>
      </c>
    </row>
    <row r="636" spans="1:8" ht="25.5" hidden="1" x14ac:dyDescent="0.2">
      <c r="A636" s="10"/>
      <c r="B636" s="22" t="s">
        <v>1062</v>
      </c>
      <c r="C636" s="19" t="s">
        <v>1063</v>
      </c>
      <c r="D636" s="9"/>
      <c r="E636" s="20" t="s">
        <v>1235</v>
      </c>
      <c r="F636" s="20">
        <v>2.6</v>
      </c>
      <c r="G636" s="9">
        <f t="shared" si="24"/>
        <v>0</v>
      </c>
      <c r="H636" s="9">
        <f t="shared" si="23"/>
        <v>0</v>
      </c>
    </row>
    <row r="637" spans="1:8" ht="38.25" hidden="1" x14ac:dyDescent="0.2">
      <c r="A637" s="10"/>
      <c r="B637" s="22" t="s">
        <v>1064</v>
      </c>
      <c r="C637" s="19" t="s">
        <v>1065</v>
      </c>
      <c r="D637" s="9"/>
      <c r="E637" s="20" t="s">
        <v>1384</v>
      </c>
      <c r="F637" s="20">
        <v>0.38</v>
      </c>
      <c r="G637" s="9">
        <f t="shared" si="24"/>
        <v>0</v>
      </c>
      <c r="H637" s="9">
        <f t="shared" si="23"/>
        <v>0</v>
      </c>
    </row>
    <row r="638" spans="1:8" ht="38.25" hidden="1" x14ac:dyDescent="0.2">
      <c r="A638" s="10"/>
      <c r="B638" s="22" t="s">
        <v>1064</v>
      </c>
      <c r="C638" s="19" t="s">
        <v>1066</v>
      </c>
      <c r="D638" s="9"/>
      <c r="E638" s="20" t="s">
        <v>1384</v>
      </c>
      <c r="F638" s="20">
        <v>0.38</v>
      </c>
      <c r="G638" s="9">
        <f t="shared" si="24"/>
        <v>0</v>
      </c>
      <c r="H638" s="9">
        <f t="shared" si="23"/>
        <v>0</v>
      </c>
    </row>
    <row r="639" spans="1:8" ht="38.25" hidden="1" x14ac:dyDescent="0.2">
      <c r="A639" s="10"/>
      <c r="B639" s="22" t="s">
        <v>1067</v>
      </c>
      <c r="C639" s="19" t="s">
        <v>1068</v>
      </c>
      <c r="D639" s="9"/>
      <c r="E639" s="20" t="s">
        <v>1294</v>
      </c>
      <c r="F639" s="20">
        <v>1.1399999999999999</v>
      </c>
      <c r="G639" s="9">
        <f t="shared" si="24"/>
        <v>0</v>
      </c>
      <c r="H639" s="9">
        <f t="shared" si="23"/>
        <v>0</v>
      </c>
    </row>
    <row r="640" spans="1:8" ht="38.25" hidden="1" x14ac:dyDescent="0.2">
      <c r="A640" s="10"/>
      <c r="B640" s="22" t="s">
        <v>1069</v>
      </c>
      <c r="C640" s="19" t="s">
        <v>1070</v>
      </c>
      <c r="D640" s="9"/>
      <c r="E640" s="20" t="s">
        <v>1385</v>
      </c>
      <c r="F640" s="20">
        <v>29.1</v>
      </c>
      <c r="G640" s="9">
        <f t="shared" si="24"/>
        <v>0</v>
      </c>
      <c r="H640" s="9">
        <f t="shared" si="23"/>
        <v>0</v>
      </c>
    </row>
    <row r="641" spans="1:8" ht="25.5" hidden="1" x14ac:dyDescent="0.2">
      <c r="A641" s="10"/>
      <c r="B641" s="22" t="s">
        <v>1071</v>
      </c>
      <c r="C641" s="19" t="s">
        <v>1072</v>
      </c>
      <c r="D641" s="9"/>
      <c r="E641" s="20" t="s">
        <v>1386</v>
      </c>
      <c r="F641" s="20">
        <v>22.2</v>
      </c>
      <c r="G641" s="9">
        <f t="shared" si="24"/>
        <v>0</v>
      </c>
      <c r="H641" s="9">
        <f t="shared" si="23"/>
        <v>0</v>
      </c>
    </row>
    <row r="642" spans="1:8" ht="51" hidden="1" x14ac:dyDescent="0.2">
      <c r="A642" s="10"/>
      <c r="B642" s="22" t="s">
        <v>1073</v>
      </c>
      <c r="C642" s="19" t="s">
        <v>1074</v>
      </c>
      <c r="D642" s="9"/>
      <c r="E642" s="20" t="s">
        <v>1361</v>
      </c>
      <c r="F642" s="20">
        <v>0</v>
      </c>
      <c r="G642" s="9">
        <f t="shared" si="24"/>
        <v>0</v>
      </c>
      <c r="H642" s="9">
        <f t="shared" si="23"/>
        <v>0</v>
      </c>
    </row>
    <row r="643" spans="1:8" ht="38.25" hidden="1" x14ac:dyDescent="0.2">
      <c r="A643" s="10"/>
      <c r="B643" s="22" t="s">
        <v>1075</v>
      </c>
      <c r="C643" s="19" t="s">
        <v>1076</v>
      </c>
      <c r="D643" s="9"/>
      <c r="E643" s="20" t="s">
        <v>1387</v>
      </c>
      <c r="F643" s="20">
        <v>0</v>
      </c>
      <c r="G643" s="9">
        <f t="shared" si="24"/>
        <v>0</v>
      </c>
      <c r="H643" s="9">
        <f t="shared" si="23"/>
        <v>0</v>
      </c>
    </row>
    <row r="644" spans="1:8" ht="51" hidden="1" x14ac:dyDescent="0.2">
      <c r="A644" s="10"/>
      <c r="B644" s="22" t="s">
        <v>1077</v>
      </c>
      <c r="C644" s="19" t="s">
        <v>1078</v>
      </c>
      <c r="D644" s="9"/>
      <c r="E644" s="20" t="s">
        <v>1388</v>
      </c>
      <c r="F644" s="20">
        <v>0</v>
      </c>
      <c r="G644" s="9">
        <f t="shared" si="24"/>
        <v>0</v>
      </c>
      <c r="H644" s="9">
        <f t="shared" si="23"/>
        <v>0</v>
      </c>
    </row>
    <row r="645" spans="1:8" ht="63.75" hidden="1" x14ac:dyDescent="0.2">
      <c r="A645" s="10"/>
      <c r="B645" s="22" t="s">
        <v>1079</v>
      </c>
      <c r="C645" s="19" t="s">
        <v>1080</v>
      </c>
      <c r="D645" s="9"/>
      <c r="E645" s="20" t="s">
        <v>1372</v>
      </c>
      <c r="F645" s="20">
        <v>0</v>
      </c>
      <c r="G645" s="9">
        <f t="shared" si="24"/>
        <v>0</v>
      </c>
      <c r="H645" s="9">
        <f t="shared" si="23"/>
        <v>0</v>
      </c>
    </row>
    <row r="646" spans="1:8" ht="51" hidden="1" x14ac:dyDescent="0.2">
      <c r="A646" s="10"/>
      <c r="B646" s="22" t="s">
        <v>1081</v>
      </c>
      <c r="C646" s="19" t="s">
        <v>1082</v>
      </c>
      <c r="D646" s="9"/>
      <c r="E646" s="20" t="s">
        <v>1389</v>
      </c>
      <c r="F646" s="20">
        <v>0</v>
      </c>
      <c r="G646" s="9">
        <f t="shared" si="24"/>
        <v>0</v>
      </c>
      <c r="H646" s="9">
        <f t="shared" si="23"/>
        <v>0</v>
      </c>
    </row>
    <row r="647" spans="1:8" ht="38.25" hidden="1" x14ac:dyDescent="0.2">
      <c r="A647" s="10"/>
      <c r="B647" s="22" t="s">
        <v>1083</v>
      </c>
      <c r="C647" s="19" t="s">
        <v>1084</v>
      </c>
      <c r="D647" s="9"/>
      <c r="E647" s="20" t="s">
        <v>1388</v>
      </c>
      <c r="F647" s="20">
        <v>0</v>
      </c>
      <c r="G647" s="9">
        <f t="shared" si="24"/>
        <v>0</v>
      </c>
      <c r="H647" s="9">
        <f t="shared" si="23"/>
        <v>0</v>
      </c>
    </row>
    <row r="648" spans="1:8" ht="38.25" hidden="1" x14ac:dyDescent="0.2">
      <c r="A648" s="10"/>
      <c r="B648" s="22" t="s">
        <v>1085</v>
      </c>
      <c r="C648" s="19" t="s">
        <v>1086</v>
      </c>
      <c r="D648" s="9"/>
      <c r="E648" s="20" t="s">
        <v>1387</v>
      </c>
      <c r="F648" s="20">
        <v>0</v>
      </c>
      <c r="G648" s="9">
        <f t="shared" si="24"/>
        <v>0</v>
      </c>
      <c r="H648" s="9">
        <f t="shared" si="23"/>
        <v>0</v>
      </c>
    </row>
    <row r="649" spans="1:8" ht="25.5" hidden="1" x14ac:dyDescent="0.2">
      <c r="A649" s="10"/>
      <c r="B649" s="22" t="s">
        <v>1087</v>
      </c>
      <c r="C649" s="19" t="s">
        <v>1088</v>
      </c>
      <c r="D649" s="9"/>
      <c r="E649" s="20" t="s">
        <v>1235</v>
      </c>
      <c r="F649" s="20">
        <v>1.25</v>
      </c>
      <c r="G649" s="9">
        <f t="shared" si="24"/>
        <v>0</v>
      </c>
      <c r="H649" s="9">
        <f t="shared" ref="H649:H712" si="25">D649*F649</f>
        <v>0</v>
      </c>
    </row>
    <row r="650" spans="1:8" ht="51" hidden="1" x14ac:dyDescent="0.2">
      <c r="A650" s="10"/>
      <c r="B650" s="22" t="s">
        <v>1089</v>
      </c>
      <c r="C650" s="19" t="s">
        <v>1090</v>
      </c>
      <c r="D650" s="9"/>
      <c r="E650" s="20" t="s">
        <v>1235</v>
      </c>
      <c r="F650" s="20">
        <v>2.5</v>
      </c>
      <c r="G650" s="9">
        <f t="shared" si="24"/>
        <v>0</v>
      </c>
      <c r="H650" s="9">
        <f t="shared" si="25"/>
        <v>0</v>
      </c>
    </row>
    <row r="651" spans="1:8" ht="51" hidden="1" x14ac:dyDescent="0.2">
      <c r="A651" s="10"/>
      <c r="B651" s="22" t="s">
        <v>1091</v>
      </c>
      <c r="C651" s="19" t="s">
        <v>1092</v>
      </c>
      <c r="D651" s="9"/>
      <c r="E651" s="20" t="s">
        <v>1390</v>
      </c>
      <c r="F651" s="20">
        <v>0</v>
      </c>
      <c r="G651" s="9">
        <f t="shared" si="24"/>
        <v>0</v>
      </c>
      <c r="H651" s="9">
        <f t="shared" si="25"/>
        <v>0</v>
      </c>
    </row>
    <row r="652" spans="1:8" ht="51" hidden="1" x14ac:dyDescent="0.2">
      <c r="A652" s="10"/>
      <c r="B652" s="22" t="s">
        <v>1093</v>
      </c>
      <c r="C652" s="19" t="s">
        <v>1094</v>
      </c>
      <c r="D652" s="9"/>
      <c r="E652" s="20" t="s">
        <v>1302</v>
      </c>
      <c r="F652" s="20">
        <v>0</v>
      </c>
      <c r="G652" s="9">
        <f t="shared" ref="G652:G699" si="26">D652*E652</f>
        <v>0</v>
      </c>
      <c r="H652" s="9">
        <f t="shared" si="25"/>
        <v>0</v>
      </c>
    </row>
    <row r="653" spans="1:8" ht="51" hidden="1" x14ac:dyDescent="0.2">
      <c r="A653" s="10"/>
      <c r="B653" s="22" t="s">
        <v>1095</v>
      </c>
      <c r="C653" s="19" t="s">
        <v>1096</v>
      </c>
      <c r="D653" s="9"/>
      <c r="E653" s="20" t="s">
        <v>1391</v>
      </c>
      <c r="F653" s="20">
        <v>0</v>
      </c>
      <c r="G653" s="9">
        <f t="shared" si="26"/>
        <v>0</v>
      </c>
      <c r="H653" s="9">
        <f t="shared" si="25"/>
        <v>0</v>
      </c>
    </row>
    <row r="654" spans="1:8" ht="38.25" hidden="1" x14ac:dyDescent="0.2">
      <c r="A654" s="10"/>
      <c r="B654" s="22" t="s">
        <v>1097</v>
      </c>
      <c r="C654" s="19" t="s">
        <v>1098</v>
      </c>
      <c r="D654" s="9"/>
      <c r="E654" s="20" t="s">
        <v>1235</v>
      </c>
      <c r="F654" s="20">
        <v>0.74</v>
      </c>
      <c r="G654" s="9">
        <f t="shared" si="26"/>
        <v>0</v>
      </c>
      <c r="H654" s="9">
        <f t="shared" si="25"/>
        <v>0</v>
      </c>
    </row>
    <row r="655" spans="1:8" ht="38.25" hidden="1" x14ac:dyDescent="0.2">
      <c r="A655" s="10"/>
      <c r="B655" s="22" t="s">
        <v>1099</v>
      </c>
      <c r="C655" s="19" t="s">
        <v>1100</v>
      </c>
      <c r="D655" s="9"/>
      <c r="E655" s="20" t="s">
        <v>1235</v>
      </c>
      <c r="F655" s="20">
        <v>0.94</v>
      </c>
      <c r="G655" s="9">
        <f t="shared" si="26"/>
        <v>0</v>
      </c>
      <c r="H655" s="9">
        <f t="shared" si="25"/>
        <v>0</v>
      </c>
    </row>
    <row r="656" spans="1:8" ht="38.25" hidden="1" x14ac:dyDescent="0.2">
      <c r="A656" s="10"/>
      <c r="B656" s="22" t="s">
        <v>1101</v>
      </c>
      <c r="C656" s="19" t="s">
        <v>1102</v>
      </c>
      <c r="D656" s="9"/>
      <c r="E656" s="20" t="s">
        <v>1392</v>
      </c>
      <c r="F656" s="20">
        <v>0</v>
      </c>
      <c r="G656" s="9">
        <f t="shared" si="26"/>
        <v>0</v>
      </c>
      <c r="H656" s="9">
        <f t="shared" si="25"/>
        <v>0</v>
      </c>
    </row>
    <row r="657" spans="1:8" ht="51" hidden="1" x14ac:dyDescent="0.2">
      <c r="A657" s="10"/>
      <c r="B657" s="22" t="s">
        <v>1103</v>
      </c>
      <c r="C657" s="19" t="s">
        <v>1104</v>
      </c>
      <c r="D657" s="9"/>
      <c r="E657" s="20" t="s">
        <v>1235</v>
      </c>
      <c r="F657" s="20">
        <v>29</v>
      </c>
      <c r="G657" s="9">
        <f t="shared" si="26"/>
        <v>0</v>
      </c>
      <c r="H657" s="9">
        <f t="shared" si="25"/>
        <v>0</v>
      </c>
    </row>
    <row r="658" spans="1:8" ht="38.25" hidden="1" x14ac:dyDescent="0.2">
      <c r="A658" s="10"/>
      <c r="B658" s="22" t="s">
        <v>1105</v>
      </c>
      <c r="C658" s="19" t="s">
        <v>1106</v>
      </c>
      <c r="D658" s="9"/>
      <c r="E658" s="20" t="s">
        <v>1235</v>
      </c>
      <c r="F658" s="20">
        <v>8.1</v>
      </c>
      <c r="G658" s="9">
        <f t="shared" si="26"/>
        <v>0</v>
      </c>
      <c r="H658" s="9">
        <f t="shared" si="25"/>
        <v>0</v>
      </c>
    </row>
    <row r="659" spans="1:8" ht="25.5" hidden="1" x14ac:dyDescent="0.2">
      <c r="A659" s="10"/>
      <c r="B659" s="22" t="s">
        <v>1107</v>
      </c>
      <c r="C659" s="19" t="s">
        <v>1108</v>
      </c>
      <c r="D659" s="9"/>
      <c r="E659" s="20" t="s">
        <v>1235</v>
      </c>
      <c r="F659" s="20">
        <v>1.05</v>
      </c>
      <c r="G659" s="9">
        <f t="shared" si="26"/>
        <v>0</v>
      </c>
      <c r="H659" s="9">
        <f t="shared" si="25"/>
        <v>0</v>
      </c>
    </row>
    <row r="660" spans="1:8" ht="25.5" hidden="1" x14ac:dyDescent="0.2">
      <c r="A660" s="10"/>
      <c r="B660" s="22" t="s">
        <v>1109</v>
      </c>
      <c r="C660" s="19" t="s">
        <v>1110</v>
      </c>
      <c r="D660" s="9"/>
      <c r="E660" s="20" t="s">
        <v>1235</v>
      </c>
      <c r="F660" s="20">
        <v>0.56000000000000005</v>
      </c>
      <c r="G660" s="9">
        <f t="shared" si="26"/>
        <v>0</v>
      </c>
      <c r="H660" s="9">
        <f t="shared" si="25"/>
        <v>0</v>
      </c>
    </row>
    <row r="661" spans="1:8" ht="25.5" hidden="1" x14ac:dyDescent="0.2">
      <c r="A661" s="10"/>
      <c r="B661" s="22" t="s">
        <v>1111</v>
      </c>
      <c r="C661" s="19" t="s">
        <v>1112</v>
      </c>
      <c r="D661" s="9"/>
      <c r="E661" s="20" t="s">
        <v>1235</v>
      </c>
      <c r="F661" s="20">
        <v>0.36</v>
      </c>
      <c r="G661" s="9">
        <f t="shared" si="26"/>
        <v>0</v>
      </c>
      <c r="H661" s="9">
        <f t="shared" si="25"/>
        <v>0</v>
      </c>
    </row>
    <row r="662" spans="1:8" ht="25.5" x14ac:dyDescent="0.2">
      <c r="A662" s="30">
        <v>62</v>
      </c>
      <c r="B662" s="22" t="s">
        <v>917</v>
      </c>
      <c r="C662" s="19" t="s">
        <v>918</v>
      </c>
      <c r="D662" s="9">
        <v>9.33</v>
      </c>
      <c r="E662" s="20" t="s">
        <v>1235</v>
      </c>
      <c r="F662" s="20">
        <v>4.8</v>
      </c>
      <c r="G662" s="46">
        <f t="shared" si="26"/>
        <v>0</v>
      </c>
      <c r="H662" s="46">
        <f t="shared" si="25"/>
        <v>44.783999999999999</v>
      </c>
    </row>
    <row r="663" spans="1:8" ht="25.5" hidden="1" x14ac:dyDescent="0.2">
      <c r="A663" s="10"/>
      <c r="B663" s="22" t="s">
        <v>1115</v>
      </c>
      <c r="C663" s="19" t="s">
        <v>1116</v>
      </c>
      <c r="D663" s="9"/>
      <c r="E663" s="20" t="s">
        <v>1235</v>
      </c>
      <c r="F663" s="20">
        <v>18.5</v>
      </c>
      <c r="G663" s="9">
        <f t="shared" si="26"/>
        <v>0</v>
      </c>
      <c r="H663" s="9">
        <f t="shared" si="25"/>
        <v>0</v>
      </c>
    </row>
    <row r="664" spans="1:8" ht="25.5" hidden="1" x14ac:dyDescent="0.2">
      <c r="A664" s="10"/>
      <c r="B664" s="22" t="s">
        <v>1117</v>
      </c>
      <c r="C664" s="19" t="s">
        <v>1118</v>
      </c>
      <c r="D664" s="9"/>
      <c r="E664" s="20" t="s">
        <v>1235</v>
      </c>
      <c r="F664" s="20">
        <v>0.23</v>
      </c>
      <c r="G664" s="9">
        <f t="shared" si="26"/>
        <v>0</v>
      </c>
      <c r="H664" s="9">
        <f t="shared" si="25"/>
        <v>0</v>
      </c>
    </row>
    <row r="665" spans="1:8" ht="25.5" x14ac:dyDescent="0.2">
      <c r="A665" s="30">
        <v>63</v>
      </c>
      <c r="B665" s="22" t="s">
        <v>1165</v>
      </c>
      <c r="C665" s="19" t="s">
        <v>1492</v>
      </c>
      <c r="D665" s="9">
        <v>7.51</v>
      </c>
      <c r="E665" s="20" t="s">
        <v>1235</v>
      </c>
      <c r="F665" s="20">
        <v>11.5</v>
      </c>
      <c r="G665" s="46">
        <f t="shared" si="26"/>
        <v>0</v>
      </c>
      <c r="H665" s="46">
        <f t="shared" si="25"/>
        <v>86.364999999999995</v>
      </c>
    </row>
    <row r="666" spans="1:8" ht="25.5" x14ac:dyDescent="0.2">
      <c r="A666" s="30">
        <v>64</v>
      </c>
      <c r="B666" s="22" t="s">
        <v>907</v>
      </c>
      <c r="C666" s="19" t="s">
        <v>1491</v>
      </c>
      <c r="D666" s="9">
        <v>35.979999999999997</v>
      </c>
      <c r="E666" s="20" t="s">
        <v>1235</v>
      </c>
      <c r="F666" s="20">
        <v>14.5</v>
      </c>
      <c r="G666" s="46">
        <f t="shared" si="26"/>
        <v>0</v>
      </c>
      <c r="H666" s="46">
        <f t="shared" si="25"/>
        <v>521.70999999999992</v>
      </c>
    </row>
    <row r="667" spans="1:8" ht="51" hidden="1" x14ac:dyDescent="0.2">
      <c r="A667" s="10"/>
      <c r="B667" s="22" t="s">
        <v>1123</v>
      </c>
      <c r="C667" s="19" t="s">
        <v>1124</v>
      </c>
      <c r="D667" s="9"/>
      <c r="E667" s="20" t="s">
        <v>1235</v>
      </c>
      <c r="F667" s="20">
        <v>1.2</v>
      </c>
      <c r="G667" s="9">
        <f t="shared" si="26"/>
        <v>0</v>
      </c>
      <c r="H667" s="9">
        <f t="shared" si="25"/>
        <v>0</v>
      </c>
    </row>
    <row r="668" spans="1:8" ht="38.25" hidden="1" x14ac:dyDescent="0.2">
      <c r="A668" s="10"/>
      <c r="B668" s="22" t="s">
        <v>1125</v>
      </c>
      <c r="C668" s="19" t="s">
        <v>1126</v>
      </c>
      <c r="D668" s="9"/>
      <c r="E668" s="20" t="s">
        <v>1235</v>
      </c>
      <c r="F668" s="20">
        <v>0.16</v>
      </c>
      <c r="G668" s="9">
        <f t="shared" si="26"/>
        <v>0</v>
      </c>
      <c r="H668" s="9">
        <f t="shared" si="25"/>
        <v>0</v>
      </c>
    </row>
    <row r="669" spans="1:8" ht="38.25" hidden="1" x14ac:dyDescent="0.2">
      <c r="A669" s="10"/>
      <c r="B669" s="22" t="s">
        <v>1127</v>
      </c>
      <c r="C669" s="19" t="s">
        <v>1128</v>
      </c>
      <c r="D669" s="9"/>
      <c r="E669" s="20" t="s">
        <v>1235</v>
      </c>
      <c r="F669" s="20">
        <v>0.68</v>
      </c>
      <c r="G669" s="9">
        <f t="shared" si="26"/>
        <v>0</v>
      </c>
      <c r="H669" s="9">
        <f t="shared" si="25"/>
        <v>0</v>
      </c>
    </row>
    <row r="670" spans="1:8" ht="25.5" hidden="1" x14ac:dyDescent="0.2">
      <c r="A670" s="10"/>
      <c r="B670" s="22" t="s">
        <v>1129</v>
      </c>
      <c r="C670" s="19" t="s">
        <v>1130</v>
      </c>
      <c r="D670" s="9"/>
      <c r="E670" s="20" t="s">
        <v>1235</v>
      </c>
      <c r="F670" s="20">
        <v>1</v>
      </c>
      <c r="G670" s="9">
        <f t="shared" si="26"/>
        <v>0</v>
      </c>
      <c r="H670" s="9">
        <f t="shared" si="25"/>
        <v>0</v>
      </c>
    </row>
    <row r="671" spans="1:8" ht="38.25" x14ac:dyDescent="0.2">
      <c r="A671" s="10">
        <v>65</v>
      </c>
      <c r="B671" s="22" t="s">
        <v>1052</v>
      </c>
      <c r="C671" s="19" t="s">
        <v>1493</v>
      </c>
      <c r="D671" s="9">
        <v>2.028</v>
      </c>
      <c r="E671" s="20" t="s">
        <v>1235</v>
      </c>
      <c r="F671" s="20">
        <v>10.5</v>
      </c>
      <c r="G671" s="9">
        <f t="shared" si="26"/>
        <v>0</v>
      </c>
      <c r="H671" s="9">
        <f t="shared" si="25"/>
        <v>21.294</v>
      </c>
    </row>
    <row r="672" spans="1:8" ht="25.5" hidden="1" x14ac:dyDescent="0.2">
      <c r="A672" s="10"/>
      <c r="B672" s="22" t="s">
        <v>1133</v>
      </c>
      <c r="C672" s="19" t="s">
        <v>1134</v>
      </c>
      <c r="D672" s="9"/>
      <c r="E672" s="20" t="s">
        <v>1235</v>
      </c>
      <c r="F672" s="20">
        <v>16.5</v>
      </c>
      <c r="G672" s="9">
        <f t="shared" si="26"/>
        <v>0</v>
      </c>
      <c r="H672" s="9">
        <f t="shared" si="25"/>
        <v>0</v>
      </c>
    </row>
    <row r="673" spans="1:8" ht="25.5" hidden="1" x14ac:dyDescent="0.2">
      <c r="A673" s="10"/>
      <c r="B673" s="22" t="s">
        <v>1135</v>
      </c>
      <c r="C673" s="19" t="s">
        <v>1136</v>
      </c>
      <c r="D673" s="9"/>
      <c r="E673" s="20" t="s">
        <v>1235</v>
      </c>
      <c r="F673" s="20">
        <v>42</v>
      </c>
      <c r="G673" s="9">
        <f t="shared" si="26"/>
        <v>0</v>
      </c>
      <c r="H673" s="9">
        <f t="shared" si="25"/>
        <v>0</v>
      </c>
    </row>
    <row r="674" spans="1:8" ht="38.25" hidden="1" x14ac:dyDescent="0.2">
      <c r="A674" s="10"/>
      <c r="B674" s="22" t="s">
        <v>1137</v>
      </c>
      <c r="C674" s="19" t="s">
        <v>1138</v>
      </c>
      <c r="D674" s="9"/>
      <c r="E674" s="20" t="s">
        <v>1235</v>
      </c>
      <c r="F674" s="20">
        <v>0.67</v>
      </c>
      <c r="G674" s="9">
        <f t="shared" si="26"/>
        <v>0</v>
      </c>
      <c r="H674" s="9">
        <f t="shared" si="25"/>
        <v>0</v>
      </c>
    </row>
    <row r="675" spans="1:8" ht="25.5" hidden="1" x14ac:dyDescent="0.2">
      <c r="A675" s="10"/>
      <c r="B675" s="22" t="s">
        <v>1139</v>
      </c>
      <c r="C675" s="19" t="s">
        <v>1140</v>
      </c>
      <c r="D675" s="9"/>
      <c r="E675" s="20" t="s">
        <v>1235</v>
      </c>
      <c r="F675" s="20">
        <v>0.09</v>
      </c>
      <c r="G675" s="9">
        <f t="shared" si="26"/>
        <v>0</v>
      </c>
      <c r="H675" s="9">
        <f t="shared" si="25"/>
        <v>0</v>
      </c>
    </row>
    <row r="676" spans="1:8" ht="25.5" hidden="1" x14ac:dyDescent="0.2">
      <c r="A676" s="30"/>
      <c r="B676" s="22" t="s">
        <v>1141</v>
      </c>
      <c r="C676" s="19" t="s">
        <v>1142</v>
      </c>
      <c r="D676" s="9"/>
      <c r="E676" s="20" t="s">
        <v>1235</v>
      </c>
      <c r="F676" s="20">
        <v>9.6</v>
      </c>
      <c r="G676" s="46">
        <f t="shared" si="26"/>
        <v>0</v>
      </c>
      <c r="H676" s="46">
        <f t="shared" si="25"/>
        <v>0</v>
      </c>
    </row>
    <row r="677" spans="1:8" ht="25.5" hidden="1" x14ac:dyDescent="0.2">
      <c r="A677" s="10"/>
      <c r="B677" s="22" t="s">
        <v>1143</v>
      </c>
      <c r="C677" s="19" t="s">
        <v>1144</v>
      </c>
      <c r="D677" s="9"/>
      <c r="E677" s="20" t="s">
        <v>1235</v>
      </c>
      <c r="F677" s="20">
        <v>3.3</v>
      </c>
      <c r="G677" s="9">
        <f t="shared" si="26"/>
        <v>0</v>
      </c>
      <c r="H677" s="9">
        <f t="shared" si="25"/>
        <v>0</v>
      </c>
    </row>
    <row r="678" spans="1:8" ht="38.25" hidden="1" x14ac:dyDescent="0.2">
      <c r="A678" s="10"/>
      <c r="B678" s="22" t="s">
        <v>1145</v>
      </c>
      <c r="C678" s="19" t="s">
        <v>1146</v>
      </c>
      <c r="D678" s="9"/>
      <c r="E678" s="20" t="s">
        <v>1300</v>
      </c>
      <c r="F678" s="20">
        <v>29.5</v>
      </c>
      <c r="G678" s="9">
        <f t="shared" si="26"/>
        <v>0</v>
      </c>
      <c r="H678" s="9">
        <f t="shared" si="25"/>
        <v>0</v>
      </c>
    </row>
    <row r="679" spans="1:8" ht="25.5" x14ac:dyDescent="0.2">
      <c r="A679" s="30">
        <v>66</v>
      </c>
      <c r="B679" s="22" t="s">
        <v>1131</v>
      </c>
      <c r="C679" s="19" t="s">
        <v>1132</v>
      </c>
      <c r="D679" s="9">
        <v>448.4</v>
      </c>
      <c r="E679" s="20" t="s">
        <v>1235</v>
      </c>
      <c r="F679" s="20">
        <v>0.64</v>
      </c>
      <c r="G679" s="46">
        <f t="shared" si="26"/>
        <v>0</v>
      </c>
      <c r="H679" s="46">
        <f t="shared" si="25"/>
        <v>286.976</v>
      </c>
    </row>
    <row r="680" spans="1:8" ht="38.25" hidden="1" x14ac:dyDescent="0.2">
      <c r="A680" s="10"/>
      <c r="B680" s="22" t="s">
        <v>1148</v>
      </c>
      <c r="C680" s="19" t="s">
        <v>1149</v>
      </c>
      <c r="D680" s="9"/>
      <c r="E680" s="20" t="s">
        <v>1394</v>
      </c>
      <c r="F680" s="20">
        <v>35</v>
      </c>
      <c r="G680" s="9">
        <f t="shared" si="26"/>
        <v>0</v>
      </c>
      <c r="H680" s="9">
        <f t="shared" si="25"/>
        <v>0</v>
      </c>
    </row>
    <row r="681" spans="1:8" ht="25.5" hidden="1" x14ac:dyDescent="0.2">
      <c r="A681" s="10"/>
      <c r="B681" s="22" t="s">
        <v>1150</v>
      </c>
      <c r="C681" s="19" t="s">
        <v>1151</v>
      </c>
      <c r="D681" s="9"/>
      <c r="E681" s="20" t="s">
        <v>1235</v>
      </c>
      <c r="F681" s="20">
        <v>40.5</v>
      </c>
      <c r="G681" s="9">
        <f t="shared" si="26"/>
        <v>0</v>
      </c>
      <c r="H681" s="9">
        <f t="shared" si="25"/>
        <v>0</v>
      </c>
    </row>
    <row r="682" spans="1:8" ht="25.5" hidden="1" x14ac:dyDescent="0.2">
      <c r="A682" s="10"/>
      <c r="B682" s="22" t="s">
        <v>1150</v>
      </c>
      <c r="C682" s="19" t="s">
        <v>1151</v>
      </c>
      <c r="D682" s="9"/>
      <c r="E682" s="20" t="s">
        <v>1235</v>
      </c>
      <c r="F682" s="20">
        <v>40.5</v>
      </c>
      <c r="G682" s="9">
        <f t="shared" si="26"/>
        <v>0</v>
      </c>
      <c r="H682" s="9">
        <f t="shared" si="25"/>
        <v>0</v>
      </c>
    </row>
    <row r="683" spans="1:8" hidden="1" x14ac:dyDescent="0.2">
      <c r="A683" s="10"/>
      <c r="B683" s="22" t="s">
        <v>1152</v>
      </c>
      <c r="C683" s="19" t="s">
        <v>1153</v>
      </c>
      <c r="D683" s="9"/>
      <c r="E683" s="20" t="s">
        <v>1235</v>
      </c>
      <c r="F683" s="20">
        <v>8.1999999999999993</v>
      </c>
      <c r="G683" s="9">
        <f t="shared" si="26"/>
        <v>0</v>
      </c>
      <c r="H683" s="9">
        <f t="shared" si="25"/>
        <v>0</v>
      </c>
    </row>
    <row r="684" spans="1:8" ht="25.5" hidden="1" x14ac:dyDescent="0.2">
      <c r="A684" s="10"/>
      <c r="B684" s="22" t="s">
        <v>1154</v>
      </c>
      <c r="C684" s="19" t="s">
        <v>1155</v>
      </c>
      <c r="D684" s="9"/>
      <c r="E684" s="20" t="s">
        <v>1235</v>
      </c>
      <c r="F684" s="20">
        <v>14</v>
      </c>
      <c r="G684" s="9">
        <f t="shared" si="26"/>
        <v>0</v>
      </c>
      <c r="H684" s="9">
        <f t="shared" si="25"/>
        <v>0</v>
      </c>
    </row>
    <row r="685" spans="1:8" ht="25.5" hidden="1" x14ac:dyDescent="0.2">
      <c r="A685" s="10"/>
      <c r="B685" s="22" t="s">
        <v>1156</v>
      </c>
      <c r="C685" s="19" t="s">
        <v>1157</v>
      </c>
      <c r="D685" s="9"/>
      <c r="E685" s="20" t="s">
        <v>1235</v>
      </c>
      <c r="F685" s="20">
        <v>3.6</v>
      </c>
      <c r="G685" s="9">
        <f t="shared" si="26"/>
        <v>0</v>
      </c>
      <c r="H685" s="9">
        <f t="shared" si="25"/>
        <v>0</v>
      </c>
    </row>
    <row r="686" spans="1:8" ht="25.5" x14ac:dyDescent="0.2">
      <c r="A686" s="10">
        <v>67</v>
      </c>
      <c r="B686" s="22" t="s">
        <v>1121</v>
      </c>
      <c r="C686" s="19" t="s">
        <v>1122</v>
      </c>
      <c r="D686" s="9">
        <v>3149.74</v>
      </c>
      <c r="E686" s="20" t="s">
        <v>1235</v>
      </c>
      <c r="F686" s="20">
        <v>0.15</v>
      </c>
      <c r="G686" s="9">
        <f t="shared" si="26"/>
        <v>0</v>
      </c>
      <c r="H686" s="9">
        <f t="shared" si="25"/>
        <v>472.46099999999996</v>
      </c>
    </row>
    <row r="687" spans="1:8" ht="25.5" hidden="1" x14ac:dyDescent="0.2">
      <c r="A687" s="10"/>
      <c r="B687" s="22" t="s">
        <v>1159</v>
      </c>
      <c r="C687" s="19" t="s">
        <v>1160</v>
      </c>
      <c r="D687" s="9"/>
      <c r="E687" s="20" t="s">
        <v>1235</v>
      </c>
      <c r="F687" s="20">
        <v>7.5</v>
      </c>
      <c r="G687" s="9">
        <f t="shared" si="26"/>
        <v>0</v>
      </c>
      <c r="H687" s="9">
        <f t="shared" si="25"/>
        <v>0</v>
      </c>
    </row>
    <row r="688" spans="1:8" ht="25.5" hidden="1" x14ac:dyDescent="0.2">
      <c r="A688" s="10"/>
      <c r="B688" s="22" t="s">
        <v>1161</v>
      </c>
      <c r="C688" s="19" t="s">
        <v>1162</v>
      </c>
      <c r="D688" s="9"/>
      <c r="E688" s="20" t="s">
        <v>1235</v>
      </c>
      <c r="F688" s="20">
        <v>11.5</v>
      </c>
      <c r="G688" s="9">
        <f t="shared" si="26"/>
        <v>0</v>
      </c>
      <c r="H688" s="9">
        <f t="shared" si="25"/>
        <v>0</v>
      </c>
    </row>
    <row r="689" spans="1:12" ht="38.25" hidden="1" x14ac:dyDescent="0.2">
      <c r="A689" s="10"/>
      <c r="B689" s="22" t="s">
        <v>1163</v>
      </c>
      <c r="C689" s="19" t="s">
        <v>1164</v>
      </c>
      <c r="D689" s="9"/>
      <c r="E689" s="20" t="s">
        <v>1235</v>
      </c>
      <c r="F689" s="20">
        <v>7.5</v>
      </c>
      <c r="G689" s="9">
        <f t="shared" si="26"/>
        <v>0</v>
      </c>
      <c r="H689" s="9">
        <f t="shared" si="25"/>
        <v>0</v>
      </c>
    </row>
    <row r="690" spans="1:12" ht="25.5" x14ac:dyDescent="0.2">
      <c r="A690" s="10">
        <v>68</v>
      </c>
      <c r="B690" s="22" t="s">
        <v>1029</v>
      </c>
      <c r="C690" s="19" t="s">
        <v>1494</v>
      </c>
      <c r="D690" s="9">
        <v>3598.1</v>
      </c>
      <c r="E690" s="20" t="s">
        <v>1235</v>
      </c>
      <c r="F690" s="20">
        <v>0.23</v>
      </c>
      <c r="G690" s="9">
        <f t="shared" si="26"/>
        <v>0</v>
      </c>
      <c r="H690" s="9">
        <f t="shared" si="25"/>
        <v>827.56299999999999</v>
      </c>
    </row>
    <row r="691" spans="1:12" ht="38.25" x14ac:dyDescent="0.2">
      <c r="A691" s="10">
        <v>69</v>
      </c>
      <c r="B691" s="22" t="s">
        <v>1005</v>
      </c>
      <c r="C691" s="19" t="s">
        <v>1495</v>
      </c>
      <c r="D691" s="9">
        <v>35.981000000000002</v>
      </c>
      <c r="E691" s="20" t="s">
        <v>1235</v>
      </c>
      <c r="F691" s="20">
        <v>31.8</v>
      </c>
      <c r="G691" s="9">
        <f t="shared" si="26"/>
        <v>0</v>
      </c>
      <c r="H691" s="9">
        <f t="shared" si="25"/>
        <v>1144.1958000000002</v>
      </c>
    </row>
    <row r="692" spans="1:12" ht="25.5" x14ac:dyDescent="0.2">
      <c r="A692" s="10">
        <v>70</v>
      </c>
      <c r="B692" s="22" t="s">
        <v>1030</v>
      </c>
      <c r="C692" s="19" t="s">
        <v>1496</v>
      </c>
      <c r="D692" s="9">
        <v>10592</v>
      </c>
      <c r="E692" s="20" t="s">
        <v>1235</v>
      </c>
      <c r="F692" s="20">
        <v>0.23</v>
      </c>
      <c r="G692" s="9">
        <f t="shared" si="26"/>
        <v>0</v>
      </c>
      <c r="H692" s="9">
        <f t="shared" si="25"/>
        <v>2436.1600000000003</v>
      </c>
    </row>
    <row r="693" spans="1:12" ht="25.5" hidden="1" x14ac:dyDescent="0.2">
      <c r="A693" s="10"/>
      <c r="B693" s="22" t="s">
        <v>1167</v>
      </c>
      <c r="C693" s="19" t="s">
        <v>1168</v>
      </c>
      <c r="D693" s="9"/>
      <c r="E693" s="20" t="s">
        <v>1235</v>
      </c>
      <c r="F693" s="20">
        <v>10.5</v>
      </c>
      <c r="G693" s="9">
        <f t="shared" si="26"/>
        <v>0</v>
      </c>
      <c r="H693" s="9">
        <f t="shared" si="25"/>
        <v>0</v>
      </c>
    </row>
    <row r="694" spans="1:12" ht="25.5" hidden="1" x14ac:dyDescent="0.2">
      <c r="A694" s="30"/>
      <c r="B694" s="22" t="s">
        <v>1169</v>
      </c>
      <c r="C694" s="19" t="s">
        <v>1170</v>
      </c>
      <c r="D694" s="9"/>
      <c r="E694" s="20" t="s">
        <v>1235</v>
      </c>
      <c r="F694" s="20">
        <v>23</v>
      </c>
      <c r="G694" s="46">
        <f t="shared" si="26"/>
        <v>0</v>
      </c>
      <c r="H694" s="46">
        <f t="shared" si="25"/>
        <v>0</v>
      </c>
      <c r="K694" s="24"/>
      <c r="L694" s="24"/>
    </row>
    <row r="695" spans="1:12" ht="25.5" hidden="1" x14ac:dyDescent="0.2">
      <c r="A695" s="10"/>
      <c r="B695" s="22" t="s">
        <v>1171</v>
      </c>
      <c r="C695" s="19" t="s">
        <v>1172</v>
      </c>
      <c r="D695" s="9"/>
      <c r="E695" s="20" t="s">
        <v>1235</v>
      </c>
      <c r="F695" s="20">
        <v>23</v>
      </c>
      <c r="G695" s="9">
        <f t="shared" si="26"/>
        <v>0</v>
      </c>
      <c r="H695" s="9">
        <f t="shared" si="25"/>
        <v>0</v>
      </c>
    </row>
    <row r="696" spans="1:12" ht="25.5" hidden="1" x14ac:dyDescent="0.2">
      <c r="A696" s="10"/>
      <c r="B696" s="22" t="s">
        <v>1173</v>
      </c>
      <c r="C696" s="19" t="s">
        <v>1174</v>
      </c>
      <c r="D696" s="9"/>
      <c r="E696" s="20" t="s">
        <v>1235</v>
      </c>
      <c r="F696" s="20">
        <v>4.8</v>
      </c>
      <c r="G696" s="9">
        <f t="shared" si="26"/>
        <v>0</v>
      </c>
      <c r="H696" s="9">
        <f t="shared" si="25"/>
        <v>0</v>
      </c>
    </row>
    <row r="697" spans="1:12" ht="25.5" hidden="1" x14ac:dyDescent="0.2">
      <c r="A697" s="10"/>
      <c r="B697" s="22" t="s">
        <v>1175</v>
      </c>
      <c r="C697" s="19" t="s">
        <v>1176</v>
      </c>
      <c r="D697" s="9"/>
      <c r="E697" s="20" t="s">
        <v>1235</v>
      </c>
      <c r="F697" s="20">
        <v>14</v>
      </c>
      <c r="G697" s="9">
        <f t="shared" si="26"/>
        <v>0</v>
      </c>
      <c r="H697" s="9">
        <f t="shared" si="25"/>
        <v>0</v>
      </c>
    </row>
    <row r="698" spans="1:12" ht="51" x14ac:dyDescent="0.2">
      <c r="A698" s="30">
        <v>71</v>
      </c>
      <c r="B698" s="22" t="s">
        <v>1035</v>
      </c>
      <c r="C698" s="19" t="s">
        <v>1497</v>
      </c>
      <c r="D698" s="9">
        <v>20.7</v>
      </c>
      <c r="E698" s="20" t="s">
        <v>1235</v>
      </c>
      <c r="F698" s="20">
        <v>1.4</v>
      </c>
      <c r="G698" s="46">
        <f t="shared" si="26"/>
        <v>0</v>
      </c>
      <c r="H698" s="46">
        <f t="shared" si="25"/>
        <v>28.979999999999997</v>
      </c>
    </row>
    <row r="699" spans="1:12" ht="25.5" hidden="1" x14ac:dyDescent="0.2">
      <c r="A699" s="10"/>
      <c r="B699" s="22" t="s">
        <v>1177</v>
      </c>
      <c r="C699" s="19" t="s">
        <v>1178</v>
      </c>
      <c r="D699" s="9"/>
      <c r="E699" s="20" t="s">
        <v>1235</v>
      </c>
      <c r="F699" s="20">
        <v>0.66</v>
      </c>
      <c r="G699" s="9">
        <f t="shared" si="26"/>
        <v>0</v>
      </c>
      <c r="H699" s="9">
        <f t="shared" si="25"/>
        <v>0</v>
      </c>
    </row>
    <row r="700" spans="1:12" ht="51.75" thickBot="1" x14ac:dyDescent="0.25">
      <c r="A700" s="30">
        <v>72</v>
      </c>
      <c r="B700" s="22" t="s">
        <v>1448</v>
      </c>
      <c r="C700" s="19" t="s">
        <v>1449</v>
      </c>
      <c r="D700" s="9">
        <v>28.097999999999999</v>
      </c>
      <c r="E700" s="20">
        <v>0</v>
      </c>
      <c r="F700" s="20">
        <v>334</v>
      </c>
      <c r="G700" s="46"/>
      <c r="H700" s="46">
        <f t="shared" si="25"/>
        <v>9384.732</v>
      </c>
      <c r="J700" s="48"/>
    </row>
    <row r="701" spans="1:12" ht="63.75" hidden="1" x14ac:dyDescent="0.2">
      <c r="A701" s="10"/>
      <c r="B701" s="22" t="s">
        <v>1180</v>
      </c>
      <c r="C701" s="19" t="s">
        <v>1181</v>
      </c>
      <c r="D701" s="9"/>
      <c r="E701" s="20" t="s">
        <v>1235</v>
      </c>
      <c r="F701" s="20">
        <v>9.3000000000000007</v>
      </c>
      <c r="G701" s="9">
        <f t="shared" ref="G701:G731" si="27">D701*E701</f>
        <v>0</v>
      </c>
      <c r="H701" s="9">
        <f t="shared" si="25"/>
        <v>0</v>
      </c>
    </row>
    <row r="702" spans="1:12" ht="63.75" hidden="1" x14ac:dyDescent="0.2">
      <c r="A702" s="10"/>
      <c r="B702" s="22" t="s">
        <v>1182</v>
      </c>
      <c r="C702" s="19" t="s">
        <v>1183</v>
      </c>
      <c r="D702" s="9"/>
      <c r="E702" s="20" t="s">
        <v>1235</v>
      </c>
      <c r="F702" s="20">
        <v>10.5</v>
      </c>
      <c r="G702" s="9">
        <f t="shared" si="27"/>
        <v>0</v>
      </c>
      <c r="H702" s="9">
        <f t="shared" si="25"/>
        <v>0</v>
      </c>
    </row>
    <row r="703" spans="1:12" ht="63.75" hidden="1" x14ac:dyDescent="0.2">
      <c r="A703" s="10"/>
      <c r="B703" s="22" t="s">
        <v>1184</v>
      </c>
      <c r="C703" s="19" t="s">
        <v>1185</v>
      </c>
      <c r="D703" s="9"/>
      <c r="E703" s="20" t="s">
        <v>1235</v>
      </c>
      <c r="F703" s="20">
        <v>12.5</v>
      </c>
      <c r="G703" s="9">
        <f t="shared" si="27"/>
        <v>0</v>
      </c>
      <c r="H703" s="9">
        <f t="shared" si="25"/>
        <v>0</v>
      </c>
    </row>
    <row r="704" spans="1:12" ht="63.75" hidden="1" x14ac:dyDescent="0.2">
      <c r="A704" s="10"/>
      <c r="B704" s="22" t="s">
        <v>1186</v>
      </c>
      <c r="C704" s="19" t="s">
        <v>1187</v>
      </c>
      <c r="D704" s="9"/>
      <c r="E704" s="20" t="s">
        <v>1235</v>
      </c>
      <c r="F704" s="20">
        <v>14.5</v>
      </c>
      <c r="G704" s="9">
        <f t="shared" si="27"/>
        <v>0</v>
      </c>
      <c r="H704" s="9">
        <f t="shared" si="25"/>
        <v>0</v>
      </c>
    </row>
    <row r="705" spans="1:8" ht="25.5" hidden="1" x14ac:dyDescent="0.2">
      <c r="A705" s="10"/>
      <c r="B705" s="22" t="s">
        <v>1188</v>
      </c>
      <c r="C705" s="19" t="s">
        <v>1189</v>
      </c>
      <c r="D705" s="9"/>
      <c r="E705" s="20" t="s">
        <v>1235</v>
      </c>
      <c r="F705" s="20">
        <v>14</v>
      </c>
      <c r="G705" s="9">
        <f t="shared" si="27"/>
        <v>0</v>
      </c>
      <c r="H705" s="9">
        <f t="shared" si="25"/>
        <v>0</v>
      </c>
    </row>
    <row r="706" spans="1:8" ht="25.5" hidden="1" x14ac:dyDescent="0.2">
      <c r="A706" s="10"/>
      <c r="B706" s="22" t="s">
        <v>1190</v>
      </c>
      <c r="C706" s="19" t="s">
        <v>1191</v>
      </c>
      <c r="D706" s="9"/>
      <c r="E706" s="20" t="s">
        <v>1235</v>
      </c>
      <c r="F706" s="20">
        <v>4.2</v>
      </c>
      <c r="G706" s="9">
        <f t="shared" si="27"/>
        <v>0</v>
      </c>
      <c r="H706" s="9">
        <f t="shared" si="25"/>
        <v>0</v>
      </c>
    </row>
    <row r="707" spans="1:8" ht="25.5" hidden="1" x14ac:dyDescent="0.2">
      <c r="A707" s="10"/>
      <c r="B707" s="22" t="s">
        <v>1192</v>
      </c>
      <c r="C707" s="19" t="s">
        <v>1193</v>
      </c>
      <c r="D707" s="9"/>
      <c r="E707" s="20" t="s">
        <v>1235</v>
      </c>
      <c r="F707" s="20">
        <v>8.4</v>
      </c>
      <c r="G707" s="9">
        <f t="shared" si="27"/>
        <v>0</v>
      </c>
      <c r="H707" s="9">
        <f t="shared" si="25"/>
        <v>0</v>
      </c>
    </row>
    <row r="708" spans="1:8" ht="25.5" hidden="1" x14ac:dyDescent="0.2">
      <c r="A708" s="10"/>
      <c r="B708" s="22" t="s">
        <v>1192</v>
      </c>
      <c r="C708" s="19" t="s">
        <v>1193</v>
      </c>
      <c r="D708" s="9"/>
      <c r="E708" s="20" t="s">
        <v>1235</v>
      </c>
      <c r="F708" s="20">
        <v>8.4</v>
      </c>
      <c r="G708" s="9">
        <f t="shared" si="27"/>
        <v>0</v>
      </c>
      <c r="H708" s="9">
        <f t="shared" si="25"/>
        <v>0</v>
      </c>
    </row>
    <row r="709" spans="1:8" ht="25.5" hidden="1" x14ac:dyDescent="0.2">
      <c r="A709" s="10"/>
      <c r="B709" s="22" t="s">
        <v>1194</v>
      </c>
      <c r="C709" s="19" t="s">
        <v>1195</v>
      </c>
      <c r="D709" s="9"/>
      <c r="E709" s="20" t="s">
        <v>1235</v>
      </c>
      <c r="F709" s="20">
        <v>2.7</v>
      </c>
      <c r="G709" s="9">
        <f t="shared" si="27"/>
        <v>0</v>
      </c>
      <c r="H709" s="9">
        <f t="shared" si="25"/>
        <v>0</v>
      </c>
    </row>
    <row r="710" spans="1:8" ht="25.5" hidden="1" x14ac:dyDescent="0.2">
      <c r="A710" s="10"/>
      <c r="B710" s="22" t="s">
        <v>1194</v>
      </c>
      <c r="C710" s="19" t="s">
        <v>1195</v>
      </c>
      <c r="D710" s="9"/>
      <c r="E710" s="20" t="s">
        <v>1235</v>
      </c>
      <c r="F710" s="20">
        <v>2.7</v>
      </c>
      <c r="G710" s="9">
        <f t="shared" si="27"/>
        <v>0</v>
      </c>
      <c r="H710" s="9">
        <f t="shared" si="25"/>
        <v>0</v>
      </c>
    </row>
    <row r="711" spans="1:8" ht="25.5" hidden="1" x14ac:dyDescent="0.2">
      <c r="A711" s="10"/>
      <c r="B711" s="22" t="s">
        <v>1196</v>
      </c>
      <c r="C711" s="19" t="s">
        <v>1197</v>
      </c>
      <c r="D711" s="9"/>
      <c r="E711" s="20" t="s">
        <v>1235</v>
      </c>
      <c r="F711" s="20">
        <v>8.6</v>
      </c>
      <c r="G711" s="9">
        <f t="shared" si="27"/>
        <v>0</v>
      </c>
      <c r="H711" s="9">
        <f t="shared" si="25"/>
        <v>0</v>
      </c>
    </row>
    <row r="712" spans="1:8" ht="25.5" hidden="1" x14ac:dyDescent="0.2">
      <c r="A712" s="10"/>
      <c r="B712" s="22" t="s">
        <v>1196</v>
      </c>
      <c r="C712" s="19" t="s">
        <v>1197</v>
      </c>
      <c r="D712" s="9"/>
      <c r="E712" s="20" t="s">
        <v>1235</v>
      </c>
      <c r="F712" s="20">
        <v>8.6</v>
      </c>
      <c r="G712" s="9">
        <f t="shared" si="27"/>
        <v>0</v>
      </c>
      <c r="H712" s="9">
        <f t="shared" si="25"/>
        <v>0</v>
      </c>
    </row>
    <row r="713" spans="1:8" ht="25.5" hidden="1" x14ac:dyDescent="0.2">
      <c r="A713" s="10"/>
      <c r="B713" s="22" t="s">
        <v>1198</v>
      </c>
      <c r="C713" s="19" t="s">
        <v>1199</v>
      </c>
      <c r="D713" s="9"/>
      <c r="E713" s="20" t="s">
        <v>1235</v>
      </c>
      <c r="F713" s="20">
        <v>15</v>
      </c>
      <c r="G713" s="9">
        <f t="shared" si="27"/>
        <v>0</v>
      </c>
      <c r="H713" s="9">
        <f t="shared" ref="H713:H731" si="28">D713*F713</f>
        <v>0</v>
      </c>
    </row>
    <row r="714" spans="1:8" ht="38.25" hidden="1" x14ac:dyDescent="0.2">
      <c r="A714" s="10"/>
      <c r="B714" s="22" t="s">
        <v>1200</v>
      </c>
      <c r="C714" s="19" t="s">
        <v>1201</v>
      </c>
      <c r="D714" s="9"/>
      <c r="E714" s="20" t="s">
        <v>1330</v>
      </c>
      <c r="F714" s="20">
        <v>4.87</v>
      </c>
      <c r="G714" s="9">
        <f t="shared" si="27"/>
        <v>0</v>
      </c>
      <c r="H714" s="9">
        <f t="shared" si="28"/>
        <v>0</v>
      </c>
    </row>
    <row r="715" spans="1:8" ht="63.75" hidden="1" x14ac:dyDescent="0.2">
      <c r="A715" s="10"/>
      <c r="B715" s="22" t="s">
        <v>1202</v>
      </c>
      <c r="C715" s="19" t="s">
        <v>1203</v>
      </c>
      <c r="D715" s="9"/>
      <c r="E715" s="20" t="s">
        <v>1338</v>
      </c>
      <c r="F715" s="20">
        <v>0</v>
      </c>
      <c r="G715" s="9">
        <f t="shared" si="27"/>
        <v>0</v>
      </c>
      <c r="H715" s="9">
        <f t="shared" si="28"/>
        <v>0</v>
      </c>
    </row>
    <row r="716" spans="1:8" ht="25.5" x14ac:dyDescent="0.2">
      <c r="A716" s="10">
        <v>73</v>
      </c>
      <c r="B716" s="22" t="s">
        <v>1166</v>
      </c>
      <c r="C716" s="19" t="s">
        <v>1499</v>
      </c>
      <c r="D716" s="9">
        <v>1.226</v>
      </c>
      <c r="E716" s="20" t="s">
        <v>1235</v>
      </c>
      <c r="F716" s="20">
        <v>21</v>
      </c>
      <c r="G716" s="9">
        <f t="shared" si="27"/>
        <v>0</v>
      </c>
      <c r="H716" s="9">
        <f t="shared" si="28"/>
        <v>25.745999999999999</v>
      </c>
    </row>
    <row r="717" spans="1:8" ht="38.25" hidden="1" x14ac:dyDescent="0.2">
      <c r="A717" s="10"/>
      <c r="B717" s="22" t="s">
        <v>1206</v>
      </c>
      <c r="C717" s="19" t="s">
        <v>1207</v>
      </c>
      <c r="D717" s="9"/>
      <c r="E717" s="20" t="s">
        <v>1233</v>
      </c>
      <c r="F717" s="20">
        <v>0</v>
      </c>
      <c r="G717" s="9">
        <f t="shared" si="27"/>
        <v>0</v>
      </c>
      <c r="H717" s="9">
        <f t="shared" si="28"/>
        <v>0</v>
      </c>
    </row>
    <row r="718" spans="1:8" ht="38.25" hidden="1" x14ac:dyDescent="0.2">
      <c r="A718" s="10"/>
      <c r="B718" s="22" t="s">
        <v>1208</v>
      </c>
      <c r="C718" s="19" t="s">
        <v>1209</v>
      </c>
      <c r="D718" s="9"/>
      <c r="E718" s="20" t="s">
        <v>1312</v>
      </c>
      <c r="F718" s="20">
        <v>0</v>
      </c>
      <c r="G718" s="9">
        <f t="shared" si="27"/>
        <v>0</v>
      </c>
      <c r="H718" s="9">
        <f t="shared" si="28"/>
        <v>0</v>
      </c>
    </row>
    <row r="719" spans="1:8" ht="51" hidden="1" x14ac:dyDescent="0.2">
      <c r="A719" s="10"/>
      <c r="B719" s="22" t="s">
        <v>1210</v>
      </c>
      <c r="C719" s="19" t="s">
        <v>1211</v>
      </c>
      <c r="D719" s="9"/>
      <c r="E719" s="20" t="s">
        <v>1320</v>
      </c>
      <c r="F719" s="20">
        <v>0</v>
      </c>
      <c r="G719" s="9">
        <f t="shared" si="27"/>
        <v>0</v>
      </c>
      <c r="H719" s="9">
        <f t="shared" si="28"/>
        <v>0</v>
      </c>
    </row>
    <row r="720" spans="1:8" ht="38.25" hidden="1" x14ac:dyDescent="0.2">
      <c r="A720" s="10"/>
      <c r="B720" s="22" t="s">
        <v>1212</v>
      </c>
      <c r="C720" s="19" t="s">
        <v>1213</v>
      </c>
      <c r="D720" s="9"/>
      <c r="E720" s="20" t="s">
        <v>1397</v>
      </c>
      <c r="F720" s="20">
        <v>0</v>
      </c>
      <c r="G720" s="9">
        <f t="shared" si="27"/>
        <v>0</v>
      </c>
      <c r="H720" s="9">
        <f t="shared" si="28"/>
        <v>0</v>
      </c>
    </row>
    <row r="721" spans="1:17" ht="51" hidden="1" x14ac:dyDescent="0.2">
      <c r="A721" s="10"/>
      <c r="B721" s="22" t="s">
        <v>1214</v>
      </c>
      <c r="C721" s="19" t="s">
        <v>1215</v>
      </c>
      <c r="D721" s="9"/>
      <c r="E721" s="20" t="s">
        <v>1374</v>
      </c>
      <c r="F721" s="20">
        <v>0</v>
      </c>
      <c r="G721" s="9">
        <f t="shared" si="27"/>
        <v>0</v>
      </c>
      <c r="H721" s="9">
        <f t="shared" si="28"/>
        <v>0</v>
      </c>
    </row>
    <row r="722" spans="1:17" ht="38.25" hidden="1" x14ac:dyDescent="0.2">
      <c r="A722" s="10"/>
      <c r="B722" s="22" t="s">
        <v>1216</v>
      </c>
      <c r="C722" s="19" t="s">
        <v>1213</v>
      </c>
      <c r="D722" s="9"/>
      <c r="E722" s="20" t="s">
        <v>1398</v>
      </c>
      <c r="F722" s="20">
        <v>0</v>
      </c>
      <c r="G722" s="9">
        <f t="shared" si="27"/>
        <v>0</v>
      </c>
      <c r="H722" s="9">
        <f t="shared" si="28"/>
        <v>0</v>
      </c>
    </row>
    <row r="723" spans="1:17" ht="51" hidden="1" x14ac:dyDescent="0.2">
      <c r="A723" s="10"/>
      <c r="B723" s="22" t="s">
        <v>1217</v>
      </c>
      <c r="C723" s="19" t="s">
        <v>1218</v>
      </c>
      <c r="D723" s="9"/>
      <c r="E723" s="20" t="s">
        <v>1399</v>
      </c>
      <c r="F723" s="20">
        <v>0</v>
      </c>
      <c r="G723" s="9">
        <f t="shared" si="27"/>
        <v>0</v>
      </c>
      <c r="H723" s="9">
        <f t="shared" si="28"/>
        <v>0</v>
      </c>
    </row>
    <row r="724" spans="1:17" ht="38.25" hidden="1" x14ac:dyDescent="0.2">
      <c r="A724" s="10"/>
      <c r="B724" s="22" t="s">
        <v>1219</v>
      </c>
      <c r="C724" s="19" t="s">
        <v>1220</v>
      </c>
      <c r="D724" s="9"/>
      <c r="E724" s="20" t="s">
        <v>1365</v>
      </c>
      <c r="F724" s="20">
        <v>0</v>
      </c>
      <c r="G724" s="9">
        <f t="shared" si="27"/>
        <v>0</v>
      </c>
      <c r="H724" s="9">
        <f t="shared" si="28"/>
        <v>0</v>
      </c>
    </row>
    <row r="725" spans="1:17" ht="38.25" hidden="1" x14ac:dyDescent="0.2">
      <c r="A725" s="10"/>
      <c r="B725" s="22" t="s">
        <v>1221</v>
      </c>
      <c r="C725" s="19" t="s">
        <v>1222</v>
      </c>
      <c r="D725" s="9"/>
      <c r="E725" s="20" t="s">
        <v>1280</v>
      </c>
      <c r="F725" s="20">
        <v>0</v>
      </c>
      <c r="G725" s="9">
        <f t="shared" si="27"/>
        <v>0</v>
      </c>
      <c r="H725" s="9">
        <f t="shared" si="28"/>
        <v>0</v>
      </c>
    </row>
    <row r="726" spans="1:17" ht="25.5" x14ac:dyDescent="0.2">
      <c r="A726" s="30">
        <v>74</v>
      </c>
      <c r="B726" s="22" t="s">
        <v>1158</v>
      </c>
      <c r="C726" s="19" t="s">
        <v>1500</v>
      </c>
      <c r="D726" s="9">
        <v>0.46600000000000003</v>
      </c>
      <c r="E726" s="20" t="s">
        <v>1235</v>
      </c>
      <c r="F726" s="20">
        <v>10.5</v>
      </c>
      <c r="G726" s="46">
        <f t="shared" si="27"/>
        <v>0</v>
      </c>
      <c r="H726" s="46">
        <f t="shared" si="28"/>
        <v>4.8930000000000007</v>
      </c>
    </row>
    <row r="727" spans="1:17" ht="51" x14ac:dyDescent="0.2">
      <c r="A727" s="30">
        <v>75</v>
      </c>
      <c r="B727" s="22" t="s">
        <v>1147</v>
      </c>
      <c r="C727" s="19" t="s">
        <v>1463</v>
      </c>
      <c r="D727" s="9">
        <v>1.226</v>
      </c>
      <c r="E727" s="20" t="s">
        <v>1393</v>
      </c>
      <c r="F727" s="20">
        <v>32.5</v>
      </c>
      <c r="G727" s="46">
        <f t="shared" si="27"/>
        <v>12.872999999999999</v>
      </c>
      <c r="H727" s="46">
        <f t="shared" si="28"/>
        <v>39.844999999999999</v>
      </c>
    </row>
    <row r="728" spans="1:17" ht="25.5" x14ac:dyDescent="0.2">
      <c r="A728" s="10">
        <v>76</v>
      </c>
      <c r="B728" s="22" t="s">
        <v>449</v>
      </c>
      <c r="C728" s="19" t="s">
        <v>1501</v>
      </c>
      <c r="D728" s="9">
        <v>45</v>
      </c>
      <c r="E728" s="20" t="s">
        <v>1235</v>
      </c>
      <c r="F728" s="20">
        <v>0.37</v>
      </c>
      <c r="G728" s="9">
        <f t="shared" si="27"/>
        <v>0</v>
      </c>
      <c r="H728" s="9">
        <f t="shared" si="28"/>
        <v>16.649999999999999</v>
      </c>
    </row>
    <row r="729" spans="1:17" ht="25.5" x14ac:dyDescent="0.2">
      <c r="A729" s="10">
        <v>77</v>
      </c>
      <c r="B729" s="22" t="s">
        <v>896</v>
      </c>
      <c r="C729" s="19" t="s">
        <v>1502</v>
      </c>
      <c r="D729" s="9">
        <v>0.31</v>
      </c>
      <c r="E729" s="20" t="s">
        <v>1235</v>
      </c>
      <c r="F729" s="20">
        <v>4.5999999999999996</v>
      </c>
      <c r="G729" s="9">
        <f t="shared" si="27"/>
        <v>0</v>
      </c>
      <c r="H729" s="9">
        <f t="shared" si="28"/>
        <v>1.4259999999999999</v>
      </c>
    </row>
    <row r="730" spans="1:17" ht="38.25" x14ac:dyDescent="0.2">
      <c r="A730" s="10">
        <v>78</v>
      </c>
      <c r="B730" s="22" t="s">
        <v>910</v>
      </c>
      <c r="C730" s="19" t="s">
        <v>1503</v>
      </c>
      <c r="D730" s="9">
        <v>3.78E-2</v>
      </c>
      <c r="E730" s="20" t="s">
        <v>1235</v>
      </c>
      <c r="F730" s="20">
        <v>6.8</v>
      </c>
      <c r="G730" s="9">
        <f t="shared" si="27"/>
        <v>0</v>
      </c>
      <c r="H730" s="9">
        <f t="shared" si="28"/>
        <v>0.25703999999999999</v>
      </c>
    </row>
    <row r="731" spans="1:17" ht="25.5" x14ac:dyDescent="0.2">
      <c r="A731" s="10">
        <v>79</v>
      </c>
      <c r="B731" s="22" t="s">
        <v>881</v>
      </c>
      <c r="C731" s="19" t="s">
        <v>1504</v>
      </c>
      <c r="D731" s="9">
        <v>7.5600000000000001E-2</v>
      </c>
      <c r="E731" s="20" t="s">
        <v>1235</v>
      </c>
      <c r="F731" s="20">
        <v>1.8</v>
      </c>
      <c r="G731" s="9">
        <f t="shared" si="27"/>
        <v>0</v>
      </c>
      <c r="H731" s="9">
        <f t="shared" si="28"/>
        <v>0.13608000000000001</v>
      </c>
    </row>
    <row r="732" spans="1:17" ht="15.75" x14ac:dyDescent="0.2">
      <c r="A732" s="51" t="s">
        <v>1400</v>
      </c>
      <c r="B732" s="52"/>
      <c r="C732" s="54" t="s">
        <v>1401</v>
      </c>
      <c r="D732" s="55" t="s">
        <v>1400</v>
      </c>
      <c r="E732" s="49"/>
      <c r="F732" s="49"/>
      <c r="G732" s="57">
        <f>SUM(G14:G731)</f>
        <v>6726.0590999999995</v>
      </c>
      <c r="H732" s="58">
        <v>27979.45</v>
      </c>
      <c r="J732" s="51" t="s">
        <v>1400</v>
      </c>
      <c r="K732" s="52"/>
      <c r="L732" s="54" t="s">
        <v>1401</v>
      </c>
      <c r="M732" s="55" t="s">
        <v>1400</v>
      </c>
      <c r="N732" s="49"/>
      <c r="O732" s="49"/>
      <c r="P732" s="57">
        <v>6355.2962599999992</v>
      </c>
      <c r="Q732" s="58">
        <v>20957.577940000003</v>
      </c>
    </row>
    <row r="733" spans="1:17" ht="15.75" x14ac:dyDescent="0.2">
      <c r="A733" s="51"/>
      <c r="B733" s="52"/>
      <c r="C733" s="53" t="s">
        <v>1458</v>
      </c>
      <c r="D733" s="55" t="s">
        <v>1400</v>
      </c>
      <c r="E733" s="49"/>
      <c r="F733" s="49"/>
      <c r="G733" s="57"/>
      <c r="H733" s="58">
        <f>G732+H732</f>
        <v>34705.509100000003</v>
      </c>
      <c r="J733" s="51"/>
      <c r="K733" s="52"/>
      <c r="L733" s="53" t="s">
        <v>1458</v>
      </c>
      <c r="M733" s="55" t="s">
        <v>1400</v>
      </c>
      <c r="N733" s="49"/>
      <c r="O733" s="49"/>
      <c r="P733" s="57"/>
      <c r="Q733" s="58">
        <v>27312.874200000002</v>
      </c>
    </row>
    <row r="734" spans="1:17" ht="15.75" x14ac:dyDescent="0.2">
      <c r="A734" s="21"/>
      <c r="B734" s="17"/>
      <c r="D734" s="31" t="s">
        <v>1400</v>
      </c>
      <c r="E734" s="23"/>
      <c r="F734" s="23"/>
      <c r="G734" s="24" t="s">
        <v>7</v>
      </c>
      <c r="H734" s="24" t="s">
        <v>6</v>
      </c>
      <c r="J734" s="21"/>
      <c r="K734" s="17"/>
      <c r="M734" s="31" t="s">
        <v>1400</v>
      </c>
      <c r="N734" s="23"/>
      <c r="O734" s="23"/>
      <c r="P734" s="24" t="s">
        <v>7</v>
      </c>
      <c r="Q734" s="24" t="s">
        <v>6</v>
      </c>
    </row>
    <row r="735" spans="1:17" ht="15.75" x14ac:dyDescent="0.2">
      <c r="A735" s="51"/>
      <c r="B735" s="52"/>
      <c r="C735" s="53"/>
      <c r="D735" s="55" t="s">
        <v>1400</v>
      </c>
      <c r="E735" s="49"/>
      <c r="F735" s="49"/>
      <c r="G735" s="56"/>
      <c r="H735" s="56"/>
      <c r="J735" s="51"/>
      <c r="K735" s="52"/>
      <c r="L735" s="53"/>
      <c r="M735" s="55" t="s">
        <v>1400</v>
      </c>
      <c r="N735" s="49"/>
      <c r="O735" s="49"/>
      <c r="P735" s="56"/>
      <c r="Q735" s="56"/>
    </row>
    <row r="736" spans="1:17" ht="15.75" x14ac:dyDescent="0.2">
      <c r="A736" s="50" t="s">
        <v>1450</v>
      </c>
      <c r="B736" s="52"/>
      <c r="C736" s="53"/>
      <c r="D736" s="55" t="s">
        <v>1400</v>
      </c>
      <c r="E736" s="49"/>
      <c r="F736" s="49"/>
      <c r="G736" s="56"/>
      <c r="H736" s="56"/>
      <c r="J736" s="50" t="s">
        <v>1450</v>
      </c>
      <c r="K736" s="52"/>
      <c r="L736" s="53"/>
      <c r="M736" s="55" t="s">
        <v>1400</v>
      </c>
      <c r="N736" s="49"/>
      <c r="O736" s="49"/>
      <c r="P736" s="56"/>
      <c r="Q736" s="56"/>
    </row>
    <row r="737" spans="1:17" ht="15.75" x14ac:dyDescent="0.2">
      <c r="A737" s="50" t="s">
        <v>1512</v>
      </c>
      <c r="B737" s="52"/>
      <c r="C737" s="53"/>
      <c r="D737" s="55" t="s">
        <v>1400</v>
      </c>
      <c r="E737" s="49"/>
      <c r="F737" s="49"/>
      <c r="G737" s="56"/>
      <c r="H737" s="58">
        <f>H733*0.05</f>
        <v>1735.2754550000002</v>
      </c>
      <c r="J737" s="50" t="s">
        <v>1451</v>
      </c>
      <c r="K737" s="52"/>
      <c r="L737" s="53"/>
      <c r="M737" s="55" t="s">
        <v>1400</v>
      </c>
      <c r="N737" s="49"/>
      <c r="O737" s="49"/>
      <c r="P737" s="56"/>
      <c r="Q737" s="58">
        <v>2731.2874200000006</v>
      </c>
    </row>
    <row r="738" spans="1:17" ht="15.75" x14ac:dyDescent="0.2">
      <c r="A738" s="50" t="s">
        <v>1513</v>
      </c>
      <c r="B738" s="52"/>
      <c r="C738" s="53"/>
      <c r="D738" s="55" t="s">
        <v>1400</v>
      </c>
      <c r="E738" s="49"/>
      <c r="F738" s="49"/>
      <c r="G738" s="56"/>
      <c r="H738" s="58">
        <f>H733*0.04</f>
        <v>1388.2203640000002</v>
      </c>
      <c r="J738" s="50" t="s">
        <v>1452</v>
      </c>
      <c r="K738" s="52"/>
      <c r="L738" s="53"/>
      <c r="M738" s="55" t="s">
        <v>1400</v>
      </c>
      <c r="N738" s="49"/>
      <c r="O738" s="49"/>
      <c r="P738" s="56"/>
      <c r="Q738" s="58">
        <v>2185.0299360000004</v>
      </c>
    </row>
    <row r="739" spans="1:17" ht="15.75" x14ac:dyDescent="0.2">
      <c r="A739" s="50" t="s">
        <v>1514</v>
      </c>
      <c r="B739" s="52"/>
      <c r="C739" s="53"/>
      <c r="D739" s="55" t="s">
        <v>1400</v>
      </c>
      <c r="E739" s="49"/>
      <c r="F739" s="49"/>
      <c r="G739" s="56"/>
      <c r="H739" s="58">
        <f>H733*0.06</f>
        <v>2082.3305460000001</v>
      </c>
      <c r="J739" s="50" t="s">
        <v>1453</v>
      </c>
      <c r="K739" s="52"/>
      <c r="L739" s="53"/>
      <c r="M739" s="55" t="s">
        <v>1400</v>
      </c>
      <c r="N739" s="49"/>
      <c r="O739" s="49"/>
      <c r="P739" s="56"/>
      <c r="Q739" s="58">
        <v>3277.5449040000003</v>
      </c>
    </row>
    <row r="740" spans="1:17" ht="15.75" x14ac:dyDescent="0.2">
      <c r="A740" s="50" t="s">
        <v>1515</v>
      </c>
      <c r="B740" s="52"/>
      <c r="C740" s="53"/>
      <c r="D740" s="55" t="s">
        <v>1400</v>
      </c>
      <c r="E740" s="49"/>
      <c r="F740" s="49"/>
      <c r="G740" s="56"/>
      <c r="H740" s="58">
        <f>H733*0.0075</f>
        <v>260.29131825000002</v>
      </c>
      <c r="J740" s="50" t="s">
        <v>1454</v>
      </c>
      <c r="K740" s="52"/>
      <c r="L740" s="53"/>
      <c r="M740" s="55" t="s">
        <v>1400</v>
      </c>
      <c r="N740" s="49"/>
      <c r="O740" s="49"/>
      <c r="P740" s="56"/>
      <c r="Q740" s="58">
        <v>409.69311300000004</v>
      </c>
    </row>
    <row r="741" spans="1:17" ht="15.75" x14ac:dyDescent="0.2">
      <c r="A741" s="50" t="s">
        <v>1516</v>
      </c>
      <c r="B741" s="52"/>
      <c r="C741" s="53"/>
      <c r="D741" s="55" t="s">
        <v>1400</v>
      </c>
      <c r="E741" s="49"/>
      <c r="F741" s="49"/>
      <c r="G741" s="56"/>
      <c r="H741" s="58">
        <f>H733*0.06</f>
        <v>2082.3305460000001</v>
      </c>
      <c r="J741" s="50" t="s">
        <v>1455</v>
      </c>
      <c r="K741" s="52"/>
      <c r="L741" s="53"/>
      <c r="M741" s="55" t="s">
        <v>1400</v>
      </c>
      <c r="N741" s="49"/>
      <c r="O741" s="49"/>
      <c r="P741" s="56"/>
      <c r="Q741" s="58">
        <v>3277.5449040000003</v>
      </c>
    </row>
    <row r="742" spans="1:17" ht="15.75" x14ac:dyDescent="0.2">
      <c r="A742" s="50" t="s">
        <v>1517</v>
      </c>
      <c r="B742" s="52"/>
      <c r="C742" s="53"/>
      <c r="D742" s="55" t="s">
        <v>1400</v>
      </c>
      <c r="E742" s="49"/>
      <c r="F742" s="49"/>
      <c r="G742" s="56"/>
      <c r="H742" s="58">
        <f>H733*0.075</f>
        <v>2602.9131824999999</v>
      </c>
      <c r="J742" s="50" t="s">
        <v>1456</v>
      </c>
      <c r="K742" s="52"/>
      <c r="L742" s="53"/>
      <c r="M742" s="55" t="s">
        <v>1400</v>
      </c>
      <c r="N742" s="49"/>
      <c r="O742" s="49"/>
      <c r="P742" s="56"/>
      <c r="Q742" s="58">
        <v>4096.9311299999999</v>
      </c>
    </row>
    <row r="743" spans="1:17" ht="15.75" hidden="1" x14ac:dyDescent="0.2">
      <c r="C743" s="1"/>
      <c r="D743" s="1"/>
      <c r="J743" s="50" t="s">
        <v>1457</v>
      </c>
      <c r="K743" s="52"/>
      <c r="L743" s="53"/>
      <c r="M743" s="55" t="s">
        <v>1400</v>
      </c>
      <c r="N743" s="49"/>
      <c r="O743" s="49"/>
      <c r="P743" s="56"/>
      <c r="Q743" s="58">
        <v>273.12874200000005</v>
      </c>
    </row>
    <row r="744" spans="1:17" ht="15.75" x14ac:dyDescent="0.2">
      <c r="A744" s="50" t="s">
        <v>1457</v>
      </c>
      <c r="B744" s="52"/>
      <c r="C744" s="53"/>
      <c r="D744" s="55" t="s">
        <v>1400</v>
      </c>
      <c r="E744" s="49"/>
      <c r="F744" s="49"/>
      <c r="G744" s="56"/>
      <c r="H744" s="58">
        <f>H733*0.01</f>
        <v>347.05509100000006</v>
      </c>
      <c r="J744" s="50"/>
      <c r="K744" s="52"/>
      <c r="L744" s="53"/>
      <c r="M744" s="55" t="s">
        <v>1400</v>
      </c>
      <c r="N744" s="49"/>
      <c r="O744" s="49"/>
      <c r="P744" s="56"/>
      <c r="Q744" s="58"/>
    </row>
    <row r="745" spans="1:17" ht="15.75" x14ac:dyDescent="0.2">
      <c r="A745" s="50"/>
      <c r="B745" s="52"/>
      <c r="C745" s="53"/>
      <c r="D745" s="55" t="s">
        <v>1400</v>
      </c>
      <c r="E745" s="49"/>
      <c r="F745" s="49"/>
      <c r="G745" s="56"/>
      <c r="H745" s="58"/>
      <c r="J745" s="50"/>
      <c r="K745" s="52"/>
      <c r="L745" s="53" t="s">
        <v>1461</v>
      </c>
      <c r="M745" s="55" t="s">
        <v>1400</v>
      </c>
      <c r="N745" s="49"/>
      <c r="O745" s="49"/>
      <c r="P745" s="56"/>
      <c r="Q745" s="58">
        <v>13519.872729000002</v>
      </c>
    </row>
    <row r="746" spans="1:17" ht="15.75" x14ac:dyDescent="0.2">
      <c r="A746" s="50"/>
      <c r="B746" s="52"/>
      <c r="C746" s="53" t="s">
        <v>1461</v>
      </c>
      <c r="D746" s="55" t="s">
        <v>1400</v>
      </c>
      <c r="E746" s="49"/>
      <c r="F746" s="49"/>
      <c r="G746" s="56"/>
      <c r="H746" s="58">
        <f>SUM(H737:H744)</f>
        <v>10498.41650275</v>
      </c>
      <c r="J746" s="50"/>
      <c r="K746" s="52"/>
      <c r="L746" s="53"/>
      <c r="M746" s="55" t="s">
        <v>1400</v>
      </c>
      <c r="N746" s="49"/>
      <c r="O746" s="49"/>
      <c r="P746" s="56"/>
      <c r="Q746" s="58" t="s">
        <v>6</v>
      </c>
    </row>
    <row r="747" spans="1:17" ht="15.75" x14ac:dyDescent="0.2">
      <c r="A747" s="50"/>
      <c r="B747" s="52"/>
      <c r="C747" s="53"/>
      <c r="D747" s="55" t="s">
        <v>1400</v>
      </c>
      <c r="E747" s="49"/>
      <c r="F747" s="49"/>
      <c r="G747" s="56"/>
      <c r="H747" s="58" t="s">
        <v>6</v>
      </c>
      <c r="J747" s="50"/>
      <c r="K747" s="52"/>
      <c r="L747" s="53" t="s">
        <v>1460</v>
      </c>
      <c r="M747" s="55" t="s">
        <v>1400</v>
      </c>
      <c r="N747" s="49"/>
      <c r="O747" s="49"/>
      <c r="P747" s="56"/>
      <c r="Q747" s="58">
        <v>40832.746929000001</v>
      </c>
    </row>
    <row r="748" spans="1:17" ht="15.75" x14ac:dyDescent="0.2">
      <c r="A748" s="50"/>
      <c r="B748" s="52"/>
      <c r="C748" s="53" t="s">
        <v>1460</v>
      </c>
      <c r="D748" s="55" t="s">
        <v>1400</v>
      </c>
      <c r="E748" s="49"/>
      <c r="F748" s="49"/>
      <c r="G748" s="56"/>
      <c r="H748" s="58">
        <f>H733+H746</f>
        <v>45203.925602750001</v>
      </c>
      <c r="J748" s="50"/>
      <c r="K748" s="52"/>
      <c r="L748" s="53" t="s">
        <v>1459</v>
      </c>
      <c r="M748" s="55" t="s">
        <v>1400</v>
      </c>
      <c r="N748" s="49"/>
      <c r="O748" s="49"/>
      <c r="P748" s="56"/>
      <c r="Q748" s="58">
        <v>4979.6032840243906</v>
      </c>
    </row>
    <row r="749" spans="1:17" ht="15.75" x14ac:dyDescent="0.2">
      <c r="A749" s="50"/>
      <c r="B749" s="52"/>
      <c r="C749" s="53" t="s">
        <v>1459</v>
      </c>
      <c r="D749" s="55" t="s">
        <v>1400</v>
      </c>
      <c r="E749" s="49"/>
      <c r="F749" s="49"/>
      <c r="G749" s="56"/>
      <c r="H749" s="58">
        <v>5545.41</v>
      </c>
      <c r="J749" s="51" t="s">
        <v>1400</v>
      </c>
      <c r="K749" s="52"/>
      <c r="L749" s="53" t="s">
        <v>9</v>
      </c>
      <c r="M749" s="55" t="s">
        <v>1400</v>
      </c>
      <c r="N749" s="50" t="s">
        <v>1466</v>
      </c>
      <c r="O749" s="50"/>
      <c r="P749" s="50"/>
      <c r="Q749" s="50"/>
    </row>
    <row r="750" spans="1:17" ht="15.75" x14ac:dyDescent="0.2">
      <c r="A750" s="51" t="s">
        <v>1400</v>
      </c>
      <c r="B750" s="52"/>
      <c r="C750" s="53" t="s">
        <v>9</v>
      </c>
      <c r="D750" s="55" t="s">
        <v>1400</v>
      </c>
      <c r="E750" s="50" t="str">
        <f>Общие!C5</f>
        <v>Янникова А.С.</v>
      </c>
      <c r="F750" s="50"/>
      <c r="G750" s="50"/>
      <c r="H750" s="50"/>
    </row>
    <row r="751" spans="1:17" ht="38.25" hidden="1" x14ac:dyDescent="0.2">
      <c r="A751" s="59"/>
      <c r="B751" s="60" t="s">
        <v>15</v>
      </c>
      <c r="C751" s="61" t="s">
        <v>16</v>
      </c>
      <c r="D751" s="7"/>
      <c r="E751" s="62" t="s">
        <v>1237</v>
      </c>
      <c r="F751" s="62">
        <v>5.4</v>
      </c>
      <c r="G751" s="63">
        <f>D751*E751</f>
        <v>0</v>
      </c>
      <c r="H751" s="63">
        <f>D751*F751</f>
        <v>0</v>
      </c>
    </row>
    <row r="752" spans="1:17" ht="15.75" x14ac:dyDescent="0.2">
      <c r="B752" s="17"/>
    </row>
    <row r="753" spans="1:8" ht="15.75" x14ac:dyDescent="0.2">
      <c r="B753" s="17"/>
    </row>
    <row r="754" spans="1:8" x14ac:dyDescent="0.2">
      <c r="C754" s="1"/>
      <c r="D754" s="1"/>
    </row>
    <row r="755" spans="1:8" x14ac:dyDescent="0.2">
      <c r="C755" s="1"/>
      <c r="D755" s="1"/>
    </row>
    <row r="756" spans="1:8" x14ac:dyDescent="0.2">
      <c r="C756" s="1"/>
      <c r="D756" s="1"/>
    </row>
    <row r="757" spans="1:8" x14ac:dyDescent="0.2">
      <c r="C757" s="1"/>
      <c r="D757" s="1"/>
    </row>
    <row r="758" spans="1:8" x14ac:dyDescent="0.2">
      <c r="C758" s="1"/>
      <c r="D758" s="1"/>
    </row>
    <row r="759" spans="1:8" x14ac:dyDescent="0.2">
      <c r="C759" s="1"/>
      <c r="D759" s="1"/>
    </row>
    <row r="760" spans="1:8" x14ac:dyDescent="0.2">
      <c r="C760" s="1"/>
      <c r="D760" s="1"/>
    </row>
    <row r="761" spans="1:8" x14ac:dyDescent="0.2">
      <c r="C761" s="1"/>
      <c r="D761" s="1"/>
    </row>
    <row r="762" spans="1:8" x14ac:dyDescent="0.2">
      <c r="C762" s="1"/>
      <c r="D762" s="1"/>
    </row>
    <row r="763" spans="1:8" x14ac:dyDescent="0.2">
      <c r="C763" s="1"/>
      <c r="D763" s="1"/>
    </row>
    <row r="764" spans="1:8" x14ac:dyDescent="0.2">
      <c r="C764" s="1"/>
      <c r="D764" s="1"/>
    </row>
    <row r="765" spans="1:8" ht="15.75" x14ac:dyDescent="0.2">
      <c r="A765" s="21"/>
      <c r="B765" s="17"/>
      <c r="D765" s="31"/>
      <c r="E765" s="23"/>
      <c r="F765" s="23"/>
      <c r="G765" s="24"/>
      <c r="H765" s="24"/>
    </row>
    <row r="766" spans="1:8" x14ac:dyDescent="0.2">
      <c r="C766" s="1"/>
      <c r="D766" s="1"/>
    </row>
    <row r="767" spans="1:8" x14ac:dyDescent="0.2">
      <c r="C767" s="1"/>
      <c r="D767" s="1"/>
    </row>
    <row r="768" spans="1:8" x14ac:dyDescent="0.2">
      <c r="C768" s="1"/>
      <c r="D768" s="1"/>
    </row>
    <row r="769" spans="2:4" x14ac:dyDescent="0.2">
      <c r="C769" s="1"/>
      <c r="D769" s="1"/>
    </row>
    <row r="770" spans="2:4" x14ac:dyDescent="0.2">
      <c r="C770" s="1"/>
      <c r="D770" s="1"/>
    </row>
    <row r="771" spans="2:4" x14ac:dyDescent="0.2">
      <c r="C771" s="1"/>
      <c r="D771" s="1"/>
    </row>
    <row r="772" spans="2:4" x14ac:dyDescent="0.2">
      <c r="C772" s="1"/>
      <c r="D772" s="1"/>
    </row>
    <row r="773" spans="2:4" ht="15.75" x14ac:dyDescent="0.2">
      <c r="B773" s="17"/>
    </row>
    <row r="774" spans="2:4" ht="15.75" x14ac:dyDescent="0.2">
      <c r="B774" s="17"/>
    </row>
    <row r="775" spans="2:4" ht="15.75" x14ac:dyDescent="0.2">
      <c r="B775" s="17"/>
    </row>
    <row r="776" spans="2:4" ht="15.75" x14ac:dyDescent="0.2">
      <c r="B776" s="17"/>
    </row>
    <row r="777" spans="2:4" ht="15.75" x14ac:dyDescent="0.2">
      <c r="B777" s="17"/>
    </row>
    <row r="778" spans="2:4" ht="15.75" x14ac:dyDescent="0.2">
      <c r="B778" s="17"/>
    </row>
    <row r="779" spans="2:4" ht="15.75" x14ac:dyDescent="0.2">
      <c r="B779" s="17"/>
    </row>
    <row r="780" spans="2:4" ht="15.75" x14ac:dyDescent="0.2">
      <c r="B780" s="17"/>
    </row>
    <row r="781" spans="2:4" ht="15.75" x14ac:dyDescent="0.2">
      <c r="B781" s="17"/>
    </row>
    <row r="782" spans="2:4" ht="15.75" x14ac:dyDescent="0.2">
      <c r="B782" s="17"/>
    </row>
    <row r="783" spans="2:4" ht="15.75" x14ac:dyDescent="0.2">
      <c r="B783" s="17"/>
    </row>
    <row r="784" spans="2:4" ht="15.75" x14ac:dyDescent="0.2">
      <c r="B784" s="17"/>
    </row>
    <row r="785" spans="2:2" ht="15.75" x14ac:dyDescent="0.2">
      <c r="B785" s="17"/>
    </row>
    <row r="786" spans="2:2" ht="15.75" x14ac:dyDescent="0.2">
      <c r="B786" s="17"/>
    </row>
    <row r="787" spans="2:2" ht="15.75" x14ac:dyDescent="0.2">
      <c r="B787" s="17"/>
    </row>
    <row r="788" spans="2:2" ht="15.75" x14ac:dyDescent="0.2">
      <c r="B788" s="17"/>
    </row>
    <row r="789" spans="2:2" ht="15.75" x14ac:dyDescent="0.2">
      <c r="B789" s="17"/>
    </row>
    <row r="790" spans="2:2" ht="15.75" x14ac:dyDescent="0.2">
      <c r="B790" s="17"/>
    </row>
    <row r="791" spans="2:2" ht="15.75" x14ac:dyDescent="0.2">
      <c r="B791" s="17"/>
    </row>
    <row r="792" spans="2:2" ht="15.75" x14ac:dyDescent="0.2">
      <c r="B792" s="17"/>
    </row>
    <row r="793" spans="2:2" ht="15.75" x14ac:dyDescent="0.2">
      <c r="B793" s="17"/>
    </row>
    <row r="794" spans="2:2" ht="15.75" x14ac:dyDescent="0.2">
      <c r="B794" s="17"/>
    </row>
    <row r="795" spans="2:2" ht="15.75" x14ac:dyDescent="0.2">
      <c r="B795" s="17"/>
    </row>
    <row r="796" spans="2:2" ht="15.75" x14ac:dyDescent="0.2">
      <c r="B796" s="17"/>
    </row>
    <row r="797" spans="2:2" ht="15.75" x14ac:dyDescent="0.2">
      <c r="B797" s="17"/>
    </row>
    <row r="798" spans="2:2" ht="15.75" x14ac:dyDescent="0.2">
      <c r="B798" s="17"/>
    </row>
    <row r="799" spans="2:2" ht="15.75" x14ac:dyDescent="0.2">
      <c r="B799" s="17"/>
    </row>
    <row r="800" spans="2:2" ht="15.75" x14ac:dyDescent="0.2">
      <c r="B800" s="17"/>
    </row>
    <row r="801" spans="2:2" ht="15.75" x14ac:dyDescent="0.2">
      <c r="B801" s="17"/>
    </row>
    <row r="802" spans="2:2" ht="15.75" x14ac:dyDescent="0.2">
      <c r="B802" s="17"/>
    </row>
    <row r="803" spans="2:2" ht="15.75" x14ac:dyDescent="0.2">
      <c r="B803" s="17"/>
    </row>
    <row r="804" spans="2:2" ht="15.75" x14ac:dyDescent="0.2">
      <c r="B804" s="17"/>
    </row>
    <row r="805" spans="2:2" ht="15.75" x14ac:dyDescent="0.2">
      <c r="B805" s="17"/>
    </row>
    <row r="806" spans="2:2" ht="15.75" x14ac:dyDescent="0.2">
      <c r="B806" s="17"/>
    </row>
    <row r="807" spans="2:2" ht="15.75" x14ac:dyDescent="0.2">
      <c r="B807" s="17"/>
    </row>
    <row r="808" spans="2:2" ht="15.75" x14ac:dyDescent="0.2">
      <c r="B808" s="17"/>
    </row>
    <row r="809" spans="2:2" ht="15.75" x14ac:dyDescent="0.2">
      <c r="B809" s="17"/>
    </row>
    <row r="810" spans="2:2" ht="15.75" x14ac:dyDescent="0.2">
      <c r="B810" s="17"/>
    </row>
    <row r="811" spans="2:2" ht="15.75" x14ac:dyDescent="0.2">
      <c r="B811" s="17"/>
    </row>
    <row r="812" spans="2:2" ht="15.75" x14ac:dyDescent="0.2">
      <c r="B812" s="17"/>
    </row>
    <row r="813" spans="2:2" ht="15.75" x14ac:dyDescent="0.2">
      <c r="B813" s="17"/>
    </row>
    <row r="814" spans="2:2" ht="15.75" x14ac:dyDescent="0.2">
      <c r="B814" s="17"/>
    </row>
    <row r="815" spans="2:2" ht="15.75" x14ac:dyDescent="0.2">
      <c r="B815" s="17"/>
    </row>
    <row r="816" spans="2:2" ht="15.75" x14ac:dyDescent="0.2">
      <c r="B816" s="17"/>
    </row>
    <row r="817" spans="2:2" ht="15.75" x14ac:dyDescent="0.2">
      <c r="B817" s="17"/>
    </row>
    <row r="818" spans="2:2" ht="15.75" x14ac:dyDescent="0.2">
      <c r="B818" s="17"/>
    </row>
    <row r="819" spans="2:2" ht="15.75" x14ac:dyDescent="0.2">
      <c r="B819" s="17"/>
    </row>
    <row r="820" spans="2:2" ht="15.75" x14ac:dyDescent="0.2">
      <c r="B820" s="17"/>
    </row>
    <row r="821" spans="2:2" ht="15.75" x14ac:dyDescent="0.2">
      <c r="B821" s="17"/>
    </row>
    <row r="822" spans="2:2" ht="15.75" x14ac:dyDescent="0.2">
      <c r="B822" s="17"/>
    </row>
    <row r="823" spans="2:2" ht="15.75" x14ac:dyDescent="0.2">
      <c r="B823" s="17"/>
    </row>
    <row r="824" spans="2:2" ht="15.75" x14ac:dyDescent="0.2">
      <c r="B824" s="17"/>
    </row>
    <row r="825" spans="2:2" ht="15.75" x14ac:dyDescent="0.2">
      <c r="B825" s="17"/>
    </row>
    <row r="826" spans="2:2" ht="15.75" x14ac:dyDescent="0.2">
      <c r="B826" s="17"/>
    </row>
    <row r="827" spans="2:2" ht="15.75" x14ac:dyDescent="0.2">
      <c r="B827" s="17"/>
    </row>
    <row r="828" spans="2:2" ht="15.75" x14ac:dyDescent="0.2">
      <c r="B828" s="17"/>
    </row>
    <row r="829" spans="2:2" ht="15.75" x14ac:dyDescent="0.2">
      <c r="B829" s="17"/>
    </row>
    <row r="830" spans="2:2" ht="15.75" x14ac:dyDescent="0.2">
      <c r="B830" s="17"/>
    </row>
    <row r="831" spans="2:2" ht="15.75" x14ac:dyDescent="0.2">
      <c r="B831" s="17"/>
    </row>
    <row r="832" spans="2:2" ht="15.75" x14ac:dyDescent="0.2">
      <c r="B832" s="17"/>
    </row>
    <row r="833" spans="2:2" ht="15.75" x14ac:dyDescent="0.2">
      <c r="B833" s="17"/>
    </row>
    <row r="834" spans="2:2" ht="15.75" x14ac:dyDescent="0.2">
      <c r="B834" s="17"/>
    </row>
    <row r="835" spans="2:2" ht="15.75" x14ac:dyDescent="0.2">
      <c r="B835" s="17"/>
    </row>
    <row r="836" spans="2:2" ht="15.75" x14ac:dyDescent="0.2">
      <c r="B836" s="17"/>
    </row>
    <row r="837" spans="2:2" ht="15.75" x14ac:dyDescent="0.2">
      <c r="B837" s="17"/>
    </row>
    <row r="838" spans="2:2" ht="15.75" x14ac:dyDescent="0.2">
      <c r="B838" s="17"/>
    </row>
    <row r="839" spans="2:2" ht="15.75" x14ac:dyDescent="0.2">
      <c r="B839" s="17"/>
    </row>
    <row r="840" spans="2:2" ht="15.75" x14ac:dyDescent="0.2">
      <c r="B840" s="17"/>
    </row>
    <row r="841" spans="2:2" ht="15.75" x14ac:dyDescent="0.2">
      <c r="B841" s="17"/>
    </row>
    <row r="842" spans="2:2" ht="15.75" x14ac:dyDescent="0.2">
      <c r="B842" s="17"/>
    </row>
    <row r="843" spans="2:2" ht="15.75" x14ac:dyDescent="0.2">
      <c r="B843" s="17"/>
    </row>
    <row r="844" spans="2:2" ht="15.75" x14ac:dyDescent="0.2">
      <c r="B844" s="17"/>
    </row>
    <row r="845" spans="2:2" ht="15.75" x14ac:dyDescent="0.2">
      <c r="B845" s="17"/>
    </row>
    <row r="846" spans="2:2" ht="15.75" x14ac:dyDescent="0.2">
      <c r="B846" s="17"/>
    </row>
    <row r="847" spans="2:2" ht="15.75" x14ac:dyDescent="0.2">
      <c r="B847" s="17"/>
    </row>
    <row r="848" spans="2:2" ht="15.75" x14ac:dyDescent="0.2">
      <c r="B848" s="17"/>
    </row>
    <row r="849" spans="2:2" ht="15.75" x14ac:dyDescent="0.2">
      <c r="B849" s="17"/>
    </row>
    <row r="850" spans="2:2" ht="15.75" x14ac:dyDescent="0.2">
      <c r="B850" s="17"/>
    </row>
    <row r="851" spans="2:2" ht="15.75" x14ac:dyDescent="0.2">
      <c r="B851" s="17"/>
    </row>
    <row r="852" spans="2:2" ht="15.75" x14ac:dyDescent="0.2">
      <c r="B852" s="17"/>
    </row>
    <row r="853" spans="2:2" ht="15.75" x14ac:dyDescent="0.2">
      <c r="B853" s="17"/>
    </row>
    <row r="854" spans="2:2" ht="15.75" x14ac:dyDescent="0.2">
      <c r="B854" s="17"/>
    </row>
    <row r="855" spans="2:2" ht="15.75" x14ac:dyDescent="0.2">
      <c r="B855" s="17"/>
    </row>
    <row r="856" spans="2:2" ht="15.75" x14ac:dyDescent="0.2">
      <c r="B856" s="17"/>
    </row>
    <row r="857" spans="2:2" ht="15.75" x14ac:dyDescent="0.2">
      <c r="B857" s="17"/>
    </row>
    <row r="858" spans="2:2" ht="15.75" x14ac:dyDescent="0.2">
      <c r="B858" s="17"/>
    </row>
    <row r="859" spans="2:2" ht="15.75" x14ac:dyDescent="0.2">
      <c r="B859" s="17"/>
    </row>
    <row r="860" spans="2:2" ht="15.75" x14ac:dyDescent="0.2">
      <c r="B860" s="17"/>
    </row>
    <row r="861" spans="2:2" ht="15.75" x14ac:dyDescent="0.2">
      <c r="B861" s="17"/>
    </row>
    <row r="862" spans="2:2" ht="15.75" x14ac:dyDescent="0.2">
      <c r="B862" s="17"/>
    </row>
    <row r="863" spans="2:2" ht="15.75" x14ac:dyDescent="0.2">
      <c r="B863" s="17"/>
    </row>
    <row r="864" spans="2:2" ht="15.75" x14ac:dyDescent="0.2">
      <c r="B864" s="17"/>
    </row>
    <row r="865" spans="2:2" ht="15.75" x14ac:dyDescent="0.2">
      <c r="B865" s="17"/>
    </row>
    <row r="866" spans="2:2" ht="15.75" x14ac:dyDescent="0.2">
      <c r="B866" s="17"/>
    </row>
    <row r="867" spans="2:2" ht="15.75" x14ac:dyDescent="0.2">
      <c r="B867" s="17"/>
    </row>
    <row r="868" spans="2:2" ht="15.75" x14ac:dyDescent="0.2">
      <c r="B868" s="17"/>
    </row>
    <row r="869" spans="2:2" ht="15.75" x14ac:dyDescent="0.2">
      <c r="B869" s="17"/>
    </row>
    <row r="870" spans="2:2" ht="15.75" x14ac:dyDescent="0.2">
      <c r="B870" s="17"/>
    </row>
    <row r="871" spans="2:2" ht="15.75" x14ac:dyDescent="0.2">
      <c r="B871" s="17"/>
    </row>
    <row r="872" spans="2:2" ht="15.75" x14ac:dyDescent="0.2">
      <c r="B872" s="17"/>
    </row>
    <row r="873" spans="2:2" ht="15.75" x14ac:dyDescent="0.2">
      <c r="B873" s="17"/>
    </row>
    <row r="874" spans="2:2" ht="15.75" x14ac:dyDescent="0.2">
      <c r="B874" s="17"/>
    </row>
    <row r="875" spans="2:2" ht="15.75" x14ac:dyDescent="0.2">
      <c r="B875" s="17"/>
    </row>
    <row r="876" spans="2:2" ht="15.75" x14ac:dyDescent="0.2">
      <c r="B876" s="17"/>
    </row>
    <row r="877" spans="2:2" ht="15.75" x14ac:dyDescent="0.2">
      <c r="B877" s="17"/>
    </row>
    <row r="878" spans="2:2" ht="15.75" x14ac:dyDescent="0.2">
      <c r="B878" s="17"/>
    </row>
    <row r="879" spans="2:2" ht="15.75" x14ac:dyDescent="0.2">
      <c r="B879" s="17"/>
    </row>
    <row r="880" spans="2:2" ht="15.75" x14ac:dyDescent="0.2">
      <c r="B880" s="17"/>
    </row>
    <row r="881" spans="2:2" ht="15.75" x14ac:dyDescent="0.2">
      <c r="B881" s="17"/>
    </row>
    <row r="882" spans="2:2" ht="15.75" x14ac:dyDescent="0.2">
      <c r="B882" s="17"/>
    </row>
    <row r="883" spans="2:2" ht="15.75" x14ac:dyDescent="0.2">
      <c r="B883" s="17"/>
    </row>
    <row r="884" spans="2:2" ht="15.75" x14ac:dyDescent="0.2">
      <c r="B884" s="17"/>
    </row>
    <row r="885" spans="2:2" ht="15.75" x14ac:dyDescent="0.2">
      <c r="B885" s="17"/>
    </row>
    <row r="886" spans="2:2" ht="15.75" x14ac:dyDescent="0.2">
      <c r="B886" s="17"/>
    </row>
    <row r="887" spans="2:2" ht="15.75" x14ac:dyDescent="0.2">
      <c r="B887" s="17"/>
    </row>
    <row r="888" spans="2:2" ht="15.75" x14ac:dyDescent="0.2">
      <c r="B888" s="17"/>
    </row>
    <row r="889" spans="2:2" ht="15.75" x14ac:dyDescent="0.2">
      <c r="B889" s="17"/>
    </row>
    <row r="890" spans="2:2" ht="15.75" x14ac:dyDescent="0.2">
      <c r="B890" s="17"/>
    </row>
    <row r="891" spans="2:2" ht="15.75" x14ac:dyDescent="0.2">
      <c r="B891" s="17"/>
    </row>
    <row r="892" spans="2:2" ht="15.75" x14ac:dyDescent="0.2">
      <c r="B892" s="17"/>
    </row>
    <row r="893" spans="2:2" ht="15.75" x14ac:dyDescent="0.2">
      <c r="B893" s="17"/>
    </row>
    <row r="894" spans="2:2" ht="15.75" x14ac:dyDescent="0.2">
      <c r="B894" s="17"/>
    </row>
    <row r="895" spans="2:2" ht="15.75" x14ac:dyDescent="0.2">
      <c r="B895" s="17"/>
    </row>
    <row r="896" spans="2:2" ht="15.75" x14ac:dyDescent="0.2">
      <c r="B896" s="17"/>
    </row>
    <row r="897" spans="2:2" ht="15.75" x14ac:dyDescent="0.2">
      <c r="B897" s="17"/>
    </row>
    <row r="898" spans="2:2" ht="15.75" x14ac:dyDescent="0.2">
      <c r="B898" s="17"/>
    </row>
    <row r="899" spans="2:2" ht="15.75" x14ac:dyDescent="0.2">
      <c r="B899" s="17"/>
    </row>
    <row r="900" spans="2:2" ht="15.75" x14ac:dyDescent="0.2">
      <c r="B900" s="17"/>
    </row>
    <row r="901" spans="2:2" ht="15.75" x14ac:dyDescent="0.2">
      <c r="B901" s="17"/>
    </row>
    <row r="902" spans="2:2" ht="15.75" x14ac:dyDescent="0.2">
      <c r="B902" s="17"/>
    </row>
    <row r="903" spans="2:2" ht="15.75" x14ac:dyDescent="0.2">
      <c r="B903" s="17"/>
    </row>
    <row r="904" spans="2:2" ht="15.75" x14ac:dyDescent="0.2">
      <c r="B904" s="17"/>
    </row>
    <row r="905" spans="2:2" ht="15.75" x14ac:dyDescent="0.2">
      <c r="B905" s="17"/>
    </row>
    <row r="906" spans="2:2" ht="15.75" x14ac:dyDescent="0.2">
      <c r="B906" s="17"/>
    </row>
    <row r="907" spans="2:2" ht="15.75" x14ac:dyDescent="0.2">
      <c r="B907" s="17"/>
    </row>
    <row r="908" spans="2:2" ht="15.75" x14ac:dyDescent="0.2">
      <c r="B908" s="17"/>
    </row>
    <row r="909" spans="2:2" ht="15.75" x14ac:dyDescent="0.2">
      <c r="B909" s="17"/>
    </row>
    <row r="910" spans="2:2" ht="15.75" x14ac:dyDescent="0.2">
      <c r="B910" s="17"/>
    </row>
    <row r="911" spans="2:2" ht="15.75" x14ac:dyDescent="0.2">
      <c r="B911" s="17"/>
    </row>
    <row r="912" spans="2:2" ht="15.75" x14ac:dyDescent="0.2">
      <c r="B912" s="17"/>
    </row>
    <row r="913" spans="2:2" ht="15.75" x14ac:dyDescent="0.2">
      <c r="B913" s="17"/>
    </row>
    <row r="914" spans="2:2" ht="15.75" x14ac:dyDescent="0.2">
      <c r="B914" s="17"/>
    </row>
    <row r="915" spans="2:2" ht="15.75" x14ac:dyDescent="0.2">
      <c r="B915" s="17"/>
    </row>
    <row r="916" spans="2:2" ht="15.75" x14ac:dyDescent="0.2">
      <c r="B916" s="17"/>
    </row>
    <row r="917" spans="2:2" ht="15.75" x14ac:dyDescent="0.2">
      <c r="B917" s="17"/>
    </row>
    <row r="918" spans="2:2" ht="15.75" x14ac:dyDescent="0.2">
      <c r="B918" s="17"/>
    </row>
    <row r="919" spans="2:2" ht="15.75" x14ac:dyDescent="0.2">
      <c r="B919" s="17"/>
    </row>
    <row r="920" spans="2:2" ht="15.75" x14ac:dyDescent="0.2">
      <c r="B920" s="17"/>
    </row>
    <row r="921" spans="2:2" ht="15.75" x14ac:dyDescent="0.2">
      <c r="B921" s="17"/>
    </row>
    <row r="922" spans="2:2" ht="15.75" x14ac:dyDescent="0.2">
      <c r="B922" s="17"/>
    </row>
    <row r="923" spans="2:2" ht="15.75" x14ac:dyDescent="0.2">
      <c r="B923" s="17"/>
    </row>
    <row r="924" spans="2:2" ht="15.75" x14ac:dyDescent="0.2">
      <c r="B924" s="17"/>
    </row>
    <row r="925" spans="2:2" ht="15.75" x14ac:dyDescent="0.2">
      <c r="B925" s="17"/>
    </row>
    <row r="926" spans="2:2" ht="15.75" x14ac:dyDescent="0.2">
      <c r="B926" s="17"/>
    </row>
    <row r="927" spans="2:2" ht="15.75" x14ac:dyDescent="0.2">
      <c r="B927" s="17"/>
    </row>
    <row r="928" spans="2:2" ht="15.75" x14ac:dyDescent="0.2">
      <c r="B928" s="17"/>
    </row>
    <row r="929" spans="2:2" ht="15.75" x14ac:dyDescent="0.2">
      <c r="B929" s="17"/>
    </row>
    <row r="930" spans="2:2" ht="15.75" x14ac:dyDescent="0.2">
      <c r="B930" s="17"/>
    </row>
    <row r="931" spans="2:2" ht="15.75" x14ac:dyDescent="0.2">
      <c r="B931" s="17"/>
    </row>
    <row r="932" spans="2:2" ht="15.75" x14ac:dyDescent="0.2">
      <c r="B932" s="17"/>
    </row>
    <row r="933" spans="2:2" ht="15.75" x14ac:dyDescent="0.2">
      <c r="B933" s="17"/>
    </row>
    <row r="934" spans="2:2" ht="15.75" x14ac:dyDescent="0.2">
      <c r="B934" s="17"/>
    </row>
    <row r="935" spans="2:2" ht="15.75" x14ac:dyDescent="0.2">
      <c r="B935" s="17"/>
    </row>
    <row r="936" spans="2:2" ht="15.75" x14ac:dyDescent="0.2">
      <c r="B936" s="17"/>
    </row>
    <row r="937" spans="2:2" ht="15.75" x14ac:dyDescent="0.2">
      <c r="B937" s="17"/>
    </row>
    <row r="938" spans="2:2" ht="15.75" x14ac:dyDescent="0.2">
      <c r="B938" s="17"/>
    </row>
    <row r="939" spans="2:2" ht="15.75" x14ac:dyDescent="0.2">
      <c r="B939" s="17"/>
    </row>
    <row r="940" spans="2:2" ht="15.75" x14ac:dyDescent="0.2">
      <c r="B940" s="17"/>
    </row>
    <row r="941" spans="2:2" ht="15.75" x14ac:dyDescent="0.2">
      <c r="B941" s="17"/>
    </row>
    <row r="942" spans="2:2" ht="15.75" x14ac:dyDescent="0.2">
      <c r="B942" s="17"/>
    </row>
    <row r="943" spans="2:2" ht="15.75" x14ac:dyDescent="0.2">
      <c r="B943" s="17"/>
    </row>
    <row r="944" spans="2:2" ht="15.75" x14ac:dyDescent="0.2">
      <c r="B944" s="17"/>
    </row>
    <row r="945" spans="2:2" ht="15.75" x14ac:dyDescent="0.2">
      <c r="B945" s="17"/>
    </row>
    <row r="946" spans="2:2" ht="15.75" x14ac:dyDescent="0.2">
      <c r="B946" s="17"/>
    </row>
    <row r="947" spans="2:2" ht="15.75" x14ac:dyDescent="0.2">
      <c r="B947" s="17"/>
    </row>
    <row r="948" spans="2:2" ht="15.75" x14ac:dyDescent="0.2">
      <c r="B948" s="17"/>
    </row>
    <row r="949" spans="2:2" ht="15.75" x14ac:dyDescent="0.2">
      <c r="B949" s="17"/>
    </row>
    <row r="950" spans="2:2" ht="15.75" x14ac:dyDescent="0.2">
      <c r="B950" s="17"/>
    </row>
    <row r="951" spans="2:2" ht="15.75" x14ac:dyDescent="0.2">
      <c r="B951" s="17"/>
    </row>
    <row r="952" spans="2:2" ht="15.75" x14ac:dyDescent="0.2">
      <c r="B952" s="17"/>
    </row>
    <row r="953" spans="2:2" ht="15.75" x14ac:dyDescent="0.2">
      <c r="B953" s="17"/>
    </row>
    <row r="954" spans="2:2" ht="15.75" x14ac:dyDescent="0.2">
      <c r="B954" s="17"/>
    </row>
    <row r="955" spans="2:2" ht="15.75" x14ac:dyDescent="0.2">
      <c r="B955" s="17"/>
    </row>
    <row r="956" spans="2:2" ht="15.75" x14ac:dyDescent="0.2">
      <c r="B956" s="17"/>
    </row>
    <row r="957" spans="2:2" ht="15.75" x14ac:dyDescent="0.2">
      <c r="B957" s="17"/>
    </row>
    <row r="958" spans="2:2" ht="15.75" x14ac:dyDescent="0.2">
      <c r="B958" s="17"/>
    </row>
    <row r="959" spans="2:2" ht="15.75" x14ac:dyDescent="0.2">
      <c r="B959" s="17"/>
    </row>
    <row r="960" spans="2:2" ht="15.75" x14ac:dyDescent="0.2">
      <c r="B960" s="17"/>
    </row>
    <row r="961" spans="2:2" ht="15.75" x14ac:dyDescent="0.2">
      <c r="B961" s="17"/>
    </row>
    <row r="962" spans="2:2" ht="15.75" x14ac:dyDescent="0.2">
      <c r="B962" s="17"/>
    </row>
    <row r="963" spans="2:2" ht="15.75" x14ac:dyDescent="0.2">
      <c r="B963" s="17"/>
    </row>
    <row r="964" spans="2:2" ht="15.75" x14ac:dyDescent="0.2">
      <c r="B964" s="17"/>
    </row>
    <row r="965" spans="2:2" ht="15.75" x14ac:dyDescent="0.2">
      <c r="B965" s="17"/>
    </row>
    <row r="966" spans="2:2" ht="15.75" x14ac:dyDescent="0.2">
      <c r="B966" s="17"/>
    </row>
    <row r="967" spans="2:2" ht="15.75" x14ac:dyDescent="0.2">
      <c r="B967" s="17"/>
    </row>
    <row r="968" spans="2:2" ht="15.75" x14ac:dyDescent="0.2">
      <c r="B968" s="17"/>
    </row>
    <row r="969" spans="2:2" ht="15.75" x14ac:dyDescent="0.2">
      <c r="B969" s="17"/>
    </row>
    <row r="970" spans="2:2" ht="15.75" x14ac:dyDescent="0.2">
      <c r="B970" s="17"/>
    </row>
    <row r="971" spans="2:2" ht="15.75" x14ac:dyDescent="0.2">
      <c r="B971" s="17"/>
    </row>
    <row r="972" spans="2:2" ht="15.75" x14ac:dyDescent="0.2">
      <c r="B972" s="17"/>
    </row>
    <row r="973" spans="2:2" ht="15.75" x14ac:dyDescent="0.2">
      <c r="B973" s="17"/>
    </row>
    <row r="974" spans="2:2" ht="15.75" x14ac:dyDescent="0.2">
      <c r="B974" s="17"/>
    </row>
    <row r="975" spans="2:2" ht="15.75" x14ac:dyDescent="0.2">
      <c r="B975" s="17"/>
    </row>
    <row r="976" spans="2:2" ht="15.75" x14ac:dyDescent="0.2">
      <c r="B976" s="17"/>
    </row>
    <row r="977" spans="2:2" ht="15.75" x14ac:dyDescent="0.2">
      <c r="B977" s="17"/>
    </row>
    <row r="978" spans="2:2" ht="15.75" x14ac:dyDescent="0.2">
      <c r="B978" s="17"/>
    </row>
    <row r="979" spans="2:2" ht="15.75" x14ac:dyDescent="0.2">
      <c r="B979" s="17"/>
    </row>
    <row r="980" spans="2:2" ht="15.75" x14ac:dyDescent="0.2">
      <c r="B980" s="17"/>
    </row>
    <row r="981" spans="2:2" ht="15.75" x14ac:dyDescent="0.2">
      <c r="B981" s="17"/>
    </row>
    <row r="982" spans="2:2" ht="15.75" x14ac:dyDescent="0.2">
      <c r="B982" s="17"/>
    </row>
    <row r="983" spans="2:2" ht="15.75" x14ac:dyDescent="0.2">
      <c r="B983" s="17"/>
    </row>
    <row r="984" spans="2:2" ht="15.75" x14ac:dyDescent="0.2">
      <c r="B984" s="17"/>
    </row>
    <row r="985" spans="2:2" ht="15.75" x14ac:dyDescent="0.2">
      <c r="B985" s="17"/>
    </row>
    <row r="986" spans="2:2" ht="15.75" x14ac:dyDescent="0.2">
      <c r="B986" s="17"/>
    </row>
    <row r="987" spans="2:2" ht="15.75" x14ac:dyDescent="0.2">
      <c r="B987" s="17"/>
    </row>
    <row r="988" spans="2:2" ht="15.75" x14ac:dyDescent="0.2">
      <c r="B988" s="17"/>
    </row>
    <row r="989" spans="2:2" ht="15.75" x14ac:dyDescent="0.2">
      <c r="B989" s="17"/>
    </row>
    <row r="990" spans="2:2" ht="15.75" x14ac:dyDescent="0.2">
      <c r="B990" s="17"/>
    </row>
    <row r="991" spans="2:2" ht="15.75" x14ac:dyDescent="0.2">
      <c r="B991" s="17"/>
    </row>
    <row r="992" spans="2:2" ht="15.75" x14ac:dyDescent="0.2">
      <c r="B992" s="17"/>
    </row>
    <row r="993" spans="2:2" ht="15.75" x14ac:dyDescent="0.2">
      <c r="B993" s="17"/>
    </row>
    <row r="994" spans="2:2" ht="15.75" x14ac:dyDescent="0.2">
      <c r="B994" s="17"/>
    </row>
    <row r="995" spans="2:2" ht="15.75" x14ac:dyDescent="0.2">
      <c r="B995" s="17"/>
    </row>
    <row r="996" spans="2:2" ht="15.75" x14ac:dyDescent="0.2">
      <c r="B996" s="17"/>
    </row>
    <row r="997" spans="2:2" ht="15.75" x14ac:dyDescent="0.2">
      <c r="B997" s="17"/>
    </row>
    <row r="998" spans="2:2" ht="15.75" x14ac:dyDescent="0.2">
      <c r="B998" s="17"/>
    </row>
    <row r="999" spans="2:2" ht="15.75" x14ac:dyDescent="0.2">
      <c r="B999" s="17"/>
    </row>
    <row r="1000" spans="2:2" ht="15.75" x14ac:dyDescent="0.2">
      <c r="B1000" s="17"/>
    </row>
    <row r="1001" spans="2:2" ht="15.75" x14ac:dyDescent="0.2">
      <c r="B1001" s="17"/>
    </row>
    <row r="1002" spans="2:2" ht="15.75" x14ac:dyDescent="0.2">
      <c r="B1002" s="17"/>
    </row>
    <row r="1003" spans="2:2" ht="15.75" x14ac:dyDescent="0.2">
      <c r="B1003" s="17"/>
    </row>
    <row r="1004" spans="2:2" ht="15.75" x14ac:dyDescent="0.2">
      <c r="B1004" s="17"/>
    </row>
    <row r="1005" spans="2:2" ht="15.75" x14ac:dyDescent="0.2">
      <c r="B1005" s="17"/>
    </row>
    <row r="1006" spans="2:2" ht="15.75" x14ac:dyDescent="0.2">
      <c r="B1006" s="17"/>
    </row>
    <row r="1007" spans="2:2" ht="15.75" x14ac:dyDescent="0.2">
      <c r="B1007" s="17"/>
    </row>
    <row r="1008" spans="2:2" ht="15.75" x14ac:dyDescent="0.2">
      <c r="B1008" s="17"/>
    </row>
    <row r="1009" spans="2:2" ht="15.75" x14ac:dyDescent="0.2">
      <c r="B1009" s="17"/>
    </row>
    <row r="1010" spans="2:2" ht="15.75" x14ac:dyDescent="0.2">
      <c r="B1010" s="17"/>
    </row>
    <row r="1011" spans="2:2" ht="15.75" x14ac:dyDescent="0.2">
      <c r="B1011" s="17"/>
    </row>
    <row r="1012" spans="2:2" ht="15.75" x14ac:dyDescent="0.2">
      <c r="B1012" s="17"/>
    </row>
    <row r="1013" spans="2:2" ht="15.75" x14ac:dyDescent="0.2">
      <c r="B1013" s="17"/>
    </row>
    <row r="1014" spans="2:2" ht="15.75" x14ac:dyDescent="0.2">
      <c r="B1014" s="17"/>
    </row>
    <row r="1015" spans="2:2" ht="15.75" x14ac:dyDescent="0.2">
      <c r="B1015" s="17"/>
    </row>
    <row r="1016" spans="2:2" ht="15.75" x14ac:dyDescent="0.2">
      <c r="B1016" s="17"/>
    </row>
    <row r="1017" spans="2:2" ht="15.75" x14ac:dyDescent="0.2">
      <c r="B1017" s="17"/>
    </row>
    <row r="1018" spans="2:2" ht="15.75" x14ac:dyDescent="0.2">
      <c r="B1018" s="17"/>
    </row>
    <row r="1019" spans="2:2" ht="15.75" x14ac:dyDescent="0.2">
      <c r="B1019" s="17"/>
    </row>
    <row r="1020" spans="2:2" ht="15.75" x14ac:dyDescent="0.2">
      <c r="B1020" s="17"/>
    </row>
    <row r="1021" spans="2:2" ht="15.75" x14ac:dyDescent="0.2">
      <c r="B1021" s="17"/>
    </row>
    <row r="1022" spans="2:2" ht="15.75" x14ac:dyDescent="0.2">
      <c r="B1022" s="17"/>
    </row>
    <row r="1023" spans="2:2" ht="15.75" x14ac:dyDescent="0.2">
      <c r="B1023" s="17"/>
    </row>
    <row r="1024" spans="2:2" ht="15.75" x14ac:dyDescent="0.2">
      <c r="B1024" s="17"/>
    </row>
    <row r="1025" spans="2:2" ht="15.75" x14ac:dyDescent="0.2">
      <c r="B1025" s="17"/>
    </row>
    <row r="1026" spans="2:2" ht="15.75" x14ac:dyDescent="0.2">
      <c r="B1026" s="17"/>
    </row>
    <row r="1027" spans="2:2" ht="15.75" x14ac:dyDescent="0.2">
      <c r="B1027" s="17"/>
    </row>
    <row r="1028" spans="2:2" ht="15.75" x14ac:dyDescent="0.2">
      <c r="B1028" s="17"/>
    </row>
    <row r="1029" spans="2:2" ht="15.75" x14ac:dyDescent="0.2">
      <c r="B1029" s="17"/>
    </row>
    <row r="1030" spans="2:2" ht="15.75" x14ac:dyDescent="0.2">
      <c r="B1030" s="17"/>
    </row>
    <row r="1031" spans="2:2" ht="15.75" x14ac:dyDescent="0.2">
      <c r="B1031" s="17"/>
    </row>
    <row r="1032" spans="2:2" ht="15.75" x14ac:dyDescent="0.2">
      <c r="B1032" s="17"/>
    </row>
    <row r="1033" spans="2:2" ht="15.75" x14ac:dyDescent="0.2">
      <c r="B1033" s="17"/>
    </row>
    <row r="1034" spans="2:2" ht="15.75" x14ac:dyDescent="0.2">
      <c r="B1034" s="17"/>
    </row>
    <row r="1035" spans="2:2" ht="15.75" x14ac:dyDescent="0.2">
      <c r="B1035" s="17"/>
    </row>
    <row r="1036" spans="2:2" ht="15.75" x14ac:dyDescent="0.2">
      <c r="B1036" s="17"/>
    </row>
    <row r="1037" spans="2:2" ht="15.75" x14ac:dyDescent="0.2">
      <c r="B1037" s="17"/>
    </row>
    <row r="1038" spans="2:2" ht="15.75" x14ac:dyDescent="0.2">
      <c r="B1038" s="17"/>
    </row>
    <row r="1039" spans="2:2" ht="15.75" x14ac:dyDescent="0.2">
      <c r="B1039" s="17"/>
    </row>
    <row r="1040" spans="2:2" ht="15.75" x14ac:dyDescent="0.2">
      <c r="B1040" s="17"/>
    </row>
    <row r="1041" spans="2:2" ht="15.75" x14ac:dyDescent="0.2">
      <c r="B1041" s="17"/>
    </row>
    <row r="1042" spans="2:2" ht="15.75" x14ac:dyDescent="0.2">
      <c r="B1042" s="17"/>
    </row>
    <row r="1043" spans="2:2" ht="15.75" x14ac:dyDescent="0.2">
      <c r="B1043" s="17"/>
    </row>
    <row r="1044" spans="2:2" ht="15.75" x14ac:dyDescent="0.2">
      <c r="B1044" s="17"/>
    </row>
    <row r="1045" spans="2:2" ht="15.75" x14ac:dyDescent="0.2">
      <c r="B1045" s="17"/>
    </row>
    <row r="1046" spans="2:2" ht="15.75" x14ac:dyDescent="0.2">
      <c r="B1046" s="17"/>
    </row>
    <row r="1047" spans="2:2" ht="15.75" x14ac:dyDescent="0.2">
      <c r="B1047" s="17"/>
    </row>
    <row r="1048" spans="2:2" ht="15.75" x14ac:dyDescent="0.2">
      <c r="B1048" s="17"/>
    </row>
    <row r="1049" spans="2:2" ht="15.75" x14ac:dyDescent="0.2">
      <c r="B1049" s="17"/>
    </row>
    <row r="1050" spans="2:2" ht="15.75" x14ac:dyDescent="0.2">
      <c r="B1050" s="17"/>
    </row>
    <row r="1051" spans="2:2" ht="15.75" x14ac:dyDescent="0.2">
      <c r="B1051" s="17"/>
    </row>
    <row r="1052" spans="2:2" ht="15.75" x14ac:dyDescent="0.2">
      <c r="B1052" s="17"/>
    </row>
    <row r="1053" spans="2:2" ht="15.75" x14ac:dyDescent="0.2">
      <c r="B1053" s="17"/>
    </row>
    <row r="1054" spans="2:2" ht="15.75" x14ac:dyDescent="0.2">
      <c r="B1054" s="17"/>
    </row>
    <row r="1055" spans="2:2" ht="15.75" x14ac:dyDescent="0.2">
      <c r="B1055" s="17"/>
    </row>
    <row r="1056" spans="2:2" ht="15.75" x14ac:dyDescent="0.2">
      <c r="B1056" s="17"/>
    </row>
    <row r="1057" spans="2:2" ht="15.75" x14ac:dyDescent="0.2">
      <c r="B1057" s="17"/>
    </row>
    <row r="1058" spans="2:2" ht="15.75" x14ac:dyDescent="0.2">
      <c r="B1058" s="17"/>
    </row>
    <row r="1059" spans="2:2" ht="15.75" x14ac:dyDescent="0.2">
      <c r="B1059" s="17"/>
    </row>
    <row r="1060" spans="2:2" ht="15.75" x14ac:dyDescent="0.2">
      <c r="B1060" s="17"/>
    </row>
    <row r="1061" spans="2:2" ht="15.75" x14ac:dyDescent="0.2">
      <c r="B1061" s="17"/>
    </row>
    <row r="1062" spans="2:2" ht="15.75" x14ac:dyDescent="0.2">
      <c r="B1062" s="17"/>
    </row>
    <row r="1063" spans="2:2" ht="15.75" x14ac:dyDescent="0.2">
      <c r="B1063" s="17"/>
    </row>
    <row r="1064" spans="2:2" ht="15.75" x14ac:dyDescent="0.2">
      <c r="B1064" s="17"/>
    </row>
    <row r="1065" spans="2:2" ht="15.75" x14ac:dyDescent="0.2">
      <c r="B1065" s="17"/>
    </row>
    <row r="1066" spans="2:2" ht="15.75" x14ac:dyDescent="0.2">
      <c r="B1066" s="17"/>
    </row>
    <row r="1067" spans="2:2" ht="15.75" x14ac:dyDescent="0.2">
      <c r="B1067" s="17"/>
    </row>
    <row r="1068" spans="2:2" ht="15.75" x14ac:dyDescent="0.2">
      <c r="B1068" s="17"/>
    </row>
    <row r="1069" spans="2:2" ht="15.75" x14ac:dyDescent="0.2">
      <c r="B1069" s="17"/>
    </row>
    <row r="1070" spans="2:2" ht="15.75" x14ac:dyDescent="0.2">
      <c r="B1070" s="17"/>
    </row>
    <row r="1071" spans="2:2" ht="15.75" x14ac:dyDescent="0.2">
      <c r="B1071" s="17"/>
    </row>
    <row r="1072" spans="2:2" ht="15.75" x14ac:dyDescent="0.2">
      <c r="B1072" s="17"/>
    </row>
    <row r="1073" spans="2:2" ht="15.75" x14ac:dyDescent="0.2">
      <c r="B1073" s="17"/>
    </row>
    <row r="1074" spans="2:2" ht="15.75" x14ac:dyDescent="0.2">
      <c r="B1074" s="17"/>
    </row>
    <row r="1075" spans="2:2" ht="15.75" x14ac:dyDescent="0.2">
      <c r="B1075" s="17"/>
    </row>
    <row r="1076" spans="2:2" ht="15.75" x14ac:dyDescent="0.2">
      <c r="B1076" s="17"/>
    </row>
    <row r="1077" spans="2:2" ht="15.75" x14ac:dyDescent="0.2">
      <c r="B1077" s="17"/>
    </row>
    <row r="1078" spans="2:2" ht="15.75" x14ac:dyDescent="0.2">
      <c r="B1078" s="17"/>
    </row>
    <row r="1079" spans="2:2" ht="15.75" x14ac:dyDescent="0.2">
      <c r="B1079" s="17"/>
    </row>
    <row r="1080" spans="2:2" ht="15.75" x14ac:dyDescent="0.2">
      <c r="B1080" s="17"/>
    </row>
    <row r="1081" spans="2:2" ht="15.75" x14ac:dyDescent="0.2">
      <c r="B1081" s="17"/>
    </row>
    <row r="1082" spans="2:2" ht="15.75" x14ac:dyDescent="0.2">
      <c r="B1082" s="17"/>
    </row>
    <row r="1083" spans="2:2" ht="15.75" x14ac:dyDescent="0.2">
      <c r="B1083" s="17"/>
    </row>
    <row r="1084" spans="2:2" ht="15.75" x14ac:dyDescent="0.2">
      <c r="B1084" s="17"/>
    </row>
    <row r="1085" spans="2:2" ht="15.75" x14ac:dyDescent="0.2">
      <c r="B1085" s="17"/>
    </row>
    <row r="1086" spans="2:2" ht="15.75" x14ac:dyDescent="0.2">
      <c r="B1086" s="17"/>
    </row>
    <row r="1087" spans="2:2" ht="15.75" x14ac:dyDescent="0.2">
      <c r="B1087" s="17"/>
    </row>
    <row r="1088" spans="2:2" ht="15.75" x14ac:dyDescent="0.2">
      <c r="B1088" s="17"/>
    </row>
    <row r="1089" spans="2:2" ht="15.75" x14ac:dyDescent="0.2">
      <c r="B1089" s="17"/>
    </row>
    <row r="1090" spans="2:2" ht="15.75" x14ac:dyDescent="0.2">
      <c r="B1090" s="17"/>
    </row>
    <row r="1091" spans="2:2" ht="15.75" x14ac:dyDescent="0.2">
      <c r="B1091" s="17"/>
    </row>
    <row r="1092" spans="2:2" ht="15.75" x14ac:dyDescent="0.2">
      <c r="B1092" s="17"/>
    </row>
    <row r="1093" spans="2:2" ht="15.75" x14ac:dyDescent="0.2">
      <c r="B1093" s="17"/>
    </row>
    <row r="1094" spans="2:2" ht="15.75" x14ac:dyDescent="0.2">
      <c r="B1094" s="17"/>
    </row>
    <row r="1095" spans="2:2" ht="15.75" x14ac:dyDescent="0.2">
      <c r="B1095" s="17"/>
    </row>
    <row r="1096" spans="2:2" ht="15.75" x14ac:dyDescent="0.2">
      <c r="B1096" s="17"/>
    </row>
    <row r="1097" spans="2:2" ht="15.75" x14ac:dyDescent="0.2">
      <c r="B1097" s="17"/>
    </row>
    <row r="1098" spans="2:2" ht="15.75" x14ac:dyDescent="0.2">
      <c r="B1098" s="17"/>
    </row>
    <row r="1099" spans="2:2" ht="15.75" x14ac:dyDescent="0.2">
      <c r="B1099" s="17"/>
    </row>
    <row r="1100" spans="2:2" ht="15.75" x14ac:dyDescent="0.2">
      <c r="B1100" s="17"/>
    </row>
    <row r="1101" spans="2:2" ht="15.75" x14ac:dyDescent="0.2">
      <c r="B1101" s="17"/>
    </row>
    <row r="1102" spans="2:2" ht="15.75" x14ac:dyDescent="0.2">
      <c r="B1102" s="17"/>
    </row>
    <row r="1103" spans="2:2" ht="15.75" x14ac:dyDescent="0.2">
      <c r="B1103" s="17"/>
    </row>
    <row r="1104" spans="2:2" ht="15.75" x14ac:dyDescent="0.2">
      <c r="B1104" s="17"/>
    </row>
    <row r="1105" spans="2:2" ht="15.75" x14ac:dyDescent="0.2">
      <c r="B1105" s="17"/>
    </row>
    <row r="1106" spans="2:2" ht="15.75" x14ac:dyDescent="0.2">
      <c r="B1106" s="17"/>
    </row>
    <row r="1107" spans="2:2" ht="15.75" x14ac:dyDescent="0.2">
      <c r="B1107" s="17"/>
    </row>
    <row r="1108" spans="2:2" ht="15.75" x14ac:dyDescent="0.2">
      <c r="B1108" s="17"/>
    </row>
    <row r="1109" spans="2:2" ht="15.75" x14ac:dyDescent="0.2">
      <c r="B1109" s="17"/>
    </row>
    <row r="1110" spans="2:2" ht="15.75" x14ac:dyDescent="0.2">
      <c r="B1110" s="17"/>
    </row>
    <row r="1111" spans="2:2" ht="15.75" x14ac:dyDescent="0.2">
      <c r="B1111" s="17"/>
    </row>
    <row r="1112" spans="2:2" ht="15.75" x14ac:dyDescent="0.2">
      <c r="B1112" s="17"/>
    </row>
    <row r="1113" spans="2:2" ht="15.75" x14ac:dyDescent="0.2">
      <c r="B1113" s="17"/>
    </row>
    <row r="1114" spans="2:2" ht="15.75" x14ac:dyDescent="0.2">
      <c r="B1114" s="17"/>
    </row>
    <row r="1115" spans="2:2" ht="15.75" x14ac:dyDescent="0.2">
      <c r="B1115" s="17"/>
    </row>
    <row r="1116" spans="2:2" ht="15.75" x14ac:dyDescent="0.2">
      <c r="B1116" s="17"/>
    </row>
    <row r="1117" spans="2:2" ht="15.75" x14ac:dyDescent="0.2">
      <c r="B1117" s="17"/>
    </row>
    <row r="1118" spans="2:2" ht="15.75" x14ac:dyDescent="0.2">
      <c r="B1118" s="17"/>
    </row>
    <row r="1119" spans="2:2" ht="15.75" x14ac:dyDescent="0.2">
      <c r="B1119" s="17"/>
    </row>
    <row r="1120" spans="2:2" ht="15.75" x14ac:dyDescent="0.2">
      <c r="B1120" s="17"/>
    </row>
    <row r="1121" spans="2:2" ht="15.75" x14ac:dyDescent="0.2">
      <c r="B1121" s="17"/>
    </row>
    <row r="1122" spans="2:2" ht="15.75" x14ac:dyDescent="0.2">
      <c r="B1122" s="17"/>
    </row>
    <row r="1123" spans="2:2" ht="15.75" x14ac:dyDescent="0.2">
      <c r="B1123" s="17"/>
    </row>
    <row r="1124" spans="2:2" ht="15.75" x14ac:dyDescent="0.2">
      <c r="B1124" s="17"/>
    </row>
    <row r="1125" spans="2:2" ht="15.75" x14ac:dyDescent="0.2">
      <c r="B1125" s="17"/>
    </row>
    <row r="1126" spans="2:2" ht="15.75" x14ac:dyDescent="0.2">
      <c r="B1126" s="17"/>
    </row>
    <row r="1127" spans="2:2" ht="15.75" x14ac:dyDescent="0.2">
      <c r="B1127" s="17"/>
    </row>
    <row r="1128" spans="2:2" ht="15.75" x14ac:dyDescent="0.2">
      <c r="B1128" s="17"/>
    </row>
    <row r="1129" spans="2:2" ht="15.75" x14ac:dyDescent="0.2">
      <c r="B1129" s="17"/>
    </row>
    <row r="1130" spans="2:2" ht="15.75" x14ac:dyDescent="0.2">
      <c r="B1130" s="17"/>
    </row>
    <row r="1131" spans="2:2" ht="15.75" x14ac:dyDescent="0.2">
      <c r="B1131" s="17"/>
    </row>
    <row r="1132" spans="2:2" ht="15.75" x14ac:dyDescent="0.2">
      <c r="B1132" s="17"/>
    </row>
    <row r="1133" spans="2:2" ht="15.75" x14ac:dyDescent="0.2">
      <c r="B1133" s="17"/>
    </row>
    <row r="1134" spans="2:2" ht="15.75" x14ac:dyDescent="0.2">
      <c r="B1134" s="17"/>
    </row>
    <row r="1135" spans="2:2" ht="15.75" x14ac:dyDescent="0.2">
      <c r="B1135" s="17"/>
    </row>
    <row r="1136" spans="2:2" ht="15.75" x14ac:dyDescent="0.2">
      <c r="B1136" s="17"/>
    </row>
    <row r="1137" spans="2:2" ht="15.75" x14ac:dyDescent="0.2">
      <c r="B1137" s="17"/>
    </row>
    <row r="1138" spans="2:2" ht="15.75" x14ac:dyDescent="0.2">
      <c r="B1138" s="17"/>
    </row>
    <row r="1139" spans="2:2" ht="15.75" x14ac:dyDescent="0.2">
      <c r="B1139" s="17"/>
    </row>
    <row r="1140" spans="2:2" ht="15.75" x14ac:dyDescent="0.2">
      <c r="B1140" s="17"/>
    </row>
    <row r="1141" spans="2:2" ht="15.75" x14ac:dyDescent="0.2">
      <c r="B1141" s="17"/>
    </row>
    <row r="1142" spans="2:2" ht="15.75" x14ac:dyDescent="0.2">
      <c r="B1142" s="17"/>
    </row>
    <row r="1143" spans="2:2" ht="15.75" x14ac:dyDescent="0.2">
      <c r="B1143" s="17"/>
    </row>
    <row r="1144" spans="2:2" ht="15.75" x14ac:dyDescent="0.2">
      <c r="B1144" s="17"/>
    </row>
    <row r="1145" spans="2:2" ht="15.75" x14ac:dyDescent="0.2">
      <c r="B1145" s="17"/>
    </row>
    <row r="1146" spans="2:2" ht="15.75" x14ac:dyDescent="0.2">
      <c r="B1146" s="17"/>
    </row>
    <row r="1147" spans="2:2" ht="15.75" x14ac:dyDescent="0.2">
      <c r="B1147" s="17"/>
    </row>
    <row r="1148" spans="2:2" ht="15.75" x14ac:dyDescent="0.2">
      <c r="B1148" s="17"/>
    </row>
    <row r="1149" spans="2:2" ht="15.75" x14ac:dyDescent="0.2">
      <c r="B1149" s="17"/>
    </row>
    <row r="1150" spans="2:2" ht="15.75" x14ac:dyDescent="0.2">
      <c r="B1150" s="17"/>
    </row>
    <row r="1151" spans="2:2" ht="15.75" x14ac:dyDescent="0.2">
      <c r="B1151" s="17"/>
    </row>
    <row r="1152" spans="2:2" ht="15.75" x14ac:dyDescent="0.2">
      <c r="B1152" s="17"/>
    </row>
    <row r="1153" spans="2:2" ht="15.75" x14ac:dyDescent="0.2">
      <c r="B1153" s="17"/>
    </row>
    <row r="1154" spans="2:2" ht="15.75" x14ac:dyDescent="0.2">
      <c r="B1154" s="17"/>
    </row>
    <row r="1155" spans="2:2" ht="15.75" x14ac:dyDescent="0.2">
      <c r="B1155" s="17"/>
    </row>
    <row r="1156" spans="2:2" ht="15.75" x14ac:dyDescent="0.2">
      <c r="B1156" s="17"/>
    </row>
    <row r="1157" spans="2:2" ht="15.75" x14ac:dyDescent="0.2">
      <c r="B1157" s="17"/>
    </row>
    <row r="1158" spans="2:2" ht="15.75" x14ac:dyDescent="0.2">
      <c r="B1158" s="17"/>
    </row>
    <row r="1159" spans="2:2" ht="15.75" x14ac:dyDescent="0.2">
      <c r="B1159" s="17"/>
    </row>
    <row r="1160" spans="2:2" ht="15.75" x14ac:dyDescent="0.2">
      <c r="B1160" s="17"/>
    </row>
    <row r="1161" spans="2:2" ht="15.75" x14ac:dyDescent="0.2">
      <c r="B1161" s="17"/>
    </row>
    <row r="1162" spans="2:2" ht="15.75" x14ac:dyDescent="0.2">
      <c r="B1162" s="17"/>
    </row>
    <row r="1163" spans="2:2" ht="15.75" x14ac:dyDescent="0.2">
      <c r="B1163" s="17"/>
    </row>
    <row r="1164" spans="2:2" ht="15.75" x14ac:dyDescent="0.2">
      <c r="B1164" s="17"/>
    </row>
    <row r="1165" spans="2:2" ht="15.75" x14ac:dyDescent="0.2">
      <c r="B1165" s="17"/>
    </row>
    <row r="1166" spans="2:2" ht="15.75" x14ac:dyDescent="0.2">
      <c r="B1166" s="17"/>
    </row>
    <row r="1167" spans="2:2" ht="15.75" x14ac:dyDescent="0.2">
      <c r="B1167" s="17"/>
    </row>
    <row r="1168" spans="2:2" ht="15.75" x14ac:dyDescent="0.2">
      <c r="B1168" s="17"/>
    </row>
    <row r="1169" spans="2:2" ht="15.75" x14ac:dyDescent="0.2">
      <c r="B1169" s="17"/>
    </row>
    <row r="1170" spans="2:2" ht="15.75" x14ac:dyDescent="0.2">
      <c r="B1170" s="17"/>
    </row>
    <row r="1171" spans="2:2" ht="15.75" x14ac:dyDescent="0.2">
      <c r="B1171" s="17"/>
    </row>
    <row r="1172" spans="2:2" ht="15.75" x14ac:dyDescent="0.2">
      <c r="B1172" s="17"/>
    </row>
    <row r="1173" spans="2:2" ht="15.75" x14ac:dyDescent="0.2">
      <c r="B1173" s="17"/>
    </row>
    <row r="1174" spans="2:2" ht="15.75" x14ac:dyDescent="0.2">
      <c r="B1174" s="17"/>
    </row>
    <row r="1175" spans="2:2" ht="15.75" x14ac:dyDescent="0.2">
      <c r="B1175" s="17"/>
    </row>
    <row r="1176" spans="2:2" ht="15.75" x14ac:dyDescent="0.2">
      <c r="B1176" s="17"/>
    </row>
    <row r="1177" spans="2:2" ht="15.75" x14ac:dyDescent="0.2">
      <c r="B1177" s="17"/>
    </row>
    <row r="1178" spans="2:2" ht="15.75" x14ac:dyDescent="0.2">
      <c r="B1178" s="17"/>
    </row>
    <row r="1179" spans="2:2" ht="15.75" x14ac:dyDescent="0.2">
      <c r="B1179" s="17"/>
    </row>
    <row r="1180" spans="2:2" ht="15.75" x14ac:dyDescent="0.2">
      <c r="B1180" s="17"/>
    </row>
    <row r="1181" spans="2:2" ht="15.75" x14ac:dyDescent="0.2">
      <c r="B1181" s="17"/>
    </row>
    <row r="1182" spans="2:2" ht="15.75" x14ac:dyDescent="0.2">
      <c r="B1182" s="17"/>
    </row>
    <row r="1183" spans="2:2" ht="15.75" x14ac:dyDescent="0.2">
      <c r="B1183" s="17"/>
    </row>
    <row r="1184" spans="2:2" ht="15.75" x14ac:dyDescent="0.2">
      <c r="B1184" s="17"/>
    </row>
    <row r="1185" spans="2:2" ht="15.75" x14ac:dyDescent="0.2">
      <c r="B1185" s="17"/>
    </row>
    <row r="1186" spans="2:2" ht="15.75" x14ac:dyDescent="0.2">
      <c r="B1186" s="17"/>
    </row>
    <row r="1187" spans="2:2" ht="15.75" x14ac:dyDescent="0.2">
      <c r="B1187" s="17"/>
    </row>
    <row r="1188" spans="2:2" ht="15.75" x14ac:dyDescent="0.2">
      <c r="B1188" s="17"/>
    </row>
    <row r="1189" spans="2:2" ht="15.75" x14ac:dyDescent="0.2">
      <c r="B1189" s="17"/>
    </row>
    <row r="1190" spans="2:2" ht="15.75" x14ac:dyDescent="0.2">
      <c r="B1190" s="17"/>
    </row>
    <row r="1191" spans="2:2" ht="15.75" x14ac:dyDescent="0.2">
      <c r="B1191" s="17"/>
    </row>
    <row r="1192" spans="2:2" ht="15.75" x14ac:dyDescent="0.2">
      <c r="B1192" s="17"/>
    </row>
    <row r="1193" spans="2:2" ht="15.75" x14ac:dyDescent="0.2">
      <c r="B1193" s="17"/>
    </row>
    <row r="1194" spans="2:2" ht="15.75" x14ac:dyDescent="0.2">
      <c r="B1194" s="17"/>
    </row>
    <row r="1195" spans="2:2" ht="15.75" x14ac:dyDescent="0.2">
      <c r="B1195" s="17"/>
    </row>
    <row r="1196" spans="2:2" ht="15.75" x14ac:dyDescent="0.2">
      <c r="B1196" s="17"/>
    </row>
    <row r="1197" spans="2:2" ht="15.75" x14ac:dyDescent="0.2">
      <c r="B1197" s="17"/>
    </row>
    <row r="1198" spans="2:2" ht="15.75" x14ac:dyDescent="0.2">
      <c r="B1198" s="17"/>
    </row>
    <row r="1199" spans="2:2" ht="15.75" x14ac:dyDescent="0.2">
      <c r="B1199" s="17"/>
    </row>
    <row r="1200" spans="2:2" ht="15.75" x14ac:dyDescent="0.2">
      <c r="B1200" s="17"/>
    </row>
    <row r="1201" spans="2:2" ht="15.75" x14ac:dyDescent="0.2">
      <c r="B1201" s="17"/>
    </row>
    <row r="1202" spans="2:2" ht="15.75" x14ac:dyDescent="0.2">
      <c r="B1202" s="17"/>
    </row>
    <row r="1203" spans="2:2" ht="15.75" x14ac:dyDescent="0.2">
      <c r="B1203" s="17"/>
    </row>
    <row r="1204" spans="2:2" ht="15.75" x14ac:dyDescent="0.2">
      <c r="B1204" s="17"/>
    </row>
    <row r="1205" spans="2:2" ht="15.75" x14ac:dyDescent="0.2">
      <c r="B1205" s="17"/>
    </row>
    <row r="1206" spans="2:2" ht="15.75" x14ac:dyDescent="0.2">
      <c r="B1206" s="17"/>
    </row>
    <row r="1207" spans="2:2" ht="15.75" x14ac:dyDescent="0.2">
      <c r="B1207" s="17"/>
    </row>
    <row r="1208" spans="2:2" ht="15.75" x14ac:dyDescent="0.2">
      <c r="B1208" s="17"/>
    </row>
    <row r="1209" spans="2:2" ht="15.75" x14ac:dyDescent="0.2">
      <c r="B1209" s="17"/>
    </row>
    <row r="1210" spans="2:2" ht="15.75" x14ac:dyDescent="0.2">
      <c r="B1210" s="17"/>
    </row>
    <row r="1211" spans="2:2" ht="15.75" x14ac:dyDescent="0.2">
      <c r="B1211" s="17"/>
    </row>
    <row r="1212" spans="2:2" ht="15.75" x14ac:dyDescent="0.2">
      <c r="B1212" s="17"/>
    </row>
    <row r="1213" spans="2:2" ht="15.75" x14ac:dyDescent="0.2">
      <c r="B1213" s="17"/>
    </row>
    <row r="1214" spans="2:2" ht="15.75" x14ac:dyDescent="0.2">
      <c r="B1214" s="17"/>
    </row>
    <row r="1215" spans="2:2" ht="15.75" x14ac:dyDescent="0.2">
      <c r="B1215" s="17"/>
    </row>
    <row r="1216" spans="2:2" ht="15.75" x14ac:dyDescent="0.2">
      <c r="B1216" s="17"/>
    </row>
    <row r="1217" spans="2:2" ht="15.75" x14ac:dyDescent="0.2">
      <c r="B1217" s="17"/>
    </row>
    <row r="1218" spans="2:2" ht="15.75" x14ac:dyDescent="0.2">
      <c r="B1218" s="17"/>
    </row>
    <row r="1219" spans="2:2" ht="15.75" x14ac:dyDescent="0.2">
      <c r="B1219" s="17"/>
    </row>
    <row r="1220" spans="2:2" ht="15.75" x14ac:dyDescent="0.2">
      <c r="B1220" s="17"/>
    </row>
    <row r="1221" spans="2:2" ht="15.75" x14ac:dyDescent="0.2">
      <c r="B1221" s="17"/>
    </row>
    <row r="1222" spans="2:2" ht="15.75" x14ac:dyDescent="0.2">
      <c r="B1222" s="17"/>
    </row>
    <row r="1223" spans="2:2" ht="15.75" x14ac:dyDescent="0.2">
      <c r="B1223" s="17"/>
    </row>
    <row r="1224" spans="2:2" ht="15.75" x14ac:dyDescent="0.2">
      <c r="B1224" s="17"/>
    </row>
    <row r="1225" spans="2:2" ht="15.75" x14ac:dyDescent="0.2">
      <c r="B1225" s="17"/>
    </row>
    <row r="1226" spans="2:2" ht="15.75" x14ac:dyDescent="0.2">
      <c r="B1226" s="17"/>
    </row>
    <row r="1227" spans="2:2" ht="15.75" x14ac:dyDescent="0.2">
      <c r="B1227" s="17"/>
    </row>
    <row r="1228" spans="2:2" ht="15.75" x14ac:dyDescent="0.2">
      <c r="B1228" s="17"/>
    </row>
    <row r="1229" spans="2:2" ht="15.75" x14ac:dyDescent="0.2">
      <c r="B1229" s="17"/>
    </row>
    <row r="1230" spans="2:2" ht="15.75" x14ac:dyDescent="0.2">
      <c r="B1230" s="17"/>
    </row>
    <row r="1231" spans="2:2" ht="15.75" x14ac:dyDescent="0.2">
      <c r="B1231" s="17"/>
    </row>
    <row r="1232" spans="2:2" ht="15.75" x14ac:dyDescent="0.2">
      <c r="B1232" s="17"/>
    </row>
    <row r="1233" spans="2:2" ht="15.75" x14ac:dyDescent="0.2">
      <c r="B1233" s="17"/>
    </row>
    <row r="1234" spans="2:2" ht="15.75" x14ac:dyDescent="0.2">
      <c r="B1234" s="17"/>
    </row>
    <row r="1235" spans="2:2" ht="15.75" x14ac:dyDescent="0.2">
      <c r="B1235" s="17"/>
    </row>
    <row r="1236" spans="2:2" ht="15.75" x14ac:dyDescent="0.2">
      <c r="B1236" s="17"/>
    </row>
    <row r="1237" spans="2:2" ht="15.75" x14ac:dyDescent="0.2">
      <c r="B1237" s="17"/>
    </row>
    <row r="1238" spans="2:2" ht="15.75" x14ac:dyDescent="0.2">
      <c r="B1238" s="17"/>
    </row>
    <row r="1239" spans="2:2" ht="15.75" x14ac:dyDescent="0.2">
      <c r="B1239" s="17"/>
    </row>
    <row r="1240" spans="2:2" ht="15.75" x14ac:dyDescent="0.2">
      <c r="B1240" s="17"/>
    </row>
    <row r="1241" spans="2:2" ht="15.75" x14ac:dyDescent="0.2">
      <c r="B1241" s="17"/>
    </row>
    <row r="1242" spans="2:2" ht="15.75" x14ac:dyDescent="0.2">
      <c r="B1242" s="17"/>
    </row>
    <row r="1243" spans="2:2" ht="15.75" x14ac:dyDescent="0.2">
      <c r="B1243" s="17"/>
    </row>
    <row r="1244" spans="2:2" ht="15.75" x14ac:dyDescent="0.2">
      <c r="B1244" s="17"/>
    </row>
    <row r="1245" spans="2:2" ht="15.75" x14ac:dyDescent="0.2">
      <c r="B1245" s="17"/>
    </row>
    <row r="1246" spans="2:2" ht="15.75" x14ac:dyDescent="0.2">
      <c r="B1246" s="17"/>
    </row>
    <row r="1247" spans="2:2" ht="15.75" x14ac:dyDescent="0.2">
      <c r="B1247" s="17"/>
    </row>
    <row r="1248" spans="2:2" ht="15.75" x14ac:dyDescent="0.2">
      <c r="B1248" s="17"/>
    </row>
    <row r="1249" spans="2:2" ht="15.75" x14ac:dyDescent="0.2">
      <c r="B1249" s="17"/>
    </row>
    <row r="1250" spans="2:2" ht="15.75" x14ac:dyDescent="0.2">
      <c r="B1250" s="17"/>
    </row>
    <row r="1251" spans="2:2" ht="15.75" x14ac:dyDescent="0.2">
      <c r="B1251" s="17"/>
    </row>
    <row r="1252" spans="2:2" ht="15.75" x14ac:dyDescent="0.2">
      <c r="B1252" s="17"/>
    </row>
    <row r="1253" spans="2:2" ht="15.75" x14ac:dyDescent="0.2">
      <c r="B1253" s="17"/>
    </row>
    <row r="1254" spans="2:2" ht="15.75" x14ac:dyDescent="0.2">
      <c r="B1254" s="17"/>
    </row>
    <row r="1255" spans="2:2" ht="15.75" x14ac:dyDescent="0.2">
      <c r="B1255" s="17"/>
    </row>
    <row r="1256" spans="2:2" ht="15.75" x14ac:dyDescent="0.2">
      <c r="B1256" s="17"/>
    </row>
    <row r="1257" spans="2:2" ht="15.75" x14ac:dyDescent="0.2">
      <c r="B1257" s="17"/>
    </row>
    <row r="1258" spans="2:2" ht="15.75" x14ac:dyDescent="0.2">
      <c r="B1258" s="17"/>
    </row>
    <row r="1259" spans="2:2" ht="15.75" x14ac:dyDescent="0.2">
      <c r="B1259" s="17"/>
    </row>
    <row r="1260" spans="2:2" ht="15.75" x14ac:dyDescent="0.2">
      <c r="B1260" s="17"/>
    </row>
    <row r="1261" spans="2:2" ht="15.75" x14ac:dyDescent="0.2">
      <c r="B1261" s="17"/>
    </row>
    <row r="1262" spans="2:2" ht="15.75" x14ac:dyDescent="0.2">
      <c r="B1262" s="17"/>
    </row>
    <row r="1263" spans="2:2" ht="15.75" x14ac:dyDescent="0.2">
      <c r="B1263" s="17"/>
    </row>
    <row r="1264" spans="2:2" ht="15.75" x14ac:dyDescent="0.2">
      <c r="B1264" s="17"/>
    </row>
    <row r="1265" spans="2:2" ht="15.75" x14ac:dyDescent="0.2">
      <c r="B1265" s="17"/>
    </row>
    <row r="1266" spans="2:2" ht="15.75" x14ac:dyDescent="0.2">
      <c r="B1266" s="17"/>
    </row>
    <row r="1267" spans="2:2" ht="15.75" x14ac:dyDescent="0.2">
      <c r="B1267" s="17"/>
    </row>
    <row r="1268" spans="2:2" ht="15.75" x14ac:dyDescent="0.2">
      <c r="B1268" s="17"/>
    </row>
    <row r="1269" spans="2:2" ht="15.75" x14ac:dyDescent="0.2">
      <c r="B1269" s="17"/>
    </row>
    <row r="1270" spans="2:2" ht="15.75" x14ac:dyDescent="0.2">
      <c r="B1270" s="17"/>
    </row>
    <row r="1271" spans="2:2" ht="15.75" x14ac:dyDescent="0.2">
      <c r="B1271" s="17"/>
    </row>
    <row r="1272" spans="2:2" ht="15.75" x14ac:dyDescent="0.2">
      <c r="B1272" s="17"/>
    </row>
    <row r="1273" spans="2:2" ht="15.75" x14ac:dyDescent="0.2">
      <c r="B1273" s="17"/>
    </row>
    <row r="1274" spans="2:2" ht="15.75" x14ac:dyDescent="0.2">
      <c r="B1274" s="17"/>
    </row>
    <row r="1275" spans="2:2" ht="15.75" x14ac:dyDescent="0.2">
      <c r="B1275" s="17"/>
    </row>
    <row r="1276" spans="2:2" ht="15.75" x14ac:dyDescent="0.2">
      <c r="B1276" s="17"/>
    </row>
    <row r="1277" spans="2:2" ht="15.75" x14ac:dyDescent="0.2">
      <c r="B1277" s="17"/>
    </row>
    <row r="1278" spans="2:2" ht="15.75" x14ac:dyDescent="0.2">
      <c r="B1278" s="17"/>
    </row>
    <row r="1279" spans="2:2" ht="15.75" x14ac:dyDescent="0.2">
      <c r="B1279" s="17"/>
    </row>
    <row r="1280" spans="2:2" ht="15.75" x14ac:dyDescent="0.2">
      <c r="B1280" s="17"/>
    </row>
    <row r="1281" spans="2:2" ht="15.75" x14ac:dyDescent="0.2">
      <c r="B1281" s="17"/>
    </row>
    <row r="1282" spans="2:2" ht="15.75" x14ac:dyDescent="0.2">
      <c r="B1282" s="17"/>
    </row>
    <row r="1283" spans="2:2" ht="15.75" x14ac:dyDescent="0.2">
      <c r="B1283" s="17"/>
    </row>
    <row r="1284" spans="2:2" ht="15.75" x14ac:dyDescent="0.2">
      <c r="B1284" s="17"/>
    </row>
    <row r="1285" spans="2:2" ht="15.75" x14ac:dyDescent="0.2">
      <c r="B1285" s="17"/>
    </row>
    <row r="1286" spans="2:2" ht="15.75" x14ac:dyDescent="0.2">
      <c r="B1286" s="17"/>
    </row>
    <row r="1287" spans="2:2" ht="15.75" x14ac:dyDescent="0.2">
      <c r="B1287" s="17"/>
    </row>
    <row r="1288" spans="2:2" ht="15.75" x14ac:dyDescent="0.2">
      <c r="B1288" s="17"/>
    </row>
    <row r="1289" spans="2:2" ht="15.75" x14ac:dyDescent="0.2">
      <c r="B1289" s="17"/>
    </row>
    <row r="1290" spans="2:2" ht="15.75" x14ac:dyDescent="0.2">
      <c r="B1290" s="17"/>
    </row>
    <row r="1291" spans="2:2" ht="15.75" x14ac:dyDescent="0.2">
      <c r="B1291" s="17"/>
    </row>
    <row r="1292" spans="2:2" ht="15.75" x14ac:dyDescent="0.2">
      <c r="B1292" s="17"/>
    </row>
    <row r="1293" spans="2:2" ht="15.75" x14ac:dyDescent="0.2">
      <c r="B1293" s="17"/>
    </row>
    <row r="1294" spans="2:2" ht="15.75" x14ac:dyDescent="0.2">
      <c r="B1294" s="17"/>
    </row>
    <row r="1295" spans="2:2" ht="15.75" x14ac:dyDescent="0.2">
      <c r="B1295" s="17"/>
    </row>
    <row r="1296" spans="2:2" ht="15.75" x14ac:dyDescent="0.2">
      <c r="B1296" s="17"/>
    </row>
    <row r="1297" spans="2:2" ht="15.75" x14ac:dyDescent="0.2">
      <c r="B1297" s="17"/>
    </row>
    <row r="1298" spans="2:2" ht="15.75" x14ac:dyDescent="0.2">
      <c r="B1298" s="17"/>
    </row>
    <row r="1299" spans="2:2" ht="15.75" x14ac:dyDescent="0.2">
      <c r="B1299" s="17"/>
    </row>
    <row r="1300" spans="2:2" ht="15.75" x14ac:dyDescent="0.2">
      <c r="B1300" s="17"/>
    </row>
    <row r="1301" spans="2:2" ht="15.75" x14ac:dyDescent="0.2">
      <c r="B1301" s="17"/>
    </row>
    <row r="1302" spans="2:2" ht="15.75" x14ac:dyDescent="0.2">
      <c r="B1302" s="17"/>
    </row>
    <row r="1303" spans="2:2" ht="15.75" x14ac:dyDescent="0.2">
      <c r="B1303" s="17"/>
    </row>
    <row r="1304" spans="2:2" ht="15.75" x14ac:dyDescent="0.2">
      <c r="B1304" s="17"/>
    </row>
    <row r="1305" spans="2:2" ht="15.75" x14ac:dyDescent="0.2">
      <c r="B1305" s="17"/>
    </row>
    <row r="1306" spans="2:2" ht="15.75" x14ac:dyDescent="0.2">
      <c r="B1306" s="17"/>
    </row>
    <row r="1307" spans="2:2" ht="15.75" x14ac:dyDescent="0.2">
      <c r="B1307" s="17"/>
    </row>
    <row r="1308" spans="2:2" ht="15.75" x14ac:dyDescent="0.2">
      <c r="B1308" s="17"/>
    </row>
    <row r="1309" spans="2:2" ht="15.75" x14ac:dyDescent="0.2">
      <c r="B1309" s="17"/>
    </row>
    <row r="1310" spans="2:2" ht="15.75" x14ac:dyDescent="0.2">
      <c r="B1310" s="17"/>
    </row>
    <row r="1311" spans="2:2" ht="15.75" x14ac:dyDescent="0.2">
      <c r="B1311" s="17"/>
    </row>
    <row r="1312" spans="2:2" ht="15.75" x14ac:dyDescent="0.2">
      <c r="B1312" s="17"/>
    </row>
    <row r="1313" spans="2:2" ht="15.75" x14ac:dyDescent="0.2">
      <c r="B1313" s="17"/>
    </row>
    <row r="1314" spans="2:2" ht="15.75" x14ac:dyDescent="0.2">
      <c r="B1314" s="17"/>
    </row>
    <row r="1315" spans="2:2" ht="15.75" x14ac:dyDescent="0.2">
      <c r="B1315" s="17"/>
    </row>
    <row r="1316" spans="2:2" ht="15.75" x14ac:dyDescent="0.2">
      <c r="B1316" s="17"/>
    </row>
    <row r="1317" spans="2:2" ht="15.75" x14ac:dyDescent="0.2">
      <c r="B1317" s="17"/>
    </row>
    <row r="1318" spans="2:2" ht="15.75" x14ac:dyDescent="0.2">
      <c r="B1318" s="17"/>
    </row>
    <row r="1319" spans="2:2" ht="15.75" x14ac:dyDescent="0.2">
      <c r="B1319" s="17"/>
    </row>
    <row r="1320" spans="2:2" ht="15.75" x14ac:dyDescent="0.2">
      <c r="B1320" s="17"/>
    </row>
    <row r="1321" spans="2:2" ht="15.75" x14ac:dyDescent="0.2">
      <c r="B1321" s="17"/>
    </row>
    <row r="1322" spans="2:2" ht="15.75" x14ac:dyDescent="0.2">
      <c r="B1322" s="17"/>
    </row>
    <row r="1323" spans="2:2" ht="15.75" x14ac:dyDescent="0.2">
      <c r="B1323" s="17"/>
    </row>
    <row r="1324" spans="2:2" ht="15.75" x14ac:dyDescent="0.2">
      <c r="B1324" s="17"/>
    </row>
    <row r="1325" spans="2:2" ht="15.75" x14ac:dyDescent="0.2">
      <c r="B1325" s="17"/>
    </row>
    <row r="1326" spans="2:2" ht="15.75" x14ac:dyDescent="0.2">
      <c r="B1326" s="17"/>
    </row>
    <row r="1327" spans="2:2" ht="15.75" x14ac:dyDescent="0.2">
      <c r="B1327" s="17"/>
    </row>
    <row r="1328" spans="2:2" ht="15.75" x14ac:dyDescent="0.2">
      <c r="B1328" s="17"/>
    </row>
    <row r="1329" spans="2:2" ht="15.75" x14ac:dyDescent="0.2">
      <c r="B1329" s="17"/>
    </row>
    <row r="1330" spans="2:2" ht="15.75" x14ac:dyDescent="0.2">
      <c r="B1330" s="17"/>
    </row>
    <row r="1331" spans="2:2" ht="15.75" x14ac:dyDescent="0.2">
      <c r="B1331" s="17"/>
    </row>
    <row r="1332" spans="2:2" ht="15.75" x14ac:dyDescent="0.2">
      <c r="B1332" s="17"/>
    </row>
    <row r="1333" spans="2:2" ht="15.75" x14ac:dyDescent="0.2">
      <c r="B1333" s="17"/>
    </row>
    <row r="1334" spans="2:2" ht="15.75" x14ac:dyDescent="0.2">
      <c r="B1334" s="17"/>
    </row>
    <row r="1335" spans="2:2" ht="15.75" x14ac:dyDescent="0.2">
      <c r="B1335" s="17"/>
    </row>
    <row r="1336" spans="2:2" ht="15.75" x14ac:dyDescent="0.2">
      <c r="B1336" s="17"/>
    </row>
    <row r="1337" spans="2:2" ht="15.75" x14ac:dyDescent="0.2">
      <c r="B1337" s="17"/>
    </row>
    <row r="1338" spans="2:2" ht="15.75" x14ac:dyDescent="0.2">
      <c r="B1338" s="17"/>
    </row>
    <row r="1339" spans="2:2" ht="15.75" x14ac:dyDescent="0.2">
      <c r="B1339" s="17"/>
    </row>
    <row r="1340" spans="2:2" ht="15.75" x14ac:dyDescent="0.2">
      <c r="B1340" s="17"/>
    </row>
    <row r="1341" spans="2:2" ht="15.75" x14ac:dyDescent="0.2">
      <c r="B1341" s="17"/>
    </row>
    <row r="1342" spans="2:2" ht="15.75" x14ac:dyDescent="0.2">
      <c r="B1342" s="17"/>
    </row>
    <row r="1343" spans="2:2" ht="15.75" x14ac:dyDescent="0.2">
      <c r="B1343" s="17"/>
    </row>
    <row r="1344" spans="2:2" ht="15.75" x14ac:dyDescent="0.2">
      <c r="B1344" s="17"/>
    </row>
    <row r="1345" spans="2:2" ht="15.75" x14ac:dyDescent="0.2">
      <c r="B1345" s="17"/>
    </row>
    <row r="1346" spans="2:2" ht="15.75" x14ac:dyDescent="0.2">
      <c r="B1346" s="17"/>
    </row>
    <row r="1347" spans="2:2" ht="15.75" x14ac:dyDescent="0.2">
      <c r="B1347" s="17"/>
    </row>
    <row r="1348" spans="2:2" ht="15.75" x14ac:dyDescent="0.2">
      <c r="B1348" s="17"/>
    </row>
    <row r="1349" spans="2:2" ht="15.75" x14ac:dyDescent="0.2">
      <c r="B1349" s="17"/>
    </row>
    <row r="1350" spans="2:2" ht="15.75" x14ac:dyDescent="0.2">
      <c r="B1350" s="17"/>
    </row>
    <row r="1351" spans="2:2" ht="15.75" x14ac:dyDescent="0.2">
      <c r="B1351" s="17"/>
    </row>
    <row r="1352" spans="2:2" ht="15.75" x14ac:dyDescent="0.2">
      <c r="B1352" s="17"/>
    </row>
    <row r="1353" spans="2:2" ht="15.75" x14ac:dyDescent="0.2">
      <c r="B1353" s="17"/>
    </row>
    <row r="1354" spans="2:2" ht="15.75" x14ac:dyDescent="0.2">
      <c r="B1354" s="17"/>
    </row>
    <row r="1355" spans="2:2" ht="15.75" x14ac:dyDescent="0.2">
      <c r="B1355" s="17"/>
    </row>
    <row r="1356" spans="2:2" ht="15.75" x14ac:dyDescent="0.2">
      <c r="B1356" s="17"/>
    </row>
    <row r="1357" spans="2:2" ht="15.75" x14ac:dyDescent="0.2">
      <c r="B1357" s="17"/>
    </row>
    <row r="1358" spans="2:2" ht="15.75" x14ac:dyDescent="0.2">
      <c r="B1358" s="17"/>
    </row>
    <row r="1359" spans="2:2" ht="15.75" x14ac:dyDescent="0.2">
      <c r="B1359" s="17"/>
    </row>
    <row r="1360" spans="2:2" ht="15.75" x14ac:dyDescent="0.2">
      <c r="B1360" s="17"/>
    </row>
    <row r="1361" spans="2:2" ht="15.75" x14ac:dyDescent="0.2">
      <c r="B1361" s="17"/>
    </row>
    <row r="1362" spans="2:2" ht="15.75" x14ac:dyDescent="0.2">
      <c r="B1362" s="17"/>
    </row>
    <row r="1363" spans="2:2" ht="15.75" x14ac:dyDescent="0.2">
      <c r="B1363" s="17"/>
    </row>
    <row r="1364" spans="2:2" ht="15.75" x14ac:dyDescent="0.2">
      <c r="B1364" s="17"/>
    </row>
    <row r="1365" spans="2:2" ht="15.75" x14ac:dyDescent="0.2">
      <c r="B1365" s="17"/>
    </row>
    <row r="1366" spans="2:2" ht="15.75" x14ac:dyDescent="0.2">
      <c r="B1366" s="17"/>
    </row>
    <row r="1367" spans="2:2" ht="15.75" x14ac:dyDescent="0.2">
      <c r="B1367" s="17"/>
    </row>
    <row r="1368" spans="2:2" ht="15.75" x14ac:dyDescent="0.2">
      <c r="B1368" s="17"/>
    </row>
    <row r="1369" spans="2:2" ht="15.75" x14ac:dyDescent="0.2">
      <c r="B1369" s="17"/>
    </row>
    <row r="1370" spans="2:2" ht="15.75" x14ac:dyDescent="0.2">
      <c r="B1370" s="17"/>
    </row>
    <row r="1371" spans="2:2" ht="15.75" x14ac:dyDescent="0.2">
      <c r="B1371" s="17"/>
    </row>
    <row r="1372" spans="2:2" ht="15.75" x14ac:dyDescent="0.2">
      <c r="B1372" s="17"/>
    </row>
    <row r="1373" spans="2:2" ht="15.75" x14ac:dyDescent="0.2">
      <c r="B1373" s="17"/>
    </row>
    <row r="1374" spans="2:2" ht="15.75" x14ac:dyDescent="0.2">
      <c r="B1374" s="17"/>
    </row>
    <row r="1375" spans="2:2" ht="15.75" x14ac:dyDescent="0.2">
      <c r="B1375" s="17"/>
    </row>
    <row r="1376" spans="2:2" ht="15.75" x14ac:dyDescent="0.2">
      <c r="B1376" s="17"/>
    </row>
    <row r="1377" spans="2:2" ht="15.75" x14ac:dyDescent="0.2">
      <c r="B1377" s="17"/>
    </row>
    <row r="1378" spans="2:2" ht="15.75" x14ac:dyDescent="0.2">
      <c r="B1378" s="17"/>
    </row>
    <row r="1379" spans="2:2" ht="15.75" x14ac:dyDescent="0.2">
      <c r="B1379" s="17"/>
    </row>
    <row r="1380" spans="2:2" ht="15.75" x14ac:dyDescent="0.2">
      <c r="B1380" s="17"/>
    </row>
    <row r="1381" spans="2:2" ht="15.75" x14ac:dyDescent="0.2">
      <c r="B1381" s="17"/>
    </row>
    <row r="1382" spans="2:2" ht="15.75" x14ac:dyDescent="0.2">
      <c r="B1382" s="17"/>
    </row>
    <row r="1383" spans="2:2" ht="15.75" x14ac:dyDescent="0.2">
      <c r="B1383" s="17"/>
    </row>
    <row r="1384" spans="2:2" ht="15.75" x14ac:dyDescent="0.2">
      <c r="B1384" s="17"/>
    </row>
    <row r="1385" spans="2:2" ht="15.75" x14ac:dyDescent="0.2">
      <c r="B1385" s="17"/>
    </row>
    <row r="1386" spans="2:2" ht="15.75" x14ac:dyDescent="0.2">
      <c r="B1386" s="17"/>
    </row>
    <row r="1387" spans="2:2" ht="15.75" x14ac:dyDescent="0.2">
      <c r="B1387" s="17"/>
    </row>
    <row r="1388" spans="2:2" ht="15.75" x14ac:dyDescent="0.2">
      <c r="B1388" s="17"/>
    </row>
    <row r="1389" spans="2:2" ht="15.75" x14ac:dyDescent="0.2">
      <c r="B1389" s="17"/>
    </row>
    <row r="1390" spans="2:2" ht="15.75" x14ac:dyDescent="0.2">
      <c r="B1390" s="17"/>
    </row>
    <row r="1391" spans="2:2" ht="15.75" x14ac:dyDescent="0.2">
      <c r="B1391" s="17"/>
    </row>
    <row r="1392" spans="2:2" ht="15.75" x14ac:dyDescent="0.2">
      <c r="B1392" s="17"/>
    </row>
    <row r="1393" spans="2:2" ht="15.75" x14ac:dyDescent="0.2">
      <c r="B1393" s="17"/>
    </row>
    <row r="1394" spans="2:2" ht="15.75" x14ac:dyDescent="0.2">
      <c r="B1394" s="17"/>
    </row>
    <row r="1395" spans="2:2" ht="15.75" x14ac:dyDescent="0.2">
      <c r="B1395" s="17"/>
    </row>
    <row r="1396" spans="2:2" ht="15.75" x14ac:dyDescent="0.2">
      <c r="B1396" s="17"/>
    </row>
    <row r="1397" spans="2:2" ht="15.75" x14ac:dyDescent="0.2">
      <c r="B1397" s="17"/>
    </row>
    <row r="1398" spans="2:2" ht="15.75" x14ac:dyDescent="0.2">
      <c r="B1398" s="17"/>
    </row>
    <row r="1399" spans="2:2" ht="15.75" x14ac:dyDescent="0.2">
      <c r="B1399" s="17"/>
    </row>
    <row r="1400" spans="2:2" ht="15.75" x14ac:dyDescent="0.2">
      <c r="B1400" s="17"/>
    </row>
    <row r="1401" spans="2:2" ht="15.75" x14ac:dyDescent="0.2">
      <c r="B1401" s="17"/>
    </row>
    <row r="1402" spans="2:2" ht="15.75" x14ac:dyDescent="0.2">
      <c r="B1402" s="17"/>
    </row>
    <row r="1403" spans="2:2" ht="15.75" x14ac:dyDescent="0.2">
      <c r="B1403" s="17"/>
    </row>
    <row r="1404" spans="2:2" ht="15.75" x14ac:dyDescent="0.2">
      <c r="B1404" s="17"/>
    </row>
    <row r="1405" spans="2:2" ht="15.75" x14ac:dyDescent="0.2">
      <c r="B1405" s="17"/>
    </row>
    <row r="1406" spans="2:2" ht="15.75" x14ac:dyDescent="0.2">
      <c r="B1406" s="17"/>
    </row>
    <row r="1407" spans="2:2" ht="15.75" x14ac:dyDescent="0.2">
      <c r="B1407" s="17"/>
    </row>
    <row r="1408" spans="2:2" ht="15.75" x14ac:dyDescent="0.2">
      <c r="B1408" s="17"/>
    </row>
    <row r="1409" spans="2:2" ht="15.75" x14ac:dyDescent="0.2">
      <c r="B1409" s="17"/>
    </row>
    <row r="1410" spans="2:2" ht="15.75" x14ac:dyDescent="0.2">
      <c r="B1410" s="17"/>
    </row>
    <row r="1411" spans="2:2" ht="15.75" x14ac:dyDescent="0.2">
      <c r="B1411" s="17"/>
    </row>
    <row r="1412" spans="2:2" ht="15.75" x14ac:dyDescent="0.2">
      <c r="B1412" s="17"/>
    </row>
    <row r="1413" spans="2:2" ht="15.75" x14ac:dyDescent="0.2">
      <c r="B1413" s="17"/>
    </row>
    <row r="1414" spans="2:2" ht="15.75" x14ac:dyDescent="0.2">
      <c r="B1414" s="17"/>
    </row>
    <row r="1415" spans="2:2" ht="15.75" x14ac:dyDescent="0.2">
      <c r="B1415" s="17"/>
    </row>
    <row r="1416" spans="2:2" ht="15.75" x14ac:dyDescent="0.2">
      <c r="B1416" s="17"/>
    </row>
    <row r="1417" spans="2:2" ht="15.75" x14ac:dyDescent="0.2">
      <c r="B1417" s="17"/>
    </row>
    <row r="1418" spans="2:2" ht="15.75" x14ac:dyDescent="0.2">
      <c r="B1418" s="17"/>
    </row>
    <row r="1419" spans="2:2" ht="15.75" x14ac:dyDescent="0.2">
      <c r="B1419" s="17"/>
    </row>
    <row r="1420" spans="2:2" ht="15.75" x14ac:dyDescent="0.2">
      <c r="B1420" s="17"/>
    </row>
    <row r="1421" spans="2:2" ht="15.75" x14ac:dyDescent="0.2">
      <c r="B1421" s="17"/>
    </row>
    <row r="1422" spans="2:2" ht="15.75" x14ac:dyDescent="0.2">
      <c r="B1422" s="17"/>
    </row>
    <row r="1423" spans="2:2" ht="15.75" x14ac:dyDescent="0.2">
      <c r="B1423" s="17"/>
    </row>
    <row r="1424" spans="2:2" ht="15.75" x14ac:dyDescent="0.2">
      <c r="B1424" s="17"/>
    </row>
    <row r="1425" spans="2:2" ht="15.75" x14ac:dyDescent="0.2">
      <c r="B1425" s="17"/>
    </row>
    <row r="1426" spans="2:2" ht="15.75" x14ac:dyDescent="0.2">
      <c r="B1426" s="17"/>
    </row>
    <row r="1427" spans="2:2" ht="15.75" x14ac:dyDescent="0.2">
      <c r="B1427" s="17"/>
    </row>
    <row r="1428" spans="2:2" ht="15.75" x14ac:dyDescent="0.2">
      <c r="B1428" s="17"/>
    </row>
    <row r="1429" spans="2:2" ht="15.75" x14ac:dyDescent="0.2">
      <c r="B1429" s="17"/>
    </row>
    <row r="1430" spans="2:2" ht="15.75" x14ac:dyDescent="0.2">
      <c r="B1430" s="17"/>
    </row>
    <row r="1431" spans="2:2" ht="15.75" x14ac:dyDescent="0.2">
      <c r="B1431" s="17"/>
    </row>
    <row r="1432" spans="2:2" ht="15.75" x14ac:dyDescent="0.2">
      <c r="B1432" s="17"/>
    </row>
    <row r="1433" spans="2:2" ht="15.75" x14ac:dyDescent="0.2">
      <c r="B1433" s="17"/>
    </row>
    <row r="1434" spans="2:2" ht="15.75" x14ac:dyDescent="0.2">
      <c r="B1434" s="17"/>
    </row>
    <row r="1435" spans="2:2" ht="15.75" x14ac:dyDescent="0.2">
      <c r="B1435" s="17"/>
    </row>
    <row r="1436" spans="2:2" ht="15.75" x14ac:dyDescent="0.2">
      <c r="B1436" s="17"/>
    </row>
    <row r="1437" spans="2:2" ht="15.75" x14ac:dyDescent="0.2">
      <c r="B1437" s="17"/>
    </row>
    <row r="1438" spans="2:2" ht="15.75" x14ac:dyDescent="0.2">
      <c r="B1438" s="17"/>
    </row>
    <row r="1439" spans="2:2" ht="15.75" x14ac:dyDescent="0.2">
      <c r="B1439" s="17"/>
    </row>
    <row r="1440" spans="2:2" ht="15.75" x14ac:dyDescent="0.2">
      <c r="B1440" s="17"/>
    </row>
    <row r="1441" spans="2:2" ht="15.75" x14ac:dyDescent="0.2">
      <c r="B1441" s="17"/>
    </row>
    <row r="1442" spans="2:2" ht="15.75" x14ac:dyDescent="0.2">
      <c r="B1442" s="17"/>
    </row>
    <row r="1443" spans="2:2" ht="15.75" x14ac:dyDescent="0.2">
      <c r="B1443" s="17"/>
    </row>
    <row r="1444" spans="2:2" ht="15.75" x14ac:dyDescent="0.2">
      <c r="B1444" s="17"/>
    </row>
    <row r="1445" spans="2:2" ht="15.75" x14ac:dyDescent="0.2">
      <c r="B1445" s="17"/>
    </row>
    <row r="1446" spans="2:2" ht="15.75" x14ac:dyDescent="0.2">
      <c r="B1446" s="17"/>
    </row>
    <row r="1447" spans="2:2" ht="15.75" x14ac:dyDescent="0.2">
      <c r="B1447" s="17"/>
    </row>
    <row r="1448" spans="2:2" ht="15.75" x14ac:dyDescent="0.2">
      <c r="B1448" s="17"/>
    </row>
    <row r="1449" spans="2:2" ht="15.75" x14ac:dyDescent="0.2">
      <c r="B1449" s="17"/>
    </row>
    <row r="1450" spans="2:2" ht="15.75" x14ac:dyDescent="0.2">
      <c r="B1450" s="17"/>
    </row>
    <row r="1451" spans="2:2" ht="15.75" x14ac:dyDescent="0.2">
      <c r="B1451" s="17"/>
    </row>
    <row r="1452" spans="2:2" ht="15.75" x14ac:dyDescent="0.2">
      <c r="B1452" s="17"/>
    </row>
    <row r="1453" spans="2:2" ht="15.75" x14ac:dyDescent="0.2">
      <c r="B1453" s="17"/>
    </row>
    <row r="1454" spans="2:2" ht="15.75" x14ac:dyDescent="0.2">
      <c r="B1454" s="17"/>
    </row>
    <row r="1455" spans="2:2" ht="15.75" x14ac:dyDescent="0.2">
      <c r="B1455" s="17"/>
    </row>
    <row r="1456" spans="2:2" ht="15.75" x14ac:dyDescent="0.2">
      <c r="B1456" s="17"/>
    </row>
    <row r="1457" spans="2:2" ht="15.75" x14ac:dyDescent="0.2">
      <c r="B1457" s="17"/>
    </row>
    <row r="1458" spans="2:2" ht="15.75" x14ac:dyDescent="0.2">
      <c r="B1458" s="17"/>
    </row>
    <row r="1459" spans="2:2" ht="15.75" x14ac:dyDescent="0.2">
      <c r="B1459" s="17"/>
    </row>
    <row r="1460" spans="2:2" ht="15.75" x14ac:dyDescent="0.2">
      <c r="B1460" s="17"/>
    </row>
    <row r="1461" spans="2:2" ht="15.75" x14ac:dyDescent="0.2">
      <c r="B1461" s="17"/>
    </row>
    <row r="1462" spans="2:2" ht="15.75" x14ac:dyDescent="0.2">
      <c r="B1462" s="17"/>
    </row>
    <row r="1463" spans="2:2" ht="15.75" x14ac:dyDescent="0.2">
      <c r="B1463" s="17"/>
    </row>
    <row r="1464" spans="2:2" ht="15.75" x14ac:dyDescent="0.2">
      <c r="B1464" s="17"/>
    </row>
    <row r="1465" spans="2:2" ht="15.75" x14ac:dyDescent="0.2">
      <c r="B1465" s="17"/>
    </row>
    <row r="1466" spans="2:2" ht="15.75" x14ac:dyDescent="0.2">
      <c r="B1466" s="17"/>
    </row>
    <row r="1467" spans="2:2" ht="15.75" x14ac:dyDescent="0.2">
      <c r="B1467" s="17"/>
    </row>
    <row r="1468" spans="2:2" ht="15.75" x14ac:dyDescent="0.2">
      <c r="B1468" s="17"/>
    </row>
    <row r="1469" spans="2:2" ht="15.75" x14ac:dyDescent="0.2">
      <c r="B1469" s="17"/>
    </row>
    <row r="1470" spans="2:2" ht="15.75" x14ac:dyDescent="0.2">
      <c r="B1470" s="17"/>
    </row>
    <row r="1471" spans="2:2" ht="15.75" x14ac:dyDescent="0.2">
      <c r="B1471" s="17"/>
    </row>
    <row r="1472" spans="2:2" ht="15.75" x14ac:dyDescent="0.2">
      <c r="B1472" s="17"/>
    </row>
    <row r="1473" spans="2:2" ht="15.75" x14ac:dyDescent="0.2">
      <c r="B1473" s="17"/>
    </row>
    <row r="1474" spans="2:2" ht="15.75" x14ac:dyDescent="0.2">
      <c r="B1474" s="17"/>
    </row>
    <row r="1475" spans="2:2" ht="15.75" x14ac:dyDescent="0.2">
      <c r="B1475" s="17"/>
    </row>
    <row r="1476" spans="2:2" ht="15.75" x14ac:dyDescent="0.2">
      <c r="B1476" s="17"/>
    </row>
    <row r="1477" spans="2:2" ht="15.75" x14ac:dyDescent="0.2">
      <c r="B1477" s="17"/>
    </row>
    <row r="1478" spans="2:2" ht="15.75" x14ac:dyDescent="0.2">
      <c r="B1478" s="17"/>
    </row>
    <row r="1479" spans="2:2" ht="15.75" x14ac:dyDescent="0.2">
      <c r="B1479" s="17"/>
    </row>
    <row r="1480" spans="2:2" ht="15.75" x14ac:dyDescent="0.2">
      <c r="B1480" s="17"/>
    </row>
    <row r="1481" spans="2:2" ht="15.75" x14ac:dyDescent="0.2">
      <c r="B1481" s="17"/>
    </row>
    <row r="1482" spans="2:2" ht="15.75" x14ac:dyDescent="0.2">
      <c r="B1482" s="17"/>
    </row>
    <row r="1483" spans="2:2" ht="15.75" x14ac:dyDescent="0.2">
      <c r="B1483" s="17"/>
    </row>
    <row r="1484" spans="2:2" ht="15.75" x14ac:dyDescent="0.2">
      <c r="B1484" s="17"/>
    </row>
    <row r="1485" spans="2:2" ht="15.75" x14ac:dyDescent="0.2">
      <c r="B1485" s="17"/>
    </row>
    <row r="1486" spans="2:2" ht="15.75" x14ac:dyDescent="0.2">
      <c r="B1486" s="17"/>
    </row>
    <row r="1487" spans="2:2" ht="15.75" x14ac:dyDescent="0.2">
      <c r="B1487" s="17"/>
    </row>
    <row r="1488" spans="2:2" ht="15.75" x14ac:dyDescent="0.2">
      <c r="B1488" s="17"/>
    </row>
    <row r="1489" spans="2:2" ht="15.75" x14ac:dyDescent="0.2">
      <c r="B1489" s="17"/>
    </row>
    <row r="1490" spans="2:2" ht="15.75" x14ac:dyDescent="0.2">
      <c r="B1490" s="17"/>
    </row>
    <row r="1491" spans="2:2" ht="15.75" x14ac:dyDescent="0.2">
      <c r="B1491" s="17"/>
    </row>
    <row r="1492" spans="2:2" ht="15.75" x14ac:dyDescent="0.2">
      <c r="B1492" s="17"/>
    </row>
    <row r="1493" spans="2:2" ht="15.75" x14ac:dyDescent="0.2">
      <c r="B1493" s="17"/>
    </row>
    <row r="1494" spans="2:2" ht="15.75" x14ac:dyDescent="0.2">
      <c r="B1494" s="17"/>
    </row>
    <row r="1495" spans="2:2" ht="15.75" x14ac:dyDescent="0.2">
      <c r="B1495" s="17"/>
    </row>
    <row r="1496" spans="2:2" ht="15.75" x14ac:dyDescent="0.2">
      <c r="B1496" s="17"/>
    </row>
    <row r="1497" spans="2:2" ht="15.75" x14ac:dyDescent="0.2">
      <c r="B1497" s="17"/>
    </row>
    <row r="1498" spans="2:2" ht="15.75" x14ac:dyDescent="0.2">
      <c r="B1498" s="17"/>
    </row>
    <row r="1499" spans="2:2" ht="15.75" x14ac:dyDescent="0.2">
      <c r="B1499" s="17"/>
    </row>
    <row r="1500" spans="2:2" ht="15.75" x14ac:dyDescent="0.2">
      <c r="B1500" s="17"/>
    </row>
    <row r="1501" spans="2:2" ht="15.75" x14ac:dyDescent="0.2">
      <c r="B1501" s="17"/>
    </row>
    <row r="1502" spans="2:2" ht="15.75" x14ac:dyDescent="0.2">
      <c r="B1502" s="17"/>
    </row>
    <row r="1503" spans="2:2" ht="15.75" x14ac:dyDescent="0.2">
      <c r="B1503" s="17"/>
    </row>
    <row r="1504" spans="2:2" ht="15.75" x14ac:dyDescent="0.2">
      <c r="B1504" s="17"/>
    </row>
    <row r="1505" spans="2:2" ht="15.75" x14ac:dyDescent="0.2">
      <c r="B1505" s="17"/>
    </row>
    <row r="1506" spans="2:2" ht="15.75" x14ac:dyDescent="0.2">
      <c r="B1506" s="17"/>
    </row>
    <row r="1507" spans="2:2" ht="15.75" x14ac:dyDescent="0.2">
      <c r="B1507" s="17"/>
    </row>
    <row r="1508" spans="2:2" ht="15.75" x14ac:dyDescent="0.2">
      <c r="B1508" s="17"/>
    </row>
    <row r="1509" spans="2:2" ht="15.75" x14ac:dyDescent="0.2">
      <c r="B1509" s="17"/>
    </row>
    <row r="1510" spans="2:2" ht="15.75" x14ac:dyDescent="0.2">
      <c r="B1510" s="17"/>
    </row>
    <row r="1511" spans="2:2" ht="15.75" x14ac:dyDescent="0.2">
      <c r="B1511" s="17"/>
    </row>
    <row r="1512" spans="2:2" ht="15.75" x14ac:dyDescent="0.2">
      <c r="B1512" s="17"/>
    </row>
    <row r="1513" spans="2:2" ht="15.75" x14ac:dyDescent="0.2">
      <c r="B1513" s="17"/>
    </row>
    <row r="1514" spans="2:2" ht="15.75" x14ac:dyDescent="0.2">
      <c r="B1514" s="17"/>
    </row>
    <row r="1515" spans="2:2" ht="15.75" x14ac:dyDescent="0.2">
      <c r="B1515" s="17"/>
    </row>
    <row r="1516" spans="2:2" ht="15.75" x14ac:dyDescent="0.2">
      <c r="B1516" s="17"/>
    </row>
    <row r="1517" spans="2:2" ht="15.75" x14ac:dyDescent="0.2">
      <c r="B1517" s="17"/>
    </row>
    <row r="1518" spans="2:2" ht="15.75" x14ac:dyDescent="0.2">
      <c r="B1518" s="17"/>
    </row>
    <row r="1519" spans="2:2" ht="15.75" x14ac:dyDescent="0.2">
      <c r="B1519" s="17"/>
    </row>
    <row r="1520" spans="2:2" ht="15.75" x14ac:dyDescent="0.2">
      <c r="B1520" s="17"/>
    </row>
    <row r="1521" spans="2:2" ht="15.75" x14ac:dyDescent="0.2">
      <c r="B1521" s="17"/>
    </row>
    <row r="1522" spans="2:2" ht="15.75" x14ac:dyDescent="0.2">
      <c r="B1522" s="17"/>
    </row>
    <row r="1523" spans="2:2" ht="15.75" x14ac:dyDescent="0.2">
      <c r="B1523" s="17"/>
    </row>
    <row r="1524" spans="2:2" ht="15.75" x14ac:dyDescent="0.2">
      <c r="B1524" s="17"/>
    </row>
    <row r="1525" spans="2:2" ht="15.75" x14ac:dyDescent="0.2">
      <c r="B1525" s="17"/>
    </row>
    <row r="1526" spans="2:2" ht="15.75" x14ac:dyDescent="0.2">
      <c r="B1526" s="17"/>
    </row>
    <row r="1527" spans="2:2" ht="15.75" x14ac:dyDescent="0.2">
      <c r="B1527" s="17"/>
    </row>
    <row r="1528" spans="2:2" ht="15.75" x14ac:dyDescent="0.2">
      <c r="B1528" s="17"/>
    </row>
    <row r="1529" spans="2:2" ht="15.75" x14ac:dyDescent="0.2">
      <c r="B1529" s="17"/>
    </row>
    <row r="1530" spans="2:2" ht="15.75" x14ac:dyDescent="0.2">
      <c r="B1530" s="17"/>
    </row>
    <row r="1531" spans="2:2" ht="15.75" x14ac:dyDescent="0.2">
      <c r="B1531" s="17"/>
    </row>
    <row r="1532" spans="2:2" ht="15.75" x14ac:dyDescent="0.2">
      <c r="B1532" s="17"/>
    </row>
    <row r="1533" spans="2:2" ht="15.75" x14ac:dyDescent="0.2">
      <c r="B1533" s="17"/>
    </row>
    <row r="1534" spans="2:2" ht="15.75" x14ac:dyDescent="0.2">
      <c r="B1534" s="17"/>
    </row>
    <row r="1535" spans="2:2" ht="15.75" x14ac:dyDescent="0.2">
      <c r="B1535" s="17"/>
    </row>
    <row r="1536" spans="2:2" ht="15.75" x14ac:dyDescent="0.2">
      <c r="B1536" s="17"/>
    </row>
    <row r="1537" spans="2:2" ht="15.75" x14ac:dyDescent="0.2">
      <c r="B1537" s="17"/>
    </row>
    <row r="1538" spans="2:2" ht="15.75" x14ac:dyDescent="0.2">
      <c r="B1538" s="17"/>
    </row>
    <row r="1539" spans="2:2" ht="15.75" x14ac:dyDescent="0.2">
      <c r="B1539" s="17"/>
    </row>
    <row r="1540" spans="2:2" ht="15.75" x14ac:dyDescent="0.2">
      <c r="B1540" s="17"/>
    </row>
    <row r="1541" spans="2:2" ht="15.75" x14ac:dyDescent="0.2">
      <c r="B1541" s="17"/>
    </row>
    <row r="1542" spans="2:2" ht="15.75" x14ac:dyDescent="0.2">
      <c r="B1542" s="17"/>
    </row>
    <row r="1543" spans="2:2" ht="15.75" x14ac:dyDescent="0.2">
      <c r="B1543" s="17"/>
    </row>
    <row r="1544" spans="2:2" ht="15.75" x14ac:dyDescent="0.2">
      <c r="B1544" s="17"/>
    </row>
    <row r="1545" spans="2:2" ht="15.75" x14ac:dyDescent="0.2">
      <c r="B1545" s="17"/>
    </row>
    <row r="1546" spans="2:2" ht="15.75" x14ac:dyDescent="0.2">
      <c r="B1546" s="17"/>
    </row>
    <row r="1547" spans="2:2" ht="15.75" x14ac:dyDescent="0.2">
      <c r="B1547" s="17"/>
    </row>
    <row r="1548" spans="2:2" ht="15.75" x14ac:dyDescent="0.2">
      <c r="B1548" s="17"/>
    </row>
    <row r="1549" spans="2:2" ht="15.75" x14ac:dyDescent="0.2">
      <c r="B1549" s="17"/>
    </row>
    <row r="1550" spans="2:2" ht="15.75" x14ac:dyDescent="0.2">
      <c r="B1550" s="17"/>
    </row>
    <row r="1551" spans="2:2" ht="15.75" x14ac:dyDescent="0.2">
      <c r="B1551" s="17"/>
    </row>
    <row r="1552" spans="2:2" ht="15.75" x14ac:dyDescent="0.2">
      <c r="B1552" s="17"/>
    </row>
    <row r="1553" spans="2:2" ht="15.75" x14ac:dyDescent="0.2">
      <c r="B1553" s="17"/>
    </row>
    <row r="1554" spans="2:2" ht="15.75" x14ac:dyDescent="0.2">
      <c r="B1554" s="17"/>
    </row>
    <row r="1555" spans="2:2" ht="15.75" x14ac:dyDescent="0.2">
      <c r="B1555" s="17"/>
    </row>
    <row r="1556" spans="2:2" ht="15.75" x14ac:dyDescent="0.2">
      <c r="B1556" s="17"/>
    </row>
    <row r="1557" spans="2:2" ht="15.75" x14ac:dyDescent="0.2">
      <c r="B1557" s="17"/>
    </row>
    <row r="1558" spans="2:2" ht="15.75" x14ac:dyDescent="0.2">
      <c r="B1558" s="17"/>
    </row>
    <row r="1559" spans="2:2" ht="15.75" x14ac:dyDescent="0.2">
      <c r="B1559" s="17"/>
    </row>
    <row r="1560" spans="2:2" ht="15.75" x14ac:dyDescent="0.2">
      <c r="B1560" s="17"/>
    </row>
    <row r="1561" spans="2:2" ht="15.75" x14ac:dyDescent="0.2">
      <c r="B1561" s="17"/>
    </row>
    <row r="1562" spans="2:2" ht="15.75" x14ac:dyDescent="0.2">
      <c r="B1562" s="17"/>
    </row>
    <row r="1563" spans="2:2" ht="15.75" x14ac:dyDescent="0.2">
      <c r="B1563" s="17"/>
    </row>
    <row r="1564" spans="2:2" ht="15.75" x14ac:dyDescent="0.2">
      <c r="B1564" s="17"/>
    </row>
    <row r="1565" spans="2:2" ht="15.75" x14ac:dyDescent="0.2">
      <c r="B1565" s="17"/>
    </row>
    <row r="1566" spans="2:2" ht="15.75" x14ac:dyDescent="0.2">
      <c r="B1566" s="17"/>
    </row>
    <row r="1567" spans="2:2" ht="15.75" x14ac:dyDescent="0.2">
      <c r="B1567" s="17"/>
    </row>
    <row r="1568" spans="2:2" ht="15.75" x14ac:dyDescent="0.2">
      <c r="B1568" s="17"/>
    </row>
    <row r="1569" spans="2:2" ht="15.75" x14ac:dyDescent="0.2">
      <c r="B1569" s="17"/>
    </row>
    <row r="1570" spans="2:2" ht="15.75" x14ac:dyDescent="0.2">
      <c r="B1570" s="17"/>
    </row>
    <row r="1571" spans="2:2" ht="15.75" x14ac:dyDescent="0.2">
      <c r="B1571" s="17"/>
    </row>
    <row r="1572" spans="2:2" ht="15.75" x14ac:dyDescent="0.2">
      <c r="B1572" s="17"/>
    </row>
    <row r="1573" spans="2:2" ht="15.75" x14ac:dyDescent="0.2">
      <c r="B1573" s="17"/>
    </row>
    <row r="1574" spans="2:2" ht="15.75" x14ac:dyDescent="0.2">
      <c r="B1574" s="17"/>
    </row>
    <row r="1575" spans="2:2" ht="15.75" x14ac:dyDescent="0.2">
      <c r="B1575" s="17"/>
    </row>
    <row r="1576" spans="2:2" ht="15.75" x14ac:dyDescent="0.2">
      <c r="B1576" s="17"/>
    </row>
    <row r="1577" spans="2:2" ht="15.75" x14ac:dyDescent="0.2">
      <c r="B1577" s="17"/>
    </row>
    <row r="1578" spans="2:2" ht="15.75" x14ac:dyDescent="0.2">
      <c r="B1578" s="17"/>
    </row>
    <row r="1579" spans="2:2" ht="15.75" x14ac:dyDescent="0.2">
      <c r="B1579" s="17"/>
    </row>
    <row r="1580" spans="2:2" ht="15.75" x14ac:dyDescent="0.2">
      <c r="B1580" s="17"/>
    </row>
    <row r="1581" spans="2:2" ht="15.75" x14ac:dyDescent="0.2">
      <c r="B1581" s="17"/>
    </row>
    <row r="1582" spans="2:2" ht="15.75" x14ac:dyDescent="0.2">
      <c r="B1582" s="17"/>
    </row>
    <row r="1583" spans="2:2" ht="15.75" x14ac:dyDescent="0.2">
      <c r="B1583" s="17"/>
    </row>
    <row r="1584" spans="2:2" ht="15.75" x14ac:dyDescent="0.2">
      <c r="B1584" s="17"/>
    </row>
    <row r="1585" spans="2:2" ht="15.75" x14ac:dyDescent="0.2">
      <c r="B1585" s="17"/>
    </row>
    <row r="1586" spans="2:2" ht="15.75" x14ac:dyDescent="0.2">
      <c r="B1586" s="17"/>
    </row>
    <row r="1587" spans="2:2" ht="15.75" x14ac:dyDescent="0.2">
      <c r="B1587" s="17"/>
    </row>
    <row r="1588" spans="2:2" ht="15.75" x14ac:dyDescent="0.2">
      <c r="B1588" s="17"/>
    </row>
    <row r="1589" spans="2:2" ht="15.75" x14ac:dyDescent="0.2">
      <c r="B1589" s="17"/>
    </row>
    <row r="1590" spans="2:2" ht="15.75" x14ac:dyDescent="0.2">
      <c r="B1590" s="17"/>
    </row>
    <row r="1591" spans="2:2" ht="15.75" x14ac:dyDescent="0.2">
      <c r="B1591" s="17"/>
    </row>
    <row r="1592" spans="2:2" ht="15.75" x14ac:dyDescent="0.2">
      <c r="B1592" s="17"/>
    </row>
    <row r="1593" spans="2:2" ht="15.75" x14ac:dyDescent="0.2">
      <c r="B1593" s="17"/>
    </row>
    <row r="1594" spans="2:2" ht="15.75" x14ac:dyDescent="0.2">
      <c r="B1594" s="17"/>
    </row>
    <row r="1595" spans="2:2" ht="15.75" x14ac:dyDescent="0.2">
      <c r="B1595" s="17"/>
    </row>
    <row r="1596" spans="2:2" ht="15.75" x14ac:dyDescent="0.2">
      <c r="B1596" s="17"/>
    </row>
    <row r="1597" spans="2:2" ht="15.75" x14ac:dyDescent="0.2">
      <c r="B1597" s="17"/>
    </row>
    <row r="1598" spans="2:2" ht="15.75" x14ac:dyDescent="0.2">
      <c r="B1598" s="17"/>
    </row>
    <row r="1599" spans="2:2" ht="15.75" x14ac:dyDescent="0.2">
      <c r="B1599" s="17"/>
    </row>
    <row r="1600" spans="2:2" ht="15.75" x14ac:dyDescent="0.2">
      <c r="B1600" s="17"/>
    </row>
    <row r="1601" spans="2:2" ht="15.75" x14ac:dyDescent="0.2">
      <c r="B1601" s="17"/>
    </row>
    <row r="1602" spans="2:2" ht="15.75" x14ac:dyDescent="0.2">
      <c r="B1602" s="17"/>
    </row>
    <row r="1603" spans="2:2" ht="15.75" x14ac:dyDescent="0.2">
      <c r="B1603" s="17"/>
    </row>
    <row r="1604" spans="2:2" ht="15.75" x14ac:dyDescent="0.2">
      <c r="B1604" s="17"/>
    </row>
    <row r="1605" spans="2:2" ht="15.75" x14ac:dyDescent="0.2">
      <c r="B1605" s="17"/>
    </row>
    <row r="1606" spans="2:2" ht="15.75" x14ac:dyDescent="0.2">
      <c r="B1606" s="17"/>
    </row>
    <row r="1607" spans="2:2" ht="15.75" x14ac:dyDescent="0.2">
      <c r="B1607" s="17"/>
    </row>
    <row r="1608" spans="2:2" ht="15.75" x14ac:dyDescent="0.2">
      <c r="B1608" s="17"/>
    </row>
    <row r="1609" spans="2:2" ht="15.75" x14ac:dyDescent="0.2">
      <c r="B1609" s="17"/>
    </row>
    <row r="1610" spans="2:2" ht="15.75" x14ac:dyDescent="0.2">
      <c r="B1610" s="17"/>
    </row>
    <row r="1611" spans="2:2" ht="15.75" x14ac:dyDescent="0.2">
      <c r="B1611" s="17"/>
    </row>
    <row r="1612" spans="2:2" ht="15.75" x14ac:dyDescent="0.2">
      <c r="B1612" s="17"/>
    </row>
    <row r="1613" spans="2:2" ht="15.75" x14ac:dyDescent="0.2">
      <c r="B1613" s="17"/>
    </row>
    <row r="1614" spans="2:2" ht="15.75" x14ac:dyDescent="0.2">
      <c r="B1614" s="17"/>
    </row>
    <row r="1615" spans="2:2" ht="15.75" x14ac:dyDescent="0.2">
      <c r="B1615" s="17"/>
    </row>
    <row r="1616" spans="2:2" ht="15.75" x14ac:dyDescent="0.2">
      <c r="B1616" s="17"/>
    </row>
    <row r="1617" spans="2:2" ht="15.75" x14ac:dyDescent="0.2">
      <c r="B1617" s="17"/>
    </row>
    <row r="1618" spans="2:2" ht="15.75" x14ac:dyDescent="0.2">
      <c r="B1618" s="17"/>
    </row>
    <row r="1619" spans="2:2" ht="15.75" x14ac:dyDescent="0.2">
      <c r="B1619" s="17"/>
    </row>
    <row r="1620" spans="2:2" ht="15.75" x14ac:dyDescent="0.2">
      <c r="B1620" s="17"/>
    </row>
    <row r="1621" spans="2:2" ht="15.75" x14ac:dyDescent="0.2">
      <c r="B1621" s="17"/>
    </row>
    <row r="1622" spans="2:2" ht="15.75" x14ac:dyDescent="0.2">
      <c r="B1622" s="17"/>
    </row>
    <row r="1623" spans="2:2" ht="15.75" x14ac:dyDescent="0.2">
      <c r="B1623" s="17"/>
    </row>
    <row r="1624" spans="2:2" ht="15.75" x14ac:dyDescent="0.2">
      <c r="B1624" s="17"/>
    </row>
    <row r="1625" spans="2:2" ht="15.75" x14ac:dyDescent="0.2">
      <c r="B1625" s="17"/>
    </row>
    <row r="1626" spans="2:2" ht="15.75" x14ac:dyDescent="0.2">
      <c r="B1626" s="17"/>
    </row>
    <row r="1627" spans="2:2" ht="15.75" x14ac:dyDescent="0.2">
      <c r="B1627" s="17"/>
    </row>
    <row r="1628" spans="2:2" ht="15.75" x14ac:dyDescent="0.2">
      <c r="B1628" s="17"/>
    </row>
    <row r="1629" spans="2:2" ht="15.75" x14ac:dyDescent="0.2">
      <c r="B1629" s="17"/>
    </row>
    <row r="1630" spans="2:2" ht="15.75" x14ac:dyDescent="0.2">
      <c r="B1630" s="17"/>
    </row>
    <row r="1631" spans="2:2" ht="15.75" x14ac:dyDescent="0.2">
      <c r="B1631" s="17"/>
    </row>
    <row r="1632" spans="2:2" ht="15.75" x14ac:dyDescent="0.2">
      <c r="B1632" s="17"/>
    </row>
    <row r="1633" spans="2:2" ht="15.75" x14ac:dyDescent="0.2">
      <c r="B1633" s="17"/>
    </row>
    <row r="1634" spans="2:2" ht="15.75" x14ac:dyDescent="0.2">
      <c r="B1634" s="17"/>
    </row>
    <row r="1635" spans="2:2" ht="15.75" x14ac:dyDescent="0.2">
      <c r="B1635" s="17"/>
    </row>
    <row r="1636" spans="2:2" ht="15.75" x14ac:dyDescent="0.2">
      <c r="B1636" s="17"/>
    </row>
    <row r="1637" spans="2:2" ht="15.75" x14ac:dyDescent="0.2">
      <c r="B1637" s="17"/>
    </row>
    <row r="1638" spans="2:2" ht="15.75" x14ac:dyDescent="0.2">
      <c r="B1638" s="17"/>
    </row>
    <row r="1639" spans="2:2" ht="15.75" x14ac:dyDescent="0.2">
      <c r="B1639" s="17"/>
    </row>
    <row r="1640" spans="2:2" ht="15.75" x14ac:dyDescent="0.2">
      <c r="B1640" s="17"/>
    </row>
    <row r="1641" spans="2:2" ht="15.75" x14ac:dyDescent="0.2">
      <c r="B1641" s="17"/>
    </row>
    <row r="1642" spans="2:2" ht="15.75" x14ac:dyDescent="0.2">
      <c r="B1642" s="17"/>
    </row>
    <row r="1643" spans="2:2" ht="15.75" x14ac:dyDescent="0.2">
      <c r="B1643" s="17"/>
    </row>
    <row r="1644" spans="2:2" ht="15.75" x14ac:dyDescent="0.2">
      <c r="B1644" s="17"/>
    </row>
    <row r="1645" spans="2:2" ht="15.75" x14ac:dyDescent="0.2">
      <c r="B1645" s="17"/>
    </row>
    <row r="1646" spans="2:2" ht="15.75" x14ac:dyDescent="0.2">
      <c r="B1646" s="17"/>
    </row>
    <row r="1647" spans="2:2" ht="15.75" x14ac:dyDescent="0.2">
      <c r="B1647" s="17"/>
    </row>
    <row r="1648" spans="2:2" ht="15.75" x14ac:dyDescent="0.2">
      <c r="B1648" s="17"/>
    </row>
    <row r="1649" spans="2:2" ht="15.75" x14ac:dyDescent="0.2">
      <c r="B1649" s="17"/>
    </row>
    <row r="1650" spans="2:2" ht="15.75" x14ac:dyDescent="0.2">
      <c r="B1650" s="17"/>
    </row>
    <row r="1651" spans="2:2" ht="15.75" x14ac:dyDescent="0.2">
      <c r="B1651" s="17"/>
    </row>
    <row r="1652" spans="2:2" ht="15.75" x14ac:dyDescent="0.2">
      <c r="B1652" s="17"/>
    </row>
    <row r="1653" spans="2:2" ht="15.75" x14ac:dyDescent="0.2">
      <c r="B1653" s="17"/>
    </row>
    <row r="1654" spans="2:2" ht="15.75" x14ac:dyDescent="0.2">
      <c r="B1654" s="17"/>
    </row>
    <row r="1655" spans="2:2" ht="15.75" x14ac:dyDescent="0.2">
      <c r="B1655" s="17"/>
    </row>
    <row r="1656" spans="2:2" ht="15.75" x14ac:dyDescent="0.2">
      <c r="B1656" s="17"/>
    </row>
    <row r="1657" spans="2:2" ht="15.75" x14ac:dyDescent="0.2">
      <c r="B1657" s="17"/>
    </row>
    <row r="1658" spans="2:2" ht="15.75" x14ac:dyDescent="0.2">
      <c r="B1658" s="17"/>
    </row>
    <row r="1659" spans="2:2" ht="15.75" x14ac:dyDescent="0.2">
      <c r="B1659" s="17"/>
    </row>
    <row r="1660" spans="2:2" ht="15.75" x14ac:dyDescent="0.2">
      <c r="B1660" s="17"/>
    </row>
    <row r="1661" spans="2:2" ht="15.75" x14ac:dyDescent="0.2">
      <c r="B1661" s="17"/>
    </row>
    <row r="1662" spans="2:2" ht="15.75" x14ac:dyDescent="0.2">
      <c r="B1662" s="17"/>
    </row>
    <row r="1663" spans="2:2" ht="15.75" x14ac:dyDescent="0.2">
      <c r="B1663" s="17"/>
    </row>
    <row r="1664" spans="2:2" ht="15.75" x14ac:dyDescent="0.2">
      <c r="B1664" s="17"/>
    </row>
    <row r="1665" spans="2:2" ht="15.75" x14ac:dyDescent="0.2">
      <c r="B1665" s="17"/>
    </row>
    <row r="1666" spans="2:2" ht="15.75" x14ac:dyDescent="0.2">
      <c r="B1666" s="17"/>
    </row>
    <row r="1667" spans="2:2" ht="15.75" x14ac:dyDescent="0.2">
      <c r="B1667" s="17"/>
    </row>
    <row r="1668" spans="2:2" ht="15.75" x14ac:dyDescent="0.2">
      <c r="B1668" s="17"/>
    </row>
    <row r="1669" spans="2:2" ht="15.75" x14ac:dyDescent="0.2">
      <c r="B1669" s="17"/>
    </row>
    <row r="1670" spans="2:2" ht="15.75" x14ac:dyDescent="0.2">
      <c r="B1670" s="17"/>
    </row>
    <row r="1671" spans="2:2" ht="15.75" x14ac:dyDescent="0.2">
      <c r="B1671" s="17"/>
    </row>
    <row r="1672" spans="2:2" ht="15.75" x14ac:dyDescent="0.2">
      <c r="B1672" s="17"/>
    </row>
    <row r="1673" spans="2:2" ht="15.75" x14ac:dyDescent="0.2">
      <c r="B1673" s="17"/>
    </row>
    <row r="1674" spans="2:2" ht="15.75" x14ac:dyDescent="0.2">
      <c r="B1674" s="17"/>
    </row>
    <row r="1675" spans="2:2" ht="15.75" x14ac:dyDescent="0.2">
      <c r="B1675" s="17"/>
    </row>
    <row r="1676" spans="2:2" ht="15.75" x14ac:dyDescent="0.2">
      <c r="B1676" s="17"/>
    </row>
    <row r="1677" spans="2:2" ht="15.75" x14ac:dyDescent="0.2">
      <c r="B1677" s="17"/>
    </row>
    <row r="1678" spans="2:2" ht="15.75" x14ac:dyDescent="0.2">
      <c r="B1678" s="17"/>
    </row>
    <row r="1679" spans="2:2" ht="15.75" x14ac:dyDescent="0.2">
      <c r="B1679" s="17"/>
    </row>
    <row r="1680" spans="2:2" ht="15.75" x14ac:dyDescent="0.2">
      <c r="B1680" s="17"/>
    </row>
    <row r="1681" spans="2:2" ht="15.75" x14ac:dyDescent="0.2">
      <c r="B1681" s="17"/>
    </row>
    <row r="1682" spans="2:2" ht="15.75" x14ac:dyDescent="0.2">
      <c r="B1682" s="17"/>
    </row>
    <row r="1683" spans="2:2" ht="15.75" x14ac:dyDescent="0.2">
      <c r="B1683" s="17"/>
    </row>
    <row r="1684" spans="2:2" ht="15.75" x14ac:dyDescent="0.2">
      <c r="B1684" s="17"/>
    </row>
    <row r="1685" spans="2:2" ht="15.75" x14ac:dyDescent="0.2">
      <c r="B1685" s="17"/>
    </row>
    <row r="1686" spans="2:2" ht="15.75" x14ac:dyDescent="0.2">
      <c r="B1686" s="17"/>
    </row>
    <row r="1687" spans="2:2" ht="15.75" x14ac:dyDescent="0.2">
      <c r="B1687" s="17"/>
    </row>
    <row r="1688" spans="2:2" ht="15.75" x14ac:dyDescent="0.2">
      <c r="B1688" s="17"/>
    </row>
    <row r="1689" spans="2:2" ht="15.75" x14ac:dyDescent="0.2">
      <c r="B1689" s="17"/>
    </row>
    <row r="1690" spans="2:2" ht="15.75" x14ac:dyDescent="0.2">
      <c r="B1690" s="17"/>
    </row>
    <row r="1691" spans="2:2" ht="15.75" x14ac:dyDescent="0.2">
      <c r="B1691" s="17"/>
    </row>
    <row r="1692" spans="2:2" ht="15.75" x14ac:dyDescent="0.2">
      <c r="B1692" s="17"/>
    </row>
    <row r="1693" spans="2:2" ht="15.75" x14ac:dyDescent="0.2">
      <c r="B1693" s="17"/>
    </row>
    <row r="1694" spans="2:2" ht="15.75" x14ac:dyDescent="0.2">
      <c r="B1694" s="17"/>
    </row>
    <row r="1695" spans="2:2" ht="15.75" x14ac:dyDescent="0.2">
      <c r="B1695" s="17"/>
    </row>
    <row r="1696" spans="2:2" ht="15.75" x14ac:dyDescent="0.2">
      <c r="B1696" s="17"/>
    </row>
    <row r="1697" spans="2:2" ht="15.75" x14ac:dyDescent="0.2">
      <c r="B1697" s="17"/>
    </row>
    <row r="1698" spans="2:2" ht="15.75" x14ac:dyDescent="0.2">
      <c r="B1698" s="17"/>
    </row>
    <row r="1699" spans="2:2" ht="15.75" x14ac:dyDescent="0.2">
      <c r="B1699" s="17"/>
    </row>
    <row r="1700" spans="2:2" ht="15.75" x14ac:dyDescent="0.2">
      <c r="B1700" s="17"/>
    </row>
    <row r="1701" spans="2:2" ht="15.75" x14ac:dyDescent="0.2">
      <c r="B1701" s="17"/>
    </row>
    <row r="1702" spans="2:2" ht="15.75" x14ac:dyDescent="0.2">
      <c r="B1702" s="17"/>
    </row>
    <row r="1703" spans="2:2" ht="15.75" x14ac:dyDescent="0.2">
      <c r="B1703" s="17"/>
    </row>
    <row r="1704" spans="2:2" ht="15.75" x14ac:dyDescent="0.2">
      <c r="B1704" s="17"/>
    </row>
    <row r="1705" spans="2:2" ht="15.75" x14ac:dyDescent="0.2">
      <c r="B1705" s="17"/>
    </row>
    <row r="1706" spans="2:2" ht="15.75" x14ac:dyDescent="0.2">
      <c r="B1706" s="17"/>
    </row>
    <row r="1707" spans="2:2" ht="15.75" x14ac:dyDescent="0.2">
      <c r="B1707" s="17"/>
    </row>
    <row r="1708" spans="2:2" ht="15.75" x14ac:dyDescent="0.2">
      <c r="B1708" s="17"/>
    </row>
    <row r="1709" spans="2:2" ht="15.75" x14ac:dyDescent="0.2">
      <c r="B1709" s="17"/>
    </row>
    <row r="1710" spans="2:2" ht="15.75" x14ac:dyDescent="0.2">
      <c r="B1710" s="17"/>
    </row>
    <row r="1711" spans="2:2" ht="15.75" x14ac:dyDescent="0.2">
      <c r="B1711" s="17"/>
    </row>
    <row r="1712" spans="2:2" ht="15.75" x14ac:dyDescent="0.2">
      <c r="B1712" s="17"/>
    </row>
    <row r="1713" spans="2:2" ht="15.75" x14ac:dyDescent="0.2">
      <c r="B1713" s="17"/>
    </row>
    <row r="1714" spans="2:2" ht="15.75" x14ac:dyDescent="0.2">
      <c r="B1714" s="17"/>
    </row>
    <row r="1715" spans="2:2" ht="15.75" x14ac:dyDescent="0.2">
      <c r="B1715" s="17"/>
    </row>
    <row r="1716" spans="2:2" ht="15.75" x14ac:dyDescent="0.2">
      <c r="B1716" s="17"/>
    </row>
    <row r="1717" spans="2:2" ht="15.75" x14ac:dyDescent="0.2">
      <c r="B1717" s="17"/>
    </row>
    <row r="1718" spans="2:2" ht="15.75" x14ac:dyDescent="0.2">
      <c r="B1718" s="17"/>
    </row>
    <row r="1719" spans="2:2" ht="15.75" x14ac:dyDescent="0.2">
      <c r="B1719" s="17"/>
    </row>
    <row r="1720" spans="2:2" ht="15.75" x14ac:dyDescent="0.2">
      <c r="B1720" s="17"/>
    </row>
    <row r="1721" spans="2:2" ht="15.75" x14ac:dyDescent="0.2">
      <c r="B1721" s="17"/>
    </row>
    <row r="1722" spans="2:2" ht="15.75" x14ac:dyDescent="0.2">
      <c r="B1722" s="17"/>
    </row>
    <row r="1723" spans="2:2" ht="15.75" x14ac:dyDescent="0.2">
      <c r="B1723" s="17"/>
    </row>
    <row r="1724" spans="2:2" ht="15.75" x14ac:dyDescent="0.2">
      <c r="B1724" s="17"/>
    </row>
    <row r="1725" spans="2:2" ht="15.75" x14ac:dyDescent="0.2">
      <c r="B1725" s="17"/>
    </row>
    <row r="1726" spans="2:2" ht="15.75" x14ac:dyDescent="0.2">
      <c r="B1726" s="17"/>
    </row>
    <row r="1727" spans="2:2" ht="15.75" x14ac:dyDescent="0.2">
      <c r="B1727" s="17"/>
    </row>
    <row r="1728" spans="2:2" ht="15.75" x14ac:dyDescent="0.2">
      <c r="B1728" s="17"/>
    </row>
    <row r="1729" spans="2:2" ht="15.75" x14ac:dyDescent="0.2">
      <c r="B1729" s="17"/>
    </row>
    <row r="1730" spans="2:2" ht="15.75" x14ac:dyDescent="0.2">
      <c r="B1730" s="17"/>
    </row>
    <row r="1731" spans="2:2" ht="15.75" x14ac:dyDescent="0.2">
      <c r="B1731" s="17"/>
    </row>
    <row r="1732" spans="2:2" ht="15.75" x14ac:dyDescent="0.2">
      <c r="B1732" s="17"/>
    </row>
    <row r="1733" spans="2:2" ht="15.75" x14ac:dyDescent="0.2">
      <c r="B1733" s="17"/>
    </row>
    <row r="1734" spans="2:2" ht="15.75" x14ac:dyDescent="0.2">
      <c r="B1734" s="17"/>
    </row>
    <row r="1735" spans="2:2" ht="15.75" x14ac:dyDescent="0.2">
      <c r="B1735" s="17"/>
    </row>
    <row r="1736" spans="2:2" ht="15.75" x14ac:dyDescent="0.2">
      <c r="B1736" s="17"/>
    </row>
    <row r="1737" spans="2:2" ht="15.75" x14ac:dyDescent="0.2">
      <c r="B1737" s="17"/>
    </row>
    <row r="1738" spans="2:2" ht="15.75" x14ac:dyDescent="0.2">
      <c r="B1738" s="17"/>
    </row>
    <row r="1739" spans="2:2" ht="15.75" x14ac:dyDescent="0.2">
      <c r="B1739" s="17"/>
    </row>
    <row r="1740" spans="2:2" ht="15.75" x14ac:dyDescent="0.2">
      <c r="B1740" s="17"/>
    </row>
    <row r="1741" spans="2:2" ht="15.75" x14ac:dyDescent="0.2">
      <c r="B1741" s="17"/>
    </row>
    <row r="1742" spans="2:2" ht="15.75" x14ac:dyDescent="0.2">
      <c r="B1742" s="17"/>
    </row>
    <row r="1743" spans="2:2" ht="15.75" x14ac:dyDescent="0.2">
      <c r="B1743" s="17"/>
    </row>
    <row r="1744" spans="2:2" ht="15.75" x14ac:dyDescent="0.2">
      <c r="B1744" s="17"/>
    </row>
    <row r="1745" spans="2:2" ht="15.75" x14ac:dyDescent="0.2">
      <c r="B1745" s="17"/>
    </row>
    <row r="1746" spans="2:2" ht="15.75" x14ac:dyDescent="0.2">
      <c r="B1746" s="17"/>
    </row>
    <row r="1747" spans="2:2" ht="15.75" x14ac:dyDescent="0.2">
      <c r="B1747" s="17"/>
    </row>
    <row r="1748" spans="2:2" ht="15.75" x14ac:dyDescent="0.2">
      <c r="B1748" s="17"/>
    </row>
    <row r="1749" spans="2:2" ht="15.75" x14ac:dyDescent="0.2">
      <c r="B1749" s="17"/>
    </row>
    <row r="1750" spans="2:2" ht="15.75" x14ac:dyDescent="0.2">
      <c r="B1750" s="17"/>
    </row>
    <row r="1751" spans="2:2" ht="15.75" x14ac:dyDescent="0.2">
      <c r="B1751" s="17"/>
    </row>
    <row r="1752" spans="2:2" ht="15.75" x14ac:dyDescent="0.2">
      <c r="B1752" s="17"/>
    </row>
    <row r="1753" spans="2:2" ht="15.75" x14ac:dyDescent="0.2">
      <c r="B1753" s="17"/>
    </row>
    <row r="1754" spans="2:2" ht="15.75" x14ac:dyDescent="0.2">
      <c r="B1754" s="17"/>
    </row>
    <row r="1755" spans="2:2" ht="15.75" x14ac:dyDescent="0.2">
      <c r="B1755" s="17"/>
    </row>
    <row r="1756" spans="2:2" ht="15.75" x14ac:dyDescent="0.2">
      <c r="B1756" s="17"/>
    </row>
    <row r="1757" spans="2:2" ht="15.75" x14ac:dyDescent="0.2">
      <c r="B1757" s="17"/>
    </row>
    <row r="1758" spans="2:2" ht="15.75" x14ac:dyDescent="0.2">
      <c r="B1758" s="17"/>
    </row>
    <row r="1759" spans="2:2" ht="15.75" x14ac:dyDescent="0.2">
      <c r="B1759" s="17"/>
    </row>
    <row r="1760" spans="2:2" ht="15.75" x14ac:dyDescent="0.2">
      <c r="B1760" s="17"/>
    </row>
    <row r="1761" spans="2:2" ht="15.75" x14ac:dyDescent="0.2">
      <c r="B1761" s="17"/>
    </row>
    <row r="1762" spans="2:2" ht="15.75" x14ac:dyDescent="0.2">
      <c r="B1762" s="17"/>
    </row>
    <row r="1763" spans="2:2" ht="15.75" x14ac:dyDescent="0.2">
      <c r="B1763" s="17"/>
    </row>
    <row r="1764" spans="2:2" ht="15.75" x14ac:dyDescent="0.2">
      <c r="B1764" s="17"/>
    </row>
    <row r="1765" spans="2:2" ht="15.75" x14ac:dyDescent="0.2">
      <c r="B1765" s="17"/>
    </row>
    <row r="1766" spans="2:2" ht="15.75" x14ac:dyDescent="0.2">
      <c r="B1766" s="17"/>
    </row>
    <row r="1767" spans="2:2" ht="15.75" x14ac:dyDescent="0.2">
      <c r="B1767" s="17"/>
    </row>
    <row r="1768" spans="2:2" ht="15.75" x14ac:dyDescent="0.2">
      <c r="B1768" s="17"/>
    </row>
    <row r="1769" spans="2:2" ht="15.75" x14ac:dyDescent="0.2">
      <c r="B1769" s="17"/>
    </row>
    <row r="1770" spans="2:2" ht="15.75" x14ac:dyDescent="0.2">
      <c r="B1770" s="17"/>
    </row>
    <row r="1771" spans="2:2" ht="15.75" x14ac:dyDescent="0.2">
      <c r="B1771" s="17"/>
    </row>
    <row r="1772" spans="2:2" ht="15.75" x14ac:dyDescent="0.2">
      <c r="B1772" s="17"/>
    </row>
    <row r="1773" spans="2:2" ht="15.75" x14ac:dyDescent="0.2">
      <c r="B1773" s="17"/>
    </row>
    <row r="1774" spans="2:2" ht="15.75" x14ac:dyDescent="0.2">
      <c r="B1774" s="17"/>
    </row>
    <row r="1775" spans="2:2" ht="15.75" x14ac:dyDescent="0.2">
      <c r="B1775" s="17"/>
    </row>
    <row r="1776" spans="2:2" ht="15.75" x14ac:dyDescent="0.2">
      <c r="B1776" s="17"/>
    </row>
    <row r="1777" spans="2:2" ht="15.75" x14ac:dyDescent="0.2">
      <c r="B1777" s="17"/>
    </row>
    <row r="1778" spans="2:2" ht="15.75" x14ac:dyDescent="0.2">
      <c r="B1778" s="17"/>
    </row>
    <row r="1779" spans="2:2" ht="15.75" x14ac:dyDescent="0.2">
      <c r="B1779" s="17"/>
    </row>
    <row r="1780" spans="2:2" ht="15.75" x14ac:dyDescent="0.2">
      <c r="B1780" s="17"/>
    </row>
    <row r="1781" spans="2:2" ht="15.75" x14ac:dyDescent="0.2">
      <c r="B1781" s="17"/>
    </row>
    <row r="1782" spans="2:2" ht="15.75" x14ac:dyDescent="0.2">
      <c r="B1782" s="17"/>
    </row>
    <row r="1783" spans="2:2" ht="15.75" x14ac:dyDescent="0.2">
      <c r="B1783" s="17"/>
    </row>
    <row r="1784" spans="2:2" ht="15.75" x14ac:dyDescent="0.2">
      <c r="B1784" s="17"/>
    </row>
    <row r="1785" spans="2:2" ht="15.75" x14ac:dyDescent="0.2">
      <c r="B1785" s="17"/>
    </row>
    <row r="1786" spans="2:2" ht="15.75" x14ac:dyDescent="0.2">
      <c r="B1786" s="17"/>
    </row>
    <row r="1787" spans="2:2" ht="15.75" x14ac:dyDescent="0.2">
      <c r="B1787" s="17"/>
    </row>
    <row r="1788" spans="2:2" ht="15.75" x14ac:dyDescent="0.2">
      <c r="B1788" s="17"/>
    </row>
    <row r="1789" spans="2:2" ht="15.75" x14ac:dyDescent="0.2">
      <c r="B1789" s="17"/>
    </row>
    <row r="1790" spans="2:2" ht="15.75" x14ac:dyDescent="0.2">
      <c r="B1790" s="17"/>
    </row>
    <row r="1791" spans="2:2" ht="15.75" x14ac:dyDescent="0.2">
      <c r="B1791" s="17"/>
    </row>
    <row r="1792" spans="2:2" ht="15.75" x14ac:dyDescent="0.2">
      <c r="B1792" s="17"/>
    </row>
    <row r="1793" spans="2:2" ht="15.75" x14ac:dyDescent="0.2">
      <c r="B1793" s="17"/>
    </row>
    <row r="1794" spans="2:2" ht="15.75" x14ac:dyDescent="0.2">
      <c r="B1794" s="17"/>
    </row>
    <row r="1795" spans="2:2" ht="15.75" x14ac:dyDescent="0.2">
      <c r="B1795" s="17"/>
    </row>
    <row r="1796" spans="2:2" ht="15.75" x14ac:dyDescent="0.2">
      <c r="B1796" s="17"/>
    </row>
    <row r="1797" spans="2:2" ht="15.75" x14ac:dyDescent="0.2">
      <c r="B1797" s="17"/>
    </row>
    <row r="1798" spans="2:2" ht="15.75" x14ac:dyDescent="0.2">
      <c r="B1798" s="17"/>
    </row>
    <row r="1799" spans="2:2" ht="15.75" x14ac:dyDescent="0.2">
      <c r="B1799" s="17"/>
    </row>
    <row r="1800" spans="2:2" ht="15.75" x14ac:dyDescent="0.2">
      <c r="B1800" s="17"/>
    </row>
    <row r="1801" spans="2:2" ht="15.75" x14ac:dyDescent="0.2">
      <c r="B1801" s="17"/>
    </row>
    <row r="1802" spans="2:2" ht="15.75" x14ac:dyDescent="0.2">
      <c r="B1802" s="17"/>
    </row>
    <row r="1803" spans="2:2" ht="15.75" x14ac:dyDescent="0.2">
      <c r="B1803" s="17"/>
    </row>
    <row r="1804" spans="2:2" ht="15.75" x14ac:dyDescent="0.2">
      <c r="B1804" s="17"/>
    </row>
    <row r="1805" spans="2:2" ht="15.75" x14ac:dyDescent="0.2">
      <c r="B1805" s="17"/>
    </row>
    <row r="1806" spans="2:2" ht="15.75" x14ac:dyDescent="0.2">
      <c r="B1806" s="17"/>
    </row>
    <row r="1807" spans="2:2" ht="15.75" x14ac:dyDescent="0.2">
      <c r="B1807" s="17"/>
    </row>
    <row r="1808" spans="2:2" ht="15.75" x14ac:dyDescent="0.2">
      <c r="B1808" s="17"/>
    </row>
    <row r="1809" spans="2:2" ht="15.75" x14ac:dyDescent="0.2">
      <c r="B1809" s="17"/>
    </row>
    <row r="1810" spans="2:2" ht="15.75" x14ac:dyDescent="0.2">
      <c r="B1810" s="17"/>
    </row>
    <row r="1811" spans="2:2" ht="15.75" x14ac:dyDescent="0.2">
      <c r="B1811" s="17"/>
    </row>
    <row r="1812" spans="2:2" ht="15.75" x14ac:dyDescent="0.2">
      <c r="B1812" s="17"/>
    </row>
    <row r="1813" spans="2:2" ht="15.75" x14ac:dyDescent="0.2">
      <c r="B1813" s="17"/>
    </row>
    <row r="1814" spans="2:2" ht="15.75" x14ac:dyDescent="0.2">
      <c r="B1814" s="17"/>
    </row>
    <row r="1815" spans="2:2" ht="15.75" x14ac:dyDescent="0.2">
      <c r="B1815" s="17"/>
    </row>
    <row r="1816" spans="2:2" ht="15.75" x14ac:dyDescent="0.2">
      <c r="B1816" s="17"/>
    </row>
    <row r="1817" spans="2:2" ht="15.75" x14ac:dyDescent="0.2">
      <c r="B1817" s="17"/>
    </row>
    <row r="1818" spans="2:2" ht="15.75" x14ac:dyDescent="0.2">
      <c r="B1818" s="17"/>
    </row>
    <row r="1819" spans="2:2" ht="15.75" x14ac:dyDescent="0.2">
      <c r="B1819" s="17"/>
    </row>
    <row r="1820" spans="2:2" ht="15.75" x14ac:dyDescent="0.2">
      <c r="B1820" s="17"/>
    </row>
    <row r="1821" spans="2:2" ht="15.75" x14ac:dyDescent="0.2">
      <c r="B1821" s="17"/>
    </row>
    <row r="1822" spans="2:2" ht="15.75" x14ac:dyDescent="0.2">
      <c r="B1822" s="17"/>
    </row>
    <row r="1823" spans="2:2" ht="15.75" x14ac:dyDescent="0.2">
      <c r="B1823" s="17"/>
    </row>
    <row r="1824" spans="2:2" ht="15.75" x14ac:dyDescent="0.2">
      <c r="B1824" s="17"/>
    </row>
    <row r="1825" spans="2:2" ht="15.75" x14ac:dyDescent="0.2">
      <c r="B1825" s="17"/>
    </row>
    <row r="1826" spans="2:2" ht="15.75" x14ac:dyDescent="0.2">
      <c r="B1826" s="17"/>
    </row>
    <row r="1827" spans="2:2" ht="15.75" x14ac:dyDescent="0.2">
      <c r="B1827" s="17"/>
    </row>
    <row r="1828" spans="2:2" ht="15.75" x14ac:dyDescent="0.2">
      <c r="B1828" s="17"/>
    </row>
    <row r="1829" spans="2:2" ht="15.75" x14ac:dyDescent="0.2">
      <c r="B1829" s="17"/>
    </row>
    <row r="1830" spans="2:2" ht="15.75" x14ac:dyDescent="0.2">
      <c r="B1830" s="17"/>
    </row>
    <row r="1831" spans="2:2" ht="15.75" x14ac:dyDescent="0.2">
      <c r="B1831" s="17"/>
    </row>
    <row r="1832" spans="2:2" ht="15.75" x14ac:dyDescent="0.2">
      <c r="B1832" s="17"/>
    </row>
    <row r="1833" spans="2:2" ht="15.75" x14ac:dyDescent="0.2">
      <c r="B1833" s="17"/>
    </row>
    <row r="1834" spans="2:2" ht="15.75" x14ac:dyDescent="0.2">
      <c r="B1834" s="17"/>
    </row>
    <row r="1835" spans="2:2" ht="15.75" x14ac:dyDescent="0.2">
      <c r="B1835" s="17"/>
    </row>
    <row r="1836" spans="2:2" ht="15.75" x14ac:dyDescent="0.2">
      <c r="B1836" s="17"/>
    </row>
    <row r="1837" spans="2:2" ht="15.75" x14ac:dyDescent="0.2">
      <c r="B1837" s="17"/>
    </row>
    <row r="1838" spans="2:2" ht="15.75" x14ac:dyDescent="0.2">
      <c r="B1838" s="17"/>
    </row>
    <row r="1839" spans="2:2" ht="15.75" x14ac:dyDescent="0.2">
      <c r="B1839" s="17"/>
    </row>
    <row r="1840" spans="2:2" ht="15.75" x14ac:dyDescent="0.2">
      <c r="B1840" s="17"/>
    </row>
    <row r="1841" spans="2:2" ht="15.75" x14ac:dyDescent="0.2">
      <c r="B1841" s="17"/>
    </row>
    <row r="1842" spans="2:2" ht="15.75" x14ac:dyDescent="0.2">
      <c r="B1842" s="17"/>
    </row>
    <row r="1843" spans="2:2" ht="15.75" x14ac:dyDescent="0.2">
      <c r="B1843" s="17"/>
    </row>
    <row r="1844" spans="2:2" ht="15.75" x14ac:dyDescent="0.2">
      <c r="B1844" s="17"/>
    </row>
    <row r="1845" spans="2:2" ht="15.75" x14ac:dyDescent="0.2">
      <c r="B1845" s="17"/>
    </row>
    <row r="1846" spans="2:2" ht="15.75" x14ac:dyDescent="0.2">
      <c r="B1846" s="17"/>
    </row>
    <row r="1847" spans="2:2" ht="15.75" x14ac:dyDescent="0.2">
      <c r="B1847" s="17"/>
    </row>
    <row r="1848" spans="2:2" ht="15.75" x14ac:dyDescent="0.2">
      <c r="B1848" s="17"/>
    </row>
    <row r="1849" spans="2:2" ht="15.75" x14ac:dyDescent="0.2">
      <c r="B1849" s="17"/>
    </row>
    <row r="1850" spans="2:2" ht="15.75" x14ac:dyDescent="0.2">
      <c r="B1850" s="17"/>
    </row>
    <row r="1851" spans="2:2" ht="15.75" x14ac:dyDescent="0.2">
      <c r="B1851" s="17"/>
    </row>
    <row r="1852" spans="2:2" ht="15.75" x14ac:dyDescent="0.2">
      <c r="B1852" s="17"/>
    </row>
    <row r="1853" spans="2:2" ht="15.75" x14ac:dyDescent="0.2">
      <c r="B1853" s="17"/>
    </row>
    <row r="1854" spans="2:2" ht="15.75" x14ac:dyDescent="0.2">
      <c r="B1854" s="17"/>
    </row>
    <row r="1855" spans="2:2" ht="15.75" x14ac:dyDescent="0.2">
      <c r="B1855" s="17"/>
    </row>
    <row r="1856" spans="2:2" ht="15.75" x14ac:dyDescent="0.2">
      <c r="B1856" s="17"/>
    </row>
    <row r="1857" spans="2:2" ht="15.75" x14ac:dyDescent="0.2">
      <c r="B1857" s="17"/>
    </row>
    <row r="1858" spans="2:2" ht="15.75" x14ac:dyDescent="0.2">
      <c r="B1858" s="17"/>
    </row>
    <row r="1859" spans="2:2" ht="15.75" x14ac:dyDescent="0.2">
      <c r="B1859" s="17"/>
    </row>
    <row r="1860" spans="2:2" ht="15.75" x14ac:dyDescent="0.2">
      <c r="B1860" s="17"/>
    </row>
    <row r="1861" spans="2:2" ht="15.75" x14ac:dyDescent="0.2">
      <c r="B1861" s="17"/>
    </row>
    <row r="1862" spans="2:2" ht="15.75" x14ac:dyDescent="0.2">
      <c r="B1862" s="17"/>
    </row>
    <row r="1863" spans="2:2" ht="15.75" x14ac:dyDescent="0.2">
      <c r="B1863" s="17"/>
    </row>
    <row r="1864" spans="2:2" ht="15.75" x14ac:dyDescent="0.2">
      <c r="B1864" s="17"/>
    </row>
    <row r="1865" spans="2:2" ht="15.75" x14ac:dyDescent="0.2">
      <c r="B1865" s="17"/>
    </row>
    <row r="1866" spans="2:2" ht="15.75" x14ac:dyDescent="0.2">
      <c r="B1866" s="17"/>
    </row>
    <row r="1867" spans="2:2" ht="15.75" x14ac:dyDescent="0.2">
      <c r="B1867" s="17"/>
    </row>
    <row r="1868" spans="2:2" ht="15.75" x14ac:dyDescent="0.2">
      <c r="B1868" s="17"/>
    </row>
    <row r="1869" spans="2:2" ht="15.75" x14ac:dyDescent="0.2">
      <c r="B1869" s="17"/>
    </row>
    <row r="1870" spans="2:2" ht="15.75" x14ac:dyDescent="0.2">
      <c r="B1870" s="17"/>
    </row>
    <row r="1871" spans="2:2" ht="15.75" x14ac:dyDescent="0.2">
      <c r="B1871" s="17"/>
    </row>
    <row r="1872" spans="2:2" ht="15.75" x14ac:dyDescent="0.2">
      <c r="B1872" s="17"/>
    </row>
    <row r="1873" spans="2:2" ht="15.75" x14ac:dyDescent="0.2">
      <c r="B1873" s="17"/>
    </row>
    <row r="1874" spans="2:2" ht="15.75" x14ac:dyDescent="0.2">
      <c r="B1874" s="17"/>
    </row>
    <row r="1875" spans="2:2" ht="15.75" x14ac:dyDescent="0.2">
      <c r="B1875" s="17"/>
    </row>
    <row r="1876" spans="2:2" ht="15.75" x14ac:dyDescent="0.2">
      <c r="B1876" s="17"/>
    </row>
    <row r="1877" spans="2:2" ht="15.75" x14ac:dyDescent="0.2">
      <c r="B1877" s="17"/>
    </row>
    <row r="1878" spans="2:2" ht="15.75" x14ac:dyDescent="0.2">
      <c r="B1878" s="17"/>
    </row>
    <row r="1879" spans="2:2" ht="15.75" x14ac:dyDescent="0.2">
      <c r="B1879" s="17"/>
    </row>
    <row r="1880" spans="2:2" ht="15.75" x14ac:dyDescent="0.2">
      <c r="B1880" s="17"/>
    </row>
    <row r="1881" spans="2:2" ht="15.75" x14ac:dyDescent="0.2">
      <c r="B1881" s="17"/>
    </row>
    <row r="1882" spans="2:2" ht="15.75" x14ac:dyDescent="0.2">
      <c r="B1882" s="17"/>
    </row>
    <row r="1883" spans="2:2" ht="15.75" x14ac:dyDescent="0.2">
      <c r="B1883" s="17"/>
    </row>
    <row r="1884" spans="2:2" ht="15.75" x14ac:dyDescent="0.2">
      <c r="B1884" s="17"/>
    </row>
    <row r="1885" spans="2:2" ht="15.75" x14ac:dyDescent="0.2">
      <c r="B1885" s="17"/>
    </row>
    <row r="1886" spans="2:2" ht="15.75" x14ac:dyDescent="0.2">
      <c r="B1886" s="17"/>
    </row>
    <row r="1887" spans="2:2" ht="15.75" x14ac:dyDescent="0.2">
      <c r="B1887" s="17"/>
    </row>
    <row r="1888" spans="2:2" ht="15.75" x14ac:dyDescent="0.2">
      <c r="B1888" s="17"/>
    </row>
    <row r="1889" spans="2:2" ht="15.75" x14ac:dyDescent="0.2">
      <c r="B1889" s="17"/>
    </row>
    <row r="1890" spans="2:2" ht="15.75" x14ac:dyDescent="0.2">
      <c r="B1890" s="17"/>
    </row>
    <row r="1891" spans="2:2" ht="15.75" x14ac:dyDescent="0.2">
      <c r="B1891" s="17"/>
    </row>
    <row r="1892" spans="2:2" ht="15.75" x14ac:dyDescent="0.2">
      <c r="B1892" s="17"/>
    </row>
    <row r="1893" spans="2:2" ht="15.75" x14ac:dyDescent="0.2">
      <c r="B1893" s="17"/>
    </row>
    <row r="1894" spans="2:2" ht="15.75" x14ac:dyDescent="0.2">
      <c r="B1894" s="17"/>
    </row>
    <row r="1895" spans="2:2" ht="15.75" x14ac:dyDescent="0.2">
      <c r="B1895" s="17"/>
    </row>
    <row r="1896" spans="2:2" ht="15.75" x14ac:dyDescent="0.2">
      <c r="B1896" s="17"/>
    </row>
    <row r="1897" spans="2:2" ht="15.75" x14ac:dyDescent="0.2">
      <c r="B1897" s="17"/>
    </row>
    <row r="1898" spans="2:2" ht="15.75" x14ac:dyDescent="0.2">
      <c r="B1898" s="17"/>
    </row>
    <row r="1899" spans="2:2" ht="15.75" x14ac:dyDescent="0.2">
      <c r="B1899" s="17"/>
    </row>
    <row r="1900" spans="2:2" ht="15.75" x14ac:dyDescent="0.2">
      <c r="B1900" s="17"/>
    </row>
    <row r="1901" spans="2:2" ht="15.75" x14ac:dyDescent="0.2">
      <c r="B1901" s="17"/>
    </row>
    <row r="1902" spans="2:2" ht="15.75" x14ac:dyDescent="0.2">
      <c r="B1902" s="17"/>
    </row>
    <row r="1903" spans="2:2" ht="15.75" x14ac:dyDescent="0.2">
      <c r="B1903" s="17"/>
    </row>
    <row r="1904" spans="2:2" ht="15.75" x14ac:dyDescent="0.2">
      <c r="B1904" s="17"/>
    </row>
    <row r="1905" spans="2:2" ht="15.75" x14ac:dyDescent="0.2">
      <c r="B1905" s="17"/>
    </row>
    <row r="1906" spans="2:2" ht="15.75" x14ac:dyDescent="0.2">
      <c r="B1906" s="17"/>
    </row>
    <row r="1907" spans="2:2" ht="15.75" x14ac:dyDescent="0.2">
      <c r="B1907" s="17"/>
    </row>
    <row r="1908" spans="2:2" ht="15.75" x14ac:dyDescent="0.2">
      <c r="B1908" s="17"/>
    </row>
    <row r="1909" spans="2:2" ht="15.75" x14ac:dyDescent="0.2">
      <c r="B1909" s="17"/>
    </row>
    <row r="1910" spans="2:2" ht="15.75" x14ac:dyDescent="0.2">
      <c r="B1910" s="17"/>
    </row>
    <row r="1911" spans="2:2" ht="15.75" x14ac:dyDescent="0.2">
      <c r="B1911" s="17"/>
    </row>
    <row r="1912" spans="2:2" ht="15.75" x14ac:dyDescent="0.2">
      <c r="B1912" s="17"/>
    </row>
    <row r="1913" spans="2:2" ht="15.75" x14ac:dyDescent="0.2">
      <c r="B1913" s="17"/>
    </row>
    <row r="1914" spans="2:2" ht="15.75" x14ac:dyDescent="0.2">
      <c r="B1914" s="17"/>
    </row>
    <row r="1915" spans="2:2" ht="15.75" x14ac:dyDescent="0.2">
      <c r="B1915" s="17"/>
    </row>
    <row r="1916" spans="2:2" ht="15.75" x14ac:dyDescent="0.2">
      <c r="B1916" s="17"/>
    </row>
    <row r="1917" spans="2:2" ht="15.75" x14ac:dyDescent="0.2">
      <c r="B1917" s="17"/>
    </row>
    <row r="1918" spans="2:2" ht="15.75" x14ac:dyDescent="0.2">
      <c r="B1918" s="17"/>
    </row>
    <row r="1919" spans="2:2" ht="15.75" x14ac:dyDescent="0.2">
      <c r="B1919" s="17"/>
    </row>
    <row r="1920" spans="2:2" ht="15.75" x14ac:dyDescent="0.2">
      <c r="B1920" s="17"/>
    </row>
    <row r="1921" spans="2:2" ht="15.75" x14ac:dyDescent="0.2">
      <c r="B1921" s="17"/>
    </row>
    <row r="1922" spans="2:2" ht="15.75" x14ac:dyDescent="0.2">
      <c r="B1922" s="17"/>
    </row>
    <row r="1923" spans="2:2" ht="15.75" x14ac:dyDescent="0.2">
      <c r="B1923" s="17"/>
    </row>
    <row r="1924" spans="2:2" ht="15.75" x14ac:dyDescent="0.2">
      <c r="B1924" s="17"/>
    </row>
    <row r="1925" spans="2:2" ht="15.75" x14ac:dyDescent="0.2">
      <c r="B1925" s="17"/>
    </row>
    <row r="1926" spans="2:2" ht="15.75" x14ac:dyDescent="0.2">
      <c r="B1926" s="17"/>
    </row>
    <row r="1927" spans="2:2" ht="15.75" x14ac:dyDescent="0.2">
      <c r="B1927" s="17"/>
    </row>
    <row r="1928" spans="2:2" ht="15.75" x14ac:dyDescent="0.2">
      <c r="B1928" s="17"/>
    </row>
    <row r="1929" spans="2:2" ht="15.75" x14ac:dyDescent="0.2">
      <c r="B1929" s="17"/>
    </row>
    <row r="1930" spans="2:2" ht="15.75" x14ac:dyDescent="0.2">
      <c r="B1930" s="17"/>
    </row>
    <row r="1931" spans="2:2" ht="15.75" x14ac:dyDescent="0.2">
      <c r="B1931" s="17"/>
    </row>
    <row r="1932" spans="2:2" ht="15.75" x14ac:dyDescent="0.2">
      <c r="B1932" s="17"/>
    </row>
    <row r="1933" spans="2:2" ht="15.75" x14ac:dyDescent="0.2">
      <c r="B1933" s="17"/>
    </row>
    <row r="1934" spans="2:2" ht="15.75" x14ac:dyDescent="0.2">
      <c r="B1934" s="17"/>
    </row>
    <row r="1935" spans="2:2" ht="15.75" x14ac:dyDescent="0.2">
      <c r="B1935" s="17"/>
    </row>
    <row r="1936" spans="2:2" ht="15.75" x14ac:dyDescent="0.2">
      <c r="B1936" s="17"/>
    </row>
    <row r="1937" spans="2:2" ht="15.75" x14ac:dyDescent="0.2">
      <c r="B1937" s="17"/>
    </row>
    <row r="1938" spans="2:2" ht="15.75" x14ac:dyDescent="0.2">
      <c r="B1938" s="17"/>
    </row>
    <row r="1939" spans="2:2" ht="15.75" x14ac:dyDescent="0.2">
      <c r="B1939" s="17"/>
    </row>
    <row r="1940" spans="2:2" ht="15.75" x14ac:dyDescent="0.2">
      <c r="B1940" s="17"/>
    </row>
    <row r="1941" spans="2:2" ht="15.75" x14ac:dyDescent="0.2">
      <c r="B1941" s="17"/>
    </row>
    <row r="1942" spans="2:2" ht="15.75" x14ac:dyDescent="0.2">
      <c r="B1942" s="17"/>
    </row>
    <row r="1943" spans="2:2" ht="15.75" x14ac:dyDescent="0.2">
      <c r="B1943" s="17"/>
    </row>
    <row r="1944" spans="2:2" ht="15.75" x14ac:dyDescent="0.2">
      <c r="B1944" s="17"/>
    </row>
    <row r="1945" spans="2:2" ht="15.75" x14ac:dyDescent="0.2">
      <c r="B1945" s="17"/>
    </row>
    <row r="1946" spans="2:2" ht="15.75" x14ac:dyDescent="0.2">
      <c r="B1946" s="17"/>
    </row>
    <row r="1947" spans="2:2" ht="15.75" x14ac:dyDescent="0.2">
      <c r="B1947" s="17"/>
    </row>
    <row r="1948" spans="2:2" ht="15.75" x14ac:dyDescent="0.2">
      <c r="B1948" s="17"/>
    </row>
    <row r="1949" spans="2:2" ht="15.75" x14ac:dyDescent="0.2">
      <c r="B1949" s="17"/>
    </row>
    <row r="1950" spans="2:2" ht="15.75" x14ac:dyDescent="0.2">
      <c r="B1950" s="17"/>
    </row>
    <row r="1951" spans="2:2" ht="15.75" x14ac:dyDescent="0.2">
      <c r="B1951" s="17"/>
    </row>
    <row r="1952" spans="2:2" ht="15.75" x14ac:dyDescent="0.2">
      <c r="B1952" s="17"/>
    </row>
    <row r="1953" spans="2:2" ht="15.75" x14ac:dyDescent="0.2">
      <c r="B1953" s="17"/>
    </row>
    <row r="1954" spans="2:2" ht="15.75" x14ac:dyDescent="0.2">
      <c r="B1954" s="17"/>
    </row>
    <row r="1955" spans="2:2" ht="15.75" x14ac:dyDescent="0.2">
      <c r="B1955" s="17"/>
    </row>
    <row r="1956" spans="2:2" ht="15.75" x14ac:dyDescent="0.2">
      <c r="B1956" s="17"/>
    </row>
    <row r="1957" spans="2:2" ht="15.75" x14ac:dyDescent="0.2">
      <c r="B1957" s="17"/>
    </row>
    <row r="1958" spans="2:2" ht="15.75" x14ac:dyDescent="0.2">
      <c r="B1958" s="17"/>
    </row>
    <row r="1959" spans="2:2" ht="15.75" x14ac:dyDescent="0.2">
      <c r="B1959" s="17"/>
    </row>
    <row r="1960" spans="2:2" ht="15.75" x14ac:dyDescent="0.2">
      <c r="B1960" s="17"/>
    </row>
    <row r="1961" spans="2:2" ht="15.75" x14ac:dyDescent="0.2">
      <c r="B1961" s="17"/>
    </row>
    <row r="1962" spans="2:2" ht="15.75" x14ac:dyDescent="0.2">
      <c r="B1962" s="17"/>
    </row>
    <row r="1963" spans="2:2" ht="15.75" x14ac:dyDescent="0.2">
      <c r="B1963" s="17"/>
    </row>
    <row r="1964" spans="2:2" ht="15.75" x14ac:dyDescent="0.2">
      <c r="B1964" s="17"/>
    </row>
    <row r="1965" spans="2:2" ht="15.75" x14ac:dyDescent="0.2">
      <c r="B1965" s="17"/>
    </row>
    <row r="1966" spans="2:2" ht="15.75" x14ac:dyDescent="0.2">
      <c r="B1966" s="17"/>
    </row>
    <row r="1967" spans="2:2" ht="15.75" x14ac:dyDescent="0.2">
      <c r="B1967" s="17"/>
    </row>
    <row r="1968" spans="2:2" ht="15.75" x14ac:dyDescent="0.2">
      <c r="B1968" s="17"/>
    </row>
    <row r="1969" spans="2:2" ht="15.75" x14ac:dyDescent="0.2">
      <c r="B1969" s="17"/>
    </row>
    <row r="1970" spans="2:2" ht="15.75" x14ac:dyDescent="0.2">
      <c r="B1970" s="17"/>
    </row>
    <row r="1971" spans="2:2" ht="15.75" x14ac:dyDescent="0.2">
      <c r="B1971" s="17"/>
    </row>
    <row r="1972" spans="2:2" ht="15.75" x14ac:dyDescent="0.2">
      <c r="B1972" s="17"/>
    </row>
    <row r="1973" spans="2:2" ht="15.75" x14ac:dyDescent="0.2">
      <c r="B1973" s="17"/>
    </row>
    <row r="1974" spans="2:2" ht="15.75" x14ac:dyDescent="0.2">
      <c r="B1974" s="17"/>
    </row>
    <row r="1975" spans="2:2" ht="15.75" x14ac:dyDescent="0.2">
      <c r="B1975" s="17"/>
    </row>
    <row r="1976" spans="2:2" ht="15.75" x14ac:dyDescent="0.2">
      <c r="B1976" s="17"/>
    </row>
    <row r="1977" spans="2:2" ht="15.75" x14ac:dyDescent="0.2">
      <c r="B1977" s="17"/>
    </row>
    <row r="1978" spans="2:2" ht="15.75" x14ac:dyDescent="0.2">
      <c r="B1978" s="17"/>
    </row>
    <row r="1979" spans="2:2" ht="15.75" x14ac:dyDescent="0.2">
      <c r="B1979" s="17"/>
    </row>
    <row r="1980" spans="2:2" ht="15.75" x14ac:dyDescent="0.2">
      <c r="B1980" s="17"/>
    </row>
    <row r="1981" spans="2:2" ht="15.75" x14ac:dyDescent="0.2">
      <c r="B1981" s="17"/>
    </row>
    <row r="1982" spans="2:2" ht="15.75" x14ac:dyDescent="0.2">
      <c r="B1982" s="17"/>
    </row>
    <row r="1983" spans="2:2" ht="15.75" x14ac:dyDescent="0.2">
      <c r="B1983" s="17"/>
    </row>
    <row r="1984" spans="2:2" ht="15.75" x14ac:dyDescent="0.2">
      <c r="B1984" s="17"/>
    </row>
    <row r="1985" spans="2:2" ht="15.75" x14ac:dyDescent="0.2">
      <c r="B1985" s="17"/>
    </row>
    <row r="1986" spans="2:2" ht="15.75" x14ac:dyDescent="0.2">
      <c r="B1986" s="17"/>
    </row>
    <row r="1987" spans="2:2" ht="15.75" x14ac:dyDescent="0.2">
      <c r="B1987" s="17"/>
    </row>
    <row r="1988" spans="2:2" ht="15.75" x14ac:dyDescent="0.2">
      <c r="B1988" s="17"/>
    </row>
    <row r="1989" spans="2:2" ht="15.75" x14ac:dyDescent="0.2">
      <c r="B1989" s="17"/>
    </row>
    <row r="1990" spans="2:2" ht="15.75" x14ac:dyDescent="0.2">
      <c r="B1990" s="17"/>
    </row>
    <row r="1991" spans="2:2" ht="15.75" x14ac:dyDescent="0.2">
      <c r="B1991" s="17"/>
    </row>
    <row r="1992" spans="2:2" ht="15.75" x14ac:dyDescent="0.2">
      <c r="B1992" s="17"/>
    </row>
    <row r="1993" spans="2:2" ht="15.75" x14ac:dyDescent="0.2">
      <c r="B1993" s="17"/>
    </row>
    <row r="1994" spans="2:2" ht="15.75" x14ac:dyDescent="0.2">
      <c r="B1994" s="17"/>
    </row>
    <row r="1995" spans="2:2" ht="15.75" x14ac:dyDescent="0.2">
      <c r="B1995" s="17"/>
    </row>
    <row r="1996" spans="2:2" ht="15.75" x14ac:dyDescent="0.2">
      <c r="B1996" s="17"/>
    </row>
    <row r="1997" spans="2:2" ht="15.75" x14ac:dyDescent="0.2">
      <c r="B1997" s="17"/>
    </row>
    <row r="1998" spans="2:2" ht="15.75" x14ac:dyDescent="0.2">
      <c r="B1998" s="17"/>
    </row>
    <row r="1999" spans="2:2" ht="15.75" x14ac:dyDescent="0.2">
      <c r="B1999" s="17"/>
    </row>
    <row r="2000" spans="2:2" ht="15.75" x14ac:dyDescent="0.2">
      <c r="B2000" s="17"/>
    </row>
    <row r="2001" spans="2:2" ht="15.75" x14ac:dyDescent="0.2">
      <c r="B2001" s="17"/>
    </row>
    <row r="2002" spans="2:2" ht="15.75" x14ac:dyDescent="0.2">
      <c r="B2002" s="17"/>
    </row>
    <row r="2003" spans="2:2" ht="15.75" x14ac:dyDescent="0.2">
      <c r="B2003" s="17"/>
    </row>
    <row r="2004" spans="2:2" ht="15.75" x14ac:dyDescent="0.2">
      <c r="B2004" s="17"/>
    </row>
    <row r="2005" spans="2:2" ht="15.75" x14ac:dyDescent="0.2">
      <c r="B2005" s="17"/>
    </row>
    <row r="2006" spans="2:2" ht="15.75" x14ac:dyDescent="0.2">
      <c r="B2006" s="17"/>
    </row>
    <row r="2007" spans="2:2" ht="15.75" x14ac:dyDescent="0.2">
      <c r="B2007" s="17"/>
    </row>
    <row r="2008" spans="2:2" ht="15.75" x14ac:dyDescent="0.2">
      <c r="B2008" s="17"/>
    </row>
    <row r="2009" spans="2:2" ht="15.75" x14ac:dyDescent="0.2">
      <c r="B2009" s="17"/>
    </row>
    <row r="2010" spans="2:2" ht="15.75" x14ac:dyDescent="0.2">
      <c r="B2010" s="17"/>
    </row>
    <row r="2011" spans="2:2" ht="15.75" x14ac:dyDescent="0.2">
      <c r="B2011" s="17"/>
    </row>
    <row r="2012" spans="2:2" ht="15.75" x14ac:dyDescent="0.2">
      <c r="B2012" s="17"/>
    </row>
    <row r="2013" spans="2:2" ht="15.75" x14ac:dyDescent="0.2">
      <c r="B2013" s="17"/>
    </row>
    <row r="2014" spans="2:2" ht="15.75" x14ac:dyDescent="0.2">
      <c r="B2014" s="17"/>
    </row>
    <row r="2015" spans="2:2" ht="15.75" x14ac:dyDescent="0.2">
      <c r="B2015" s="17"/>
    </row>
    <row r="2016" spans="2:2" ht="15.75" x14ac:dyDescent="0.2">
      <c r="B2016" s="17"/>
    </row>
    <row r="2017" spans="2:2" ht="15.75" x14ac:dyDescent="0.2">
      <c r="B2017" s="17"/>
    </row>
    <row r="2018" spans="2:2" ht="15.75" x14ac:dyDescent="0.2">
      <c r="B2018" s="17"/>
    </row>
    <row r="2019" spans="2:2" ht="15.75" x14ac:dyDescent="0.2">
      <c r="B2019" s="17"/>
    </row>
    <row r="2020" spans="2:2" ht="15.75" x14ac:dyDescent="0.2">
      <c r="B2020" s="17"/>
    </row>
    <row r="2021" spans="2:2" ht="15.75" x14ac:dyDescent="0.2">
      <c r="B2021" s="17"/>
    </row>
    <row r="2022" spans="2:2" ht="15.75" x14ac:dyDescent="0.2">
      <c r="B2022" s="17"/>
    </row>
    <row r="2023" spans="2:2" ht="15.75" x14ac:dyDescent="0.2">
      <c r="B2023" s="17"/>
    </row>
    <row r="2024" spans="2:2" ht="15.75" x14ac:dyDescent="0.2">
      <c r="B2024" s="17"/>
    </row>
    <row r="2025" spans="2:2" ht="15.75" x14ac:dyDescent="0.2">
      <c r="B2025" s="17"/>
    </row>
    <row r="2026" spans="2:2" ht="15.75" x14ac:dyDescent="0.2">
      <c r="B2026" s="17"/>
    </row>
    <row r="2027" spans="2:2" ht="15.75" x14ac:dyDescent="0.2">
      <c r="B2027" s="17"/>
    </row>
    <row r="2028" spans="2:2" ht="15.75" x14ac:dyDescent="0.2">
      <c r="B2028" s="17"/>
    </row>
    <row r="2029" spans="2:2" ht="15.75" x14ac:dyDescent="0.2">
      <c r="B2029" s="17"/>
    </row>
    <row r="2030" spans="2:2" ht="15.75" x14ac:dyDescent="0.2">
      <c r="B2030" s="17"/>
    </row>
    <row r="2031" spans="2:2" ht="15.75" x14ac:dyDescent="0.2">
      <c r="B2031" s="17"/>
    </row>
    <row r="2032" spans="2:2" ht="15.75" x14ac:dyDescent="0.2">
      <c r="B2032" s="17"/>
    </row>
    <row r="2033" spans="2:2" ht="15.75" x14ac:dyDescent="0.2">
      <c r="B2033" s="17"/>
    </row>
    <row r="2034" spans="2:2" ht="15.75" x14ac:dyDescent="0.2">
      <c r="B2034" s="17"/>
    </row>
    <row r="2035" spans="2:2" ht="15.75" x14ac:dyDescent="0.2">
      <c r="B2035" s="17"/>
    </row>
    <row r="2036" spans="2:2" ht="15.75" x14ac:dyDescent="0.2">
      <c r="B2036" s="17"/>
    </row>
    <row r="2037" spans="2:2" ht="15.75" x14ac:dyDescent="0.2">
      <c r="B2037" s="17"/>
    </row>
    <row r="2038" spans="2:2" ht="15.75" x14ac:dyDescent="0.2">
      <c r="B2038" s="17"/>
    </row>
    <row r="2039" spans="2:2" ht="15.75" x14ac:dyDescent="0.2">
      <c r="B2039" s="17"/>
    </row>
    <row r="2040" spans="2:2" ht="15.75" x14ac:dyDescent="0.2">
      <c r="B2040" s="17"/>
    </row>
    <row r="2041" spans="2:2" ht="15.75" x14ac:dyDescent="0.2">
      <c r="B2041" s="17"/>
    </row>
    <row r="2042" spans="2:2" ht="15.75" x14ac:dyDescent="0.2">
      <c r="B2042" s="17"/>
    </row>
    <row r="2043" spans="2:2" ht="15.75" x14ac:dyDescent="0.2">
      <c r="B2043" s="17"/>
    </row>
    <row r="2044" spans="2:2" ht="15.75" x14ac:dyDescent="0.2">
      <c r="B2044" s="17"/>
    </row>
    <row r="2045" spans="2:2" ht="15.75" x14ac:dyDescent="0.2">
      <c r="B2045" s="17"/>
    </row>
    <row r="2046" spans="2:2" ht="15.75" x14ac:dyDescent="0.2">
      <c r="B2046" s="17"/>
    </row>
    <row r="2047" spans="2:2" ht="15.75" x14ac:dyDescent="0.2">
      <c r="B2047" s="17"/>
    </row>
    <row r="2048" spans="2:2" ht="15.75" x14ac:dyDescent="0.2">
      <c r="B2048" s="17"/>
    </row>
    <row r="2049" spans="2:2" ht="15.75" x14ac:dyDescent="0.2">
      <c r="B2049" s="17"/>
    </row>
    <row r="2050" spans="2:2" ht="15.75" x14ac:dyDescent="0.2">
      <c r="B2050" s="17"/>
    </row>
    <row r="2051" spans="2:2" ht="15.75" x14ac:dyDescent="0.2">
      <c r="B2051" s="17"/>
    </row>
    <row r="2052" spans="2:2" ht="15.75" x14ac:dyDescent="0.2">
      <c r="B2052" s="17"/>
    </row>
    <row r="2053" spans="2:2" ht="15.75" x14ac:dyDescent="0.2">
      <c r="B2053" s="17"/>
    </row>
    <row r="2054" spans="2:2" ht="15.75" x14ac:dyDescent="0.2">
      <c r="B2054" s="17"/>
    </row>
    <row r="2055" spans="2:2" ht="15.75" x14ac:dyDescent="0.2">
      <c r="B2055" s="17"/>
    </row>
    <row r="2056" spans="2:2" ht="15.75" x14ac:dyDescent="0.2">
      <c r="B2056" s="17"/>
    </row>
    <row r="2057" spans="2:2" ht="15.75" x14ac:dyDescent="0.2">
      <c r="B2057" s="17"/>
    </row>
    <row r="2058" spans="2:2" ht="15.75" x14ac:dyDescent="0.2">
      <c r="B2058" s="17"/>
    </row>
    <row r="2059" spans="2:2" ht="15.75" x14ac:dyDescent="0.2">
      <c r="B2059" s="17"/>
    </row>
    <row r="2060" spans="2:2" ht="15.75" x14ac:dyDescent="0.2">
      <c r="B2060" s="17"/>
    </row>
    <row r="2061" spans="2:2" ht="15.75" x14ac:dyDescent="0.2">
      <c r="B2061" s="17"/>
    </row>
    <row r="2062" spans="2:2" ht="15.75" x14ac:dyDescent="0.2">
      <c r="B2062" s="17"/>
    </row>
    <row r="2063" spans="2:2" ht="15.75" x14ac:dyDescent="0.2">
      <c r="B2063" s="17"/>
    </row>
    <row r="2064" spans="2:2" ht="15.75" x14ac:dyDescent="0.2">
      <c r="B2064" s="17"/>
    </row>
    <row r="2065" spans="2:2" ht="15.75" x14ac:dyDescent="0.2">
      <c r="B2065" s="17"/>
    </row>
    <row r="2066" spans="2:2" ht="15.75" x14ac:dyDescent="0.2">
      <c r="B2066" s="17"/>
    </row>
    <row r="2067" spans="2:2" ht="15.75" x14ac:dyDescent="0.2">
      <c r="B2067" s="17"/>
    </row>
    <row r="2068" spans="2:2" ht="15.75" x14ac:dyDescent="0.2">
      <c r="B2068" s="17"/>
    </row>
    <row r="2069" spans="2:2" ht="15.75" x14ac:dyDescent="0.2">
      <c r="B2069" s="17"/>
    </row>
    <row r="2070" spans="2:2" ht="15.75" x14ac:dyDescent="0.2">
      <c r="B2070" s="17"/>
    </row>
    <row r="2071" spans="2:2" ht="15.75" x14ac:dyDescent="0.2">
      <c r="B2071" s="17"/>
    </row>
    <row r="2072" spans="2:2" ht="15.75" x14ac:dyDescent="0.2">
      <c r="B2072" s="17"/>
    </row>
    <row r="2073" spans="2:2" ht="15.75" x14ac:dyDescent="0.2">
      <c r="B2073" s="17"/>
    </row>
    <row r="2074" spans="2:2" ht="15.75" x14ac:dyDescent="0.2">
      <c r="B2074" s="17"/>
    </row>
    <row r="2075" spans="2:2" ht="15.75" x14ac:dyDescent="0.2">
      <c r="B2075" s="17"/>
    </row>
    <row r="2076" spans="2:2" ht="15.75" x14ac:dyDescent="0.2">
      <c r="B2076" s="17"/>
    </row>
    <row r="2077" spans="2:2" ht="15.75" x14ac:dyDescent="0.2">
      <c r="B2077" s="17"/>
    </row>
    <row r="2078" spans="2:2" ht="15.75" x14ac:dyDescent="0.2">
      <c r="B2078" s="17"/>
    </row>
    <row r="2079" spans="2:2" ht="15.75" x14ac:dyDescent="0.2">
      <c r="B2079" s="17"/>
    </row>
    <row r="2080" spans="2:2" ht="15.75" x14ac:dyDescent="0.2">
      <c r="B2080" s="17"/>
    </row>
    <row r="2081" spans="2:2" ht="15.75" x14ac:dyDescent="0.2">
      <c r="B2081" s="17"/>
    </row>
    <row r="2082" spans="2:2" ht="15.75" x14ac:dyDescent="0.2">
      <c r="B2082" s="17"/>
    </row>
    <row r="2083" spans="2:2" ht="15.75" x14ac:dyDescent="0.2">
      <c r="B2083" s="17"/>
    </row>
    <row r="2084" spans="2:2" ht="15.75" x14ac:dyDescent="0.2">
      <c r="B2084" s="17"/>
    </row>
    <row r="2085" spans="2:2" ht="15.75" x14ac:dyDescent="0.2">
      <c r="B2085" s="17"/>
    </row>
    <row r="2086" spans="2:2" ht="15.75" x14ac:dyDescent="0.2">
      <c r="B2086" s="17"/>
    </row>
    <row r="2087" spans="2:2" ht="15.75" x14ac:dyDescent="0.2">
      <c r="B2087" s="17"/>
    </row>
    <row r="2088" spans="2:2" ht="15.75" x14ac:dyDescent="0.2">
      <c r="B2088" s="17"/>
    </row>
    <row r="2089" spans="2:2" ht="15.75" x14ac:dyDescent="0.2">
      <c r="B2089" s="17"/>
    </row>
    <row r="2090" spans="2:2" ht="15.75" x14ac:dyDescent="0.2">
      <c r="B2090" s="17"/>
    </row>
    <row r="2091" spans="2:2" ht="15.75" x14ac:dyDescent="0.2">
      <c r="B2091" s="17"/>
    </row>
    <row r="2092" spans="2:2" ht="15.75" x14ac:dyDescent="0.2">
      <c r="B2092" s="17"/>
    </row>
    <row r="2093" spans="2:2" ht="15.75" x14ac:dyDescent="0.2">
      <c r="B2093" s="17"/>
    </row>
    <row r="2094" spans="2:2" ht="15.75" x14ac:dyDescent="0.2">
      <c r="B2094" s="17"/>
    </row>
    <row r="2095" spans="2:2" ht="15.75" x14ac:dyDescent="0.2">
      <c r="B2095" s="17"/>
    </row>
    <row r="2096" spans="2:2" ht="15.75" x14ac:dyDescent="0.2">
      <c r="B2096" s="17"/>
    </row>
    <row r="2097" spans="2:2" ht="15.75" x14ac:dyDescent="0.2">
      <c r="B2097" s="17"/>
    </row>
    <row r="2098" spans="2:2" ht="15.75" x14ac:dyDescent="0.2">
      <c r="B2098" s="17"/>
    </row>
    <row r="2099" spans="2:2" ht="15.75" x14ac:dyDescent="0.2">
      <c r="B2099" s="17"/>
    </row>
    <row r="2100" spans="2:2" ht="15.75" x14ac:dyDescent="0.2">
      <c r="B2100" s="17"/>
    </row>
    <row r="2101" spans="2:2" ht="15.75" x14ac:dyDescent="0.2">
      <c r="B2101" s="17"/>
    </row>
    <row r="2102" spans="2:2" ht="15.75" x14ac:dyDescent="0.2">
      <c r="B2102" s="17"/>
    </row>
    <row r="2103" spans="2:2" ht="15.75" x14ac:dyDescent="0.2">
      <c r="B2103" s="17"/>
    </row>
    <row r="2104" spans="2:2" ht="15.75" x14ac:dyDescent="0.2">
      <c r="B2104" s="17"/>
    </row>
    <row r="2105" spans="2:2" ht="15.75" x14ac:dyDescent="0.2">
      <c r="B2105" s="17"/>
    </row>
    <row r="2106" spans="2:2" ht="15.75" x14ac:dyDescent="0.2">
      <c r="B2106" s="17"/>
    </row>
    <row r="2107" spans="2:2" ht="15.75" x14ac:dyDescent="0.2">
      <c r="B2107" s="17"/>
    </row>
    <row r="2108" spans="2:2" ht="15.75" x14ac:dyDescent="0.2">
      <c r="B2108" s="17"/>
    </row>
    <row r="2109" spans="2:2" ht="15.75" x14ac:dyDescent="0.2">
      <c r="B2109" s="17"/>
    </row>
    <row r="2110" spans="2:2" ht="15.75" x14ac:dyDescent="0.2">
      <c r="B2110" s="17"/>
    </row>
    <row r="2111" spans="2:2" ht="15.75" x14ac:dyDescent="0.2">
      <c r="B2111" s="17"/>
    </row>
    <row r="2112" spans="2:2" ht="15.75" x14ac:dyDescent="0.2">
      <c r="B2112" s="17"/>
    </row>
    <row r="2113" spans="2:2" ht="15.75" x14ac:dyDescent="0.2">
      <c r="B2113" s="17"/>
    </row>
    <row r="2114" spans="2:2" ht="15.75" x14ac:dyDescent="0.2">
      <c r="B2114" s="17"/>
    </row>
    <row r="2115" spans="2:2" ht="15.75" x14ac:dyDescent="0.2">
      <c r="B2115" s="17"/>
    </row>
    <row r="2116" spans="2:2" ht="15.75" x14ac:dyDescent="0.2">
      <c r="B2116" s="17"/>
    </row>
    <row r="2117" spans="2:2" ht="15.75" x14ac:dyDescent="0.2">
      <c r="B2117" s="17"/>
    </row>
    <row r="2118" spans="2:2" ht="15.75" x14ac:dyDescent="0.2">
      <c r="B2118" s="17"/>
    </row>
    <row r="2119" spans="2:2" ht="15.75" x14ac:dyDescent="0.2">
      <c r="B2119" s="17"/>
    </row>
    <row r="2120" spans="2:2" ht="15.75" x14ac:dyDescent="0.2">
      <c r="B2120" s="17"/>
    </row>
    <row r="2121" spans="2:2" ht="15.75" x14ac:dyDescent="0.2">
      <c r="B2121" s="17"/>
    </row>
    <row r="2122" spans="2:2" ht="15.75" x14ac:dyDescent="0.2">
      <c r="B2122" s="17"/>
    </row>
    <row r="2123" spans="2:2" ht="15.75" x14ac:dyDescent="0.2">
      <c r="B2123" s="17"/>
    </row>
    <row r="2124" spans="2:2" ht="15.75" x14ac:dyDescent="0.2">
      <c r="B2124" s="17"/>
    </row>
    <row r="2125" spans="2:2" ht="15.75" x14ac:dyDescent="0.2">
      <c r="B2125" s="17"/>
    </row>
    <row r="2126" spans="2:2" ht="15.75" x14ac:dyDescent="0.2">
      <c r="B2126" s="17"/>
    </row>
    <row r="2127" spans="2:2" ht="15.75" x14ac:dyDescent="0.2">
      <c r="B2127" s="17"/>
    </row>
    <row r="2128" spans="2:2" ht="15.75" x14ac:dyDescent="0.2">
      <c r="B2128" s="17"/>
    </row>
    <row r="2129" spans="2:2" ht="15.75" x14ac:dyDescent="0.2">
      <c r="B2129" s="17"/>
    </row>
    <row r="2130" spans="2:2" ht="15.75" x14ac:dyDescent="0.2">
      <c r="B2130" s="17"/>
    </row>
    <row r="2131" spans="2:2" ht="15.75" x14ac:dyDescent="0.2">
      <c r="B2131" s="17"/>
    </row>
    <row r="2132" spans="2:2" ht="15.75" x14ac:dyDescent="0.2">
      <c r="B2132" s="17"/>
    </row>
    <row r="2133" spans="2:2" ht="15.75" x14ac:dyDescent="0.2">
      <c r="B2133" s="17"/>
    </row>
    <row r="2134" spans="2:2" ht="15.75" x14ac:dyDescent="0.2">
      <c r="B2134" s="17"/>
    </row>
    <row r="2135" spans="2:2" ht="15.75" x14ac:dyDescent="0.2">
      <c r="B2135" s="17"/>
    </row>
    <row r="2136" spans="2:2" ht="15.75" x14ac:dyDescent="0.2">
      <c r="B2136" s="17"/>
    </row>
    <row r="2137" spans="2:2" ht="15.75" x14ac:dyDescent="0.2">
      <c r="B2137" s="17"/>
    </row>
    <row r="2138" spans="2:2" ht="15.75" x14ac:dyDescent="0.2">
      <c r="B2138" s="17"/>
    </row>
    <row r="2139" spans="2:2" ht="15.75" x14ac:dyDescent="0.2">
      <c r="B2139" s="17"/>
    </row>
    <row r="2140" spans="2:2" ht="15.75" x14ac:dyDescent="0.2">
      <c r="B2140" s="17"/>
    </row>
    <row r="2141" spans="2:2" ht="15.75" x14ac:dyDescent="0.2">
      <c r="B2141" s="17"/>
    </row>
    <row r="2142" spans="2:2" ht="15.75" x14ac:dyDescent="0.2">
      <c r="B2142" s="17"/>
    </row>
    <row r="2143" spans="2:2" ht="15.75" x14ac:dyDescent="0.2">
      <c r="B2143" s="17"/>
    </row>
    <row r="2144" spans="2:2" ht="15.75" x14ac:dyDescent="0.2">
      <c r="B2144" s="17"/>
    </row>
    <row r="2145" spans="2:2" ht="15.75" x14ac:dyDescent="0.2">
      <c r="B2145" s="17"/>
    </row>
    <row r="2146" spans="2:2" ht="15.75" x14ac:dyDescent="0.2">
      <c r="B2146" s="17"/>
    </row>
    <row r="2147" spans="2:2" ht="15.75" x14ac:dyDescent="0.2">
      <c r="B2147" s="17"/>
    </row>
    <row r="2148" spans="2:2" ht="15.75" x14ac:dyDescent="0.2">
      <c r="B2148" s="17"/>
    </row>
    <row r="2149" spans="2:2" ht="15.75" x14ac:dyDescent="0.2">
      <c r="B2149" s="17"/>
    </row>
    <row r="2150" spans="2:2" ht="15.75" x14ac:dyDescent="0.2">
      <c r="B2150" s="17"/>
    </row>
    <row r="2151" spans="2:2" ht="15.75" x14ac:dyDescent="0.2">
      <c r="B2151" s="17"/>
    </row>
    <row r="2152" spans="2:2" ht="15.75" x14ac:dyDescent="0.2">
      <c r="B2152" s="17"/>
    </row>
    <row r="2153" spans="2:2" ht="15.75" x14ac:dyDescent="0.2">
      <c r="B2153" s="17"/>
    </row>
    <row r="2154" spans="2:2" ht="15.75" x14ac:dyDescent="0.2">
      <c r="B2154" s="17"/>
    </row>
    <row r="2155" spans="2:2" ht="15.75" x14ac:dyDescent="0.2">
      <c r="B2155" s="17"/>
    </row>
    <row r="2156" spans="2:2" ht="15.75" x14ac:dyDescent="0.2">
      <c r="B2156" s="17"/>
    </row>
    <row r="2157" spans="2:2" ht="15.75" x14ac:dyDescent="0.2">
      <c r="B2157" s="17"/>
    </row>
    <row r="2158" spans="2:2" ht="15.75" x14ac:dyDescent="0.2">
      <c r="B2158" s="17"/>
    </row>
    <row r="2159" spans="2:2" ht="15.75" x14ac:dyDescent="0.2">
      <c r="B2159" s="17"/>
    </row>
    <row r="2160" spans="2:2" ht="15.75" x14ac:dyDescent="0.2">
      <c r="B2160" s="17"/>
    </row>
    <row r="2161" spans="2:2" ht="15.75" x14ac:dyDescent="0.2">
      <c r="B2161" s="17"/>
    </row>
    <row r="2162" spans="2:2" ht="15.75" x14ac:dyDescent="0.2">
      <c r="B2162" s="17"/>
    </row>
    <row r="2163" spans="2:2" ht="15.75" x14ac:dyDescent="0.2">
      <c r="B2163" s="17"/>
    </row>
    <row r="2164" spans="2:2" ht="15.75" x14ac:dyDescent="0.2">
      <c r="B2164" s="17"/>
    </row>
    <row r="2165" spans="2:2" ht="15.75" x14ac:dyDescent="0.2">
      <c r="B2165" s="17"/>
    </row>
    <row r="2166" spans="2:2" ht="15.75" x14ac:dyDescent="0.2">
      <c r="B2166" s="17"/>
    </row>
    <row r="2167" spans="2:2" ht="15.75" x14ac:dyDescent="0.2">
      <c r="B2167" s="17"/>
    </row>
    <row r="2168" spans="2:2" ht="15.75" x14ac:dyDescent="0.2">
      <c r="B2168" s="17"/>
    </row>
    <row r="2169" spans="2:2" ht="15.75" x14ac:dyDescent="0.2">
      <c r="B2169" s="17"/>
    </row>
    <row r="2170" spans="2:2" ht="15.75" x14ac:dyDescent="0.2">
      <c r="B2170" s="17"/>
    </row>
    <row r="2171" spans="2:2" ht="15.75" x14ac:dyDescent="0.2">
      <c r="B2171" s="17"/>
    </row>
    <row r="2172" spans="2:2" ht="15.75" x14ac:dyDescent="0.2">
      <c r="B2172" s="17"/>
    </row>
    <row r="2173" spans="2:2" ht="15.75" x14ac:dyDescent="0.2">
      <c r="B2173" s="17"/>
    </row>
    <row r="2174" spans="2:2" ht="15.75" x14ac:dyDescent="0.2">
      <c r="B2174" s="17"/>
    </row>
    <row r="2175" spans="2:2" ht="15.75" x14ac:dyDescent="0.2">
      <c r="B2175" s="17"/>
    </row>
    <row r="2176" spans="2:2" ht="15.75" x14ac:dyDescent="0.2">
      <c r="B2176" s="17"/>
    </row>
    <row r="2177" spans="2:2" ht="15.75" x14ac:dyDescent="0.2">
      <c r="B2177" s="17"/>
    </row>
    <row r="2178" spans="2:2" ht="15.75" x14ac:dyDescent="0.2">
      <c r="B2178" s="17"/>
    </row>
    <row r="2179" spans="2:2" ht="15.75" x14ac:dyDescent="0.2">
      <c r="B2179" s="17"/>
    </row>
    <row r="2180" spans="2:2" ht="15.75" x14ac:dyDescent="0.2">
      <c r="B2180" s="17"/>
    </row>
    <row r="2181" spans="2:2" ht="15.75" x14ac:dyDescent="0.2">
      <c r="B2181" s="17"/>
    </row>
    <row r="2182" spans="2:2" ht="15.75" x14ac:dyDescent="0.2">
      <c r="B2182" s="17"/>
    </row>
    <row r="2183" spans="2:2" ht="15.75" x14ac:dyDescent="0.2">
      <c r="B2183" s="17"/>
    </row>
    <row r="2184" spans="2:2" ht="15.75" x14ac:dyDescent="0.2">
      <c r="B2184" s="17"/>
    </row>
    <row r="2185" spans="2:2" ht="15.75" x14ac:dyDescent="0.2">
      <c r="B2185" s="17"/>
    </row>
    <row r="2186" spans="2:2" ht="15.75" x14ac:dyDescent="0.2">
      <c r="B2186" s="17"/>
    </row>
    <row r="2187" spans="2:2" ht="15.75" x14ac:dyDescent="0.2">
      <c r="B2187" s="17"/>
    </row>
    <row r="2188" spans="2:2" ht="15.75" x14ac:dyDescent="0.2">
      <c r="B2188" s="17"/>
    </row>
    <row r="2189" spans="2:2" ht="15.75" x14ac:dyDescent="0.2">
      <c r="B2189" s="17"/>
    </row>
    <row r="2190" spans="2:2" ht="15.75" x14ac:dyDescent="0.2">
      <c r="B2190" s="17"/>
    </row>
    <row r="2191" spans="2:2" ht="15.75" x14ac:dyDescent="0.2">
      <c r="B2191" s="17"/>
    </row>
    <row r="2192" spans="2:2" ht="15.75" x14ac:dyDescent="0.2">
      <c r="B2192" s="17"/>
    </row>
    <row r="2193" spans="2:2" ht="15.75" x14ac:dyDescent="0.2">
      <c r="B2193" s="17"/>
    </row>
    <row r="2194" spans="2:2" ht="15.75" x14ac:dyDescent="0.2">
      <c r="B2194" s="17"/>
    </row>
    <row r="2195" spans="2:2" ht="15.75" x14ac:dyDescent="0.2">
      <c r="B2195" s="17"/>
    </row>
    <row r="2196" spans="2:2" ht="15.75" x14ac:dyDescent="0.2">
      <c r="B2196" s="17"/>
    </row>
    <row r="2197" spans="2:2" ht="15.75" x14ac:dyDescent="0.2">
      <c r="B2197" s="17"/>
    </row>
    <row r="2198" spans="2:2" ht="15.75" x14ac:dyDescent="0.2">
      <c r="B2198" s="17"/>
    </row>
    <row r="2199" spans="2:2" ht="15.75" x14ac:dyDescent="0.2">
      <c r="B2199" s="17"/>
    </row>
    <row r="2200" spans="2:2" ht="15.75" x14ac:dyDescent="0.2">
      <c r="B2200" s="17"/>
    </row>
    <row r="2201" spans="2:2" ht="15.75" x14ac:dyDescent="0.2">
      <c r="B2201" s="17"/>
    </row>
    <row r="2202" spans="2:2" ht="15.75" x14ac:dyDescent="0.2">
      <c r="B2202" s="17"/>
    </row>
    <row r="2203" spans="2:2" ht="15.75" x14ac:dyDescent="0.2">
      <c r="B2203" s="17"/>
    </row>
    <row r="2204" spans="2:2" ht="15.75" x14ac:dyDescent="0.2">
      <c r="B2204" s="17"/>
    </row>
    <row r="2205" spans="2:2" ht="15.75" x14ac:dyDescent="0.2">
      <c r="B2205" s="17"/>
    </row>
    <row r="2206" spans="2:2" ht="15.75" x14ac:dyDescent="0.2">
      <c r="B2206" s="17"/>
    </row>
    <row r="2207" spans="2:2" ht="15.75" x14ac:dyDescent="0.2">
      <c r="B2207" s="17"/>
    </row>
    <row r="2208" spans="2:2" ht="15.75" x14ac:dyDescent="0.2">
      <c r="B2208" s="17"/>
    </row>
    <row r="2209" spans="2:2" ht="15.75" x14ac:dyDescent="0.2">
      <c r="B2209" s="17"/>
    </row>
    <row r="2210" spans="2:2" ht="15.75" x14ac:dyDescent="0.2">
      <c r="B2210" s="17"/>
    </row>
    <row r="2211" spans="2:2" ht="15.75" x14ac:dyDescent="0.2">
      <c r="B2211" s="17"/>
    </row>
    <row r="2212" spans="2:2" ht="15.75" x14ac:dyDescent="0.2">
      <c r="B2212" s="17"/>
    </row>
    <row r="2213" spans="2:2" ht="15.75" x14ac:dyDescent="0.2">
      <c r="B2213" s="17"/>
    </row>
    <row r="2214" spans="2:2" ht="15.75" x14ac:dyDescent="0.2">
      <c r="B2214" s="17"/>
    </row>
    <row r="2215" spans="2:2" ht="15.75" x14ac:dyDescent="0.2">
      <c r="B2215" s="17"/>
    </row>
    <row r="2216" spans="2:2" ht="15.75" x14ac:dyDescent="0.2">
      <c r="B2216" s="17"/>
    </row>
    <row r="2217" spans="2:2" ht="15.75" x14ac:dyDescent="0.2">
      <c r="B2217" s="17"/>
    </row>
    <row r="2218" spans="2:2" ht="15.75" x14ac:dyDescent="0.2">
      <c r="B2218" s="17"/>
    </row>
    <row r="2219" spans="2:2" ht="15.75" x14ac:dyDescent="0.2">
      <c r="B2219" s="17"/>
    </row>
    <row r="2220" spans="2:2" ht="15.75" x14ac:dyDescent="0.2">
      <c r="B2220" s="17"/>
    </row>
    <row r="2221" spans="2:2" ht="15.75" x14ac:dyDescent="0.2">
      <c r="B2221" s="17"/>
    </row>
    <row r="2222" spans="2:2" ht="15.75" x14ac:dyDescent="0.2">
      <c r="B2222" s="17"/>
    </row>
    <row r="2223" spans="2:2" ht="15.75" x14ac:dyDescent="0.2">
      <c r="B2223" s="17"/>
    </row>
    <row r="2224" spans="2:2" ht="15.75" x14ac:dyDescent="0.2">
      <c r="B2224" s="17"/>
    </row>
    <row r="2225" spans="2:2" ht="15.75" x14ac:dyDescent="0.2">
      <c r="B2225" s="17"/>
    </row>
    <row r="2226" spans="2:2" ht="15.75" x14ac:dyDescent="0.2">
      <c r="B2226" s="17"/>
    </row>
    <row r="2227" spans="2:2" ht="15.75" x14ac:dyDescent="0.2">
      <c r="B2227" s="17"/>
    </row>
    <row r="2228" spans="2:2" ht="15.75" x14ac:dyDescent="0.2">
      <c r="B2228" s="17"/>
    </row>
    <row r="2229" spans="2:2" ht="15.75" x14ac:dyDescent="0.2">
      <c r="B2229" s="17"/>
    </row>
    <row r="2230" spans="2:2" ht="15.75" x14ac:dyDescent="0.2">
      <c r="B2230" s="17"/>
    </row>
    <row r="2231" spans="2:2" ht="15.75" x14ac:dyDescent="0.2">
      <c r="B2231" s="17"/>
    </row>
    <row r="2232" spans="2:2" ht="15.75" x14ac:dyDescent="0.2">
      <c r="B2232" s="17"/>
    </row>
    <row r="2233" spans="2:2" ht="15.75" x14ac:dyDescent="0.2">
      <c r="B2233" s="17"/>
    </row>
    <row r="2234" spans="2:2" ht="15.75" x14ac:dyDescent="0.2">
      <c r="B2234" s="17"/>
    </row>
    <row r="2235" spans="2:2" ht="15.75" x14ac:dyDescent="0.2">
      <c r="B2235" s="17"/>
    </row>
    <row r="2236" spans="2:2" ht="15.75" x14ac:dyDescent="0.2">
      <c r="B2236" s="17"/>
    </row>
    <row r="2237" spans="2:2" ht="15.75" x14ac:dyDescent="0.2">
      <c r="B2237" s="17"/>
    </row>
    <row r="2238" spans="2:2" ht="15.75" x14ac:dyDescent="0.2">
      <c r="B2238" s="17"/>
    </row>
    <row r="2239" spans="2:2" ht="15.75" x14ac:dyDescent="0.2">
      <c r="B2239" s="17"/>
    </row>
    <row r="2240" spans="2:2" ht="15.75" x14ac:dyDescent="0.2">
      <c r="B2240" s="17"/>
    </row>
    <row r="2241" spans="2:2" ht="15.75" x14ac:dyDescent="0.2">
      <c r="B2241" s="17"/>
    </row>
    <row r="2242" spans="2:2" ht="15.75" x14ac:dyDescent="0.2">
      <c r="B2242" s="17"/>
    </row>
    <row r="2243" spans="2:2" ht="15.75" x14ac:dyDescent="0.2">
      <c r="B2243" s="17"/>
    </row>
    <row r="2244" spans="2:2" ht="15.75" x14ac:dyDescent="0.2">
      <c r="B2244" s="17"/>
    </row>
    <row r="2245" spans="2:2" ht="15.75" x14ac:dyDescent="0.2">
      <c r="B2245" s="17"/>
    </row>
    <row r="2246" spans="2:2" ht="15.75" x14ac:dyDescent="0.2">
      <c r="B2246" s="17"/>
    </row>
    <row r="2247" spans="2:2" ht="15.75" x14ac:dyDescent="0.2">
      <c r="B2247" s="17"/>
    </row>
    <row r="2248" spans="2:2" ht="15.75" x14ac:dyDescent="0.2">
      <c r="B2248" s="17"/>
    </row>
    <row r="2249" spans="2:2" ht="15.75" x14ac:dyDescent="0.2">
      <c r="B2249" s="17"/>
    </row>
    <row r="2250" spans="2:2" ht="15.75" x14ac:dyDescent="0.2">
      <c r="B2250" s="17"/>
    </row>
    <row r="2251" spans="2:2" ht="15.75" x14ac:dyDescent="0.2">
      <c r="B2251" s="17"/>
    </row>
    <row r="2252" spans="2:2" ht="15.75" x14ac:dyDescent="0.2">
      <c r="B2252" s="17"/>
    </row>
    <row r="2253" spans="2:2" ht="15.75" x14ac:dyDescent="0.2">
      <c r="B2253" s="17"/>
    </row>
    <row r="2254" spans="2:2" ht="15.75" x14ac:dyDescent="0.2">
      <c r="B2254" s="17"/>
    </row>
    <row r="2255" spans="2:2" ht="15.75" x14ac:dyDescent="0.2">
      <c r="B2255" s="17"/>
    </row>
    <row r="2256" spans="2:2" ht="15.75" x14ac:dyDescent="0.2">
      <c r="B2256" s="17"/>
    </row>
    <row r="2257" spans="2:2" ht="15.75" x14ac:dyDescent="0.2">
      <c r="B2257" s="17"/>
    </row>
    <row r="2258" spans="2:2" ht="15.75" x14ac:dyDescent="0.2">
      <c r="B2258" s="17"/>
    </row>
    <row r="2259" spans="2:2" ht="15.75" x14ac:dyDescent="0.2">
      <c r="B2259" s="17"/>
    </row>
    <row r="2260" spans="2:2" ht="15.75" x14ac:dyDescent="0.2">
      <c r="B2260" s="17"/>
    </row>
    <row r="2261" spans="2:2" ht="15.75" x14ac:dyDescent="0.2">
      <c r="B2261" s="17"/>
    </row>
    <row r="2262" spans="2:2" ht="15.75" x14ac:dyDescent="0.2">
      <c r="B2262" s="17"/>
    </row>
    <row r="2263" spans="2:2" ht="15.75" x14ac:dyDescent="0.2">
      <c r="B2263" s="17"/>
    </row>
    <row r="2264" spans="2:2" ht="15.75" x14ac:dyDescent="0.2">
      <c r="B2264" s="17"/>
    </row>
    <row r="2265" spans="2:2" ht="15.75" x14ac:dyDescent="0.2">
      <c r="B2265" s="17"/>
    </row>
    <row r="2266" spans="2:2" ht="15.75" x14ac:dyDescent="0.2">
      <c r="B2266" s="17"/>
    </row>
    <row r="2267" spans="2:2" ht="15.75" x14ac:dyDescent="0.2">
      <c r="B2267" s="17"/>
    </row>
    <row r="2268" spans="2:2" ht="15.75" x14ac:dyDescent="0.2">
      <c r="B2268" s="17"/>
    </row>
    <row r="2269" spans="2:2" ht="15.75" x14ac:dyDescent="0.2">
      <c r="B2269" s="17"/>
    </row>
    <row r="2270" spans="2:2" ht="15.75" x14ac:dyDescent="0.2">
      <c r="B2270" s="17"/>
    </row>
    <row r="2271" spans="2:2" ht="15.75" x14ac:dyDescent="0.2">
      <c r="B2271" s="17"/>
    </row>
    <row r="2272" spans="2:2" ht="15.75" x14ac:dyDescent="0.2">
      <c r="B2272" s="17"/>
    </row>
    <row r="2273" spans="2:2" ht="15.75" x14ac:dyDescent="0.2">
      <c r="B2273" s="17"/>
    </row>
    <row r="2274" spans="2:2" ht="15.75" x14ac:dyDescent="0.2">
      <c r="B2274" s="17"/>
    </row>
    <row r="2275" spans="2:2" ht="15.75" x14ac:dyDescent="0.2">
      <c r="B2275" s="17"/>
    </row>
    <row r="2276" spans="2:2" ht="15.75" x14ac:dyDescent="0.2">
      <c r="B2276" s="17"/>
    </row>
    <row r="2277" spans="2:2" ht="15.75" x14ac:dyDescent="0.2">
      <c r="B2277" s="17"/>
    </row>
    <row r="2278" spans="2:2" ht="15.75" x14ac:dyDescent="0.2">
      <c r="B2278" s="17"/>
    </row>
    <row r="2279" spans="2:2" ht="15.75" x14ac:dyDescent="0.2">
      <c r="B2279" s="17"/>
    </row>
    <row r="2280" spans="2:2" ht="15.75" x14ac:dyDescent="0.2">
      <c r="B2280" s="17"/>
    </row>
    <row r="2281" spans="2:2" ht="15.75" x14ac:dyDescent="0.2">
      <c r="B2281" s="17"/>
    </row>
    <row r="2282" spans="2:2" ht="15.75" x14ac:dyDescent="0.2">
      <c r="B2282" s="17"/>
    </row>
    <row r="2283" spans="2:2" ht="15.75" x14ac:dyDescent="0.2">
      <c r="B2283" s="17"/>
    </row>
    <row r="2284" spans="2:2" ht="15.75" x14ac:dyDescent="0.2">
      <c r="B2284" s="17"/>
    </row>
    <row r="2285" spans="2:2" ht="15.75" x14ac:dyDescent="0.2">
      <c r="B2285" s="17"/>
    </row>
    <row r="2286" spans="2:2" ht="15.75" x14ac:dyDescent="0.2">
      <c r="B2286" s="17"/>
    </row>
    <row r="2287" spans="2:2" ht="15.75" x14ac:dyDescent="0.2">
      <c r="B2287" s="17"/>
    </row>
    <row r="2288" spans="2:2" ht="15.75" x14ac:dyDescent="0.2">
      <c r="B2288" s="17"/>
    </row>
    <row r="2289" spans="2:2" ht="15.75" x14ac:dyDescent="0.2">
      <c r="B2289" s="17"/>
    </row>
    <row r="2290" spans="2:2" ht="15.75" x14ac:dyDescent="0.2">
      <c r="B2290" s="17"/>
    </row>
    <row r="2291" spans="2:2" ht="15.75" x14ac:dyDescent="0.2">
      <c r="B2291" s="17"/>
    </row>
    <row r="2292" spans="2:2" ht="15.75" x14ac:dyDescent="0.2">
      <c r="B2292" s="17"/>
    </row>
    <row r="2293" spans="2:2" ht="15.75" x14ac:dyDescent="0.2">
      <c r="B2293" s="17"/>
    </row>
    <row r="2294" spans="2:2" ht="15.75" x14ac:dyDescent="0.2">
      <c r="B2294" s="17"/>
    </row>
    <row r="2295" spans="2:2" ht="15.75" x14ac:dyDescent="0.2">
      <c r="B2295" s="17"/>
    </row>
    <row r="2296" spans="2:2" ht="15.75" x14ac:dyDescent="0.2">
      <c r="B2296" s="17"/>
    </row>
    <row r="2297" spans="2:2" ht="15.75" x14ac:dyDescent="0.2">
      <c r="B2297" s="17"/>
    </row>
    <row r="2298" spans="2:2" ht="15.75" x14ac:dyDescent="0.2">
      <c r="B2298" s="17"/>
    </row>
    <row r="2299" spans="2:2" ht="15.75" x14ac:dyDescent="0.2">
      <c r="B2299" s="17"/>
    </row>
    <row r="2300" spans="2:2" ht="15.75" x14ac:dyDescent="0.2">
      <c r="B2300" s="17"/>
    </row>
    <row r="2301" spans="2:2" ht="15.75" x14ac:dyDescent="0.2">
      <c r="B2301" s="17"/>
    </row>
    <row r="2302" spans="2:2" ht="15.75" x14ac:dyDescent="0.2">
      <c r="B2302" s="17"/>
    </row>
    <row r="2303" spans="2:2" ht="15.75" x14ac:dyDescent="0.2">
      <c r="B2303" s="17"/>
    </row>
    <row r="2304" spans="2:2" ht="15.75" x14ac:dyDescent="0.2">
      <c r="B2304" s="17"/>
    </row>
    <row r="2305" spans="2:2" ht="15.75" x14ac:dyDescent="0.2">
      <c r="B2305" s="17"/>
    </row>
    <row r="2306" spans="2:2" ht="15.75" x14ac:dyDescent="0.2">
      <c r="B2306" s="17"/>
    </row>
    <row r="2307" spans="2:2" ht="15.75" x14ac:dyDescent="0.2">
      <c r="B2307" s="17"/>
    </row>
    <row r="2308" spans="2:2" ht="15.75" x14ac:dyDescent="0.2">
      <c r="B2308" s="17"/>
    </row>
    <row r="2309" spans="2:2" ht="15.75" x14ac:dyDescent="0.2">
      <c r="B2309" s="17"/>
    </row>
    <row r="2310" spans="2:2" ht="15.75" x14ac:dyDescent="0.2">
      <c r="B2310" s="17"/>
    </row>
    <row r="2311" spans="2:2" ht="15.75" x14ac:dyDescent="0.2">
      <c r="B2311" s="17"/>
    </row>
    <row r="2312" spans="2:2" ht="15.75" x14ac:dyDescent="0.2">
      <c r="B2312" s="17"/>
    </row>
    <row r="2313" spans="2:2" ht="15.75" x14ac:dyDescent="0.2">
      <c r="B2313" s="17"/>
    </row>
    <row r="2314" spans="2:2" ht="15.75" x14ac:dyDescent="0.2">
      <c r="B2314" s="17"/>
    </row>
    <row r="2315" spans="2:2" ht="15.75" x14ac:dyDescent="0.2">
      <c r="B2315" s="17"/>
    </row>
    <row r="2316" spans="2:2" ht="15.75" x14ac:dyDescent="0.2">
      <c r="B2316" s="17"/>
    </row>
    <row r="2317" spans="2:2" ht="15.75" x14ac:dyDescent="0.2">
      <c r="B2317" s="17"/>
    </row>
    <row r="2318" spans="2:2" ht="15.75" x14ac:dyDescent="0.2">
      <c r="B2318" s="17"/>
    </row>
    <row r="2319" spans="2:2" ht="15.75" x14ac:dyDescent="0.2">
      <c r="B2319" s="17"/>
    </row>
    <row r="2320" spans="2:2" ht="15.75" x14ac:dyDescent="0.2">
      <c r="B2320" s="17"/>
    </row>
    <row r="2321" spans="2:2" ht="15.75" x14ac:dyDescent="0.2">
      <c r="B2321" s="17"/>
    </row>
    <row r="2322" spans="2:2" ht="15.75" x14ac:dyDescent="0.2">
      <c r="B2322" s="17"/>
    </row>
    <row r="2323" spans="2:2" ht="15.75" x14ac:dyDescent="0.2">
      <c r="B2323" s="17"/>
    </row>
    <row r="2324" spans="2:2" ht="15.75" x14ac:dyDescent="0.2">
      <c r="B2324" s="17"/>
    </row>
    <row r="2325" spans="2:2" ht="15.75" x14ac:dyDescent="0.2">
      <c r="B2325" s="17"/>
    </row>
    <row r="2326" spans="2:2" ht="15.75" x14ac:dyDescent="0.2">
      <c r="B2326" s="17"/>
    </row>
    <row r="2327" spans="2:2" ht="15.75" x14ac:dyDescent="0.2">
      <c r="B2327" s="17"/>
    </row>
    <row r="2328" spans="2:2" ht="15.75" x14ac:dyDescent="0.2">
      <c r="B2328" s="17"/>
    </row>
    <row r="2329" spans="2:2" ht="15.75" x14ac:dyDescent="0.2">
      <c r="B2329" s="17"/>
    </row>
    <row r="2330" spans="2:2" ht="15.75" x14ac:dyDescent="0.2">
      <c r="B2330" s="17"/>
    </row>
    <row r="2331" spans="2:2" ht="15.75" x14ac:dyDescent="0.2">
      <c r="B2331" s="17"/>
    </row>
    <row r="2332" spans="2:2" ht="15.75" x14ac:dyDescent="0.2">
      <c r="B2332" s="17"/>
    </row>
    <row r="2333" spans="2:2" ht="15.75" x14ac:dyDescent="0.2">
      <c r="B2333" s="17"/>
    </row>
    <row r="2334" spans="2:2" ht="15.75" x14ac:dyDescent="0.2">
      <c r="B2334" s="17"/>
    </row>
    <row r="2335" spans="2:2" ht="15.75" x14ac:dyDescent="0.2">
      <c r="B2335" s="17"/>
    </row>
    <row r="2336" spans="2:2" ht="15.75" x14ac:dyDescent="0.2">
      <c r="B2336" s="17"/>
    </row>
    <row r="2337" spans="2:2" ht="15.75" x14ac:dyDescent="0.2">
      <c r="B2337" s="17"/>
    </row>
    <row r="2338" spans="2:2" ht="15.75" x14ac:dyDescent="0.2">
      <c r="B2338" s="17"/>
    </row>
    <row r="2339" spans="2:2" ht="15.75" x14ac:dyDescent="0.2">
      <c r="B2339" s="17"/>
    </row>
    <row r="2340" spans="2:2" ht="15.75" x14ac:dyDescent="0.2">
      <c r="B2340" s="17"/>
    </row>
    <row r="2341" spans="2:2" ht="15.75" x14ac:dyDescent="0.2">
      <c r="B2341" s="17"/>
    </row>
    <row r="2342" spans="2:2" ht="15.75" x14ac:dyDescent="0.2">
      <c r="B2342" s="17"/>
    </row>
    <row r="2343" spans="2:2" ht="15.75" x14ac:dyDescent="0.2">
      <c r="B2343" s="17"/>
    </row>
    <row r="2344" spans="2:2" ht="15.75" x14ac:dyDescent="0.2">
      <c r="B2344" s="17"/>
    </row>
    <row r="2345" spans="2:2" ht="15.75" x14ac:dyDescent="0.2">
      <c r="B2345" s="17"/>
    </row>
    <row r="2346" spans="2:2" ht="15.75" x14ac:dyDescent="0.2">
      <c r="B2346" s="17"/>
    </row>
    <row r="2347" spans="2:2" ht="15.75" x14ac:dyDescent="0.2">
      <c r="B2347" s="17"/>
    </row>
    <row r="2348" spans="2:2" ht="15.75" x14ac:dyDescent="0.2">
      <c r="B2348" s="17"/>
    </row>
    <row r="2349" spans="2:2" ht="15.75" x14ac:dyDescent="0.2">
      <c r="B2349" s="17"/>
    </row>
    <row r="2350" spans="2:2" ht="15.75" x14ac:dyDescent="0.2">
      <c r="B2350" s="17"/>
    </row>
    <row r="2351" spans="2:2" ht="15.75" x14ac:dyDescent="0.2">
      <c r="B2351" s="17"/>
    </row>
    <row r="2352" spans="2:2" ht="15.75" x14ac:dyDescent="0.2">
      <c r="B2352" s="17"/>
    </row>
    <row r="2353" spans="2:2" ht="15.75" x14ac:dyDescent="0.2">
      <c r="B2353" s="17"/>
    </row>
    <row r="2354" spans="2:2" ht="15.75" x14ac:dyDescent="0.2">
      <c r="B2354" s="17"/>
    </row>
    <row r="2355" spans="2:2" ht="15.75" x14ac:dyDescent="0.2">
      <c r="B2355" s="17"/>
    </row>
    <row r="2356" spans="2:2" ht="15.75" x14ac:dyDescent="0.2">
      <c r="B2356" s="17"/>
    </row>
    <row r="2357" spans="2:2" ht="15.75" x14ac:dyDescent="0.2">
      <c r="B2357" s="17"/>
    </row>
    <row r="2358" spans="2:2" ht="15.75" x14ac:dyDescent="0.2">
      <c r="B2358" s="17"/>
    </row>
    <row r="2359" spans="2:2" ht="15.75" x14ac:dyDescent="0.2">
      <c r="B2359" s="17"/>
    </row>
    <row r="2360" spans="2:2" ht="15.75" x14ac:dyDescent="0.2">
      <c r="B2360" s="17"/>
    </row>
    <row r="2361" spans="2:2" ht="15.75" x14ac:dyDescent="0.2">
      <c r="B2361" s="17"/>
    </row>
    <row r="2362" spans="2:2" ht="15.75" x14ac:dyDescent="0.2">
      <c r="B2362" s="17"/>
    </row>
    <row r="2363" spans="2:2" ht="15.75" x14ac:dyDescent="0.2">
      <c r="B2363" s="17"/>
    </row>
    <row r="2364" spans="2:2" ht="15.75" x14ac:dyDescent="0.2">
      <c r="B2364" s="17"/>
    </row>
    <row r="2365" spans="2:2" ht="15.75" x14ac:dyDescent="0.2">
      <c r="B2365" s="17"/>
    </row>
    <row r="2366" spans="2:2" ht="15.75" x14ac:dyDescent="0.2">
      <c r="B2366" s="17"/>
    </row>
    <row r="2367" spans="2:2" ht="15.75" x14ac:dyDescent="0.2">
      <c r="B2367" s="17"/>
    </row>
    <row r="2368" spans="2:2" ht="15.75" x14ac:dyDescent="0.2">
      <c r="B2368" s="17"/>
    </row>
    <row r="2369" spans="2:2" ht="15.75" x14ac:dyDescent="0.2">
      <c r="B2369" s="17"/>
    </row>
    <row r="2370" spans="2:2" ht="15.75" x14ac:dyDescent="0.2">
      <c r="B2370" s="17"/>
    </row>
    <row r="2371" spans="2:2" ht="15.75" x14ac:dyDescent="0.2">
      <c r="B2371" s="17"/>
    </row>
    <row r="2372" spans="2:2" ht="15.75" x14ac:dyDescent="0.2">
      <c r="B2372" s="17"/>
    </row>
    <row r="2373" spans="2:2" ht="15.75" x14ac:dyDescent="0.2">
      <c r="B2373" s="17"/>
    </row>
    <row r="2374" spans="2:2" ht="15.75" x14ac:dyDescent="0.2">
      <c r="B2374" s="17"/>
    </row>
    <row r="2375" spans="2:2" ht="15.75" x14ac:dyDescent="0.2">
      <c r="B2375" s="17"/>
    </row>
    <row r="2376" spans="2:2" ht="15.75" x14ac:dyDescent="0.2">
      <c r="B2376" s="17"/>
    </row>
    <row r="2377" spans="2:2" ht="15.75" x14ac:dyDescent="0.2">
      <c r="B2377" s="17"/>
    </row>
    <row r="2378" spans="2:2" ht="15.75" x14ac:dyDescent="0.2">
      <c r="B2378" s="17"/>
    </row>
    <row r="2379" spans="2:2" ht="15.75" x14ac:dyDescent="0.2">
      <c r="B2379" s="17"/>
    </row>
    <row r="2380" spans="2:2" ht="15.75" x14ac:dyDescent="0.2">
      <c r="B2380" s="17"/>
    </row>
    <row r="2381" spans="2:2" ht="15.75" x14ac:dyDescent="0.2">
      <c r="B2381" s="17"/>
    </row>
    <row r="2382" spans="2:2" ht="15.75" x14ac:dyDescent="0.2">
      <c r="B2382" s="17"/>
    </row>
    <row r="2383" spans="2:2" ht="15.75" x14ac:dyDescent="0.2">
      <c r="B2383" s="17"/>
    </row>
    <row r="2384" spans="2:2" ht="15.75" x14ac:dyDescent="0.2">
      <c r="B2384" s="17"/>
    </row>
    <row r="2385" spans="2:2" ht="15.75" x14ac:dyDescent="0.2">
      <c r="B2385" s="17"/>
    </row>
    <row r="2386" spans="2:2" ht="15.75" x14ac:dyDescent="0.2">
      <c r="B2386" s="17"/>
    </row>
    <row r="2387" spans="2:2" ht="15.75" x14ac:dyDescent="0.2">
      <c r="B2387" s="17"/>
    </row>
    <row r="2388" spans="2:2" ht="15.75" x14ac:dyDescent="0.2">
      <c r="B2388" s="17"/>
    </row>
    <row r="2389" spans="2:2" ht="15.75" x14ac:dyDescent="0.2">
      <c r="B2389" s="17"/>
    </row>
    <row r="2390" spans="2:2" ht="15.75" x14ac:dyDescent="0.2">
      <c r="B2390" s="17"/>
    </row>
    <row r="2391" spans="2:2" ht="15.75" x14ac:dyDescent="0.2">
      <c r="B2391" s="17"/>
    </row>
    <row r="2392" spans="2:2" ht="15.75" x14ac:dyDescent="0.2">
      <c r="B2392" s="17"/>
    </row>
    <row r="2393" spans="2:2" ht="15.75" x14ac:dyDescent="0.2">
      <c r="B2393" s="17"/>
    </row>
    <row r="2394" spans="2:2" ht="15.75" x14ac:dyDescent="0.2">
      <c r="B2394" s="17"/>
    </row>
    <row r="2395" spans="2:2" ht="15.75" x14ac:dyDescent="0.2">
      <c r="B2395" s="17"/>
    </row>
    <row r="2396" spans="2:2" ht="15.75" x14ac:dyDescent="0.2">
      <c r="B2396" s="17"/>
    </row>
    <row r="2397" spans="2:2" ht="15.75" x14ac:dyDescent="0.2">
      <c r="B2397" s="17"/>
    </row>
    <row r="2398" spans="2:2" ht="15.75" x14ac:dyDescent="0.2">
      <c r="B2398" s="17"/>
    </row>
    <row r="2399" spans="2:2" ht="15.75" x14ac:dyDescent="0.2">
      <c r="B2399" s="17"/>
    </row>
    <row r="2400" spans="2:2" ht="15.75" x14ac:dyDescent="0.2">
      <c r="B2400" s="17"/>
    </row>
    <row r="2401" spans="2:2" ht="15.75" x14ac:dyDescent="0.2">
      <c r="B2401" s="17"/>
    </row>
    <row r="2402" spans="2:2" ht="15.75" x14ac:dyDescent="0.2">
      <c r="B2402" s="17"/>
    </row>
    <row r="2403" spans="2:2" ht="15.75" x14ac:dyDescent="0.2">
      <c r="B2403" s="17"/>
    </row>
    <row r="2404" spans="2:2" ht="15.75" x14ac:dyDescent="0.2">
      <c r="B2404" s="17"/>
    </row>
    <row r="2405" spans="2:2" ht="15.75" x14ac:dyDescent="0.2">
      <c r="B2405" s="17"/>
    </row>
    <row r="2406" spans="2:2" ht="15.75" x14ac:dyDescent="0.2">
      <c r="B2406" s="17"/>
    </row>
    <row r="2407" spans="2:2" ht="15.75" x14ac:dyDescent="0.2">
      <c r="B2407" s="17"/>
    </row>
    <row r="2408" spans="2:2" ht="15.75" x14ac:dyDescent="0.2">
      <c r="B2408" s="17"/>
    </row>
    <row r="2409" spans="2:2" ht="15.75" x14ac:dyDescent="0.2">
      <c r="B2409" s="17"/>
    </row>
    <row r="2410" spans="2:2" ht="15.75" x14ac:dyDescent="0.2">
      <c r="B2410" s="17"/>
    </row>
    <row r="2411" spans="2:2" ht="15.75" x14ac:dyDescent="0.2">
      <c r="B2411" s="17"/>
    </row>
    <row r="2412" spans="2:2" ht="15.75" x14ac:dyDescent="0.2">
      <c r="B2412" s="17"/>
    </row>
    <row r="2413" spans="2:2" ht="15.75" x14ac:dyDescent="0.2">
      <c r="B2413" s="17"/>
    </row>
    <row r="2414" spans="2:2" ht="15.75" x14ac:dyDescent="0.2">
      <c r="B2414" s="17"/>
    </row>
    <row r="2415" spans="2:2" ht="15.75" x14ac:dyDescent="0.2">
      <c r="B2415" s="17"/>
    </row>
    <row r="2416" spans="2:2" ht="15.75" x14ac:dyDescent="0.2">
      <c r="B2416" s="17"/>
    </row>
    <row r="2417" spans="2:2" ht="15.75" x14ac:dyDescent="0.2">
      <c r="B2417" s="17"/>
    </row>
    <row r="2418" spans="2:2" ht="15.75" x14ac:dyDescent="0.2">
      <c r="B2418" s="17"/>
    </row>
    <row r="2419" spans="2:2" ht="15.75" x14ac:dyDescent="0.2">
      <c r="B2419" s="17"/>
    </row>
    <row r="2420" spans="2:2" ht="15.75" x14ac:dyDescent="0.2">
      <c r="B2420" s="17"/>
    </row>
    <row r="2421" spans="2:2" ht="15.75" x14ac:dyDescent="0.2">
      <c r="B2421" s="17"/>
    </row>
    <row r="2422" spans="2:2" ht="15.75" x14ac:dyDescent="0.2">
      <c r="B2422" s="17"/>
    </row>
    <row r="2423" spans="2:2" ht="15.75" x14ac:dyDescent="0.2">
      <c r="B2423" s="17"/>
    </row>
    <row r="2424" spans="2:2" ht="15.75" x14ac:dyDescent="0.2">
      <c r="B2424" s="17"/>
    </row>
    <row r="2425" spans="2:2" ht="15.75" x14ac:dyDescent="0.2">
      <c r="B2425" s="17"/>
    </row>
    <row r="2426" spans="2:2" ht="15.75" x14ac:dyDescent="0.2">
      <c r="B2426" s="17"/>
    </row>
    <row r="2427" spans="2:2" ht="15.75" x14ac:dyDescent="0.2">
      <c r="B2427" s="17"/>
    </row>
    <row r="2428" spans="2:2" ht="15.75" x14ac:dyDescent="0.2">
      <c r="B2428" s="17"/>
    </row>
    <row r="2429" spans="2:2" ht="15.75" x14ac:dyDescent="0.2">
      <c r="B2429" s="17"/>
    </row>
    <row r="2430" spans="2:2" ht="15.75" x14ac:dyDescent="0.2">
      <c r="B2430" s="17"/>
    </row>
    <row r="2431" spans="2:2" ht="15.75" x14ac:dyDescent="0.2">
      <c r="B2431" s="17"/>
    </row>
    <row r="2432" spans="2:2" ht="15.75" x14ac:dyDescent="0.2">
      <c r="B2432" s="17"/>
    </row>
    <row r="2433" spans="2:2" ht="15.75" x14ac:dyDescent="0.2">
      <c r="B2433" s="17"/>
    </row>
    <row r="2434" spans="2:2" ht="15.75" x14ac:dyDescent="0.2">
      <c r="B2434" s="17"/>
    </row>
    <row r="2435" spans="2:2" ht="15.75" x14ac:dyDescent="0.2">
      <c r="B2435" s="17"/>
    </row>
    <row r="2436" spans="2:2" ht="15.75" x14ac:dyDescent="0.2">
      <c r="B2436" s="17"/>
    </row>
    <row r="2437" spans="2:2" ht="15.75" x14ac:dyDescent="0.2">
      <c r="B2437" s="17"/>
    </row>
    <row r="2438" spans="2:2" ht="15.75" x14ac:dyDescent="0.2">
      <c r="B2438" s="17"/>
    </row>
    <row r="2439" spans="2:2" ht="15.75" x14ac:dyDescent="0.2">
      <c r="B2439" s="17"/>
    </row>
    <row r="2440" spans="2:2" ht="15.75" x14ac:dyDescent="0.2">
      <c r="B2440" s="17"/>
    </row>
    <row r="2441" spans="2:2" ht="15.75" x14ac:dyDescent="0.2">
      <c r="B2441" s="17"/>
    </row>
    <row r="2442" spans="2:2" ht="15.75" x14ac:dyDescent="0.2">
      <c r="B2442" s="17"/>
    </row>
    <row r="2443" spans="2:2" ht="15.75" x14ac:dyDescent="0.2">
      <c r="B2443" s="17"/>
    </row>
    <row r="2444" spans="2:2" ht="15.75" x14ac:dyDescent="0.2">
      <c r="B2444" s="17"/>
    </row>
    <row r="2445" spans="2:2" ht="15.75" x14ac:dyDescent="0.2">
      <c r="B2445" s="17"/>
    </row>
    <row r="2446" spans="2:2" ht="15.75" x14ac:dyDescent="0.2">
      <c r="B2446" s="17"/>
    </row>
    <row r="2447" spans="2:2" ht="15.75" x14ac:dyDescent="0.2">
      <c r="B2447" s="17"/>
    </row>
    <row r="2448" spans="2:2" ht="15.75" x14ac:dyDescent="0.2">
      <c r="B2448" s="17"/>
    </row>
    <row r="2449" spans="2:2" ht="15.75" x14ac:dyDescent="0.2">
      <c r="B2449" s="17"/>
    </row>
    <row r="2450" spans="2:2" ht="15.75" x14ac:dyDescent="0.2">
      <c r="B2450" s="17"/>
    </row>
    <row r="2451" spans="2:2" ht="15.75" x14ac:dyDescent="0.2">
      <c r="B2451" s="17"/>
    </row>
    <row r="2452" spans="2:2" ht="15.75" x14ac:dyDescent="0.2">
      <c r="B2452" s="17"/>
    </row>
    <row r="2453" spans="2:2" ht="15.75" x14ac:dyDescent="0.2">
      <c r="B2453" s="17"/>
    </row>
    <row r="2454" spans="2:2" ht="15.75" x14ac:dyDescent="0.2">
      <c r="B2454" s="17"/>
    </row>
    <row r="2455" spans="2:2" ht="15.75" x14ac:dyDescent="0.2">
      <c r="B2455" s="17"/>
    </row>
    <row r="2456" spans="2:2" ht="15.75" x14ac:dyDescent="0.2">
      <c r="B2456" s="17"/>
    </row>
    <row r="2457" spans="2:2" ht="15.75" x14ac:dyDescent="0.2">
      <c r="B2457" s="17"/>
    </row>
    <row r="2458" spans="2:2" ht="15.75" x14ac:dyDescent="0.2">
      <c r="B2458" s="17"/>
    </row>
    <row r="2459" spans="2:2" ht="15.75" x14ac:dyDescent="0.2">
      <c r="B2459" s="17"/>
    </row>
    <row r="2460" spans="2:2" ht="15.75" x14ac:dyDescent="0.2">
      <c r="B2460" s="17"/>
    </row>
    <row r="2461" spans="2:2" ht="15.75" x14ac:dyDescent="0.2">
      <c r="B2461" s="17"/>
    </row>
    <row r="2462" spans="2:2" ht="15.75" x14ac:dyDescent="0.2">
      <c r="B2462" s="17"/>
    </row>
    <row r="2463" spans="2:2" ht="15.75" x14ac:dyDescent="0.2">
      <c r="B2463" s="17"/>
    </row>
    <row r="2464" spans="2:2" ht="15.75" x14ac:dyDescent="0.2">
      <c r="B2464" s="17"/>
    </row>
    <row r="2465" spans="2:2" ht="15.75" x14ac:dyDescent="0.2">
      <c r="B2465" s="17"/>
    </row>
    <row r="2466" spans="2:2" ht="15.75" x14ac:dyDescent="0.2">
      <c r="B2466" s="17"/>
    </row>
    <row r="2467" spans="2:2" ht="15.75" x14ac:dyDescent="0.2">
      <c r="B2467" s="17"/>
    </row>
    <row r="2468" spans="2:2" ht="15.75" x14ac:dyDescent="0.2">
      <c r="B2468" s="17"/>
    </row>
    <row r="2469" spans="2:2" ht="15.75" x14ac:dyDescent="0.2">
      <c r="B2469" s="17"/>
    </row>
    <row r="2470" spans="2:2" ht="15.75" x14ac:dyDescent="0.2">
      <c r="B2470" s="17"/>
    </row>
    <row r="2471" spans="2:2" ht="15.75" x14ac:dyDescent="0.2">
      <c r="B2471" s="17"/>
    </row>
    <row r="2472" spans="2:2" ht="15.75" x14ac:dyDescent="0.2">
      <c r="B2472" s="17"/>
    </row>
    <row r="2473" spans="2:2" ht="15.75" x14ac:dyDescent="0.2">
      <c r="B2473" s="17"/>
    </row>
    <row r="2474" spans="2:2" ht="15.75" x14ac:dyDescent="0.2">
      <c r="B2474" s="17"/>
    </row>
    <row r="2475" spans="2:2" ht="15.75" x14ac:dyDescent="0.2">
      <c r="B2475" s="17"/>
    </row>
    <row r="2476" spans="2:2" ht="15.75" x14ac:dyDescent="0.2">
      <c r="B2476" s="17"/>
    </row>
    <row r="2477" spans="2:2" ht="15.75" x14ac:dyDescent="0.2">
      <c r="B2477" s="17"/>
    </row>
    <row r="2478" spans="2:2" ht="15.75" x14ac:dyDescent="0.2">
      <c r="B2478" s="17"/>
    </row>
    <row r="2479" spans="2:2" ht="15.75" x14ac:dyDescent="0.2">
      <c r="B2479" s="17"/>
    </row>
    <row r="2480" spans="2:2" ht="15.75" x14ac:dyDescent="0.2">
      <c r="B2480" s="17"/>
    </row>
    <row r="2481" spans="2:2" ht="15.75" x14ac:dyDescent="0.2">
      <c r="B2481" s="17"/>
    </row>
    <row r="2482" spans="2:2" ht="15.75" x14ac:dyDescent="0.2">
      <c r="B2482" s="17"/>
    </row>
    <row r="2483" spans="2:2" ht="15.75" x14ac:dyDescent="0.2">
      <c r="B2483" s="17"/>
    </row>
    <row r="2484" spans="2:2" ht="15.75" x14ac:dyDescent="0.2">
      <c r="B2484" s="17"/>
    </row>
    <row r="2485" spans="2:2" ht="15.75" x14ac:dyDescent="0.2">
      <c r="B2485" s="17"/>
    </row>
    <row r="2486" spans="2:2" ht="15.75" x14ac:dyDescent="0.2">
      <c r="B2486" s="17"/>
    </row>
    <row r="2487" spans="2:2" ht="15.75" x14ac:dyDescent="0.2">
      <c r="B2487" s="17"/>
    </row>
    <row r="2488" spans="2:2" ht="15.75" x14ac:dyDescent="0.2">
      <c r="B2488" s="17"/>
    </row>
    <row r="2489" spans="2:2" ht="15.75" x14ac:dyDescent="0.2">
      <c r="B2489" s="17"/>
    </row>
    <row r="2490" spans="2:2" ht="15.75" x14ac:dyDescent="0.2">
      <c r="B2490" s="17"/>
    </row>
    <row r="2491" spans="2:2" ht="15.75" x14ac:dyDescent="0.2">
      <c r="B2491" s="17"/>
    </row>
    <row r="2492" spans="2:2" ht="15.75" x14ac:dyDescent="0.2">
      <c r="B2492" s="17"/>
    </row>
    <row r="2493" spans="2:2" ht="15.75" x14ac:dyDescent="0.2">
      <c r="B2493" s="17"/>
    </row>
    <row r="2494" spans="2:2" ht="15.75" x14ac:dyDescent="0.2">
      <c r="B2494" s="17"/>
    </row>
    <row r="2495" spans="2:2" ht="15.75" x14ac:dyDescent="0.2">
      <c r="B2495" s="17"/>
    </row>
    <row r="2496" spans="2:2" ht="15.75" x14ac:dyDescent="0.2">
      <c r="B2496" s="17"/>
    </row>
    <row r="2497" spans="2:2" ht="15.75" x14ac:dyDescent="0.2">
      <c r="B2497" s="17"/>
    </row>
    <row r="2498" spans="2:2" ht="15.75" x14ac:dyDescent="0.2">
      <c r="B2498" s="17"/>
    </row>
    <row r="2499" spans="2:2" ht="15.75" x14ac:dyDescent="0.2">
      <c r="B2499" s="17"/>
    </row>
    <row r="2500" spans="2:2" ht="15.75" x14ac:dyDescent="0.2">
      <c r="B2500" s="17"/>
    </row>
    <row r="2501" spans="2:2" ht="15.75" x14ac:dyDescent="0.2">
      <c r="B2501" s="17"/>
    </row>
    <row r="2502" spans="2:2" ht="15.75" x14ac:dyDescent="0.2">
      <c r="B2502" s="17"/>
    </row>
    <row r="2503" spans="2:2" ht="15.75" x14ac:dyDescent="0.2">
      <c r="B2503" s="17"/>
    </row>
    <row r="2504" spans="2:2" ht="15.75" x14ac:dyDescent="0.2">
      <c r="B2504" s="17"/>
    </row>
    <row r="2505" spans="2:2" ht="15.75" x14ac:dyDescent="0.2">
      <c r="B2505" s="17"/>
    </row>
    <row r="2506" spans="2:2" ht="15.75" x14ac:dyDescent="0.2">
      <c r="B2506" s="17"/>
    </row>
    <row r="2507" spans="2:2" ht="15.75" x14ac:dyDescent="0.2">
      <c r="B2507" s="17"/>
    </row>
    <row r="2508" spans="2:2" ht="15.75" x14ac:dyDescent="0.2">
      <c r="B2508" s="17"/>
    </row>
    <row r="2509" spans="2:2" ht="15.75" x14ac:dyDescent="0.2">
      <c r="B2509" s="17"/>
    </row>
    <row r="2510" spans="2:2" ht="15.75" x14ac:dyDescent="0.2">
      <c r="B2510" s="17"/>
    </row>
    <row r="2511" spans="2:2" ht="15.75" x14ac:dyDescent="0.2">
      <c r="B2511" s="17"/>
    </row>
    <row r="2512" spans="2:2" ht="15.75" x14ac:dyDescent="0.2">
      <c r="B2512" s="17"/>
    </row>
    <row r="2513" spans="2:2" ht="15.75" x14ac:dyDescent="0.2">
      <c r="B2513" s="17"/>
    </row>
    <row r="2514" spans="2:2" ht="15.75" x14ac:dyDescent="0.2">
      <c r="B2514" s="17"/>
    </row>
    <row r="2515" spans="2:2" ht="15.75" x14ac:dyDescent="0.2">
      <c r="B2515" s="17"/>
    </row>
    <row r="2516" spans="2:2" ht="15.75" x14ac:dyDescent="0.2">
      <c r="B2516" s="17"/>
    </row>
    <row r="2517" spans="2:2" ht="15.75" x14ac:dyDescent="0.2">
      <c r="B2517" s="17"/>
    </row>
    <row r="2518" spans="2:2" ht="15.75" x14ac:dyDescent="0.2">
      <c r="B2518" s="17"/>
    </row>
    <row r="2519" spans="2:2" ht="15.75" x14ac:dyDescent="0.2">
      <c r="B2519" s="17"/>
    </row>
    <row r="2520" spans="2:2" ht="15.75" x14ac:dyDescent="0.2">
      <c r="B2520" s="17"/>
    </row>
    <row r="2521" spans="2:2" ht="15.75" x14ac:dyDescent="0.2">
      <c r="B2521" s="17"/>
    </row>
    <row r="2522" spans="2:2" ht="15.75" x14ac:dyDescent="0.2">
      <c r="B2522" s="17"/>
    </row>
    <row r="2523" spans="2:2" ht="15.75" x14ac:dyDescent="0.2">
      <c r="B2523" s="17"/>
    </row>
    <row r="2524" spans="2:2" ht="15.75" x14ac:dyDescent="0.2">
      <c r="B2524" s="17"/>
    </row>
    <row r="2525" spans="2:2" ht="15.75" x14ac:dyDescent="0.2">
      <c r="B2525" s="17"/>
    </row>
    <row r="2526" spans="2:2" ht="15.75" x14ac:dyDescent="0.2">
      <c r="B2526" s="17"/>
    </row>
    <row r="2527" spans="2:2" ht="15.75" x14ac:dyDescent="0.2">
      <c r="B2527" s="17"/>
    </row>
    <row r="2528" spans="2:2" ht="15.75" x14ac:dyDescent="0.2">
      <c r="B2528" s="17"/>
    </row>
    <row r="2529" spans="2:2" ht="15.75" x14ac:dyDescent="0.2">
      <c r="B2529" s="17"/>
    </row>
    <row r="2530" spans="2:2" ht="15.75" x14ac:dyDescent="0.2">
      <c r="B2530" s="17"/>
    </row>
    <row r="2531" spans="2:2" ht="15.75" x14ac:dyDescent="0.2">
      <c r="B2531" s="17"/>
    </row>
    <row r="2532" spans="2:2" ht="15.75" x14ac:dyDescent="0.2">
      <c r="B2532" s="17"/>
    </row>
    <row r="2533" spans="2:2" ht="15.75" x14ac:dyDescent="0.2">
      <c r="B2533" s="17"/>
    </row>
    <row r="2534" spans="2:2" ht="15.75" x14ac:dyDescent="0.2">
      <c r="B2534" s="17"/>
    </row>
    <row r="2535" spans="2:2" ht="15.75" x14ac:dyDescent="0.2">
      <c r="B2535" s="17"/>
    </row>
    <row r="2536" spans="2:2" ht="15.75" x14ac:dyDescent="0.2">
      <c r="B2536" s="17"/>
    </row>
    <row r="2537" spans="2:2" ht="15.75" x14ac:dyDescent="0.2">
      <c r="B2537" s="17"/>
    </row>
    <row r="2538" spans="2:2" ht="15.75" x14ac:dyDescent="0.2">
      <c r="B2538" s="17"/>
    </row>
    <row r="2539" spans="2:2" ht="15.75" x14ac:dyDescent="0.2">
      <c r="B2539" s="17"/>
    </row>
    <row r="2540" spans="2:2" ht="15.75" x14ac:dyDescent="0.2">
      <c r="B2540" s="17"/>
    </row>
    <row r="2541" spans="2:2" ht="15.75" x14ac:dyDescent="0.2">
      <c r="B2541" s="17"/>
    </row>
    <row r="2542" spans="2:2" ht="15.75" x14ac:dyDescent="0.2">
      <c r="B2542" s="17"/>
    </row>
    <row r="2543" spans="2:2" ht="15.75" x14ac:dyDescent="0.2">
      <c r="B2543" s="17"/>
    </row>
    <row r="2544" spans="2:2" ht="15.75" x14ac:dyDescent="0.2">
      <c r="B2544" s="17"/>
    </row>
    <row r="2545" spans="2:2" ht="15.75" x14ac:dyDescent="0.2">
      <c r="B2545" s="17"/>
    </row>
    <row r="2546" spans="2:2" ht="15.75" x14ac:dyDescent="0.2">
      <c r="B2546" s="17"/>
    </row>
    <row r="2547" spans="2:2" ht="15.75" x14ac:dyDescent="0.2">
      <c r="B2547" s="17"/>
    </row>
    <row r="2548" spans="2:2" ht="15.75" x14ac:dyDescent="0.2">
      <c r="B2548" s="17"/>
    </row>
    <row r="2549" spans="2:2" ht="15.75" x14ac:dyDescent="0.2">
      <c r="B2549" s="17"/>
    </row>
    <row r="2550" spans="2:2" ht="15.75" x14ac:dyDescent="0.2">
      <c r="B2550" s="17"/>
    </row>
    <row r="2551" spans="2:2" ht="15.75" x14ac:dyDescent="0.2">
      <c r="B2551" s="17"/>
    </row>
    <row r="2552" spans="2:2" ht="15.75" x14ac:dyDescent="0.2">
      <c r="B2552" s="17"/>
    </row>
    <row r="2553" spans="2:2" ht="15.75" x14ac:dyDescent="0.2">
      <c r="B2553" s="17"/>
    </row>
    <row r="2554" spans="2:2" ht="15.75" x14ac:dyDescent="0.2">
      <c r="B2554" s="17"/>
    </row>
    <row r="2555" spans="2:2" ht="15.75" x14ac:dyDescent="0.2">
      <c r="B2555" s="17"/>
    </row>
    <row r="2556" spans="2:2" ht="15.75" x14ac:dyDescent="0.2">
      <c r="B2556" s="17"/>
    </row>
    <row r="2557" spans="2:2" ht="15.75" x14ac:dyDescent="0.2">
      <c r="B2557" s="17"/>
    </row>
    <row r="2558" spans="2:2" ht="15.75" x14ac:dyDescent="0.2">
      <c r="B2558" s="17"/>
    </row>
    <row r="2559" spans="2:2" ht="15.75" x14ac:dyDescent="0.2">
      <c r="B2559" s="17"/>
    </row>
    <row r="2560" spans="2:2" ht="15.75" x14ac:dyDescent="0.2">
      <c r="B2560" s="17"/>
    </row>
    <row r="2561" spans="2:2" ht="15.75" x14ac:dyDescent="0.2">
      <c r="B2561" s="17"/>
    </row>
    <row r="2562" spans="2:2" ht="15.75" x14ac:dyDescent="0.2">
      <c r="B2562" s="17"/>
    </row>
    <row r="2563" spans="2:2" ht="15.75" x14ac:dyDescent="0.2">
      <c r="B2563" s="17"/>
    </row>
    <row r="2564" spans="2:2" ht="15.75" x14ac:dyDescent="0.2">
      <c r="B2564" s="17"/>
    </row>
    <row r="2565" spans="2:2" ht="15.75" x14ac:dyDescent="0.2">
      <c r="B2565" s="17"/>
    </row>
    <row r="2566" spans="2:2" ht="15.75" x14ac:dyDescent="0.2">
      <c r="B2566" s="17"/>
    </row>
    <row r="2567" spans="2:2" ht="15.75" x14ac:dyDescent="0.2">
      <c r="B2567" s="17"/>
    </row>
    <row r="2568" spans="2:2" ht="15.75" x14ac:dyDescent="0.2">
      <c r="B2568" s="17"/>
    </row>
    <row r="2569" spans="2:2" ht="15.75" x14ac:dyDescent="0.2">
      <c r="B2569" s="17"/>
    </row>
    <row r="2570" spans="2:2" ht="15.75" x14ac:dyDescent="0.2">
      <c r="B2570" s="17"/>
    </row>
    <row r="2571" spans="2:2" ht="15.75" x14ac:dyDescent="0.2">
      <c r="B2571" s="17"/>
    </row>
    <row r="2572" spans="2:2" ht="15.75" x14ac:dyDescent="0.2">
      <c r="B2572" s="17"/>
    </row>
    <row r="2573" spans="2:2" ht="15.75" x14ac:dyDescent="0.2">
      <c r="B2573" s="17"/>
    </row>
    <row r="2574" spans="2:2" ht="15.75" x14ac:dyDescent="0.2">
      <c r="B2574" s="17"/>
    </row>
    <row r="2575" spans="2:2" ht="15.75" x14ac:dyDescent="0.2">
      <c r="B2575" s="17"/>
    </row>
    <row r="2576" spans="2:2" ht="15.75" x14ac:dyDescent="0.2">
      <c r="B2576" s="17"/>
    </row>
    <row r="2577" spans="2:2" ht="15.75" x14ac:dyDescent="0.2">
      <c r="B2577" s="17"/>
    </row>
    <row r="2578" spans="2:2" ht="15.75" x14ac:dyDescent="0.2">
      <c r="B2578" s="17"/>
    </row>
    <row r="2579" spans="2:2" ht="15.75" x14ac:dyDescent="0.2">
      <c r="B2579" s="17"/>
    </row>
    <row r="2580" spans="2:2" ht="15.75" x14ac:dyDescent="0.2">
      <c r="B2580" s="17"/>
    </row>
    <row r="2581" spans="2:2" ht="15.75" x14ac:dyDescent="0.2">
      <c r="B2581" s="17"/>
    </row>
    <row r="2582" spans="2:2" ht="15.75" x14ac:dyDescent="0.2">
      <c r="B2582" s="17"/>
    </row>
    <row r="2583" spans="2:2" ht="15.75" x14ac:dyDescent="0.2">
      <c r="B2583" s="17"/>
    </row>
    <row r="2584" spans="2:2" ht="15.75" x14ac:dyDescent="0.2">
      <c r="B2584" s="17"/>
    </row>
    <row r="2585" spans="2:2" ht="15.75" x14ac:dyDescent="0.2">
      <c r="B2585" s="17"/>
    </row>
    <row r="2586" spans="2:2" ht="15.75" x14ac:dyDescent="0.2">
      <c r="B2586" s="17"/>
    </row>
    <row r="2587" spans="2:2" ht="15.75" x14ac:dyDescent="0.2">
      <c r="B2587" s="17"/>
    </row>
    <row r="2588" spans="2:2" ht="15.75" x14ac:dyDescent="0.2">
      <c r="B2588" s="17"/>
    </row>
    <row r="2589" spans="2:2" ht="15.75" x14ac:dyDescent="0.2">
      <c r="B2589" s="17"/>
    </row>
    <row r="2590" spans="2:2" ht="15.75" x14ac:dyDescent="0.2">
      <c r="B2590" s="17"/>
    </row>
    <row r="2591" spans="2:2" ht="15.75" x14ac:dyDescent="0.2">
      <c r="B2591" s="17"/>
    </row>
    <row r="2592" spans="2:2" ht="15.75" x14ac:dyDescent="0.2">
      <c r="B2592" s="17"/>
    </row>
    <row r="2593" spans="2:2" ht="15.75" x14ac:dyDescent="0.2">
      <c r="B2593" s="17"/>
    </row>
    <row r="2594" spans="2:2" ht="15.75" x14ac:dyDescent="0.2">
      <c r="B2594" s="17"/>
    </row>
    <row r="2595" spans="2:2" ht="15.75" x14ac:dyDescent="0.2">
      <c r="B2595" s="17"/>
    </row>
    <row r="2596" spans="2:2" ht="15.75" x14ac:dyDescent="0.2">
      <c r="B2596" s="17"/>
    </row>
    <row r="2597" spans="2:2" ht="15.75" x14ac:dyDescent="0.2">
      <c r="B2597" s="17"/>
    </row>
    <row r="2598" spans="2:2" ht="15.75" x14ac:dyDescent="0.2">
      <c r="B2598" s="17"/>
    </row>
    <row r="2599" spans="2:2" ht="15.75" x14ac:dyDescent="0.2">
      <c r="B2599" s="17"/>
    </row>
    <row r="2600" spans="2:2" ht="15.75" x14ac:dyDescent="0.2">
      <c r="B2600" s="17"/>
    </row>
    <row r="2601" spans="2:2" ht="15.75" x14ac:dyDescent="0.2">
      <c r="B2601" s="17"/>
    </row>
    <row r="2602" spans="2:2" ht="15.75" x14ac:dyDescent="0.2">
      <c r="B2602" s="17"/>
    </row>
    <row r="2603" spans="2:2" ht="15.75" x14ac:dyDescent="0.2">
      <c r="B2603" s="17"/>
    </row>
    <row r="2604" spans="2:2" ht="15.75" x14ac:dyDescent="0.2">
      <c r="B2604" s="17"/>
    </row>
    <row r="2605" spans="2:2" ht="15.75" x14ac:dyDescent="0.2">
      <c r="B2605" s="17"/>
    </row>
    <row r="2606" spans="2:2" ht="15.75" x14ac:dyDescent="0.2">
      <c r="B2606" s="17"/>
    </row>
    <row r="2607" spans="2:2" ht="15.75" x14ac:dyDescent="0.2">
      <c r="B2607" s="17"/>
    </row>
    <row r="2608" spans="2:2" ht="15.75" x14ac:dyDescent="0.2">
      <c r="B2608" s="17"/>
    </row>
    <row r="2609" spans="2:2" ht="15.75" x14ac:dyDescent="0.2">
      <c r="B2609" s="17"/>
    </row>
    <row r="2610" spans="2:2" ht="15.75" x14ac:dyDescent="0.2">
      <c r="B2610" s="17"/>
    </row>
    <row r="2611" spans="2:2" ht="15.75" x14ac:dyDescent="0.2">
      <c r="B2611" s="17"/>
    </row>
    <row r="2612" spans="2:2" ht="15.75" x14ac:dyDescent="0.2">
      <c r="B2612" s="17"/>
    </row>
    <row r="2613" spans="2:2" ht="15.75" x14ac:dyDescent="0.2">
      <c r="B2613" s="17"/>
    </row>
    <row r="2614" spans="2:2" ht="15.75" x14ac:dyDescent="0.2">
      <c r="B2614" s="17"/>
    </row>
    <row r="2615" spans="2:2" ht="15.75" x14ac:dyDescent="0.2">
      <c r="B2615" s="17"/>
    </row>
    <row r="2616" spans="2:2" ht="15.75" x14ac:dyDescent="0.2">
      <c r="B2616" s="17"/>
    </row>
    <row r="2617" spans="2:2" ht="15.75" x14ac:dyDescent="0.2">
      <c r="B2617" s="17"/>
    </row>
    <row r="2618" spans="2:2" ht="15.75" x14ac:dyDescent="0.2">
      <c r="B2618" s="17"/>
    </row>
    <row r="2619" spans="2:2" ht="15.75" x14ac:dyDescent="0.2">
      <c r="B2619" s="17"/>
    </row>
    <row r="2620" spans="2:2" ht="15.75" x14ac:dyDescent="0.2">
      <c r="B2620" s="17"/>
    </row>
    <row r="2621" spans="2:2" ht="15.75" x14ac:dyDescent="0.2">
      <c r="B2621" s="17"/>
    </row>
    <row r="2622" spans="2:2" ht="15.75" x14ac:dyDescent="0.2">
      <c r="B2622" s="17"/>
    </row>
    <row r="2623" spans="2:2" ht="15.75" x14ac:dyDescent="0.2">
      <c r="B2623" s="17"/>
    </row>
    <row r="2624" spans="2:2" ht="15.75" x14ac:dyDescent="0.2">
      <c r="B2624" s="17"/>
    </row>
    <row r="2625" spans="2:2" ht="15.75" x14ac:dyDescent="0.2">
      <c r="B2625" s="17"/>
    </row>
    <row r="2626" spans="2:2" ht="15.75" x14ac:dyDescent="0.2">
      <c r="B2626" s="17"/>
    </row>
    <row r="2627" spans="2:2" ht="15.75" x14ac:dyDescent="0.2">
      <c r="B2627" s="17"/>
    </row>
    <row r="2628" spans="2:2" ht="15.75" x14ac:dyDescent="0.2">
      <c r="B2628" s="17"/>
    </row>
    <row r="2629" spans="2:2" ht="15.75" x14ac:dyDescent="0.2">
      <c r="B2629" s="17"/>
    </row>
    <row r="2630" spans="2:2" ht="15.75" x14ac:dyDescent="0.2">
      <c r="B2630" s="17"/>
    </row>
    <row r="2631" spans="2:2" ht="15.75" x14ac:dyDescent="0.2">
      <c r="B2631" s="17"/>
    </row>
    <row r="2632" spans="2:2" ht="15.75" x14ac:dyDescent="0.2">
      <c r="B2632" s="17"/>
    </row>
    <row r="2633" spans="2:2" ht="15.75" x14ac:dyDescent="0.2">
      <c r="B2633" s="17"/>
    </row>
    <row r="2634" spans="2:2" ht="15.75" x14ac:dyDescent="0.2">
      <c r="B2634" s="17"/>
    </row>
    <row r="2635" spans="2:2" ht="15.75" x14ac:dyDescent="0.2">
      <c r="B2635" s="17"/>
    </row>
    <row r="2636" spans="2:2" ht="15.75" x14ac:dyDescent="0.2">
      <c r="B2636" s="17"/>
    </row>
    <row r="2637" spans="2:2" ht="15.75" x14ac:dyDescent="0.2">
      <c r="B2637" s="17"/>
    </row>
    <row r="2638" spans="2:2" ht="15.75" x14ac:dyDescent="0.2">
      <c r="B2638" s="17"/>
    </row>
    <row r="2639" spans="2:2" ht="15.75" x14ac:dyDescent="0.2">
      <c r="B2639" s="17"/>
    </row>
    <row r="2640" spans="2:2" ht="15.75" x14ac:dyDescent="0.2">
      <c r="B2640" s="17"/>
    </row>
    <row r="2641" spans="2:2" ht="15.75" x14ac:dyDescent="0.2">
      <c r="B2641" s="17"/>
    </row>
    <row r="2642" spans="2:2" ht="15.75" x14ac:dyDescent="0.2">
      <c r="B2642" s="17"/>
    </row>
    <row r="2643" spans="2:2" ht="15.75" x14ac:dyDescent="0.2">
      <c r="B2643" s="17"/>
    </row>
    <row r="2644" spans="2:2" ht="15.75" x14ac:dyDescent="0.2">
      <c r="B2644" s="17"/>
    </row>
    <row r="2645" spans="2:2" ht="15.75" x14ac:dyDescent="0.2">
      <c r="B2645" s="17"/>
    </row>
    <row r="2646" spans="2:2" ht="15.75" x14ac:dyDescent="0.2">
      <c r="B2646" s="17"/>
    </row>
    <row r="2647" spans="2:2" ht="15.75" x14ac:dyDescent="0.2">
      <c r="B2647" s="17"/>
    </row>
    <row r="2648" spans="2:2" ht="15.75" x14ac:dyDescent="0.2">
      <c r="B2648" s="17"/>
    </row>
    <row r="2649" spans="2:2" ht="15.75" x14ac:dyDescent="0.2">
      <c r="B2649" s="17"/>
    </row>
    <row r="2650" spans="2:2" ht="15.75" x14ac:dyDescent="0.2">
      <c r="B2650" s="17"/>
    </row>
    <row r="2651" spans="2:2" ht="15.75" x14ac:dyDescent="0.2">
      <c r="B2651" s="17"/>
    </row>
    <row r="2652" spans="2:2" ht="15.75" x14ac:dyDescent="0.2">
      <c r="B2652" s="17"/>
    </row>
    <row r="2653" spans="2:2" ht="15.75" x14ac:dyDescent="0.2">
      <c r="B2653" s="17"/>
    </row>
    <row r="2654" spans="2:2" ht="15.75" x14ac:dyDescent="0.2">
      <c r="B2654" s="17"/>
    </row>
    <row r="2655" spans="2:2" ht="15.75" x14ac:dyDescent="0.2">
      <c r="B2655" s="17"/>
    </row>
    <row r="2656" spans="2:2" ht="15.75" x14ac:dyDescent="0.2">
      <c r="B2656" s="17"/>
    </row>
    <row r="2657" spans="2:2" ht="15.75" x14ac:dyDescent="0.2">
      <c r="B2657" s="17"/>
    </row>
    <row r="2658" spans="2:2" ht="15.75" x14ac:dyDescent="0.2">
      <c r="B2658" s="17"/>
    </row>
    <row r="2659" spans="2:2" ht="15.75" x14ac:dyDescent="0.2">
      <c r="B2659" s="17"/>
    </row>
    <row r="2660" spans="2:2" ht="15.75" x14ac:dyDescent="0.2">
      <c r="B2660" s="17"/>
    </row>
    <row r="2661" spans="2:2" ht="15.75" x14ac:dyDescent="0.2">
      <c r="B2661" s="17"/>
    </row>
    <row r="2662" spans="2:2" ht="15.75" x14ac:dyDescent="0.2">
      <c r="B2662" s="17"/>
    </row>
    <row r="2663" spans="2:2" ht="15.75" x14ac:dyDescent="0.2">
      <c r="B2663" s="17"/>
    </row>
    <row r="2664" spans="2:2" ht="15.75" x14ac:dyDescent="0.2">
      <c r="B2664" s="17"/>
    </row>
    <row r="2665" spans="2:2" ht="15.75" x14ac:dyDescent="0.2">
      <c r="B2665" s="17"/>
    </row>
    <row r="2666" spans="2:2" ht="15.75" x14ac:dyDescent="0.2">
      <c r="B2666" s="17"/>
    </row>
    <row r="2667" spans="2:2" ht="15.75" x14ac:dyDescent="0.2">
      <c r="B2667" s="17"/>
    </row>
    <row r="2668" spans="2:2" ht="15.75" x14ac:dyDescent="0.2">
      <c r="B2668" s="17"/>
    </row>
    <row r="2669" spans="2:2" ht="15.75" x14ac:dyDescent="0.2">
      <c r="B2669" s="17"/>
    </row>
    <row r="2670" spans="2:2" ht="15.75" x14ac:dyDescent="0.2">
      <c r="B2670" s="17"/>
    </row>
    <row r="2671" spans="2:2" ht="15.75" x14ac:dyDescent="0.2">
      <c r="B2671" s="17"/>
    </row>
    <row r="2672" spans="2:2" ht="15.75" x14ac:dyDescent="0.2">
      <c r="B2672" s="17"/>
    </row>
    <row r="2673" spans="2:2" ht="15.75" x14ac:dyDescent="0.2">
      <c r="B2673" s="17"/>
    </row>
    <row r="2674" spans="2:2" ht="15.75" x14ac:dyDescent="0.2">
      <c r="B2674" s="17"/>
    </row>
    <row r="2675" spans="2:2" ht="15.75" x14ac:dyDescent="0.2">
      <c r="B2675" s="17"/>
    </row>
    <row r="2676" spans="2:2" ht="15.75" x14ac:dyDescent="0.2">
      <c r="B2676" s="17"/>
    </row>
    <row r="2677" spans="2:2" ht="15.75" x14ac:dyDescent="0.2">
      <c r="B2677" s="17"/>
    </row>
    <row r="2678" spans="2:2" ht="15.75" x14ac:dyDescent="0.2">
      <c r="B2678" s="17"/>
    </row>
    <row r="2679" spans="2:2" ht="15.75" x14ac:dyDescent="0.2">
      <c r="B2679" s="17"/>
    </row>
    <row r="2680" spans="2:2" ht="15.75" x14ac:dyDescent="0.2">
      <c r="B2680" s="17"/>
    </row>
    <row r="2681" spans="2:2" ht="15.75" x14ac:dyDescent="0.2">
      <c r="B2681" s="17"/>
    </row>
    <row r="2682" spans="2:2" ht="15.75" x14ac:dyDescent="0.2">
      <c r="B2682" s="17"/>
    </row>
    <row r="2683" spans="2:2" ht="15.75" x14ac:dyDescent="0.2">
      <c r="B2683" s="17"/>
    </row>
    <row r="2684" spans="2:2" ht="15.75" x14ac:dyDescent="0.2">
      <c r="B2684" s="17"/>
    </row>
    <row r="2685" spans="2:2" ht="15.75" x14ac:dyDescent="0.2">
      <c r="B2685" s="17"/>
    </row>
    <row r="2686" spans="2:2" ht="15.75" x14ac:dyDescent="0.2">
      <c r="B2686" s="17"/>
    </row>
    <row r="2687" spans="2:2" ht="15.75" x14ac:dyDescent="0.2">
      <c r="B2687" s="17"/>
    </row>
    <row r="2688" spans="2:2" ht="15.75" x14ac:dyDescent="0.2">
      <c r="B2688" s="17"/>
    </row>
    <row r="2689" spans="2:2" ht="15.75" x14ac:dyDescent="0.2">
      <c r="B2689" s="17"/>
    </row>
    <row r="2690" spans="2:2" ht="15.75" x14ac:dyDescent="0.2">
      <c r="B2690" s="17"/>
    </row>
    <row r="2691" spans="2:2" ht="15.75" x14ac:dyDescent="0.2">
      <c r="B2691" s="17"/>
    </row>
    <row r="2692" spans="2:2" ht="15.75" x14ac:dyDescent="0.2">
      <c r="B2692" s="17"/>
    </row>
    <row r="2693" spans="2:2" ht="15.75" x14ac:dyDescent="0.2">
      <c r="B2693" s="17"/>
    </row>
    <row r="2694" spans="2:2" ht="15.75" x14ac:dyDescent="0.2">
      <c r="B2694" s="17"/>
    </row>
    <row r="2695" spans="2:2" ht="15.75" x14ac:dyDescent="0.2">
      <c r="B2695" s="17"/>
    </row>
    <row r="2696" spans="2:2" ht="15.75" x14ac:dyDescent="0.2">
      <c r="B2696" s="17"/>
    </row>
    <row r="2697" spans="2:2" ht="15.75" x14ac:dyDescent="0.2">
      <c r="B2697" s="17"/>
    </row>
    <row r="2698" spans="2:2" ht="15.75" x14ac:dyDescent="0.2">
      <c r="B2698" s="17"/>
    </row>
    <row r="2699" spans="2:2" ht="15.75" x14ac:dyDescent="0.2">
      <c r="B2699" s="17"/>
    </row>
    <row r="2700" spans="2:2" ht="15.75" x14ac:dyDescent="0.2">
      <c r="B2700" s="17"/>
    </row>
    <row r="2701" spans="2:2" ht="15.75" x14ac:dyDescent="0.2">
      <c r="B2701" s="17"/>
    </row>
    <row r="2702" spans="2:2" ht="15.75" x14ac:dyDescent="0.2">
      <c r="B2702" s="17"/>
    </row>
    <row r="2703" spans="2:2" ht="15.75" x14ac:dyDescent="0.2">
      <c r="B2703" s="17"/>
    </row>
    <row r="2704" spans="2:2" ht="15.75" x14ac:dyDescent="0.2">
      <c r="B2704" s="17"/>
    </row>
    <row r="2705" spans="2:2" ht="15.75" x14ac:dyDescent="0.2">
      <c r="B2705" s="17"/>
    </row>
    <row r="2706" spans="2:2" ht="15.75" x14ac:dyDescent="0.2">
      <c r="B2706" s="17"/>
    </row>
    <row r="2707" spans="2:2" ht="15.75" x14ac:dyDescent="0.2">
      <c r="B2707" s="17"/>
    </row>
    <row r="2708" spans="2:2" ht="15.75" x14ac:dyDescent="0.2">
      <c r="B2708" s="17"/>
    </row>
    <row r="2709" spans="2:2" ht="15.75" x14ac:dyDescent="0.2">
      <c r="B2709" s="17"/>
    </row>
    <row r="2710" spans="2:2" ht="15.75" x14ac:dyDescent="0.2">
      <c r="B2710" s="17"/>
    </row>
    <row r="2711" spans="2:2" ht="15.75" x14ac:dyDescent="0.2">
      <c r="B2711" s="17"/>
    </row>
    <row r="2712" spans="2:2" ht="15.75" x14ac:dyDescent="0.2">
      <c r="B2712" s="17"/>
    </row>
    <row r="2713" spans="2:2" ht="15.75" x14ac:dyDescent="0.2">
      <c r="B2713" s="17"/>
    </row>
    <row r="2714" spans="2:2" ht="15.75" x14ac:dyDescent="0.2">
      <c r="B2714" s="17"/>
    </row>
    <row r="2715" spans="2:2" ht="15.75" x14ac:dyDescent="0.2">
      <c r="B2715" s="17"/>
    </row>
    <row r="2716" spans="2:2" ht="15.75" x14ac:dyDescent="0.2">
      <c r="B2716" s="17"/>
    </row>
    <row r="2717" spans="2:2" ht="15.75" x14ac:dyDescent="0.2">
      <c r="B2717" s="17"/>
    </row>
    <row r="2718" spans="2:2" ht="15.75" x14ac:dyDescent="0.2">
      <c r="B2718" s="17"/>
    </row>
    <row r="2719" spans="2:2" ht="15.75" x14ac:dyDescent="0.2">
      <c r="B2719" s="17"/>
    </row>
    <row r="2720" spans="2:2" ht="15.75" x14ac:dyDescent="0.2">
      <c r="B2720" s="17"/>
    </row>
    <row r="2721" spans="2:2" ht="15.75" x14ac:dyDescent="0.2">
      <c r="B2721" s="17"/>
    </row>
    <row r="2722" spans="2:2" ht="15.75" x14ac:dyDescent="0.2">
      <c r="B2722" s="17"/>
    </row>
    <row r="2723" spans="2:2" ht="15.75" x14ac:dyDescent="0.2">
      <c r="B2723" s="17"/>
    </row>
    <row r="2724" spans="2:2" ht="15.75" x14ac:dyDescent="0.2">
      <c r="B2724" s="17"/>
    </row>
    <row r="2725" spans="2:2" ht="15.75" x14ac:dyDescent="0.2">
      <c r="B2725" s="17"/>
    </row>
    <row r="2726" spans="2:2" ht="15.75" x14ac:dyDescent="0.2">
      <c r="B2726" s="17"/>
    </row>
    <row r="2727" spans="2:2" ht="15.75" x14ac:dyDescent="0.2">
      <c r="B2727" s="17"/>
    </row>
    <row r="2728" spans="2:2" ht="15.75" x14ac:dyDescent="0.2">
      <c r="B2728" s="17"/>
    </row>
    <row r="2729" spans="2:2" ht="15.75" x14ac:dyDescent="0.2">
      <c r="B2729" s="17"/>
    </row>
    <row r="2730" spans="2:2" ht="15.75" x14ac:dyDescent="0.2">
      <c r="B2730" s="17"/>
    </row>
    <row r="2731" spans="2:2" ht="15.75" x14ac:dyDescent="0.2">
      <c r="B2731" s="17"/>
    </row>
    <row r="2732" spans="2:2" ht="15.75" x14ac:dyDescent="0.2">
      <c r="B2732" s="17"/>
    </row>
    <row r="2733" spans="2:2" ht="15.75" x14ac:dyDescent="0.2">
      <c r="B2733" s="17"/>
    </row>
    <row r="2734" spans="2:2" ht="15.75" x14ac:dyDescent="0.2">
      <c r="B2734" s="17"/>
    </row>
    <row r="2735" spans="2:2" ht="15.75" x14ac:dyDescent="0.2">
      <c r="B2735" s="17"/>
    </row>
    <row r="2736" spans="2:2" ht="15.75" x14ac:dyDescent="0.2">
      <c r="B2736" s="17"/>
    </row>
    <row r="2737" spans="2:2" ht="15.75" x14ac:dyDescent="0.2">
      <c r="B2737" s="17"/>
    </row>
    <row r="2738" spans="2:2" ht="15.75" x14ac:dyDescent="0.2">
      <c r="B2738" s="17"/>
    </row>
    <row r="2739" spans="2:2" ht="15.75" x14ac:dyDescent="0.2">
      <c r="B2739" s="17"/>
    </row>
    <row r="2740" spans="2:2" ht="15.75" x14ac:dyDescent="0.2">
      <c r="B2740" s="17"/>
    </row>
    <row r="2741" spans="2:2" ht="15.75" x14ac:dyDescent="0.2">
      <c r="B2741" s="17"/>
    </row>
    <row r="2742" spans="2:2" ht="15.75" x14ac:dyDescent="0.2">
      <c r="B2742" s="17"/>
    </row>
    <row r="2743" spans="2:2" ht="15.75" x14ac:dyDescent="0.2">
      <c r="B2743" s="17"/>
    </row>
    <row r="2744" spans="2:2" ht="15.75" x14ac:dyDescent="0.2">
      <c r="B2744" s="17"/>
    </row>
    <row r="2745" spans="2:2" ht="15.75" x14ac:dyDescent="0.2">
      <c r="B2745" s="17"/>
    </row>
    <row r="2746" spans="2:2" ht="15.75" x14ac:dyDescent="0.2">
      <c r="B2746" s="17"/>
    </row>
    <row r="2747" spans="2:2" ht="15.75" x14ac:dyDescent="0.2">
      <c r="B2747" s="17"/>
    </row>
    <row r="2748" spans="2:2" ht="15.75" x14ac:dyDescent="0.2">
      <c r="B2748" s="17"/>
    </row>
    <row r="2749" spans="2:2" ht="15.75" x14ac:dyDescent="0.2">
      <c r="B2749" s="17"/>
    </row>
    <row r="2750" spans="2:2" ht="15.75" x14ac:dyDescent="0.2">
      <c r="B2750" s="17"/>
    </row>
    <row r="2751" spans="2:2" ht="15.75" x14ac:dyDescent="0.2">
      <c r="B2751" s="17"/>
    </row>
    <row r="2752" spans="2:2" ht="15.75" x14ac:dyDescent="0.2">
      <c r="B2752" s="17"/>
    </row>
    <row r="2753" spans="2:2" ht="15.75" x14ac:dyDescent="0.2">
      <c r="B2753" s="17"/>
    </row>
    <row r="2754" spans="2:2" ht="15.75" x14ac:dyDescent="0.2">
      <c r="B2754" s="17"/>
    </row>
    <row r="2755" spans="2:2" ht="15.75" x14ac:dyDescent="0.2">
      <c r="B2755" s="17"/>
    </row>
    <row r="2756" spans="2:2" ht="15.75" x14ac:dyDescent="0.2">
      <c r="B2756" s="17"/>
    </row>
    <row r="2757" spans="2:2" ht="15.75" x14ac:dyDescent="0.2">
      <c r="B2757" s="17"/>
    </row>
    <row r="2758" spans="2:2" ht="15.75" x14ac:dyDescent="0.2">
      <c r="B2758" s="17"/>
    </row>
    <row r="2759" spans="2:2" ht="15.75" x14ac:dyDescent="0.2">
      <c r="B2759" s="17"/>
    </row>
    <row r="2760" spans="2:2" ht="15.75" x14ac:dyDescent="0.2">
      <c r="B2760" s="17"/>
    </row>
    <row r="2761" spans="2:2" ht="15.75" x14ac:dyDescent="0.2">
      <c r="B2761" s="17"/>
    </row>
    <row r="2762" spans="2:2" ht="15.75" x14ac:dyDescent="0.2">
      <c r="B2762" s="17"/>
    </row>
    <row r="2763" spans="2:2" ht="15.75" x14ac:dyDescent="0.2">
      <c r="B2763" s="17"/>
    </row>
    <row r="2764" spans="2:2" ht="15.75" x14ac:dyDescent="0.2">
      <c r="B2764" s="17"/>
    </row>
    <row r="2765" spans="2:2" ht="15.75" x14ac:dyDescent="0.2">
      <c r="B2765" s="17"/>
    </row>
    <row r="2766" spans="2:2" ht="15.75" x14ac:dyDescent="0.2">
      <c r="B2766" s="17"/>
    </row>
    <row r="2767" spans="2:2" ht="15.75" x14ac:dyDescent="0.2">
      <c r="B2767" s="17"/>
    </row>
    <row r="2768" spans="2:2" ht="15.75" x14ac:dyDescent="0.2">
      <c r="B2768" s="17"/>
    </row>
    <row r="2769" spans="2:2" ht="15.75" x14ac:dyDescent="0.2">
      <c r="B2769" s="17"/>
    </row>
    <row r="2770" spans="2:2" ht="15.75" x14ac:dyDescent="0.2">
      <c r="B2770" s="17"/>
    </row>
    <row r="2771" spans="2:2" ht="15.75" x14ac:dyDescent="0.2">
      <c r="B2771" s="17"/>
    </row>
    <row r="2772" spans="2:2" ht="15.75" x14ac:dyDescent="0.2">
      <c r="B2772" s="17"/>
    </row>
    <row r="2773" spans="2:2" ht="15.75" x14ac:dyDescent="0.2">
      <c r="B2773" s="17"/>
    </row>
    <row r="2774" spans="2:2" ht="15.75" x14ac:dyDescent="0.2">
      <c r="B2774" s="17"/>
    </row>
    <row r="2775" spans="2:2" ht="15.75" x14ac:dyDescent="0.2">
      <c r="B2775" s="17"/>
    </row>
    <row r="2776" spans="2:2" ht="15.75" x14ac:dyDescent="0.2">
      <c r="B2776" s="17"/>
    </row>
    <row r="2777" spans="2:2" ht="15.75" x14ac:dyDescent="0.2">
      <c r="B2777" s="17"/>
    </row>
    <row r="2778" spans="2:2" ht="15.75" x14ac:dyDescent="0.2">
      <c r="B2778" s="17"/>
    </row>
    <row r="2779" spans="2:2" ht="15.75" x14ac:dyDescent="0.2">
      <c r="B2779" s="17"/>
    </row>
    <row r="2780" spans="2:2" ht="15.75" x14ac:dyDescent="0.2">
      <c r="B2780" s="17"/>
    </row>
    <row r="2781" spans="2:2" ht="15.75" x14ac:dyDescent="0.2">
      <c r="B2781" s="17"/>
    </row>
    <row r="2782" spans="2:2" ht="15.75" x14ac:dyDescent="0.2">
      <c r="B2782" s="17"/>
    </row>
    <row r="2783" spans="2:2" ht="15.75" x14ac:dyDescent="0.2">
      <c r="B2783" s="17"/>
    </row>
    <row r="2784" spans="2:2" ht="15.75" x14ac:dyDescent="0.2">
      <c r="B2784" s="17"/>
    </row>
    <row r="2785" spans="2:2" ht="15.75" x14ac:dyDescent="0.2">
      <c r="B2785" s="17"/>
    </row>
    <row r="2786" spans="2:2" ht="15.75" x14ac:dyDescent="0.2">
      <c r="B2786" s="17"/>
    </row>
    <row r="2787" spans="2:2" ht="15.75" x14ac:dyDescent="0.2">
      <c r="B2787" s="17"/>
    </row>
    <row r="2788" spans="2:2" ht="15.75" x14ac:dyDescent="0.2">
      <c r="B2788" s="17"/>
    </row>
    <row r="2789" spans="2:2" ht="15.75" x14ac:dyDescent="0.2">
      <c r="B2789" s="17"/>
    </row>
    <row r="2790" spans="2:2" ht="15.75" x14ac:dyDescent="0.2">
      <c r="B2790" s="17"/>
    </row>
    <row r="2791" spans="2:2" ht="15.75" x14ac:dyDescent="0.2">
      <c r="B2791" s="17"/>
    </row>
    <row r="2792" spans="2:2" ht="15.75" x14ac:dyDescent="0.2">
      <c r="B2792" s="17"/>
    </row>
    <row r="2793" spans="2:2" ht="15.75" x14ac:dyDescent="0.2">
      <c r="B2793" s="17"/>
    </row>
    <row r="2794" spans="2:2" ht="15.75" x14ac:dyDescent="0.2">
      <c r="B2794" s="17"/>
    </row>
    <row r="2795" spans="2:2" ht="15.75" x14ac:dyDescent="0.2">
      <c r="B2795" s="17"/>
    </row>
    <row r="2796" spans="2:2" ht="15.75" x14ac:dyDescent="0.2">
      <c r="B2796" s="17"/>
    </row>
    <row r="2797" spans="2:2" ht="15.75" x14ac:dyDescent="0.2">
      <c r="B2797" s="17"/>
    </row>
    <row r="2798" spans="2:2" ht="15.75" x14ac:dyDescent="0.2">
      <c r="B2798" s="17"/>
    </row>
    <row r="2799" spans="2:2" ht="15.75" x14ac:dyDescent="0.2">
      <c r="B2799" s="17"/>
    </row>
    <row r="2800" spans="2:2" ht="15.75" x14ac:dyDescent="0.2">
      <c r="B2800" s="17"/>
    </row>
    <row r="2801" spans="2:2" ht="15.75" x14ac:dyDescent="0.2">
      <c r="B2801" s="17"/>
    </row>
    <row r="2802" spans="2:2" ht="15.75" x14ac:dyDescent="0.2">
      <c r="B2802" s="17"/>
    </row>
    <row r="2803" spans="2:2" ht="15.75" x14ac:dyDescent="0.2">
      <c r="B2803" s="17"/>
    </row>
    <row r="2804" spans="2:2" ht="15.75" x14ac:dyDescent="0.2">
      <c r="B2804" s="17"/>
    </row>
    <row r="2805" spans="2:2" ht="15.75" x14ac:dyDescent="0.2">
      <c r="B2805" s="17"/>
    </row>
    <row r="2806" spans="2:2" ht="15.75" x14ac:dyDescent="0.2">
      <c r="B2806" s="17"/>
    </row>
    <row r="2807" spans="2:2" ht="15.75" x14ac:dyDescent="0.2">
      <c r="B2807" s="17"/>
    </row>
    <row r="2808" spans="2:2" ht="15.75" x14ac:dyDescent="0.2">
      <c r="B2808" s="17"/>
    </row>
    <row r="2809" spans="2:2" ht="15.75" x14ac:dyDescent="0.2">
      <c r="B2809" s="17"/>
    </row>
    <row r="2810" spans="2:2" ht="15.75" x14ac:dyDescent="0.2">
      <c r="B2810" s="17"/>
    </row>
    <row r="2811" spans="2:2" ht="15.75" x14ac:dyDescent="0.2">
      <c r="B2811" s="17"/>
    </row>
    <row r="2812" spans="2:2" ht="15.75" x14ac:dyDescent="0.2">
      <c r="B2812" s="17"/>
    </row>
    <row r="2813" spans="2:2" ht="15.75" x14ac:dyDescent="0.2">
      <c r="B2813" s="17"/>
    </row>
    <row r="2814" spans="2:2" ht="15.75" x14ac:dyDescent="0.2">
      <c r="B2814" s="17"/>
    </row>
    <row r="2815" spans="2:2" ht="15.75" x14ac:dyDescent="0.2">
      <c r="B2815" s="17"/>
    </row>
    <row r="2816" spans="2:2" ht="15.75" x14ac:dyDescent="0.2">
      <c r="B2816" s="17"/>
    </row>
    <row r="2817" spans="2:2" ht="15.75" x14ac:dyDescent="0.2">
      <c r="B2817" s="17"/>
    </row>
    <row r="2818" spans="2:2" ht="15.75" x14ac:dyDescent="0.2">
      <c r="B2818" s="17"/>
    </row>
    <row r="2819" spans="2:2" ht="15.75" x14ac:dyDescent="0.2">
      <c r="B2819" s="17"/>
    </row>
    <row r="2820" spans="2:2" ht="15.75" x14ac:dyDescent="0.2">
      <c r="B2820" s="17"/>
    </row>
    <row r="2821" spans="2:2" ht="15.75" x14ac:dyDescent="0.2">
      <c r="B2821" s="17"/>
    </row>
    <row r="2822" spans="2:2" ht="15.75" x14ac:dyDescent="0.2">
      <c r="B2822" s="17"/>
    </row>
    <row r="2823" spans="2:2" ht="15.75" x14ac:dyDescent="0.2">
      <c r="B2823" s="17"/>
    </row>
    <row r="2824" spans="2:2" ht="15.75" x14ac:dyDescent="0.2">
      <c r="B2824" s="17"/>
    </row>
    <row r="2825" spans="2:2" ht="15.75" x14ac:dyDescent="0.2">
      <c r="B2825" s="17"/>
    </row>
    <row r="2826" spans="2:2" ht="15.75" x14ac:dyDescent="0.2">
      <c r="B2826" s="17"/>
    </row>
    <row r="2827" spans="2:2" ht="15.75" x14ac:dyDescent="0.2">
      <c r="B2827" s="17"/>
    </row>
    <row r="2828" spans="2:2" ht="15.75" x14ac:dyDescent="0.2">
      <c r="B2828" s="17"/>
    </row>
    <row r="2829" spans="2:2" ht="15.75" x14ac:dyDescent="0.2">
      <c r="B2829" s="17"/>
    </row>
    <row r="2830" spans="2:2" ht="15.75" x14ac:dyDescent="0.2">
      <c r="B2830" s="17"/>
    </row>
    <row r="2831" spans="2:2" ht="15.75" x14ac:dyDescent="0.2">
      <c r="B2831" s="17"/>
    </row>
    <row r="2832" spans="2:2" ht="15.75" x14ac:dyDescent="0.2">
      <c r="B2832" s="17"/>
    </row>
    <row r="2833" spans="2:2" ht="15.75" x14ac:dyDescent="0.2">
      <c r="B2833" s="17"/>
    </row>
    <row r="2834" spans="2:2" ht="15.75" x14ac:dyDescent="0.2">
      <c r="B2834" s="17"/>
    </row>
    <row r="2835" spans="2:2" ht="15.75" x14ac:dyDescent="0.2">
      <c r="B2835" s="17"/>
    </row>
    <row r="2836" spans="2:2" ht="15.75" x14ac:dyDescent="0.2">
      <c r="B2836" s="17"/>
    </row>
    <row r="2837" spans="2:2" ht="15.75" x14ac:dyDescent="0.2">
      <c r="B2837" s="17"/>
    </row>
    <row r="2838" spans="2:2" ht="15.75" x14ac:dyDescent="0.2">
      <c r="B2838" s="17"/>
    </row>
    <row r="2839" spans="2:2" ht="15.75" x14ac:dyDescent="0.2">
      <c r="B2839" s="17"/>
    </row>
    <row r="2840" spans="2:2" ht="15.75" x14ac:dyDescent="0.2">
      <c r="B2840" s="17"/>
    </row>
    <row r="2841" spans="2:2" ht="15.75" x14ac:dyDescent="0.2">
      <c r="B2841" s="17"/>
    </row>
    <row r="2842" spans="2:2" ht="15.75" x14ac:dyDescent="0.2">
      <c r="B2842" s="17"/>
    </row>
    <row r="2843" spans="2:2" ht="15.75" x14ac:dyDescent="0.2">
      <c r="B2843" s="17"/>
    </row>
    <row r="2844" spans="2:2" ht="15.75" x14ac:dyDescent="0.2">
      <c r="B2844" s="17"/>
    </row>
    <row r="2845" spans="2:2" ht="15.75" x14ac:dyDescent="0.2">
      <c r="B2845" s="17"/>
    </row>
    <row r="2846" spans="2:2" ht="15.75" x14ac:dyDescent="0.2">
      <c r="B2846" s="17"/>
    </row>
    <row r="2847" spans="2:2" ht="15.75" x14ac:dyDescent="0.2">
      <c r="B2847" s="17"/>
    </row>
    <row r="2848" spans="2:2" ht="15.75" x14ac:dyDescent="0.2">
      <c r="B2848" s="17"/>
    </row>
    <row r="2849" spans="2:2" ht="15.75" x14ac:dyDescent="0.2">
      <c r="B2849" s="17"/>
    </row>
    <row r="2850" spans="2:2" ht="15.75" x14ac:dyDescent="0.2">
      <c r="B2850" s="17"/>
    </row>
    <row r="2851" spans="2:2" ht="15.75" x14ac:dyDescent="0.2">
      <c r="B2851" s="17"/>
    </row>
    <row r="2852" spans="2:2" ht="15.75" x14ac:dyDescent="0.2">
      <c r="B2852" s="17"/>
    </row>
    <row r="2853" spans="2:2" ht="15.75" x14ac:dyDescent="0.2">
      <c r="B2853" s="17"/>
    </row>
    <row r="2854" spans="2:2" ht="15.75" x14ac:dyDescent="0.2">
      <c r="B2854" s="17"/>
    </row>
    <row r="2855" spans="2:2" ht="15.75" x14ac:dyDescent="0.2">
      <c r="B2855" s="17"/>
    </row>
    <row r="2856" spans="2:2" ht="15.75" x14ac:dyDescent="0.2">
      <c r="B2856" s="17"/>
    </row>
    <row r="2857" spans="2:2" ht="15.75" x14ac:dyDescent="0.2">
      <c r="B2857" s="17"/>
    </row>
    <row r="2858" spans="2:2" ht="15.75" x14ac:dyDescent="0.2">
      <c r="B2858" s="17"/>
    </row>
    <row r="2859" spans="2:2" ht="15.75" x14ac:dyDescent="0.2">
      <c r="B2859" s="17"/>
    </row>
    <row r="2860" spans="2:2" ht="15.75" x14ac:dyDescent="0.2">
      <c r="B2860" s="17"/>
    </row>
    <row r="2861" spans="2:2" ht="15.75" x14ac:dyDescent="0.2">
      <c r="B2861" s="17"/>
    </row>
    <row r="2862" spans="2:2" ht="15.75" x14ac:dyDescent="0.2">
      <c r="B2862" s="17"/>
    </row>
    <row r="2863" spans="2:2" ht="15.75" x14ac:dyDescent="0.2">
      <c r="B2863" s="17"/>
    </row>
    <row r="2864" spans="2:2" ht="15.75" x14ac:dyDescent="0.2">
      <c r="B2864" s="17"/>
    </row>
    <row r="2865" spans="2:2" ht="15.75" x14ac:dyDescent="0.2">
      <c r="B2865" s="17"/>
    </row>
    <row r="2866" spans="2:2" ht="15.75" x14ac:dyDescent="0.2">
      <c r="B2866" s="17"/>
    </row>
    <row r="2867" spans="2:2" ht="15.75" x14ac:dyDescent="0.2">
      <c r="B2867" s="17"/>
    </row>
    <row r="2868" spans="2:2" ht="15.75" x14ac:dyDescent="0.2">
      <c r="B2868" s="17"/>
    </row>
    <row r="2869" spans="2:2" ht="15.75" x14ac:dyDescent="0.2">
      <c r="B2869" s="17"/>
    </row>
    <row r="2870" spans="2:2" ht="15.75" x14ac:dyDescent="0.2">
      <c r="B2870" s="17"/>
    </row>
    <row r="2871" spans="2:2" ht="15.75" x14ac:dyDescent="0.2">
      <c r="B2871" s="17"/>
    </row>
    <row r="2872" spans="2:2" ht="15.75" x14ac:dyDescent="0.2">
      <c r="B2872" s="17"/>
    </row>
    <row r="2873" spans="2:2" ht="15.75" x14ac:dyDescent="0.2">
      <c r="B2873" s="17"/>
    </row>
    <row r="2874" spans="2:2" ht="15.75" x14ac:dyDescent="0.2">
      <c r="B2874" s="17"/>
    </row>
    <row r="2875" spans="2:2" ht="15.75" x14ac:dyDescent="0.2">
      <c r="B2875" s="17"/>
    </row>
    <row r="2876" spans="2:2" ht="15.75" x14ac:dyDescent="0.2">
      <c r="B2876" s="17"/>
    </row>
    <row r="2877" spans="2:2" ht="15.75" x14ac:dyDescent="0.2">
      <c r="B2877" s="17"/>
    </row>
    <row r="2878" spans="2:2" ht="15.75" x14ac:dyDescent="0.2">
      <c r="B2878" s="17"/>
    </row>
    <row r="2879" spans="2:2" ht="15.75" x14ac:dyDescent="0.2">
      <c r="B2879" s="17"/>
    </row>
    <row r="2880" spans="2:2" ht="15.75" x14ac:dyDescent="0.2">
      <c r="B2880" s="17"/>
    </row>
    <row r="2881" spans="2:2" ht="15.75" x14ac:dyDescent="0.2">
      <c r="B2881" s="17"/>
    </row>
    <row r="2882" spans="2:2" ht="15.75" x14ac:dyDescent="0.2">
      <c r="B2882" s="17"/>
    </row>
    <row r="2883" spans="2:2" ht="15.75" x14ac:dyDescent="0.2">
      <c r="B2883" s="17"/>
    </row>
    <row r="2884" spans="2:2" ht="15.75" x14ac:dyDescent="0.2">
      <c r="B2884" s="17"/>
    </row>
    <row r="2885" spans="2:2" ht="15.75" x14ac:dyDescent="0.2">
      <c r="B2885" s="17"/>
    </row>
    <row r="2886" spans="2:2" ht="15.75" x14ac:dyDescent="0.2">
      <c r="B2886" s="17"/>
    </row>
    <row r="2887" spans="2:2" ht="15.75" x14ac:dyDescent="0.2">
      <c r="B2887" s="17"/>
    </row>
    <row r="2888" spans="2:2" ht="15.75" x14ac:dyDescent="0.2">
      <c r="B2888" s="17"/>
    </row>
    <row r="2889" spans="2:2" ht="15.75" x14ac:dyDescent="0.2">
      <c r="B2889" s="17"/>
    </row>
    <row r="2890" spans="2:2" ht="15.75" x14ac:dyDescent="0.2">
      <c r="B2890" s="17"/>
    </row>
    <row r="2891" spans="2:2" ht="15.75" x14ac:dyDescent="0.2">
      <c r="B2891" s="17"/>
    </row>
    <row r="2892" spans="2:2" ht="15.75" x14ac:dyDescent="0.2">
      <c r="B2892" s="17"/>
    </row>
    <row r="2893" spans="2:2" ht="15.75" x14ac:dyDescent="0.2">
      <c r="B2893" s="17"/>
    </row>
    <row r="2894" spans="2:2" ht="15.75" x14ac:dyDescent="0.2">
      <c r="B2894" s="17"/>
    </row>
    <row r="2895" spans="2:2" ht="15.75" x14ac:dyDescent="0.2">
      <c r="B2895" s="17"/>
    </row>
    <row r="2896" spans="2:2" ht="15.75" x14ac:dyDescent="0.2">
      <c r="B2896" s="17"/>
    </row>
    <row r="2897" spans="2:2" ht="15.75" x14ac:dyDescent="0.2">
      <c r="B2897" s="17"/>
    </row>
    <row r="2898" spans="2:2" ht="15.75" x14ac:dyDescent="0.2">
      <c r="B2898" s="17"/>
    </row>
    <row r="2899" spans="2:2" ht="15.75" x14ac:dyDescent="0.2">
      <c r="B2899" s="17"/>
    </row>
    <row r="2900" spans="2:2" ht="15.75" x14ac:dyDescent="0.2">
      <c r="B2900" s="17"/>
    </row>
    <row r="2901" spans="2:2" ht="15.75" x14ac:dyDescent="0.2">
      <c r="B2901" s="17"/>
    </row>
    <row r="2902" spans="2:2" ht="15.75" x14ac:dyDescent="0.2">
      <c r="B2902" s="17"/>
    </row>
    <row r="2903" spans="2:2" ht="15.75" x14ac:dyDescent="0.2">
      <c r="B2903" s="17"/>
    </row>
    <row r="2904" spans="2:2" ht="15.75" x14ac:dyDescent="0.2">
      <c r="B2904" s="17"/>
    </row>
    <row r="2905" spans="2:2" ht="15.75" x14ac:dyDescent="0.2">
      <c r="B2905" s="17"/>
    </row>
  </sheetData>
  <autoFilter ref="A7:H751" xr:uid="{00000000-0009-0000-0000-000001000000}">
    <filterColumn colId="3">
      <customFilters>
        <customFilter operator="notEqual" val=" "/>
      </customFilters>
    </filterColumn>
    <sortState xmlns:xlrd2="http://schemas.microsoft.com/office/spreadsheetml/2017/richdata2" ref="A9:H750">
      <sortCondition ref="A7:A751"/>
    </sortState>
  </autoFilter>
  <mergeCells count="6">
    <mergeCell ref="G5:H5"/>
    <mergeCell ref="A5:A6"/>
    <mergeCell ref="B5:B6"/>
    <mergeCell ref="C5:C6"/>
    <mergeCell ref="D5:D6"/>
    <mergeCell ref="E5:F5"/>
  </mergeCells>
  <pageMargins left="0.70866141732283472" right="0.31496062992125984" top="0.55118110236220474" bottom="0.15748031496062992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00B050"/>
  </sheetPr>
  <dimension ref="F2:F34"/>
  <sheetViews>
    <sheetView workbookViewId="0">
      <selection activeCell="G43" sqref="G43"/>
    </sheetView>
  </sheetViews>
  <sheetFormatPr defaultRowHeight="15" x14ac:dyDescent="0.25"/>
  <sheetData>
    <row r="2" spans="6:6" x14ac:dyDescent="0.25">
      <c r="F2" t="s">
        <v>1410</v>
      </c>
    </row>
    <row r="15" spans="6:6" x14ac:dyDescent="0.25">
      <c r="F15" t="s">
        <v>1411</v>
      </c>
    </row>
    <row r="16" spans="6:6" x14ac:dyDescent="0.25">
      <c r="F16" t="s">
        <v>1412</v>
      </c>
    </row>
    <row r="33" spans="6:6" x14ac:dyDescent="0.25">
      <c r="F33" t="s">
        <v>1413</v>
      </c>
    </row>
    <row r="34" spans="6:6" x14ac:dyDescent="0.25">
      <c r="F34" t="s">
        <v>1414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"/>
  <sheetViews>
    <sheetView workbookViewId="0"/>
  </sheetViews>
  <sheetFormatPr defaultRowHeight="15" x14ac:dyDescent="0.25"/>
  <sheetData>
    <row r="1" spans="1:1" x14ac:dyDescent="0.25">
      <c r="A1" s="18" t="s">
        <v>14</v>
      </c>
    </row>
  </sheetData>
  <sheetProtection algorithmName="SHA-512" hashValue="Q8m5bdthd9oN4eht7uSvKWXjvtKq3lNr66WXVSF1TE1TxmAeP9x+6+t+xAVffbOaGnKxqfE1lAJrlDN4m74azA==" saltValue="lfGDorlfqSkxak/Ybj2E+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Общие</vt:lpstr>
      <vt:lpstr>Калькуляция</vt:lpstr>
      <vt:lpstr>Инструкции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BorMann</dc:creator>
  <cp:lastModifiedBy>Пользователь Windows</cp:lastModifiedBy>
  <cp:lastPrinted>2021-07-03T18:29:59Z</cp:lastPrinted>
  <dcterms:created xsi:type="dcterms:W3CDTF">2016-09-10T12:01:58Z</dcterms:created>
  <dcterms:modified xsi:type="dcterms:W3CDTF">2021-07-03T21:56:28Z</dcterms:modified>
</cp:coreProperties>
</file>