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3086AAD-C95C-460A-93B6-9E7C9E6188D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6" i="1"/>
  <c r="C8" i="1"/>
  <c r="C7" i="1"/>
  <c r="D7" i="1" s="1"/>
  <c r="I7" i="1" s="1"/>
  <c r="K7" i="1" s="1"/>
  <c r="D6" i="1"/>
  <c r="I6" i="1" s="1"/>
  <c r="K6" i="1" s="1"/>
  <c r="D8" i="1"/>
  <c r="I8" i="1" s="1"/>
  <c r="K8" i="1" s="1"/>
  <c r="L8" i="1" s="1"/>
  <c r="D9" i="1"/>
  <c r="I9" i="1" s="1"/>
  <c r="K9" i="1" s="1"/>
  <c r="L9" i="1" s="1"/>
  <c r="D5" i="1"/>
  <c r="I5" i="1" s="1"/>
  <c r="K5" i="1" s="1"/>
  <c r="L5" i="1" s="1"/>
  <c r="K10" i="1" l="1"/>
  <c r="L10" i="1"/>
</calcChain>
</file>

<file path=xl/sharedStrings.xml><?xml version="1.0" encoding="utf-8"?>
<sst xmlns="http://schemas.openxmlformats.org/spreadsheetml/2006/main" count="29" uniqueCount="29">
  <si>
    <t>Наименование материалов и конструкций</t>
  </si>
  <si>
    <t>Продолжительность потребления</t>
  </si>
  <si>
    <t>Потребность</t>
  </si>
  <si>
    <t>Коэффициент неравномерности</t>
  </si>
  <si>
    <t>Норма запаса, дн</t>
  </si>
  <si>
    <t>Расчетный запас материалов на складе</t>
  </si>
  <si>
    <r>
      <t>Площадь склада, м</t>
    </r>
    <r>
      <rPr>
        <vertAlign val="superscript"/>
        <sz val="10"/>
        <color rgb="FF000000"/>
        <rFont val="Calibri"/>
        <family val="2"/>
        <charset val="204"/>
      </rPr>
      <t>2</t>
    </r>
  </si>
  <si>
    <t>всего</t>
  </si>
  <si>
    <t>среднесуточная</t>
  </si>
  <si>
    <t>поступления</t>
  </si>
  <si>
    <t>потребления</t>
  </si>
  <si>
    <t>на ед. изм.</t>
  </si>
  <si>
    <t>расчет потреб.</t>
  </si>
  <si>
    <t>фактическая по СГП</t>
  </si>
  <si>
    <t>tp</t>
  </si>
  <si>
    <t>Робщ</t>
  </si>
  <si>
    <t>Робщ/ tp</t>
  </si>
  <si>
    <t>К1</t>
  </si>
  <si>
    <t>К2</t>
  </si>
  <si>
    <t>Зн</t>
  </si>
  <si>
    <t>qн</t>
  </si>
  <si>
    <t>Sобщ</t>
  </si>
  <si>
    <t>Sф</t>
  </si>
  <si>
    <t>Итого:</t>
  </si>
  <si>
    <t>Кирпич, 1000 шт</t>
  </si>
  <si>
    <t>Керамзитобетон, 1000 шт</t>
  </si>
  <si>
    <t>Плиты перекрытия, м3</t>
  </si>
  <si>
    <t>Перемычки, м3</t>
  </si>
  <si>
    <t>Лестничные площадки, марши и ограждения, 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</si>
</sst>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rgb="FF000000"/>
      <name val="Calibri"/>
      <family val="2"/>
      <charset val="204"/>
    </font>
    <font>
      <vertAlign val="superscript"/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textRotation="90" wrapText="1"/>
    </xf>
    <xf numFmtId="0" fontId="2" fillId="0" borderId="3" xfId="0" applyFont="1" applyBorder="1" applyAlignment="1">
      <alignment vertical="center" textRotation="90" wrapText="1"/>
    </xf>
    <xf numFmtId="0" fontId="2" fillId="0" borderId="4" xfId="0" applyFont="1" applyBorder="1" applyAlignment="1">
      <alignment vertical="center" textRotation="90" wrapText="1"/>
    </xf>
    <xf numFmtId="0" fontId="2" fillId="0" borderId="5" xfId="0" applyFont="1" applyBorder="1" applyAlignment="1">
      <alignment vertical="center" textRotation="90" wrapText="1"/>
    </xf>
    <xf numFmtId="0" fontId="2" fillId="0" borderId="6" xfId="0" applyFont="1" applyBorder="1" applyAlignment="1">
      <alignment vertical="center" textRotation="90" wrapText="1"/>
    </xf>
    <xf numFmtId="0" fontId="2" fillId="0" borderId="7" xfId="0" applyFont="1" applyBorder="1" applyAlignment="1">
      <alignment vertical="center" textRotation="90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228600</xdr:rowOff>
    </xdr:from>
    <xdr:to>
      <xdr:col>9</xdr:col>
      <xdr:colOff>47625</xdr:colOff>
      <xdr:row>3</xdr:row>
      <xdr:rowOff>219075</xdr:rowOff>
    </xdr:to>
    <xdr:pic>
      <xdr:nvPicPr>
        <xdr:cNvPr id="2" name="Рисунок 1047">
          <a:extLst>
            <a:ext uri="{FF2B5EF4-FFF2-40B4-BE49-F238E27FC236}">
              <a16:creationId xmlns:a16="http://schemas.microsoft.com/office/drawing/2014/main" id="{84E9E298-F4B2-433F-B9CF-6DEAB9B71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790575"/>
          <a:ext cx="6572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A10" sqref="A10:J10"/>
    </sheetView>
  </sheetViews>
  <sheetFormatPr defaultRowHeight="15" x14ac:dyDescent="0.25"/>
  <cols>
    <col min="1" max="1" width="11.140625" customWidth="1"/>
    <col min="2" max="2" width="8.28515625" customWidth="1"/>
    <col min="3" max="3" width="7.7109375" customWidth="1"/>
    <col min="4" max="4" width="9.140625" customWidth="1"/>
    <col min="5" max="5" width="7.140625" customWidth="1"/>
    <col min="6" max="6" width="7.42578125" customWidth="1"/>
    <col min="7" max="7" width="4.7109375" customWidth="1"/>
    <col min="8" max="8" width="3.42578125" customWidth="1"/>
    <col min="9" max="9" width="8.7109375" customWidth="1"/>
    <col min="10" max="10" width="7.140625" customWidth="1"/>
    <col min="11" max="11" width="8.85546875" customWidth="1"/>
    <col min="12" max="12" width="9.85546875" customWidth="1"/>
  </cols>
  <sheetData>
    <row r="1" spans="1:13" ht="25.5" customHeight="1" x14ac:dyDescent="0.25">
      <c r="A1" s="3" t="s">
        <v>0</v>
      </c>
      <c r="B1" s="4" t="s">
        <v>1</v>
      </c>
      <c r="C1" s="3" t="s">
        <v>2</v>
      </c>
      <c r="D1" s="3"/>
      <c r="E1" s="3" t="s">
        <v>3</v>
      </c>
      <c r="F1" s="3"/>
      <c r="G1" s="6" t="s">
        <v>4</v>
      </c>
      <c r="H1" s="7"/>
      <c r="I1" s="4" t="s">
        <v>5</v>
      </c>
      <c r="J1" s="3" t="s">
        <v>6</v>
      </c>
      <c r="K1" s="3"/>
      <c r="L1" s="3"/>
      <c r="M1" s="1"/>
    </row>
    <row r="2" spans="1:13" ht="18.75" customHeight="1" x14ac:dyDescent="0.25">
      <c r="A2" s="3"/>
      <c r="B2" s="4"/>
      <c r="C2" s="4" t="s">
        <v>7</v>
      </c>
      <c r="D2" s="4" t="s">
        <v>8</v>
      </c>
      <c r="E2" s="4" t="s">
        <v>9</v>
      </c>
      <c r="F2" s="4" t="s">
        <v>10</v>
      </c>
      <c r="G2" s="8"/>
      <c r="H2" s="9"/>
      <c r="I2" s="4"/>
      <c r="J2" s="4" t="s">
        <v>11</v>
      </c>
      <c r="K2" s="4" t="s">
        <v>12</v>
      </c>
      <c r="L2" s="4" t="s">
        <v>13</v>
      </c>
      <c r="M2" s="1"/>
    </row>
    <row r="3" spans="1:13" ht="18.75" x14ac:dyDescent="0.25">
      <c r="A3" s="3"/>
      <c r="B3" s="4"/>
      <c r="C3" s="4"/>
      <c r="D3" s="4"/>
      <c r="E3" s="4"/>
      <c r="F3" s="4"/>
      <c r="G3" s="10"/>
      <c r="H3" s="11"/>
      <c r="I3" s="4"/>
      <c r="J3" s="4"/>
      <c r="K3" s="4"/>
      <c r="L3" s="4"/>
      <c r="M3" s="1"/>
    </row>
    <row r="4" spans="1:13" ht="18.75" x14ac:dyDescent="0.25">
      <c r="A4" s="3"/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3" t="s">
        <v>19</v>
      </c>
      <c r="H4" s="3"/>
      <c r="I4" s="5"/>
      <c r="J4" s="2" t="s">
        <v>20</v>
      </c>
      <c r="K4" s="2" t="s">
        <v>21</v>
      </c>
      <c r="L4" s="2" t="s">
        <v>22</v>
      </c>
      <c r="M4" s="1"/>
    </row>
    <row r="5" spans="1:13" ht="25.5" x14ac:dyDescent="0.25">
      <c r="A5" s="12" t="s">
        <v>24</v>
      </c>
      <c r="B5" s="12">
        <v>85</v>
      </c>
      <c r="C5" s="12">
        <v>871.63</v>
      </c>
      <c r="D5" s="12">
        <f>C5/B5</f>
        <v>10.254470588235295</v>
      </c>
      <c r="E5" s="12">
        <v>1.1000000000000001</v>
      </c>
      <c r="F5" s="12">
        <v>1.3</v>
      </c>
      <c r="G5" s="13">
        <v>10</v>
      </c>
      <c r="H5" s="14"/>
      <c r="I5" s="12">
        <f>D5*G5*E5*F5</f>
        <v>146.63892941176474</v>
      </c>
      <c r="J5" s="12">
        <v>2.5</v>
      </c>
      <c r="K5" s="12">
        <f>I5/J5*1.15</f>
        <v>67.453907529411779</v>
      </c>
      <c r="L5" s="12">
        <f>K5/G5*B5/9</f>
        <v>63.706468222222242</v>
      </c>
      <c r="M5" s="1"/>
    </row>
    <row r="6" spans="1:13" ht="38.25" x14ac:dyDescent="0.25">
      <c r="A6" s="12" t="s">
        <v>25</v>
      </c>
      <c r="B6" s="12">
        <v>85</v>
      </c>
      <c r="C6" s="12">
        <v>28.863</v>
      </c>
      <c r="D6" s="12">
        <f t="shared" ref="D6:D9" si="0">C6/B6</f>
        <v>0.33956470588235294</v>
      </c>
      <c r="E6" s="12">
        <v>1.1000000000000001</v>
      </c>
      <c r="F6" s="12">
        <v>1.3</v>
      </c>
      <c r="G6" s="13">
        <v>10</v>
      </c>
      <c r="H6" s="14"/>
      <c r="I6" s="12">
        <f t="shared" ref="I6:I9" si="1">D6*G6*E6*F6</f>
        <v>4.855775294117648</v>
      </c>
      <c r="J6" s="12">
        <v>2.5</v>
      </c>
      <c r="K6" s="12">
        <f t="shared" ref="K6:K9" si="2">I6/J6*1.15</f>
        <v>2.2336566352941181</v>
      </c>
      <c r="L6" s="12">
        <f>K6/G6*B6/9</f>
        <v>2.1095646000000006</v>
      </c>
      <c r="M6" s="1"/>
    </row>
    <row r="7" spans="1:13" ht="38.25" x14ac:dyDescent="0.25">
      <c r="A7" s="12" t="s">
        <v>26</v>
      </c>
      <c r="B7" s="12">
        <v>85</v>
      </c>
      <c r="C7" s="12">
        <f>4783.05*0.22</f>
        <v>1052.271</v>
      </c>
      <c r="D7" s="12">
        <f t="shared" si="0"/>
        <v>12.379658823529411</v>
      </c>
      <c r="E7" s="12">
        <v>1.1000000000000001</v>
      </c>
      <c r="F7" s="12">
        <v>1.3</v>
      </c>
      <c r="G7" s="13">
        <v>10</v>
      </c>
      <c r="H7" s="14"/>
      <c r="I7" s="12">
        <f t="shared" si="1"/>
        <v>177.0291211764706</v>
      </c>
      <c r="J7" s="12">
        <v>2</v>
      </c>
      <c r="K7" s="12">
        <f t="shared" si="2"/>
        <v>101.79174467647059</v>
      </c>
      <c r="L7" s="12">
        <f>K7/G7*B7/9</f>
        <v>96.136647750000009</v>
      </c>
      <c r="M7" s="1"/>
    </row>
    <row r="8" spans="1:13" ht="25.5" x14ac:dyDescent="0.25">
      <c r="A8" s="12" t="s">
        <v>27</v>
      </c>
      <c r="B8" s="12">
        <v>85</v>
      </c>
      <c r="C8" s="12">
        <f>296.676*0.9</f>
        <v>267.00839999999999</v>
      </c>
      <c r="D8" s="12">
        <f t="shared" si="0"/>
        <v>3.1412752941176469</v>
      </c>
      <c r="E8" s="12">
        <v>1.1000000000000001</v>
      </c>
      <c r="F8" s="12">
        <v>1.3</v>
      </c>
      <c r="G8" s="13">
        <v>10</v>
      </c>
      <c r="H8" s="14"/>
      <c r="I8" s="12">
        <f t="shared" si="1"/>
        <v>44.92023670588236</v>
      </c>
      <c r="J8" s="12">
        <v>2.5</v>
      </c>
      <c r="K8" s="12">
        <f t="shared" si="2"/>
        <v>20.663308884705884</v>
      </c>
      <c r="L8" s="12">
        <f>K8/G8*B8/9</f>
        <v>19.51534728</v>
      </c>
      <c r="M8" s="1"/>
    </row>
    <row r="9" spans="1:13" ht="63.75" x14ac:dyDescent="0.25">
      <c r="A9" s="12" t="s">
        <v>28</v>
      </c>
      <c r="B9" s="12">
        <v>85</v>
      </c>
      <c r="C9" s="12">
        <v>45.73</v>
      </c>
      <c r="D9" s="12">
        <f t="shared" si="0"/>
        <v>0.53799999999999992</v>
      </c>
      <c r="E9" s="12">
        <v>1.1000000000000001</v>
      </c>
      <c r="F9" s="12">
        <v>1.3</v>
      </c>
      <c r="G9" s="13">
        <v>10</v>
      </c>
      <c r="H9" s="14"/>
      <c r="I9" s="12">
        <f t="shared" si="1"/>
        <v>7.6933999999999996</v>
      </c>
      <c r="J9" s="12">
        <v>2.5</v>
      </c>
      <c r="K9" s="12">
        <f t="shared" si="2"/>
        <v>3.5389639999999991</v>
      </c>
      <c r="L9" s="12">
        <f>K9/G9*B9/9</f>
        <v>3.3423548888888877</v>
      </c>
      <c r="M9" s="1"/>
    </row>
    <row r="10" spans="1:13" x14ac:dyDescent="0.25">
      <c r="A10" s="15" t="s">
        <v>23</v>
      </c>
      <c r="B10" s="15"/>
      <c r="C10" s="15"/>
      <c r="D10" s="15"/>
      <c r="E10" s="15"/>
      <c r="F10" s="15"/>
      <c r="G10" s="15"/>
      <c r="H10" s="15"/>
      <c r="I10" s="15"/>
      <c r="J10" s="15"/>
      <c r="K10" s="16">
        <f>SUM(K5:K9)</f>
        <v>195.68158172588235</v>
      </c>
      <c r="L10" s="16">
        <f>SUM(L5:L9)</f>
        <v>184.81038274111111</v>
      </c>
    </row>
  </sheetData>
  <mergeCells count="21">
    <mergeCell ref="A10:J10"/>
    <mergeCell ref="G5:H5"/>
    <mergeCell ref="G6:H6"/>
    <mergeCell ref="G7:H7"/>
    <mergeCell ref="G8:H8"/>
    <mergeCell ref="G9:H9"/>
    <mergeCell ref="I1:I3"/>
    <mergeCell ref="J1:L1"/>
    <mergeCell ref="C2:C3"/>
    <mergeCell ref="D2:D3"/>
    <mergeCell ref="E2:E3"/>
    <mergeCell ref="F2:F3"/>
    <mergeCell ref="J2:J3"/>
    <mergeCell ref="K2:K3"/>
    <mergeCell ref="L2:L3"/>
    <mergeCell ref="G1:H3"/>
    <mergeCell ref="A1:A4"/>
    <mergeCell ref="B1:B3"/>
    <mergeCell ref="C1:D1"/>
    <mergeCell ref="E1:F1"/>
    <mergeCell ref="G4:H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2015-06-05T18:19:34Z</dcterms:created>
  <dcterms:modified xsi:type="dcterms:W3CDTF">2021-06-28T00:55:53Z</dcterms:modified>
</cp:coreProperties>
</file>