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bachelorprojekt\lockstep_algorithm\data\"/>
    </mc:Choice>
  </mc:AlternateContent>
  <xr:revisionPtr revIDLastSave="0" documentId="13_ncr:1_{1F9AFF4F-9787-4738-AE6F-94256F4DF051}" xr6:coauthVersionLast="47" xr6:coauthVersionMax="47" xr10:uidLastSave="{00000000-0000-0000-0000-000000000000}"/>
  <bookViews>
    <workbookView xWindow="-120" yWindow="-120" windowWidth="29040" windowHeight="15720" activeTab="5" xr2:uid="{F15F8A2E-46BA-487E-9055-5E3E5DA9E31A}"/>
  </bookViews>
  <sheets>
    <sheet name="Appendix" sheetId="5" r:id="rId1"/>
    <sheet name="Optimizations" sheetId="11" r:id="rId2"/>
    <sheet name="BDD peak size experiments" sheetId="9" r:id="rId3"/>
    <sheet name="Lockstep algorithms" sheetId="8" r:id="rId4"/>
    <sheet name="Peak BDD size" sheetId="7" r:id="rId5"/>
    <sheet name="All runs" sheetId="3" r:id="rId6"/>
    <sheet name="XB slow" sheetId="6" r:id="rId7"/>
    <sheet name="1 or more SCCS" sheetId="10" r:id="rId8"/>
    <sheet name="Relation connectednes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3" i="6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" i="3"/>
  <c r="T28" i="3"/>
  <c r="T27" i="3"/>
  <c r="S28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5" i="3"/>
  <c r="T2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6" i="3"/>
  <c r="S27" i="3"/>
  <c r="S3" i="3"/>
  <c r="Q4" i="3"/>
  <c r="Q5" i="3"/>
  <c r="Q7" i="3"/>
  <c r="Q6" i="3"/>
  <c r="Q10" i="3"/>
  <c r="Q9" i="3"/>
  <c r="Q11" i="3"/>
  <c r="Q14" i="3"/>
  <c r="Q16" i="3"/>
  <c r="Q13" i="3"/>
  <c r="Q18" i="3"/>
  <c r="Q15" i="3"/>
  <c r="Q19" i="3"/>
  <c r="Q8" i="3"/>
  <c r="Q21" i="3"/>
  <c r="Q17" i="3"/>
  <c r="Q20" i="3"/>
  <c r="Q12" i="3"/>
  <c r="Q25" i="3"/>
  <c r="Q26" i="3"/>
  <c r="Q23" i="3"/>
  <c r="Q22" i="3"/>
  <c r="Q27" i="3"/>
  <c r="Q28" i="3"/>
  <c r="Q29" i="3"/>
  <c r="Q30" i="3"/>
  <c r="Q31" i="3"/>
  <c r="Q32" i="3"/>
  <c r="Q24" i="3"/>
  <c r="Q33" i="3"/>
  <c r="Q34" i="3"/>
  <c r="Q3" i="3"/>
  <c r="AV5" i="11"/>
  <c r="AU5" i="11"/>
  <c r="AP5" i="11"/>
  <c r="AO5" i="11"/>
  <c r="AF5" i="11"/>
  <c r="AV4" i="11"/>
  <c r="AU4" i="11"/>
  <c r="AP4" i="11"/>
  <c r="AO4" i="11"/>
  <c r="AF4" i="11"/>
  <c r="AV7" i="11"/>
  <c r="AU7" i="11"/>
  <c r="AP7" i="11"/>
  <c r="AO7" i="11"/>
  <c r="AF7" i="11"/>
  <c r="AV9" i="11"/>
  <c r="AU9" i="11"/>
  <c r="AP9" i="11"/>
  <c r="AO9" i="11"/>
  <c r="AF9" i="11"/>
  <c r="AV8" i="11"/>
  <c r="AU8" i="11"/>
  <c r="AP8" i="11"/>
  <c r="AO8" i="11"/>
  <c r="AF8" i="11"/>
  <c r="AV6" i="11"/>
  <c r="AU6" i="11"/>
  <c r="AP6" i="11"/>
  <c r="AO6" i="11"/>
  <c r="AF6" i="11"/>
  <c r="AV12" i="11"/>
  <c r="AU12" i="11"/>
  <c r="AP12" i="11"/>
  <c r="AO12" i="11"/>
  <c r="AF12" i="11"/>
  <c r="AV15" i="11"/>
  <c r="AU15" i="11"/>
  <c r="AP15" i="11"/>
  <c r="AO15" i="11"/>
  <c r="AF15" i="11"/>
  <c r="AV17" i="11"/>
  <c r="AU17" i="11"/>
  <c r="AP17" i="11"/>
  <c r="AO17" i="11"/>
  <c r="AF17" i="11"/>
  <c r="AV23" i="11"/>
  <c r="AU23" i="11"/>
  <c r="AP23" i="11"/>
  <c r="AO23" i="11"/>
  <c r="AF23" i="11"/>
  <c r="AV10" i="11"/>
  <c r="AU10" i="11"/>
  <c r="AP10" i="11"/>
  <c r="AO10" i="11"/>
  <c r="AF10" i="11"/>
  <c r="AV22" i="11"/>
  <c r="AU22" i="11"/>
  <c r="AP22" i="11"/>
  <c r="AO22" i="11"/>
  <c r="AF22" i="11"/>
  <c r="AV16" i="11"/>
  <c r="AU16" i="11"/>
  <c r="AP16" i="11"/>
  <c r="AO16" i="11"/>
  <c r="AF16" i="11"/>
  <c r="AV11" i="11"/>
  <c r="AU11" i="11"/>
  <c r="AP11" i="11"/>
  <c r="AO11" i="11"/>
  <c r="AF11" i="11"/>
  <c r="AV25" i="11"/>
  <c r="AU25" i="11"/>
  <c r="AP25" i="11"/>
  <c r="AO25" i="11"/>
  <c r="AF25" i="11"/>
  <c r="AV24" i="11"/>
  <c r="AU24" i="11"/>
  <c r="AP24" i="11"/>
  <c r="AO24" i="11"/>
  <c r="AF24" i="11"/>
  <c r="AV28" i="11"/>
  <c r="AU28" i="11"/>
  <c r="AP28" i="11"/>
  <c r="AO28" i="11"/>
  <c r="AF28" i="11"/>
  <c r="AV18" i="11"/>
  <c r="AU18" i="11"/>
  <c r="AP18" i="11"/>
  <c r="AO18" i="11"/>
  <c r="AF18" i="11"/>
  <c r="AV13" i="11"/>
  <c r="AU13" i="11"/>
  <c r="AP13" i="11"/>
  <c r="AO13" i="11"/>
  <c r="AF13" i="11"/>
  <c r="AV20" i="11"/>
  <c r="AU20" i="11"/>
  <c r="AP20" i="11"/>
  <c r="AO20" i="11"/>
  <c r="AF20" i="11"/>
  <c r="AV34" i="11"/>
  <c r="AU34" i="11"/>
  <c r="AP34" i="11"/>
  <c r="AO34" i="11"/>
  <c r="AF34" i="11"/>
  <c r="AV21" i="11"/>
  <c r="AU21" i="11"/>
  <c r="AP21" i="11"/>
  <c r="AO21" i="11"/>
  <c r="AF21" i="11"/>
  <c r="AV14" i="11"/>
  <c r="AU14" i="11"/>
  <c r="AP14" i="11"/>
  <c r="AO14" i="11"/>
  <c r="AF14" i="11"/>
  <c r="AV30" i="11"/>
  <c r="AU30" i="11"/>
  <c r="AP30" i="11"/>
  <c r="AO30" i="11"/>
  <c r="AF30" i="11"/>
  <c r="AV19" i="11"/>
  <c r="AU19" i="11"/>
  <c r="AP19" i="11"/>
  <c r="AO19" i="11"/>
  <c r="AF19" i="11"/>
  <c r="AV31" i="11"/>
  <c r="AU31" i="11"/>
  <c r="AP31" i="11"/>
  <c r="AO31" i="11"/>
  <c r="AF31" i="11"/>
  <c r="AV26" i="11"/>
  <c r="AU26" i="11"/>
  <c r="AP26" i="11"/>
  <c r="AO26" i="11"/>
  <c r="AF26" i="11"/>
  <c r="AV33" i="11"/>
  <c r="AU33" i="11"/>
  <c r="AP33" i="11"/>
  <c r="AO33" i="11"/>
  <c r="AF33" i="11"/>
  <c r="AV29" i="11"/>
  <c r="AU29" i="11"/>
  <c r="AP29" i="11"/>
  <c r="AO29" i="11"/>
  <c r="AF29" i="11"/>
  <c r="AV27" i="11"/>
  <c r="AU27" i="11"/>
  <c r="AP27" i="11"/>
  <c r="AO27" i="11"/>
  <c r="AF27" i="11"/>
  <c r="AV35" i="11"/>
  <c r="AU35" i="11"/>
  <c r="AP35" i="11"/>
  <c r="AO35" i="11"/>
  <c r="AF35" i="11"/>
  <c r="AV32" i="11"/>
  <c r="AU32" i="11"/>
  <c r="AP32" i="11"/>
  <c r="AO32" i="11"/>
  <c r="AF32" i="11"/>
  <c r="Y4" i="11"/>
  <c r="E35" i="11"/>
  <c r="E34" i="11"/>
  <c r="E25" i="11"/>
  <c r="E33" i="11"/>
  <c r="E32" i="11"/>
  <c r="E31" i="11"/>
  <c r="E30" i="11"/>
  <c r="E29" i="11"/>
  <c r="E28" i="11"/>
  <c r="E23" i="11"/>
  <c r="E24" i="11"/>
  <c r="E27" i="11"/>
  <c r="E26" i="11"/>
  <c r="E13" i="11"/>
  <c r="E21" i="11"/>
  <c r="E18" i="11"/>
  <c r="E22" i="11"/>
  <c r="E9" i="11"/>
  <c r="E20" i="11"/>
  <c r="E16" i="11"/>
  <c r="E19" i="11"/>
  <c r="E14" i="11"/>
  <c r="E17" i="11"/>
  <c r="E15" i="11"/>
  <c r="E12" i="11"/>
  <c r="E10" i="11"/>
  <c r="E11" i="11"/>
  <c r="E7" i="11"/>
  <c r="E8" i="11"/>
  <c r="E6" i="11"/>
  <c r="E5" i="11"/>
  <c r="E4" i="11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F6" i="5"/>
  <c r="BF5" i="5"/>
  <c r="BF4" i="5"/>
  <c r="F2" i="12"/>
  <c r="H49" i="12"/>
  <c r="G49" i="12"/>
  <c r="F49" i="12"/>
  <c r="H42" i="12"/>
  <c r="G42" i="12"/>
  <c r="F42" i="12"/>
  <c r="H64" i="12"/>
  <c r="G64" i="12"/>
  <c r="F64" i="12"/>
  <c r="H55" i="12"/>
  <c r="G55" i="12"/>
  <c r="F55" i="12"/>
  <c r="H54" i="12"/>
  <c r="G54" i="12"/>
  <c r="F54" i="12"/>
  <c r="H47" i="12"/>
  <c r="G47" i="12"/>
  <c r="F47" i="12"/>
  <c r="H41" i="12"/>
  <c r="G41" i="12"/>
  <c r="F41" i="12"/>
  <c r="H46" i="12"/>
  <c r="G46" i="12"/>
  <c r="F46" i="12"/>
  <c r="H53" i="12"/>
  <c r="G53" i="12"/>
  <c r="F53" i="12"/>
  <c r="H57" i="12"/>
  <c r="G57" i="12"/>
  <c r="F57" i="12"/>
  <c r="H62" i="12"/>
  <c r="G62" i="12"/>
  <c r="F62" i="12"/>
  <c r="H45" i="12"/>
  <c r="G45" i="12"/>
  <c r="F45" i="12"/>
  <c r="H52" i="12"/>
  <c r="G52" i="12"/>
  <c r="F52" i="12"/>
  <c r="H50" i="12"/>
  <c r="G50" i="12"/>
  <c r="F50" i="12"/>
  <c r="H63" i="12"/>
  <c r="G63" i="12"/>
  <c r="F63" i="12"/>
  <c r="H67" i="12"/>
  <c r="G67" i="12"/>
  <c r="F67" i="12"/>
  <c r="H40" i="12"/>
  <c r="G40" i="12"/>
  <c r="F40" i="12"/>
  <c r="H59" i="12"/>
  <c r="G59" i="12"/>
  <c r="F59" i="12"/>
  <c r="H44" i="12"/>
  <c r="G44" i="12"/>
  <c r="F44" i="12"/>
  <c r="H66" i="12"/>
  <c r="G66" i="12"/>
  <c r="F66" i="12"/>
  <c r="H60" i="12"/>
  <c r="G60" i="12"/>
  <c r="F60" i="12"/>
  <c r="H65" i="12"/>
  <c r="G65" i="12"/>
  <c r="F65" i="12"/>
  <c r="H39" i="12"/>
  <c r="G39" i="12"/>
  <c r="F39" i="12"/>
  <c r="H58" i="12"/>
  <c r="G58" i="12"/>
  <c r="F58" i="12"/>
  <c r="H61" i="12"/>
  <c r="G61" i="12"/>
  <c r="F61" i="12"/>
  <c r="H48" i="12"/>
  <c r="G48" i="12"/>
  <c r="F48" i="12"/>
  <c r="H38" i="12"/>
  <c r="G38" i="12"/>
  <c r="F38" i="12"/>
  <c r="H51" i="12"/>
  <c r="G51" i="12"/>
  <c r="F51" i="12"/>
  <c r="H43" i="12"/>
  <c r="G43" i="12"/>
  <c r="F43" i="12"/>
  <c r="H37" i="12"/>
  <c r="G37" i="12"/>
  <c r="F37" i="12"/>
  <c r="H56" i="12"/>
  <c r="G56" i="12"/>
  <c r="F56" i="12"/>
  <c r="H36" i="12"/>
  <c r="G36" i="12"/>
  <c r="F36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4" i="12"/>
  <c r="G3" i="12"/>
  <c r="G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2" i="12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4" i="11"/>
  <c r="Y11" i="11"/>
  <c r="Z11" i="11" s="1"/>
  <c r="Y5" i="11"/>
  <c r="AA5" i="11" s="1"/>
  <c r="Y6" i="11"/>
  <c r="Z6" i="11" s="1"/>
  <c r="Y7" i="11"/>
  <c r="Z7" i="11" s="1"/>
  <c r="Y8" i="11"/>
  <c r="Z8" i="11" s="1"/>
  <c r="Y9" i="11"/>
  <c r="Z9" i="11" s="1"/>
  <c r="Y10" i="11"/>
  <c r="Z10" i="11" s="1"/>
  <c r="Y12" i="11"/>
  <c r="Z12" i="11" s="1"/>
  <c r="Y13" i="11"/>
  <c r="Z13" i="11" s="1"/>
  <c r="Y14" i="11"/>
  <c r="Z14" i="11" s="1"/>
  <c r="Y15" i="11"/>
  <c r="Z15" i="11" s="1"/>
  <c r="Y16" i="11"/>
  <c r="Z16" i="11" s="1"/>
  <c r="Y17" i="11"/>
  <c r="Z17" i="11" s="1"/>
  <c r="Y18" i="11"/>
  <c r="Z18" i="11" s="1"/>
  <c r="Y19" i="11"/>
  <c r="Z19" i="11" s="1"/>
  <c r="Y20" i="11"/>
  <c r="Z20" i="11" s="1"/>
  <c r="Y21" i="11"/>
  <c r="Z21" i="11" s="1"/>
  <c r="Y22" i="11"/>
  <c r="Z22" i="11" s="1"/>
  <c r="Y23" i="11"/>
  <c r="Z23" i="11" s="1"/>
  <c r="Y24" i="11"/>
  <c r="Z24" i="11" s="1"/>
  <c r="Y25" i="11"/>
  <c r="Z25" i="11" s="1"/>
  <c r="Y26" i="11"/>
  <c r="Z26" i="11" s="1"/>
  <c r="Y27" i="11"/>
  <c r="AA27" i="11" s="1"/>
  <c r="Y28" i="11"/>
  <c r="Z28" i="11" s="1"/>
  <c r="Y29" i="11"/>
  <c r="Z29" i="11" s="1"/>
  <c r="Y30" i="11"/>
  <c r="Z30" i="11" s="1"/>
  <c r="Y31" i="11"/>
  <c r="Z31" i="11" s="1"/>
  <c r="Y32" i="11"/>
  <c r="Z32" i="11" s="1"/>
  <c r="Y33" i="11"/>
  <c r="Z33" i="11" s="1"/>
  <c r="Y34" i="11"/>
  <c r="Z34" i="11" s="1"/>
  <c r="Y35" i="11"/>
  <c r="Z35" i="11" s="1"/>
  <c r="Z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4" i="11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4" i="7"/>
  <c r="I34" i="7"/>
  <c r="H34" i="7"/>
  <c r="E34" i="7"/>
  <c r="J33" i="7"/>
  <c r="I33" i="7"/>
  <c r="H33" i="7"/>
  <c r="E33" i="7"/>
  <c r="J32" i="7"/>
  <c r="I32" i="7"/>
  <c r="H32" i="7"/>
  <c r="E32" i="7"/>
  <c r="J31" i="7"/>
  <c r="I31" i="7"/>
  <c r="H31" i="7"/>
  <c r="E31" i="7"/>
  <c r="J30" i="7"/>
  <c r="I30" i="7"/>
  <c r="H30" i="7"/>
  <c r="E30" i="7"/>
  <c r="J29" i="7"/>
  <c r="I29" i="7"/>
  <c r="H29" i="7"/>
  <c r="E29" i="7"/>
  <c r="J28" i="7"/>
  <c r="I28" i="7"/>
  <c r="H28" i="7"/>
  <c r="E28" i="7"/>
  <c r="J27" i="7"/>
  <c r="I27" i="7"/>
  <c r="H27" i="7"/>
  <c r="E27" i="7"/>
  <c r="J26" i="7"/>
  <c r="I26" i="7"/>
  <c r="H26" i="7"/>
  <c r="E26" i="7"/>
  <c r="J25" i="7"/>
  <c r="I25" i="7"/>
  <c r="H25" i="7"/>
  <c r="E25" i="7"/>
  <c r="J24" i="7"/>
  <c r="I24" i="7"/>
  <c r="H24" i="7"/>
  <c r="E24" i="7"/>
  <c r="E23" i="7"/>
  <c r="J22" i="7"/>
  <c r="I22" i="7"/>
  <c r="H22" i="7"/>
  <c r="E22" i="7"/>
  <c r="J21" i="7"/>
  <c r="I21" i="7"/>
  <c r="H21" i="7"/>
  <c r="E21" i="7"/>
  <c r="J20" i="7"/>
  <c r="I20" i="7"/>
  <c r="H20" i="7"/>
  <c r="E20" i="7"/>
  <c r="J19" i="7"/>
  <c r="I19" i="7"/>
  <c r="H19" i="7"/>
  <c r="E19" i="7"/>
  <c r="J18" i="7"/>
  <c r="I18" i="7"/>
  <c r="H18" i="7"/>
  <c r="E18" i="7"/>
  <c r="J17" i="7"/>
  <c r="I17" i="7"/>
  <c r="H17" i="7"/>
  <c r="E17" i="7"/>
  <c r="J16" i="7"/>
  <c r="I16" i="7"/>
  <c r="H16" i="7"/>
  <c r="E16" i="7"/>
  <c r="J15" i="7"/>
  <c r="I15" i="7"/>
  <c r="H15" i="7"/>
  <c r="E15" i="7"/>
  <c r="J14" i="7"/>
  <c r="I14" i="7"/>
  <c r="H14" i="7"/>
  <c r="E14" i="7"/>
  <c r="J13" i="7"/>
  <c r="I13" i="7"/>
  <c r="H13" i="7"/>
  <c r="E13" i="7"/>
  <c r="J12" i="7"/>
  <c r="I12" i="7"/>
  <c r="H12" i="7"/>
  <c r="E12" i="7"/>
  <c r="J11" i="7"/>
  <c r="I11" i="7"/>
  <c r="H11" i="7"/>
  <c r="E11" i="7"/>
  <c r="J10" i="7"/>
  <c r="I10" i="7"/>
  <c r="H10" i="7"/>
  <c r="E10" i="7"/>
  <c r="J9" i="7"/>
  <c r="I9" i="7"/>
  <c r="H9" i="7"/>
  <c r="E9" i="7"/>
  <c r="E8" i="7"/>
  <c r="E7" i="7"/>
  <c r="E6" i="7"/>
  <c r="E5" i="7"/>
  <c r="E4" i="7"/>
  <c r="E3" i="7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  <c r="AA26" i="11" l="1"/>
  <c r="AA11" i="11"/>
  <c r="AA4" i="11"/>
  <c r="AA29" i="11"/>
  <c r="AA25" i="11"/>
  <c r="AA24" i="11"/>
  <c r="AA23" i="11"/>
  <c r="AA22" i="11"/>
  <c r="AA21" i="11"/>
  <c r="AA20" i="11"/>
  <c r="AA13" i="11"/>
  <c r="Z27" i="11"/>
  <c r="AA9" i="11"/>
  <c r="AA6" i="11"/>
  <c r="Z5" i="11"/>
  <c r="AA35" i="11"/>
  <c r="AA19" i="11"/>
  <c r="AA8" i="11"/>
  <c r="AA7" i="11"/>
  <c r="AA34" i="11"/>
  <c r="AA18" i="11"/>
  <c r="AA33" i="11"/>
  <c r="AA17" i="11"/>
  <c r="AA10" i="11"/>
  <c r="AA32" i="11"/>
  <c r="AA16" i="11"/>
  <c r="AA31" i="11"/>
  <c r="AA15" i="11"/>
  <c r="AA30" i="11"/>
  <c r="AA14" i="11"/>
  <c r="AA28" i="11"/>
  <c r="AA12" i="11"/>
</calcChain>
</file>

<file path=xl/sharedStrings.xml><?xml version="1.0" encoding="utf-8"?>
<sst xmlns="http://schemas.openxmlformats.org/spreadsheetml/2006/main" count="289" uniqueCount="52">
  <si>
    <t>Places</t>
  </si>
  <si>
    <t>Relations</t>
  </si>
  <si>
    <t>Nodes</t>
  </si>
  <si>
    <t>SCCs</t>
  </si>
  <si>
    <t>Symbolic steps</t>
  </si>
  <si>
    <t>Lockstep saturation</t>
  </si>
  <si>
    <t>XB saturation</t>
  </si>
  <si>
    <t>SCC's</t>
  </si>
  <si>
    <t>With pruning</t>
  </si>
  <si>
    <t>No pruning</t>
  </si>
  <si>
    <t>Lockstep relation union</t>
  </si>
  <si>
    <t>XB relation union</t>
  </si>
  <si>
    <t>Peak BDD size</t>
  </si>
  <si>
    <t>LSSat</t>
  </si>
  <si>
    <t>LSRelUn</t>
  </si>
  <si>
    <t>Max</t>
  </si>
  <si>
    <t>LSSat rel</t>
  </si>
  <si>
    <t>LSRelUn rel</t>
  </si>
  <si>
    <t>1 SCC</t>
  </si>
  <si>
    <t>&gt;1 SCC</t>
  </si>
  <si>
    <t>XB worst-case graphs (no pruning)</t>
  </si>
  <si>
    <t>Run time (ms)</t>
  </si>
  <si>
    <t>Graphs with initial pruning</t>
  </si>
  <si>
    <t>Graphs without initial pruning</t>
  </si>
  <si>
    <t xml:space="preserve">  </t>
  </si>
  <si>
    <t>SCC/node</t>
  </si>
  <si>
    <t>run time diff</t>
  </si>
  <si>
    <t>peak size diff</t>
  </si>
  <si>
    <t>symb step diff</t>
  </si>
  <si>
    <t>Peak BDD size (full)</t>
  </si>
  <si>
    <t>Peak BDD size (forward set)</t>
  </si>
  <si>
    <t>LockstepSat</t>
  </si>
  <si>
    <t>XBSat</t>
  </si>
  <si>
    <t>Peak BDD size (backward set)</t>
  </si>
  <si>
    <t>Lockstep saturation optimized</t>
  </si>
  <si>
    <t>XB saturation optimized</t>
  </si>
  <si>
    <t>LS opt</t>
  </si>
  <si>
    <t>XB opt</t>
  </si>
  <si>
    <t>Norm. # of edges</t>
  </si>
  <si>
    <t>Norm. out-degree</t>
  </si>
  <si>
    <t>Run time speed-up</t>
  </si>
  <si>
    <t>Symbolic steps speed-up</t>
  </si>
  <si>
    <t># of edges</t>
  </si>
  <si>
    <t>Density</t>
  </si>
  <si>
    <t>Edges</t>
  </si>
  <si>
    <t>Relation graphs</t>
  </si>
  <si>
    <t>Petri Nets</t>
  </si>
  <si>
    <t>Sat speed-up</t>
  </si>
  <si>
    <t>LS speed-up</t>
  </si>
  <si>
    <t>LS rel speed-up</t>
  </si>
  <si>
    <t>Sat rel speed-up</t>
  </si>
  <si>
    <t>Rel improv symb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</si>
</sst>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00_-;\-* #,##0.00000_-;_-* &quot;-&quot;??_-;_-@_-"/>
    <numFmt numFmtId="167" formatCode="_-* #,##0.000000_-;\-* #,##0.000000_-;_-* &quot;-&quot;??_-;_-@_-"/>
    <numFmt numFmtId="168" formatCode="_-* #,##0.0000_-;\-* #,##0.0000_-;_-* &quot;-&quot;??_-;_-@_-"/>
    <numFmt numFmtId="173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2" applyNumberFormat="0" applyAlignment="0" applyProtection="0"/>
    <xf numFmtId="0" fontId="10" fillId="6" borderId="13" applyNumberFormat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4" fillId="0" borderId="0" applyNumberFormat="0" applyFill="0" applyBorder="0" applyAlignment="0" applyProtection="0"/>
    <xf numFmtId="0" fontId="1" fillId="8" borderId="1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1" applyNumberFormat="1" applyFont="1" applyBorder="1"/>
    <xf numFmtId="11" fontId="0" fillId="0" borderId="4" xfId="1" applyNumberFormat="1" applyFont="1" applyBorder="1"/>
    <xf numFmtId="11" fontId="0" fillId="0" borderId="0" xfId="0" applyNumberFormat="1" applyBorder="1"/>
    <xf numFmtId="11" fontId="0" fillId="0" borderId="4" xfId="0" applyNumberFormat="1" applyBorder="1"/>
    <xf numFmtId="164" fontId="0" fillId="0" borderId="0" xfId="0" applyNumberFormat="1"/>
    <xf numFmtId="0" fontId="0" fillId="0" borderId="0" xfId="0" applyFill="1" applyBorder="1"/>
    <xf numFmtId="165" fontId="0" fillId="0" borderId="0" xfId="0" applyNumberFormat="1"/>
    <xf numFmtId="2" fontId="0" fillId="0" borderId="0" xfId="0" applyNumberFormat="1"/>
    <xf numFmtId="0" fontId="0" fillId="0" borderId="0" xfId="0"/>
    <xf numFmtId="0" fontId="0" fillId="33" borderId="1" xfId="0" applyFill="1" applyBorder="1"/>
    <xf numFmtId="0" fontId="0" fillId="33" borderId="0" xfId="0" applyFill="1" applyBorder="1"/>
    <xf numFmtId="164" fontId="0" fillId="33" borderId="0" xfId="1" applyNumberFormat="1" applyFont="1" applyFill="1" applyBorder="1"/>
    <xf numFmtId="164" fontId="0" fillId="33" borderId="2" xfId="1" applyNumberFormat="1" applyFont="1" applyFill="1" applyBorder="1"/>
    <xf numFmtId="164" fontId="0" fillId="33" borderId="1" xfId="1" applyNumberFormat="1" applyFont="1" applyFill="1" applyBorder="1"/>
    <xf numFmtId="0" fontId="0" fillId="33" borderId="2" xfId="0" applyFill="1" applyBorder="1"/>
    <xf numFmtId="11" fontId="0" fillId="33" borderId="0" xfId="1" applyNumberFormat="1" applyFont="1" applyFill="1" applyBorder="1"/>
    <xf numFmtId="0" fontId="0" fillId="34" borderId="1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0" fontId="0" fillId="34" borderId="4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0" fillId="34" borderId="1" xfId="0" applyFill="1" applyBorder="1"/>
    <xf numFmtId="0" fontId="0" fillId="34" borderId="2" xfId="0" applyFill="1" applyBorder="1"/>
    <xf numFmtId="0" fontId="0" fillId="34" borderId="3" xfId="0" applyFill="1" applyBorder="1"/>
    <xf numFmtId="0" fontId="0" fillId="34" borderId="5" xfId="0" applyFill="1" applyBorder="1"/>
    <xf numFmtId="0" fontId="0" fillId="33" borderId="0" xfId="0" applyFill="1"/>
    <xf numFmtId="0" fontId="0" fillId="0" borderId="0" xfId="0" applyAlignment="1">
      <alignment horizontal="center"/>
    </xf>
    <xf numFmtId="11" fontId="0" fillId="0" borderId="0" xfId="1" applyNumberFormat="1" applyFont="1" applyFill="1" applyBorder="1"/>
    <xf numFmtId="164" fontId="0" fillId="0" borderId="0" xfId="1" applyNumberFormat="1" applyFont="1" applyFill="1" applyBorder="1"/>
    <xf numFmtId="0" fontId="0" fillId="0" borderId="0" xfId="0" applyFill="1" applyBorder="1" applyAlignment="1">
      <alignment horizontal="center" vertical="center"/>
    </xf>
    <xf numFmtId="0" fontId="0" fillId="33" borderId="3" xfId="0" applyFill="1" applyBorder="1"/>
    <xf numFmtId="0" fontId="0" fillId="33" borderId="4" xfId="0" applyFill="1" applyBorder="1"/>
    <xf numFmtId="11" fontId="0" fillId="33" borderId="4" xfId="1" applyNumberFormat="1" applyFont="1" applyFill="1" applyBorder="1"/>
    <xf numFmtId="164" fontId="0" fillId="33" borderId="5" xfId="1" applyNumberFormat="1" applyFont="1" applyFill="1" applyBorder="1"/>
    <xf numFmtId="164" fontId="0" fillId="33" borderId="3" xfId="1" applyNumberFormat="1" applyFont="1" applyFill="1" applyBorder="1"/>
    <xf numFmtId="164" fontId="0" fillId="33" borderId="4" xfId="1" applyNumberFormat="1" applyFont="1" applyFill="1" applyBorder="1"/>
    <xf numFmtId="0" fontId="0" fillId="33" borderId="5" xfId="0" applyFill="1" applyBorder="1"/>
    <xf numFmtId="2" fontId="0" fillId="0" borderId="2" xfId="1" applyNumberFormat="1" applyFont="1" applyBorder="1"/>
    <xf numFmtId="2" fontId="0" fillId="33" borderId="2" xfId="1" applyNumberFormat="1" applyFont="1" applyFill="1" applyBorder="1"/>
    <xf numFmtId="2" fontId="0" fillId="0" borderId="5" xfId="1" applyNumberFormat="1" applyFont="1" applyBorder="1"/>
    <xf numFmtId="2" fontId="0" fillId="0" borderId="2" xfId="0" applyNumberFormat="1" applyBorder="1"/>
    <xf numFmtId="2" fontId="0" fillId="0" borderId="5" xfId="0" applyNumberFormat="1" applyBorder="1"/>
    <xf numFmtId="2" fontId="0" fillId="33" borderId="2" xfId="0" applyNumberFormat="1" applyFill="1" applyBorder="1"/>
    <xf numFmtId="0" fontId="0" fillId="0" borderId="0" xfId="0" applyNumberFormat="1"/>
    <xf numFmtId="2" fontId="0" fillId="0" borderId="0" xfId="1" applyNumberFormat="1" applyFont="1" applyBorder="1"/>
    <xf numFmtId="2" fontId="0" fillId="33" borderId="0" xfId="1" applyNumberFormat="1" applyFont="1" applyFill="1" applyBorder="1"/>
    <xf numFmtId="2" fontId="0" fillId="0" borderId="4" xfId="1" applyNumberFormat="1" applyFont="1" applyBorder="1"/>
    <xf numFmtId="2" fontId="0" fillId="0" borderId="0" xfId="0" applyNumberFormat="1" applyBorder="1"/>
    <xf numFmtId="2" fontId="0" fillId="33" borderId="0" xfId="0" applyNumberFormat="1" applyFill="1" applyBorder="1"/>
    <xf numFmtId="2" fontId="0" fillId="0" borderId="4" xfId="0" applyNumberFormat="1" applyBorder="1"/>
    <xf numFmtId="2" fontId="0" fillId="33" borderId="0" xfId="0" applyNumberFormat="1" applyFill="1"/>
    <xf numFmtId="0" fontId="0" fillId="0" borderId="8" xfId="0" applyFill="1" applyBorder="1"/>
    <xf numFmtId="167" fontId="0" fillId="0" borderId="2" xfId="0" applyNumberFormat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167" fontId="0" fillId="0" borderId="5" xfId="0" applyNumberFormat="1" applyBorder="1"/>
    <xf numFmtId="166" fontId="0" fillId="33" borderId="0" xfId="0" applyNumberFormat="1" applyFill="1" applyBorder="1"/>
    <xf numFmtId="167" fontId="0" fillId="33" borderId="2" xfId="0" applyNumberFormat="1" applyFill="1" applyBorder="1"/>
    <xf numFmtId="167" fontId="0" fillId="0" borderId="0" xfId="0" applyNumberFormat="1"/>
    <xf numFmtId="167" fontId="0" fillId="0" borderId="0" xfId="0" applyNumberFormat="1" applyFill="1" applyBorder="1"/>
    <xf numFmtId="167" fontId="0" fillId="0" borderId="4" xfId="0" applyNumberFormat="1" applyFill="1" applyBorder="1"/>
    <xf numFmtId="167" fontId="0" fillId="33" borderId="0" xfId="0" applyNumberFormat="1" applyFill="1" applyBorder="1"/>
    <xf numFmtId="167" fontId="0" fillId="33" borderId="4" xfId="0" applyNumberFormat="1" applyFill="1" applyBorder="1"/>
    <xf numFmtId="166" fontId="0" fillId="33" borderId="4" xfId="0" applyNumberFormat="1" applyFill="1" applyBorder="1"/>
    <xf numFmtId="167" fontId="0" fillId="33" borderId="5" xfId="0" applyNumberFormat="1" applyFill="1" applyBorder="1"/>
    <xf numFmtId="168" fontId="0" fillId="0" borderId="2" xfId="0" applyNumberFormat="1" applyBorder="1"/>
    <xf numFmtId="168" fontId="0" fillId="33" borderId="2" xfId="0" applyNumberFormat="1" applyFill="1" applyBorder="1"/>
    <xf numFmtId="168" fontId="0" fillId="0" borderId="5" xfId="0" applyNumberFormat="1" applyBorder="1"/>
    <xf numFmtId="168" fontId="0" fillId="33" borderId="5" xfId="0" applyNumberFormat="1" applyFill="1" applyBorder="1"/>
    <xf numFmtId="9" fontId="0" fillId="0" borderId="0" xfId="43" applyFont="1" applyBorder="1"/>
    <xf numFmtId="9" fontId="0" fillId="0" borderId="2" xfId="43" applyFont="1" applyBorder="1"/>
    <xf numFmtId="9" fontId="0" fillId="33" borderId="0" xfId="43" applyFont="1" applyFill="1" applyBorder="1"/>
    <xf numFmtId="9" fontId="0" fillId="33" borderId="2" xfId="43" applyFont="1" applyFill="1" applyBorder="1"/>
    <xf numFmtId="9" fontId="0" fillId="33" borderId="4" xfId="43" applyFont="1" applyFill="1" applyBorder="1"/>
    <xf numFmtId="9" fontId="0" fillId="33" borderId="5" xfId="43" applyFont="1" applyFill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10" fontId="0" fillId="0" borderId="0" xfId="43" applyNumberFormat="1" applyFont="1"/>
    <xf numFmtId="173" fontId="0" fillId="0" borderId="0" xfId="43" applyNumberFormat="1" applyFont="1"/>
  </cellXfs>
  <cellStyles count="44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mma" xfId="1" builtinId="3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43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</a:t>
            </a:r>
            <a:r>
              <a:rPr lang="da-DK" baseline="0"/>
              <a:t> times for optimized saturation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LockstepSatOpt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Optimizations!$H$4:$H$35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Optimizations!$Z$4:$Z$35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0.89473684210526316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0.92114695340501795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0.98057432432432434</c:v>
                </c:pt>
                <c:pt idx="15">
                  <c:v>1</c:v>
                </c:pt>
                <c:pt idx="16">
                  <c:v>0.96969696969696972</c:v>
                </c:pt>
                <c:pt idx="17">
                  <c:v>1</c:v>
                </c:pt>
                <c:pt idx="18">
                  <c:v>0.96551724137931039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0.98979591836734693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0.95991091314031185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0-4D9C-AC61-57B708E1D30D}"/>
            </c:ext>
          </c:extLst>
        </c:ser>
        <c:ser>
          <c:idx val="3"/>
          <c:order val="1"/>
          <c:tx>
            <c:v>XBSatOpt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Optimizations!$H$4:$H$35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Optimizations!$AA$4:$AA$35</c:f>
              <c:numCache>
                <c:formatCode>General</c:formatCode>
                <c:ptCount val="32"/>
                <c:pt idx="0">
                  <c:v>1</c:v>
                </c:pt>
                <c:pt idx="1">
                  <c:v>0.78947368421052633</c:v>
                </c:pt>
                <c:pt idx="2">
                  <c:v>1</c:v>
                </c:pt>
                <c:pt idx="3">
                  <c:v>0.94444444444444442</c:v>
                </c:pt>
                <c:pt idx="4">
                  <c:v>1</c:v>
                </c:pt>
                <c:pt idx="5">
                  <c:v>0.97512437810945274</c:v>
                </c:pt>
                <c:pt idx="6">
                  <c:v>1</c:v>
                </c:pt>
                <c:pt idx="7">
                  <c:v>1</c:v>
                </c:pt>
                <c:pt idx="8">
                  <c:v>0.82625607779578603</c:v>
                </c:pt>
                <c:pt idx="9">
                  <c:v>0.87395171537484118</c:v>
                </c:pt>
                <c:pt idx="10">
                  <c:v>1</c:v>
                </c:pt>
                <c:pt idx="11">
                  <c:v>0.86822840409956081</c:v>
                </c:pt>
                <c:pt idx="12">
                  <c:v>0.99552071668533038</c:v>
                </c:pt>
                <c:pt idx="13">
                  <c:v>1</c:v>
                </c:pt>
                <c:pt idx="14">
                  <c:v>1</c:v>
                </c:pt>
                <c:pt idx="15">
                  <c:v>0.84984709480122322</c:v>
                </c:pt>
                <c:pt idx="16">
                  <c:v>1</c:v>
                </c:pt>
                <c:pt idx="17">
                  <c:v>0.87255200728391757</c:v>
                </c:pt>
                <c:pt idx="18">
                  <c:v>1</c:v>
                </c:pt>
                <c:pt idx="19">
                  <c:v>0.92329183625908484</c:v>
                </c:pt>
                <c:pt idx="20">
                  <c:v>0.92908044990126215</c:v>
                </c:pt>
                <c:pt idx="21">
                  <c:v>0.9058590155706655</c:v>
                </c:pt>
                <c:pt idx="22">
                  <c:v>0.98571428571428577</c:v>
                </c:pt>
                <c:pt idx="23">
                  <c:v>0.98529411764705888</c:v>
                </c:pt>
                <c:pt idx="24">
                  <c:v>0.98265895953757221</c:v>
                </c:pt>
                <c:pt idx="25">
                  <c:v>0.99159663865546221</c:v>
                </c:pt>
                <c:pt idx="26">
                  <c:v>1</c:v>
                </c:pt>
                <c:pt idx="27">
                  <c:v>1</c:v>
                </c:pt>
                <c:pt idx="28">
                  <c:v>0.98355263157894735</c:v>
                </c:pt>
                <c:pt idx="29">
                  <c:v>0.93318965517241381</c:v>
                </c:pt>
                <c:pt idx="30">
                  <c:v>0.98140495867768596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0-4D9C-AC61-57B708E1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597936"/>
        <c:axId val="677586704"/>
      </c:barChart>
      <c:catAx>
        <c:axId val="6775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7586704"/>
        <c:crosses val="autoZero"/>
        <c:auto val="1"/>
        <c:lblAlgn val="ctr"/>
        <c:lblOffset val="100"/>
        <c:noMultiLvlLbl val="0"/>
      </c:catAx>
      <c:valAx>
        <c:axId val="67758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 max running time</a:t>
                </a:r>
              </a:p>
            </c:rich>
          </c:tx>
          <c:layout>
            <c:manualLayout>
              <c:xMode val="edge"/>
              <c:yMode val="edge"/>
              <c:x val="1.4672379906000121E-2"/>
              <c:y val="0.2261173603299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75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Symbolic</a:t>
            </a:r>
            <a:r>
              <a:rPr lang="en-US" baseline="0"/>
              <a:t> steps</a:t>
            </a:r>
            <a:r>
              <a:rPr lang="en-US"/>
              <a:t> relative improvement (LockstepSat vs XBSat)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(XBSat symbolic steps - LockstepSat symbolic steps) / XBSat symbolic steps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'XB slow'!$C$3:$C$8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'XB slow'!$L$3:$L$8</c:f>
              <c:numCache>
                <c:formatCode>General</c:formatCode>
                <c:ptCount val="6"/>
                <c:pt idx="0">
                  <c:v>0.86202762179389891</c:v>
                </c:pt>
                <c:pt idx="1">
                  <c:v>0.95248064145530387</c:v>
                </c:pt>
                <c:pt idx="2">
                  <c:v>0.9652311750270145</c:v>
                </c:pt>
                <c:pt idx="3">
                  <c:v>0.97135193122636843</c:v>
                </c:pt>
                <c:pt idx="4">
                  <c:v>0.97533597356021384</c:v>
                </c:pt>
                <c:pt idx="5">
                  <c:v>0.97816316438618178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B-46B6-9DE7-6F572EDC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175999"/>
        <c:axId val="1412193471"/>
      </c:barChart>
      <c:catAx>
        <c:axId val="141217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93471"/>
        <c:crosses val="autoZero"/>
        <c:auto val="1"/>
        <c:lblAlgn val="ctr"/>
        <c:lblOffset val="100"/>
        <c:noMultiLvlLbl val="0"/>
      </c:catAx>
      <c:valAx>
        <c:axId val="14121934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Improvement</a:t>
                </a:r>
                <a:r>
                  <a:rPr lang="da-DK" baseline="0"/>
                  <a:t> in % of XBSat symbolic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running time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SCCS'!$E$3:$E$14,'1 or more SCCS'!$E$24:$E$36)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48</c:v>
                </c:pt>
                <c:pt idx="6">
                  <c:v>67</c:v>
                </c:pt>
                <c:pt idx="7">
                  <c:v>94</c:v>
                </c:pt>
                <c:pt idx="8">
                  <c:v>155</c:v>
                </c:pt>
                <c:pt idx="9">
                  <c:v>192</c:v>
                </c:pt>
                <c:pt idx="10">
                  <c:v>483</c:v>
                </c:pt>
                <c:pt idx="11">
                  <c:v>413</c:v>
                </c:pt>
                <c:pt idx="12">
                  <c:v>50</c:v>
                </c:pt>
                <c:pt idx="13">
                  <c:v>160</c:v>
                </c:pt>
                <c:pt idx="14">
                  <c:v>329</c:v>
                </c:pt>
                <c:pt idx="15">
                  <c:v>4244</c:v>
                </c:pt>
                <c:pt idx="16">
                  <c:v>4957</c:v>
                </c:pt>
                <c:pt idx="17">
                  <c:v>1432</c:v>
                </c:pt>
                <c:pt idx="18">
                  <c:v>913</c:v>
                </c:pt>
                <c:pt idx="19">
                  <c:v>1541</c:v>
                </c:pt>
                <c:pt idx="20">
                  <c:v>2136</c:v>
                </c:pt>
                <c:pt idx="21">
                  <c:v>76423</c:v>
                </c:pt>
                <c:pt idx="22">
                  <c:v>638468</c:v>
                </c:pt>
                <c:pt idx="23">
                  <c:v>470952</c:v>
                </c:pt>
                <c:pt idx="24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448-92B2-43FC48B93FD9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SCCS'!$H$3:$H$14,'1 or more SCCS'!$H$24:$H$36)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25</c:v>
                </c:pt>
                <c:pt idx="5">
                  <c:v>47</c:v>
                </c:pt>
                <c:pt idx="6">
                  <c:v>67</c:v>
                </c:pt>
                <c:pt idx="7">
                  <c:v>93</c:v>
                </c:pt>
                <c:pt idx="8">
                  <c:v>159</c:v>
                </c:pt>
                <c:pt idx="9">
                  <c:v>201</c:v>
                </c:pt>
                <c:pt idx="10">
                  <c:v>486</c:v>
                </c:pt>
                <c:pt idx="11">
                  <c:v>415</c:v>
                </c:pt>
                <c:pt idx="12">
                  <c:v>43</c:v>
                </c:pt>
                <c:pt idx="13">
                  <c:v>148</c:v>
                </c:pt>
                <c:pt idx="14">
                  <c:v>310</c:v>
                </c:pt>
                <c:pt idx="15">
                  <c:v>3343</c:v>
                </c:pt>
                <c:pt idx="16">
                  <c:v>4421</c:v>
                </c:pt>
                <c:pt idx="17">
                  <c:v>1256</c:v>
                </c:pt>
                <c:pt idx="18">
                  <c:v>744</c:v>
                </c:pt>
                <c:pt idx="19">
                  <c:v>1468</c:v>
                </c:pt>
                <c:pt idx="20">
                  <c:v>1967</c:v>
                </c:pt>
                <c:pt idx="21">
                  <c:v>65465</c:v>
                </c:pt>
                <c:pt idx="22">
                  <c:v>530100</c:v>
                </c:pt>
                <c:pt idx="23">
                  <c:v>403996</c:v>
                </c:pt>
                <c:pt idx="24">
                  <c:v>14849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6-4448-92B2-43FC48B93FD9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SCCS'!$K$3:$K$14,'1 or more SCCS'!$K$24:$K$36)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86</c:v>
                </c:pt>
                <c:pt idx="4">
                  <c:v>53</c:v>
                </c:pt>
                <c:pt idx="5">
                  <c:v>180</c:v>
                </c:pt>
                <c:pt idx="6">
                  <c:v>628</c:v>
                </c:pt>
                <c:pt idx="7">
                  <c:v>762</c:v>
                </c:pt>
                <c:pt idx="8">
                  <c:v>8773</c:v>
                </c:pt>
                <c:pt idx="9">
                  <c:v>47855</c:v>
                </c:pt>
                <c:pt idx="10">
                  <c:v>461697</c:v>
                </c:pt>
                <c:pt idx="11">
                  <c:v>727951</c:v>
                </c:pt>
                <c:pt idx="12">
                  <c:v>36</c:v>
                </c:pt>
                <c:pt idx="13">
                  <c:v>203</c:v>
                </c:pt>
                <c:pt idx="14">
                  <c:v>323</c:v>
                </c:pt>
                <c:pt idx="15">
                  <c:v>4485</c:v>
                </c:pt>
                <c:pt idx="16">
                  <c:v>6167</c:v>
                </c:pt>
                <c:pt idx="17">
                  <c:v>2243</c:v>
                </c:pt>
                <c:pt idx="18">
                  <c:v>1842</c:v>
                </c:pt>
                <c:pt idx="19">
                  <c:v>3166</c:v>
                </c:pt>
                <c:pt idx="20">
                  <c:v>3490</c:v>
                </c:pt>
                <c:pt idx="21">
                  <c:v>88879</c:v>
                </c:pt>
                <c:pt idx="22">
                  <c:v>757761</c:v>
                </c:pt>
                <c:pt idx="23">
                  <c:v>518636</c:v>
                </c:pt>
                <c:pt idx="24">
                  <c:v>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6-4448-92B2-43FC48B93FD9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SCCS'!$N$3:$N$14,'1 or more SCCS'!$N$24:$N$36)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84</c:v>
                </c:pt>
                <c:pt idx="4">
                  <c:v>54</c:v>
                </c:pt>
                <c:pt idx="5">
                  <c:v>179</c:v>
                </c:pt>
                <c:pt idx="6">
                  <c:v>719</c:v>
                </c:pt>
                <c:pt idx="7">
                  <c:v>768</c:v>
                </c:pt>
                <c:pt idx="8">
                  <c:v>7913</c:v>
                </c:pt>
                <c:pt idx="9">
                  <c:v>35797</c:v>
                </c:pt>
                <c:pt idx="10">
                  <c:v>448039</c:v>
                </c:pt>
                <c:pt idx="11">
                  <c:v>647106</c:v>
                </c:pt>
                <c:pt idx="12">
                  <c:v>34</c:v>
                </c:pt>
                <c:pt idx="13">
                  <c:v>200</c:v>
                </c:pt>
                <c:pt idx="14">
                  <c:v>295</c:v>
                </c:pt>
                <c:pt idx="15">
                  <c:v>3906</c:v>
                </c:pt>
                <c:pt idx="16">
                  <c:v>4760</c:v>
                </c:pt>
                <c:pt idx="17">
                  <c:v>2160</c:v>
                </c:pt>
                <c:pt idx="18">
                  <c:v>1391</c:v>
                </c:pt>
                <c:pt idx="19">
                  <c:v>2853</c:v>
                </c:pt>
                <c:pt idx="20">
                  <c:v>3436</c:v>
                </c:pt>
                <c:pt idx="21">
                  <c:v>77589</c:v>
                </c:pt>
                <c:pt idx="22">
                  <c:v>604227</c:v>
                </c:pt>
                <c:pt idx="23">
                  <c:v>445422</c:v>
                </c:pt>
                <c:pt idx="24">
                  <c:v>25527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6-4448-92B2-43FC48B9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</a:t>
                </a:r>
                <a:r>
                  <a:rPr lang="da-DK" baseline="0"/>
                  <a:t> time (ms)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Peak</a:t>
            </a:r>
            <a:r>
              <a:rPr lang="da-DK" baseline="0"/>
              <a:t> BDD size</a:t>
            </a:r>
            <a:r>
              <a:rPr lang="da-DK"/>
              <a:t>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SCCS'!$G$3:$G$14,'1 or more SCCS'!$G$24:$G$36)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121</c:v>
                </c:pt>
                <c:pt idx="3">
                  <c:v>178</c:v>
                </c:pt>
                <c:pt idx="4">
                  <c:v>69</c:v>
                </c:pt>
                <c:pt idx="5">
                  <c:v>91</c:v>
                </c:pt>
                <c:pt idx="6">
                  <c:v>205</c:v>
                </c:pt>
                <c:pt idx="7">
                  <c:v>113</c:v>
                </c:pt>
                <c:pt idx="8">
                  <c:v>352</c:v>
                </c:pt>
                <c:pt idx="9">
                  <c:v>265</c:v>
                </c:pt>
                <c:pt idx="10">
                  <c:v>446</c:v>
                </c:pt>
                <c:pt idx="11">
                  <c:v>325</c:v>
                </c:pt>
                <c:pt idx="12">
                  <c:v>105</c:v>
                </c:pt>
                <c:pt idx="13">
                  <c:v>68</c:v>
                </c:pt>
                <c:pt idx="14">
                  <c:v>430</c:v>
                </c:pt>
                <c:pt idx="15">
                  <c:v>452</c:v>
                </c:pt>
                <c:pt idx="16">
                  <c:v>577</c:v>
                </c:pt>
                <c:pt idx="17">
                  <c:v>72</c:v>
                </c:pt>
                <c:pt idx="18">
                  <c:v>2206</c:v>
                </c:pt>
                <c:pt idx="19">
                  <c:v>75</c:v>
                </c:pt>
                <c:pt idx="20">
                  <c:v>81</c:v>
                </c:pt>
                <c:pt idx="21">
                  <c:v>128</c:v>
                </c:pt>
                <c:pt idx="22">
                  <c:v>1963</c:v>
                </c:pt>
                <c:pt idx="23">
                  <c:v>3376</c:v>
                </c:pt>
                <c:pt idx="24">
                  <c:v>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1-49A9-8D99-73D5E4DF839D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SCCS'!$J$3:$J$14,'1 or more SCCS'!$J$24:$J$36)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121</c:v>
                </c:pt>
                <c:pt idx="3">
                  <c:v>178</c:v>
                </c:pt>
                <c:pt idx="4">
                  <c:v>69</c:v>
                </c:pt>
                <c:pt idx="5">
                  <c:v>91</c:v>
                </c:pt>
                <c:pt idx="6">
                  <c:v>205</c:v>
                </c:pt>
                <c:pt idx="7">
                  <c:v>113</c:v>
                </c:pt>
                <c:pt idx="8">
                  <c:v>352</c:v>
                </c:pt>
                <c:pt idx="9">
                  <c:v>265</c:v>
                </c:pt>
                <c:pt idx="10">
                  <c:v>446</c:v>
                </c:pt>
                <c:pt idx="11">
                  <c:v>325</c:v>
                </c:pt>
                <c:pt idx="12">
                  <c:v>87</c:v>
                </c:pt>
                <c:pt idx="13">
                  <c:v>57</c:v>
                </c:pt>
                <c:pt idx="14">
                  <c:v>430</c:v>
                </c:pt>
                <c:pt idx="15">
                  <c:v>399</c:v>
                </c:pt>
                <c:pt idx="16">
                  <c:v>577</c:v>
                </c:pt>
                <c:pt idx="17">
                  <c:v>72</c:v>
                </c:pt>
                <c:pt idx="18">
                  <c:v>1588</c:v>
                </c:pt>
                <c:pt idx="19">
                  <c:v>75</c:v>
                </c:pt>
                <c:pt idx="20">
                  <c:v>81</c:v>
                </c:pt>
                <c:pt idx="21">
                  <c:v>105</c:v>
                </c:pt>
                <c:pt idx="22">
                  <c:v>1092</c:v>
                </c:pt>
                <c:pt idx="23">
                  <c:v>3376</c:v>
                </c:pt>
                <c:pt idx="24">
                  <c:v>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1-49A9-8D99-73D5E4DF839D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SCCS'!$M$3:$M$14,'1 or more SCCS'!$M$24:$M$36)</c:f>
              <c:numCache>
                <c:formatCode>General</c:formatCode>
                <c:ptCount val="25"/>
                <c:pt idx="0">
                  <c:v>33</c:v>
                </c:pt>
                <c:pt idx="1">
                  <c:v>172</c:v>
                </c:pt>
                <c:pt idx="2">
                  <c:v>319</c:v>
                </c:pt>
                <c:pt idx="3">
                  <c:v>1010</c:v>
                </c:pt>
                <c:pt idx="4">
                  <c:v>807</c:v>
                </c:pt>
                <c:pt idx="5">
                  <c:v>3714</c:v>
                </c:pt>
                <c:pt idx="6">
                  <c:v>6978</c:v>
                </c:pt>
                <c:pt idx="7">
                  <c:v>15774</c:v>
                </c:pt>
                <c:pt idx="8">
                  <c:v>31468</c:v>
                </c:pt>
                <c:pt idx="9">
                  <c:v>62262</c:v>
                </c:pt>
                <c:pt idx="10">
                  <c:v>381815</c:v>
                </c:pt>
                <c:pt idx="11">
                  <c:v>451553</c:v>
                </c:pt>
                <c:pt idx="12">
                  <c:v>94</c:v>
                </c:pt>
                <c:pt idx="13">
                  <c:v>188</c:v>
                </c:pt>
                <c:pt idx="14">
                  <c:v>649</c:v>
                </c:pt>
                <c:pt idx="15">
                  <c:v>1264</c:v>
                </c:pt>
                <c:pt idx="16">
                  <c:v>1102</c:v>
                </c:pt>
                <c:pt idx="17">
                  <c:v>255</c:v>
                </c:pt>
                <c:pt idx="18">
                  <c:v>3530</c:v>
                </c:pt>
                <c:pt idx="19">
                  <c:v>296</c:v>
                </c:pt>
                <c:pt idx="20">
                  <c:v>343</c:v>
                </c:pt>
                <c:pt idx="21">
                  <c:v>778</c:v>
                </c:pt>
                <c:pt idx="22">
                  <c:v>15018</c:v>
                </c:pt>
                <c:pt idx="23">
                  <c:v>11278</c:v>
                </c:pt>
                <c:pt idx="24">
                  <c:v>23952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1-49A9-8D99-73D5E4DF839D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SCCS'!$P$3:$P$14,'1 or more SCCS'!$P$24:$P$36)</c:f>
              <c:numCache>
                <c:formatCode>General</c:formatCode>
                <c:ptCount val="25"/>
                <c:pt idx="0">
                  <c:v>33</c:v>
                </c:pt>
                <c:pt idx="1">
                  <c:v>172</c:v>
                </c:pt>
                <c:pt idx="2">
                  <c:v>319</c:v>
                </c:pt>
                <c:pt idx="3">
                  <c:v>1010</c:v>
                </c:pt>
                <c:pt idx="4">
                  <c:v>807</c:v>
                </c:pt>
                <c:pt idx="5">
                  <c:v>3714</c:v>
                </c:pt>
                <c:pt idx="6">
                  <c:v>6978</c:v>
                </c:pt>
                <c:pt idx="7">
                  <c:v>15774</c:v>
                </c:pt>
                <c:pt idx="8">
                  <c:v>31468</c:v>
                </c:pt>
                <c:pt idx="9">
                  <c:v>62262</c:v>
                </c:pt>
                <c:pt idx="10">
                  <c:v>381815</c:v>
                </c:pt>
                <c:pt idx="11">
                  <c:v>451553</c:v>
                </c:pt>
                <c:pt idx="12">
                  <c:v>70</c:v>
                </c:pt>
                <c:pt idx="13">
                  <c:v>104</c:v>
                </c:pt>
                <c:pt idx="14">
                  <c:v>437</c:v>
                </c:pt>
                <c:pt idx="15">
                  <c:v>434</c:v>
                </c:pt>
                <c:pt idx="16">
                  <c:v>1102</c:v>
                </c:pt>
                <c:pt idx="17">
                  <c:v>255</c:v>
                </c:pt>
                <c:pt idx="18">
                  <c:v>1837</c:v>
                </c:pt>
                <c:pt idx="19">
                  <c:v>296</c:v>
                </c:pt>
                <c:pt idx="20">
                  <c:v>343</c:v>
                </c:pt>
                <c:pt idx="21">
                  <c:v>384</c:v>
                </c:pt>
                <c:pt idx="22">
                  <c:v>1591</c:v>
                </c:pt>
                <c:pt idx="23">
                  <c:v>11278</c:v>
                </c:pt>
                <c:pt idx="24">
                  <c:v>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1-49A9-8D99-73D5E4DF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Symbolic steps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SCCS'!$F$3:$F$14,'1 or more SCCS'!$F$24:$F$36)</c:f>
              <c:numCache>
                <c:formatCode>_-* #,##0_-;\-* #,##0_-;_-* "-"??_-;_-@_-</c:formatCode>
                <c:ptCount val="25"/>
                <c:pt idx="0">
                  <c:v>102</c:v>
                </c:pt>
                <c:pt idx="1">
                  <c:v>361</c:v>
                </c:pt>
                <c:pt idx="2">
                  <c:v>500</c:v>
                </c:pt>
                <c:pt idx="3">
                  <c:v>889</c:v>
                </c:pt>
                <c:pt idx="4">
                  <c:v>834</c:v>
                </c:pt>
                <c:pt idx="5">
                  <c:v>1475</c:v>
                </c:pt>
                <c:pt idx="6">
                  <c:v>2011</c:v>
                </c:pt>
                <c:pt idx="7">
                  <c:v>2774</c:v>
                </c:pt>
                <c:pt idx="8">
                  <c:v>4232</c:v>
                </c:pt>
                <c:pt idx="9">
                  <c:v>4783</c:v>
                </c:pt>
                <c:pt idx="10">
                  <c:v>11408</c:v>
                </c:pt>
                <c:pt idx="11">
                  <c:v>9546</c:v>
                </c:pt>
                <c:pt idx="12">
                  <c:v>2546</c:v>
                </c:pt>
                <c:pt idx="13">
                  <c:v>17623</c:v>
                </c:pt>
                <c:pt idx="14">
                  <c:v>19454</c:v>
                </c:pt>
                <c:pt idx="15">
                  <c:v>299592</c:v>
                </c:pt>
                <c:pt idx="16">
                  <c:v>433082</c:v>
                </c:pt>
                <c:pt idx="17">
                  <c:v>122280</c:v>
                </c:pt>
                <c:pt idx="18">
                  <c:v>33589</c:v>
                </c:pt>
                <c:pt idx="19">
                  <c:v>149043</c:v>
                </c:pt>
                <c:pt idx="20">
                  <c:v>199779</c:v>
                </c:pt>
                <c:pt idx="21">
                  <c:v>8465567</c:v>
                </c:pt>
                <c:pt idx="22">
                  <c:v>47028157</c:v>
                </c:pt>
                <c:pt idx="23">
                  <c:v>33102086</c:v>
                </c:pt>
                <c:pt idx="24">
                  <c:v>905381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6-4FA4-A030-15293E75F968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SCCS'!$I$3:$I$14,'1 or more SCCS'!$I$24:$I$36)</c:f>
              <c:numCache>
                <c:formatCode>_-* #,##0_-;\-* #,##0_-;_-* "-"??_-;_-@_-</c:formatCode>
                <c:ptCount val="25"/>
                <c:pt idx="0">
                  <c:v>102</c:v>
                </c:pt>
                <c:pt idx="1">
                  <c:v>361</c:v>
                </c:pt>
                <c:pt idx="2">
                  <c:v>500</c:v>
                </c:pt>
                <c:pt idx="3">
                  <c:v>889</c:v>
                </c:pt>
                <c:pt idx="4">
                  <c:v>834</c:v>
                </c:pt>
                <c:pt idx="5">
                  <c:v>1475</c:v>
                </c:pt>
                <c:pt idx="6">
                  <c:v>2011</c:v>
                </c:pt>
                <c:pt idx="7">
                  <c:v>2774</c:v>
                </c:pt>
                <c:pt idx="8">
                  <c:v>4232</c:v>
                </c:pt>
                <c:pt idx="9">
                  <c:v>4783</c:v>
                </c:pt>
                <c:pt idx="10">
                  <c:v>11408</c:v>
                </c:pt>
                <c:pt idx="11">
                  <c:v>9546</c:v>
                </c:pt>
                <c:pt idx="12">
                  <c:v>2174</c:v>
                </c:pt>
                <c:pt idx="13">
                  <c:v>16809</c:v>
                </c:pt>
                <c:pt idx="14">
                  <c:v>18843</c:v>
                </c:pt>
                <c:pt idx="15">
                  <c:v>268707</c:v>
                </c:pt>
                <c:pt idx="16">
                  <c:v>387774</c:v>
                </c:pt>
                <c:pt idx="17">
                  <c:v>122007</c:v>
                </c:pt>
                <c:pt idx="18">
                  <c:v>32783</c:v>
                </c:pt>
                <c:pt idx="19">
                  <c:v>148695</c:v>
                </c:pt>
                <c:pt idx="20">
                  <c:v>199424</c:v>
                </c:pt>
                <c:pt idx="21">
                  <c:v>8237733</c:v>
                </c:pt>
                <c:pt idx="22">
                  <c:v>43207789</c:v>
                </c:pt>
                <c:pt idx="23">
                  <c:v>30321179</c:v>
                </c:pt>
                <c:pt idx="24">
                  <c:v>866680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6-4FA4-A030-15293E75F968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SCCS'!$L$3:$L$14,'1 or more SCCS'!$L$24:$L$36)</c:f>
              <c:numCache>
                <c:formatCode>_-* #,##0_-;\-* #,##0_-;_-* "-"??_-;_-@_-</c:formatCode>
                <c:ptCount val="25"/>
                <c:pt idx="0">
                  <c:v>154</c:v>
                </c:pt>
                <c:pt idx="1">
                  <c:v>456</c:v>
                </c:pt>
                <c:pt idx="2">
                  <c:v>629</c:v>
                </c:pt>
                <c:pt idx="3">
                  <c:v>1197</c:v>
                </c:pt>
                <c:pt idx="4">
                  <c:v>972</c:v>
                </c:pt>
                <c:pt idx="5">
                  <c:v>1645</c:v>
                </c:pt>
                <c:pt idx="6">
                  <c:v>2170</c:v>
                </c:pt>
                <c:pt idx="7">
                  <c:v>2494</c:v>
                </c:pt>
                <c:pt idx="8">
                  <c:v>4680</c:v>
                </c:pt>
                <c:pt idx="9">
                  <c:v>4950</c:v>
                </c:pt>
                <c:pt idx="10">
                  <c:v>10773</c:v>
                </c:pt>
                <c:pt idx="11">
                  <c:v>8909</c:v>
                </c:pt>
                <c:pt idx="12">
                  <c:v>2024</c:v>
                </c:pt>
                <c:pt idx="13">
                  <c:v>23432</c:v>
                </c:pt>
                <c:pt idx="14">
                  <c:v>17856</c:v>
                </c:pt>
                <c:pt idx="15">
                  <c:v>333248</c:v>
                </c:pt>
                <c:pt idx="16">
                  <c:v>560369</c:v>
                </c:pt>
                <c:pt idx="17">
                  <c:v>163963</c:v>
                </c:pt>
                <c:pt idx="18">
                  <c:v>34191</c:v>
                </c:pt>
                <c:pt idx="19">
                  <c:v>203327</c:v>
                </c:pt>
                <c:pt idx="20">
                  <c:v>253895</c:v>
                </c:pt>
                <c:pt idx="21">
                  <c:v>10246096</c:v>
                </c:pt>
                <c:pt idx="22">
                  <c:v>58769580</c:v>
                </c:pt>
                <c:pt idx="23">
                  <c:v>41071048</c:v>
                </c:pt>
                <c:pt idx="24">
                  <c:v>1132824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6-4FA4-A030-15293E75F968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SCCS'!$O$3:$O$14,'1 or more SCCS'!$O$24:$O$36)</c:f>
              <c:numCache>
                <c:formatCode>_-* #,##0_-;\-* #,##0_-;_-* "-"??_-;_-@_-</c:formatCode>
                <c:ptCount val="25"/>
                <c:pt idx="0">
                  <c:v>154</c:v>
                </c:pt>
                <c:pt idx="1">
                  <c:v>456</c:v>
                </c:pt>
                <c:pt idx="2">
                  <c:v>629</c:v>
                </c:pt>
                <c:pt idx="3">
                  <c:v>1197</c:v>
                </c:pt>
                <c:pt idx="4">
                  <c:v>972</c:v>
                </c:pt>
                <c:pt idx="5">
                  <c:v>1645</c:v>
                </c:pt>
                <c:pt idx="6">
                  <c:v>2170</c:v>
                </c:pt>
                <c:pt idx="7">
                  <c:v>2494</c:v>
                </c:pt>
                <c:pt idx="8">
                  <c:v>4680</c:v>
                </c:pt>
                <c:pt idx="9">
                  <c:v>4950</c:v>
                </c:pt>
                <c:pt idx="10">
                  <c:v>10773</c:v>
                </c:pt>
                <c:pt idx="11">
                  <c:v>8909</c:v>
                </c:pt>
                <c:pt idx="12">
                  <c:v>1892</c:v>
                </c:pt>
                <c:pt idx="13">
                  <c:v>22040</c:v>
                </c:pt>
                <c:pt idx="14">
                  <c:v>16656</c:v>
                </c:pt>
                <c:pt idx="15">
                  <c:v>297742</c:v>
                </c:pt>
                <c:pt idx="16">
                  <c:v>463379</c:v>
                </c:pt>
                <c:pt idx="17">
                  <c:v>167014</c:v>
                </c:pt>
                <c:pt idx="18">
                  <c:v>33553</c:v>
                </c:pt>
                <c:pt idx="19">
                  <c:v>206756</c:v>
                </c:pt>
                <c:pt idx="20">
                  <c:v>257810</c:v>
                </c:pt>
                <c:pt idx="21">
                  <c:v>9007768</c:v>
                </c:pt>
                <c:pt idx="22">
                  <c:v>49570620</c:v>
                </c:pt>
                <c:pt idx="23">
                  <c:v>35800368</c:v>
                </c:pt>
                <c:pt idx="24">
                  <c:v>1026432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6-4FA4-A030-15293E75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Symbolic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Normalized out-degree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connectedness'!$F$2,'Relation connectedness'!$F$4,'Relation connectedness'!$F$5,'Relation connectedness'!$F$7,'Relation connectedness'!$F$8,'Relation connectedness'!$F$11,'Relation connectedness'!$F$15,'Relation connectedness'!$F$17,'Relation connectedness'!$F$21,'Relation connectedness'!$F$22,'Relation connectedness'!$F$25:$F$30,'Relation connectedness'!$F$32,'Relation connectedness'!$F$33,'Relation connectedness'!$F$3,'Relation connectedness'!$F$6,'Relation connectedness'!$F$9:$F$10,'Relation connectedness'!$F$12:$F$14,'Relation connectedness'!$F$16,'Relation connectedness'!$F$18:$F$20,'Relation connectedness'!$F$23:$F$24)</c:f>
              <c:numCache>
                <c:formatCode>_-* #,##0.000000_-;\-* #,##0.000000_-;_-* "-"??_-;_-@_-</c:formatCode>
                <c:ptCount val="31"/>
                <c:pt idx="0">
                  <c:v>0.64462809917355368</c:v>
                </c:pt>
                <c:pt idx="1">
                  <c:v>0.44321329639889195</c:v>
                </c:pt>
                <c:pt idx="2">
                  <c:v>0.67820069204152245</c:v>
                </c:pt>
                <c:pt idx="3">
                  <c:v>0.3319615912208505</c:v>
                </c:pt>
                <c:pt idx="4">
                  <c:v>0.67120181405895685</c:v>
                </c:pt>
                <c:pt idx="5">
                  <c:v>0.26448979591836735</c:v>
                </c:pt>
                <c:pt idx="6">
                  <c:v>0.41831425598335065</c:v>
                </c:pt>
                <c:pt idx="7">
                  <c:v>0.21957815035154138</c:v>
                </c:pt>
                <c:pt idx="8">
                  <c:v>0.39579224194608809</c:v>
                </c:pt>
                <c:pt idx="9">
                  <c:v>0.30024691358024691</c:v>
                </c:pt>
                <c:pt idx="10">
                  <c:v>0.27947060634041243</c:v>
                </c:pt>
                <c:pt idx="11">
                  <c:v>0.23384085033036484</c:v>
                </c:pt>
                <c:pt idx="12">
                  <c:v>0.11844970242415445</c:v>
                </c:pt>
                <c:pt idx="13">
                  <c:v>0.19140551698254832</c:v>
                </c:pt>
                <c:pt idx="14">
                  <c:v>0.21582222222222222</c:v>
                </c:pt>
                <c:pt idx="15">
                  <c:v>0.17574286044629436</c:v>
                </c:pt>
                <c:pt idx="16">
                  <c:v>6.1575520343257181E-2</c:v>
                </c:pt>
                <c:pt idx="17">
                  <c:v>0.10024940094870165</c:v>
                </c:pt>
                <c:pt idx="18">
                  <c:v>0.77685950413223137</c:v>
                </c:pt>
                <c:pt idx="19">
                  <c:v>0.51843043995243765</c:v>
                </c:pt>
                <c:pt idx="20">
                  <c:v>0.5722784057108864</c:v>
                </c:pt>
                <c:pt idx="21">
                  <c:v>0.70868014268727708</c:v>
                </c:pt>
                <c:pt idx="22">
                  <c:v>0.3715247865925288</c:v>
                </c:pt>
                <c:pt idx="23">
                  <c:v>0.478134110787172</c:v>
                </c:pt>
                <c:pt idx="24">
                  <c:v>0.35526071052142105</c:v>
                </c:pt>
                <c:pt idx="25">
                  <c:v>0.44097222222222227</c:v>
                </c:pt>
                <c:pt idx="26">
                  <c:v>0.33560047562425682</c:v>
                </c:pt>
                <c:pt idx="27">
                  <c:v>0.435</c:v>
                </c:pt>
                <c:pt idx="28">
                  <c:v>0.27055891776432894</c:v>
                </c:pt>
                <c:pt idx="29">
                  <c:v>0.37786960514233237</c:v>
                </c:pt>
                <c:pt idx="30">
                  <c:v>0.2811418685121107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7-447D-89C8-61C958B9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Normalized number of edges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connectedness'!$G$2,'Relation connectedness'!$G$4:$G$5,'Relation connectedness'!$G$7:$G$8,'Relation connectedness'!$G$11,'Relation connectedness'!$G$15,'Relation connectedness'!$G$17,'Relation connectedness'!$G$21:$G$22,'Relation connectedness'!$G$25:$G$30,'Relation connectedness'!$G$32:$G$33,'Relation connectedness'!$G$3,'Relation connectedness'!$G$6,'Relation connectedness'!$G$9:$G$10,'Relation connectedness'!$G$12:$G$14,'Relation connectedness'!$G$16,'Relation connectedness'!$G$18:$G$20,'Relation connectedness'!$G$23:$G$24)</c:f>
              <c:numCache>
                <c:formatCode>_-* #,##0.00000_-;\-* #,##0.00000_-;_-* "-"??_-;_-@_-</c:formatCode>
                <c:ptCount val="31"/>
                <c:pt idx="0">
                  <c:v>3.5454545454545454</c:v>
                </c:pt>
                <c:pt idx="1">
                  <c:v>4.2105263157894735</c:v>
                </c:pt>
                <c:pt idx="2">
                  <c:v>5.7647058823529411</c:v>
                </c:pt>
                <c:pt idx="3">
                  <c:v>4.4814814814814818</c:v>
                </c:pt>
                <c:pt idx="4">
                  <c:v>7.0476190476190474</c:v>
                </c:pt>
                <c:pt idx="5">
                  <c:v>4.628571428571429</c:v>
                </c:pt>
                <c:pt idx="6">
                  <c:v>6.4838709677419351</c:v>
                </c:pt>
                <c:pt idx="7">
                  <c:v>4.7209302325581399</c:v>
                </c:pt>
                <c:pt idx="8">
                  <c:v>7.7179487179487181</c:v>
                </c:pt>
                <c:pt idx="9">
                  <c:v>6.7555555555555555</c:v>
                </c:pt>
                <c:pt idx="10">
                  <c:v>7.9649122807017543</c:v>
                </c:pt>
                <c:pt idx="11">
                  <c:v>6.898305084745763</c:v>
                </c:pt>
                <c:pt idx="12">
                  <c:v>4.9156626506024095</c:v>
                </c:pt>
                <c:pt idx="13">
                  <c:v>6.9863013698630141</c:v>
                </c:pt>
                <c:pt idx="14">
                  <c:v>8.0933333333333337</c:v>
                </c:pt>
                <c:pt idx="15">
                  <c:v>8.172043010752688</c:v>
                </c:pt>
                <c:pt idx="16">
                  <c:v>5.0184049079754605</c:v>
                </c:pt>
                <c:pt idx="17">
                  <c:v>7.1678321678321675</c:v>
                </c:pt>
                <c:pt idx="18">
                  <c:v>8.545454545454545</c:v>
                </c:pt>
                <c:pt idx="19">
                  <c:v>7.5172413793103452</c:v>
                </c:pt>
                <c:pt idx="20">
                  <c:v>11.731707317073171</c:v>
                </c:pt>
                <c:pt idx="21">
                  <c:v>10.275862068965518</c:v>
                </c:pt>
                <c:pt idx="22">
                  <c:v>20.991150442477878</c:v>
                </c:pt>
                <c:pt idx="23">
                  <c:v>11.714285714285714</c:v>
                </c:pt>
                <c:pt idx="24">
                  <c:v>22.559055118110237</c:v>
                </c:pt>
                <c:pt idx="25">
                  <c:v>10.583333333333334</c:v>
                </c:pt>
                <c:pt idx="26">
                  <c:v>24.331034482758621</c:v>
                </c:pt>
                <c:pt idx="27">
                  <c:v>13.05</c:v>
                </c:pt>
                <c:pt idx="28">
                  <c:v>7.1698113207547172</c:v>
                </c:pt>
                <c:pt idx="29">
                  <c:v>12.469696969696969</c:v>
                </c:pt>
                <c:pt idx="30">
                  <c:v>9.5588235294117645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4-489D-849A-5409E7E6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connectedness'!$H$2,'Relation connectedness'!$H$4:$H$5,'Relation connectedness'!$H$7:$H$8,'Relation connectedness'!$H$11,'Relation connectedness'!$H$15,'Relation connectedness'!$H$17,'Relation connectedness'!$H$21:$H$22,'Relation connectedness'!$H$25:$H$30,'Relation connectedness'!$H$32:$H$33,'Relation connectedness'!$H$3,'Relation connectedness'!$H$6,'Relation connectedness'!$H$9:$H$10,'Relation connectedness'!$H$12:$H$14,'Relation connectedness'!$H$16,'Relation connectedness'!$H$18:$H$20,'Relation connectedness'!$H$23:$H$24)</c:f>
              <c:numCache>
                <c:formatCode>_-* #,##0.000000_-;\-* #,##0.000000_-;_-* "-"??_-;_-@_-</c:formatCode>
                <c:ptCount val="31"/>
                <c:pt idx="0">
                  <c:v>0.70909090909090911</c:v>
                </c:pt>
                <c:pt idx="1">
                  <c:v>0.46783625730994149</c:v>
                </c:pt>
                <c:pt idx="2">
                  <c:v>0.72058823529411764</c:v>
                </c:pt>
                <c:pt idx="3">
                  <c:v>0.34472934472934474</c:v>
                </c:pt>
                <c:pt idx="4">
                  <c:v>0.70476190476190481</c:v>
                </c:pt>
                <c:pt idx="5">
                  <c:v>0.27226890756302519</c:v>
                </c:pt>
                <c:pt idx="6">
                  <c:v>0.43225806451612903</c:v>
                </c:pt>
                <c:pt idx="7">
                  <c:v>0.22480620155038761</c:v>
                </c:pt>
                <c:pt idx="8">
                  <c:v>0.40620782726045884</c:v>
                </c:pt>
                <c:pt idx="9">
                  <c:v>0.30707070707070705</c:v>
                </c:pt>
                <c:pt idx="10">
                  <c:v>0.28446115288220553</c:v>
                </c:pt>
                <c:pt idx="11">
                  <c:v>0.23787258912916423</c:v>
                </c:pt>
                <c:pt idx="12">
                  <c:v>0.11989421099030267</c:v>
                </c:pt>
                <c:pt idx="13">
                  <c:v>0.19406392694063926</c:v>
                </c:pt>
                <c:pt idx="14">
                  <c:v>0.21873873873873872</c:v>
                </c:pt>
                <c:pt idx="15">
                  <c:v>0.17765310892940628</c:v>
                </c:pt>
                <c:pt idx="16">
                  <c:v>6.1955616147845186E-2</c:v>
                </c:pt>
                <c:pt idx="17">
                  <c:v>0.10095538264552349</c:v>
                </c:pt>
                <c:pt idx="18">
                  <c:v>0.81385281385281383</c:v>
                </c:pt>
                <c:pt idx="19">
                  <c:v>0.53694581280788178</c:v>
                </c:pt>
                <c:pt idx="20">
                  <c:v>0.5865853658536585</c:v>
                </c:pt>
                <c:pt idx="21">
                  <c:v>0.73399014778325122</c:v>
                </c:pt>
                <c:pt idx="22">
                  <c:v>0.37484197218710491</c:v>
                </c:pt>
                <c:pt idx="23">
                  <c:v>0.48809523809523808</c:v>
                </c:pt>
                <c:pt idx="24">
                  <c:v>0.35808023997000377</c:v>
                </c:pt>
                <c:pt idx="25">
                  <c:v>0.450354609929078</c:v>
                </c:pt>
                <c:pt idx="26">
                  <c:v>0.33793103448275863</c:v>
                </c:pt>
                <c:pt idx="27">
                  <c:v>0.44237288135593222</c:v>
                </c:pt>
                <c:pt idx="28">
                  <c:v>0.27576197387518142</c:v>
                </c:pt>
                <c:pt idx="29">
                  <c:v>0.3836829836829837</c:v>
                </c:pt>
                <c:pt idx="30">
                  <c:v>0.28533801580333629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C-4601-BEC8-F48B5E50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Run</a:t>
            </a:r>
            <a:r>
              <a:rPr lang="da-DK" baseline="0"/>
              <a:t> time speed-ups</a:t>
            </a:r>
            <a:r>
              <a:rPr lang="da-DK"/>
              <a:t> for optimized lockstep and XB saturation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 run time speed-up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Optimizations!$H$4,Optimizations!$H$6,Optimizations!$H$8,Optimizations!$H$10:$H$11,Optimizations!$H$17,Optimizations!$H$20,Optimizations!$H$22,Optimizations!$H$26:$H$35,Optimizations!$H$5,Optimizations!$H$7,Optimizations!$H$9,Optimizations!$H$12:$H$16,Optimizations!$H$18,Optimizations!$H$19,Optimizations!$H$21,Optimizations!$H$23:$H$25)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Optimizations!$N$4,Optimizations!$N$6,Optimizations!$N$8,Optimizations!$N$10:$N$11,Optimizations!$N$17,Optimizations!$N$20,Optimizations!$N$22,Optimizations!$N$26:$N$35,Optimizations!$N$5,Optimizations!$N$7,Optimizations!$N$9,Optimizations!$N$12:$N$16,Optimizations!$N$18:$N$19,Optimizations!$N$21,Optimizations!$N$23:$N$25)</c:f>
              <c:numCache>
                <c:formatCode>0.00</c:formatCode>
                <c:ptCount val="32"/>
                <c:pt idx="0">
                  <c:v>0</c:v>
                </c:pt>
                <c:pt idx="1">
                  <c:v>0.54545454545454541</c:v>
                </c:pt>
                <c:pt idx="2">
                  <c:v>0.26666666666666666</c:v>
                </c:pt>
                <c:pt idx="3">
                  <c:v>0.32</c:v>
                </c:pt>
                <c:pt idx="4">
                  <c:v>0.61538461538461542</c:v>
                </c:pt>
                <c:pt idx="5">
                  <c:v>0.6875</c:v>
                </c:pt>
                <c:pt idx="6">
                  <c:v>0.52238805970149249</c:v>
                </c:pt>
                <c:pt idx="7">
                  <c:v>0.7021276595744681</c:v>
                </c:pt>
                <c:pt idx="8">
                  <c:v>0.54838709677419351</c:v>
                </c:pt>
                <c:pt idx="9">
                  <c:v>0.64583333333333337</c:v>
                </c:pt>
                <c:pt idx="10">
                  <c:v>0.64182194616977228</c:v>
                </c:pt>
                <c:pt idx="11">
                  <c:v>0.71186440677966101</c:v>
                </c:pt>
                <c:pt idx="12">
                  <c:v>0.84253246753246758</c:v>
                </c:pt>
                <c:pt idx="13">
                  <c:v>0.75179856115107913</c:v>
                </c:pt>
                <c:pt idx="14">
                  <c:v>0.71184834123222751</c:v>
                </c:pt>
                <c:pt idx="15">
                  <c:v>0.76589303733602421</c:v>
                </c:pt>
                <c:pt idx="16">
                  <c:v>0.91066814322628276</c:v>
                </c:pt>
                <c:pt idx="17">
                  <c:v>0.86819571865443423</c:v>
                </c:pt>
                <c:pt idx="18">
                  <c:v>0.24</c:v>
                </c:pt>
                <c:pt idx="19">
                  <c:v>0.21249999999999999</c:v>
                </c:pt>
                <c:pt idx="20">
                  <c:v>0.38905775075987842</c:v>
                </c:pt>
                <c:pt idx="21">
                  <c:v>0.27309142318567386</c:v>
                </c:pt>
                <c:pt idx="22">
                  <c:v>0.20617308856163002</c:v>
                </c:pt>
                <c:pt idx="23">
                  <c:v>0.46159217877094971</c:v>
                </c:pt>
                <c:pt idx="24">
                  <c:v>0.25191675794085433</c:v>
                </c:pt>
                <c:pt idx="25">
                  <c:v>0.42050616482803377</c:v>
                </c:pt>
                <c:pt idx="26">
                  <c:v>0.45646067415730335</c:v>
                </c:pt>
                <c:pt idx="27">
                  <c:v>0.18702484854036089</c:v>
                </c:pt>
                <c:pt idx="28">
                  <c:v>0.16224932181409249</c:v>
                </c:pt>
                <c:pt idx="29">
                  <c:v>0.21643394655930964</c:v>
                </c:pt>
                <c:pt idx="30">
                  <c:v>0.27653891546058762</c:v>
                </c:pt>
                <c:pt idx="31">
                  <c:v>0.65247923588039869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B-4C38-AE3B-FEFB96761786}"/>
            </c:ext>
          </c:extLst>
        </c:ser>
        <c:ser>
          <c:idx val="2"/>
          <c:order val="1"/>
          <c:tx>
            <c:v>XBSat run time speed-up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Optimizations!$T$4,Optimizations!$T$6,Optimizations!$T$8,Optimizations!$T$10:$T$11,Optimizations!$T$17,Optimizations!$T$20,Optimizations!$T$22,Optimizations!$T$26:$T$35,Optimizations!$T$5,Optimizations!$T$7,Optimizations!$T$9,Optimizations!$T$12:$T$16,Optimizations!$T$18:$T$19,Optimizations!$T$21,Optimizations!$T$23:$T$25)</c:f>
              <c:numCache>
                <c:formatCode>0.00</c:formatCode>
                <c:ptCount val="32"/>
                <c:pt idx="0">
                  <c:v>0</c:v>
                </c:pt>
                <c:pt idx="1">
                  <c:v>0.4</c:v>
                </c:pt>
                <c:pt idx="2">
                  <c:v>0.26666666666666666</c:v>
                </c:pt>
                <c:pt idx="3">
                  <c:v>0.20833333333333334</c:v>
                </c:pt>
                <c:pt idx="4">
                  <c:v>0.6</c:v>
                </c:pt>
                <c:pt idx="5">
                  <c:v>0.68085106382978722</c:v>
                </c:pt>
                <c:pt idx="6">
                  <c:v>0.5074626865671642</c:v>
                </c:pt>
                <c:pt idx="7">
                  <c:v>0.68817204301075274</c:v>
                </c:pt>
                <c:pt idx="8">
                  <c:v>0.56603773584905659</c:v>
                </c:pt>
                <c:pt idx="9">
                  <c:v>0.66666666666666663</c:v>
                </c:pt>
                <c:pt idx="10">
                  <c:v>0.73765432098765427</c:v>
                </c:pt>
                <c:pt idx="11">
                  <c:v>0.80201342281879195</c:v>
                </c:pt>
                <c:pt idx="12">
                  <c:v>0.83015597920277295</c:v>
                </c:pt>
                <c:pt idx="13">
                  <c:v>0.73529411764705888</c:v>
                </c:pt>
                <c:pt idx="14">
                  <c:v>0.72391505078485685</c:v>
                </c:pt>
                <c:pt idx="15">
                  <c:v>0.78306613226452904</c:v>
                </c:pt>
                <c:pt idx="16">
                  <c:v>0.90945482272207401</c:v>
                </c:pt>
                <c:pt idx="17">
                  <c:v>0.85844892812105922</c:v>
                </c:pt>
                <c:pt idx="18">
                  <c:v>0.30232558139534882</c:v>
                </c:pt>
                <c:pt idx="19">
                  <c:v>0.19594594594594594</c:v>
                </c:pt>
                <c:pt idx="20">
                  <c:v>0.36774193548387096</c:v>
                </c:pt>
                <c:pt idx="21">
                  <c:v>0.23751121746933893</c:v>
                </c:pt>
                <c:pt idx="22">
                  <c:v>0.22212169192490386</c:v>
                </c:pt>
                <c:pt idx="23">
                  <c:v>0.33359872611464969</c:v>
                </c:pt>
                <c:pt idx="24">
                  <c:v>0.20295698924731181</c:v>
                </c:pt>
                <c:pt idx="25">
                  <c:v>0.39441416893732972</c:v>
                </c:pt>
                <c:pt idx="26">
                  <c:v>0.39806812404677172</c:v>
                </c:pt>
                <c:pt idx="27">
                  <c:v>0.19344688001222027</c:v>
                </c:pt>
                <c:pt idx="28">
                  <c:v>0.11958498396528956</c:v>
                </c:pt>
                <c:pt idx="29">
                  <c:v>0.15663768948207407</c:v>
                </c:pt>
                <c:pt idx="30">
                  <c:v>0.2712640581857364</c:v>
                </c:pt>
                <c:pt idx="31">
                  <c:v>0.64563689994811124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7-4B59-8B70-C338CBCC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57184"/>
        <c:axId val="713653856"/>
      </c:barChart>
      <c:catAx>
        <c:axId val="713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3856"/>
        <c:crosses val="autoZero"/>
        <c:auto val="1"/>
        <c:lblAlgn val="ctr"/>
        <c:lblOffset val="100"/>
        <c:noMultiLvlLbl val="0"/>
      </c:catAx>
      <c:valAx>
        <c:axId val="713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Optimized /</a:t>
                </a:r>
                <a:r>
                  <a:rPr lang="da-DK" baseline="0"/>
                  <a:t> non-optimized run time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2.042712926046444E-2"/>
              <c:y val="0.1961184766434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Improvement in number of symbolic steps for optimized lockstep and XB saturation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 symbolic steps improvement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Optimizations!$H$4,Optimizations!$H$6,Optimizations!$H$8,Optimizations!$H$10:$H$11,Optimizations!$H$17,Optimizations!$H$20,Optimizations!$H$22,Optimizations!$H$26:$H$35,Optimizations!$H$5,Optimizations!$H$7,Optimizations!$H$9,Optimizations!$H$12:$H$16,Optimizations!$H$18,Optimizations!$H$19,Optimizations!$H$21,Optimizations!$H$23:$H$25)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Optimizations!$O$4,Optimizations!$O$6,Optimizations!$O$8,Optimizations!$O$10:$O$11,Optimizations!$O$17,Optimizations!$O$20,Optimizations!$O$22,Optimizations!$O$26:$O$35,Optimizations!$O$5,Optimizations!$O$7,Optimizations!$O$9,Optimizations!$O$12:$O$16,Optimizations!$O$18:$O$19,Optimizations!$O$21,Optimizations!$O$23:$O$25)</c:f>
              <c:numCache>
                <c:formatCode>0.00</c:formatCode>
                <c:ptCount val="32"/>
                <c:pt idx="0">
                  <c:v>0.19607843137254902</c:v>
                </c:pt>
                <c:pt idx="1">
                  <c:v>0.4376731301939058</c:v>
                </c:pt>
                <c:pt idx="2">
                  <c:v>0.25800000000000001</c:v>
                </c:pt>
                <c:pt idx="3">
                  <c:v>0.26884139482564678</c:v>
                </c:pt>
                <c:pt idx="4">
                  <c:v>0.6079136690647482</c:v>
                </c:pt>
                <c:pt idx="5">
                  <c:v>0.69084745762711863</c:v>
                </c:pt>
                <c:pt idx="6">
                  <c:v>0.53754351069119843</c:v>
                </c:pt>
                <c:pt idx="7">
                  <c:v>0.71737563085796685</c:v>
                </c:pt>
                <c:pt idx="8">
                  <c:v>0.57561436672967858</c:v>
                </c:pt>
                <c:pt idx="9">
                  <c:v>0.64896508467489022</c:v>
                </c:pt>
                <c:pt idx="10">
                  <c:v>0.67461430575035064</c:v>
                </c:pt>
                <c:pt idx="11">
                  <c:v>0.71673999580976322</c:v>
                </c:pt>
                <c:pt idx="12">
                  <c:v>0.84384251036116042</c:v>
                </c:pt>
                <c:pt idx="13">
                  <c:v>0.74115317990596385</c:v>
                </c:pt>
                <c:pt idx="14">
                  <c:v>0.74203178102323875</c:v>
                </c:pt>
                <c:pt idx="15">
                  <c:v>0.79241052893797226</c:v>
                </c:pt>
                <c:pt idx="16">
                  <c:v>0.91455834916210532</c:v>
                </c:pt>
                <c:pt idx="17">
                  <c:v>0.85830793949803308</c:v>
                </c:pt>
                <c:pt idx="18">
                  <c:v>0.21798900235663787</c:v>
                </c:pt>
                <c:pt idx="19">
                  <c:v>0.28020200873858025</c:v>
                </c:pt>
                <c:pt idx="20">
                  <c:v>0.42346047085432303</c:v>
                </c:pt>
                <c:pt idx="21">
                  <c:v>0.23638147881118321</c:v>
                </c:pt>
                <c:pt idx="22">
                  <c:v>0.25309525678739825</c:v>
                </c:pt>
                <c:pt idx="23">
                  <c:v>0.45001635590448152</c:v>
                </c:pt>
                <c:pt idx="24">
                  <c:v>0.1893179314656584</c:v>
                </c:pt>
                <c:pt idx="25">
                  <c:v>0.46652308394221803</c:v>
                </c:pt>
                <c:pt idx="26">
                  <c:v>0.51623043463026641</c:v>
                </c:pt>
                <c:pt idx="27">
                  <c:v>0.27374327082875843</c:v>
                </c:pt>
                <c:pt idx="28">
                  <c:v>0.18823606036698398</c:v>
                </c:pt>
                <c:pt idx="29">
                  <c:v>0.25131947877846733</c:v>
                </c:pt>
                <c:pt idx="30">
                  <c:v>0.25362692612281457</c:v>
                </c:pt>
                <c:pt idx="31">
                  <c:v>0.6645078553517143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1-477C-A895-D7CAB4BFA2A0}"/>
            </c:ext>
          </c:extLst>
        </c:ser>
        <c:ser>
          <c:idx val="2"/>
          <c:order val="1"/>
          <c:tx>
            <c:v>XBSat symbolic steps improvement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Optimizations!$U$4,Optimizations!$U$6,Optimizations!$U$8,Optimizations!$U$10:$U$11,Optimizations!$U$17,Optimizations!$U$20,Optimizations!$U$22,Optimizations!$U$26:$U$35,Optimizations!$U$5,Optimizations!$U$7,Optimizations!$U$9,Optimizations!$U$12:$U$16,Optimizations!$U$18:$U$19,Optimizations!$U$21,Optimizations!$U$23:$U$25)</c:f>
              <c:numCache>
                <c:formatCode>0.00</c:formatCode>
                <c:ptCount val="32"/>
                <c:pt idx="0">
                  <c:v>0.19607843137254902</c:v>
                </c:pt>
                <c:pt idx="1">
                  <c:v>0.4376731301939058</c:v>
                </c:pt>
                <c:pt idx="2">
                  <c:v>0.25800000000000001</c:v>
                </c:pt>
                <c:pt idx="3">
                  <c:v>0.26884139482564678</c:v>
                </c:pt>
                <c:pt idx="4">
                  <c:v>0.6079136690647482</c:v>
                </c:pt>
                <c:pt idx="5">
                  <c:v>0.69084745762711863</c:v>
                </c:pt>
                <c:pt idx="6">
                  <c:v>0.53754351069119843</c:v>
                </c:pt>
                <c:pt idx="7">
                  <c:v>0.71737563085796685</c:v>
                </c:pt>
                <c:pt idx="8">
                  <c:v>0.57561436672967858</c:v>
                </c:pt>
                <c:pt idx="9">
                  <c:v>0.64896508467489022</c:v>
                </c:pt>
                <c:pt idx="10">
                  <c:v>0.67461430575035064</c:v>
                </c:pt>
                <c:pt idx="11">
                  <c:v>0.71673999580976322</c:v>
                </c:pt>
                <c:pt idx="12">
                  <c:v>0.84384251036116042</c:v>
                </c:pt>
                <c:pt idx="13">
                  <c:v>0.74115317990596385</c:v>
                </c:pt>
                <c:pt idx="14">
                  <c:v>0.74203178102323875</c:v>
                </c:pt>
                <c:pt idx="15">
                  <c:v>0.79241052893797226</c:v>
                </c:pt>
                <c:pt idx="16">
                  <c:v>0.91455834916210532</c:v>
                </c:pt>
                <c:pt idx="17">
                  <c:v>0.85830793949803308</c:v>
                </c:pt>
                <c:pt idx="18">
                  <c:v>0.21987120515179392</c:v>
                </c:pt>
                <c:pt idx="19">
                  <c:v>0.26848711999524066</c:v>
                </c:pt>
                <c:pt idx="20">
                  <c:v>0.42376479329193867</c:v>
                </c:pt>
                <c:pt idx="21">
                  <c:v>0.21811117685806472</c:v>
                </c:pt>
                <c:pt idx="22">
                  <c:v>0.19838875221133959</c:v>
                </c:pt>
                <c:pt idx="23">
                  <c:v>0.45187571204930865</c:v>
                </c:pt>
                <c:pt idx="24">
                  <c:v>0.17118628557484061</c:v>
                </c:pt>
                <c:pt idx="25">
                  <c:v>0.467614916439692</c:v>
                </c:pt>
                <c:pt idx="26">
                  <c:v>0.51714939024390238</c:v>
                </c:pt>
                <c:pt idx="27">
                  <c:v>0.272958713277063</c:v>
                </c:pt>
                <c:pt idx="28">
                  <c:v>0.16255800545591445</c:v>
                </c:pt>
                <c:pt idx="29">
                  <c:v>0.1695882933839743</c:v>
                </c:pt>
                <c:pt idx="30">
                  <c:v>0.22284811002907648</c:v>
                </c:pt>
                <c:pt idx="31">
                  <c:v>0.65677861854132469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1-477C-A895-D7CAB4BFA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57184"/>
        <c:axId val="713653856"/>
      </c:barChart>
      <c:catAx>
        <c:axId val="713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3856"/>
        <c:crosses val="autoZero"/>
        <c:auto val="1"/>
        <c:lblAlgn val="ctr"/>
        <c:lblOffset val="100"/>
        <c:noMultiLvlLbl val="0"/>
      </c:catAx>
      <c:valAx>
        <c:axId val="713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Optimized /</a:t>
                </a:r>
                <a:r>
                  <a:rPr lang="da-DK" baseline="0"/>
                  <a:t> non-optimized symbolic steps 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2.0427109362239911E-2"/>
              <c:y val="0.15813171080887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graph</a:t>
            </a:r>
            <a:r>
              <a:rPr lang="en-US" baseline="0"/>
              <a:t> density and improvements in symbolic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LockstepSat symbolic steps improvement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Optimizations!$AF$4:$AF$35</c:f>
              <c:numCache>
                <c:formatCode>_-* #,##0.0000_-;\-* #,##0.0000_-;_-* "-"??_-;_-@_-</c:formatCode>
                <c:ptCount val="32"/>
                <c:pt idx="0">
                  <c:v>6.1955616147845186E-2</c:v>
                </c:pt>
                <c:pt idx="1">
                  <c:v>0.10095538264552349</c:v>
                </c:pt>
                <c:pt idx="2">
                  <c:v>0.11989421099030267</c:v>
                </c:pt>
                <c:pt idx="3">
                  <c:v>0.17765310892940628</c:v>
                </c:pt>
                <c:pt idx="4">
                  <c:v>0.19406392694063926</c:v>
                </c:pt>
                <c:pt idx="5">
                  <c:v>0.21873873873873872</c:v>
                </c:pt>
                <c:pt idx="6">
                  <c:v>0.2189316137250219</c:v>
                </c:pt>
                <c:pt idx="7">
                  <c:v>0.22480620155038761</c:v>
                </c:pt>
                <c:pt idx="8">
                  <c:v>0.23787258912916423</c:v>
                </c:pt>
                <c:pt idx="9">
                  <c:v>0.27226890756302519</c:v>
                </c:pt>
                <c:pt idx="10">
                  <c:v>0.27576197387518142</c:v>
                </c:pt>
                <c:pt idx="11">
                  <c:v>0.28446115288220553</c:v>
                </c:pt>
                <c:pt idx="12">
                  <c:v>0.28533801580333629</c:v>
                </c:pt>
                <c:pt idx="13">
                  <c:v>0.30707070707070705</c:v>
                </c:pt>
                <c:pt idx="14">
                  <c:v>0.33793103448275863</c:v>
                </c:pt>
                <c:pt idx="15">
                  <c:v>0.34472934472934474</c:v>
                </c:pt>
                <c:pt idx="16">
                  <c:v>0.35808023997000377</c:v>
                </c:pt>
                <c:pt idx="17">
                  <c:v>0.37484197218710491</c:v>
                </c:pt>
                <c:pt idx="18">
                  <c:v>0.3836829836829837</c:v>
                </c:pt>
                <c:pt idx="19">
                  <c:v>0.40620782726045884</c:v>
                </c:pt>
                <c:pt idx="20">
                  <c:v>0.43225806451612903</c:v>
                </c:pt>
                <c:pt idx="21">
                  <c:v>0.44237288135593222</c:v>
                </c:pt>
                <c:pt idx="22">
                  <c:v>0.450354609929078</c:v>
                </c:pt>
                <c:pt idx="23">
                  <c:v>0.46783625730994149</c:v>
                </c:pt>
                <c:pt idx="24">
                  <c:v>0.48809523809523808</c:v>
                </c:pt>
                <c:pt idx="25">
                  <c:v>0.53694581280788178</c:v>
                </c:pt>
                <c:pt idx="26">
                  <c:v>0.5865853658536585</c:v>
                </c:pt>
                <c:pt idx="27">
                  <c:v>0.70476190476190481</c:v>
                </c:pt>
                <c:pt idx="28">
                  <c:v>0.70909090909090911</c:v>
                </c:pt>
                <c:pt idx="29">
                  <c:v>0.72058823529411764</c:v>
                </c:pt>
                <c:pt idx="30">
                  <c:v>0.73399014778325122</c:v>
                </c:pt>
                <c:pt idx="31">
                  <c:v>0.81385281385281383</c:v>
                </c:pt>
              </c:numCache>
            </c:numRef>
          </c:xVal>
          <c:yVal>
            <c:numRef>
              <c:f>Optimizations!$AP$4:$AP$35</c:f>
              <c:numCache>
                <c:formatCode>0%</c:formatCode>
                <c:ptCount val="32"/>
                <c:pt idx="0">
                  <c:v>0.91455834916210532</c:v>
                </c:pt>
                <c:pt idx="1">
                  <c:v>0.85830793949803308</c:v>
                </c:pt>
                <c:pt idx="2">
                  <c:v>0.84384251036116042</c:v>
                </c:pt>
                <c:pt idx="3">
                  <c:v>0.79241052893797226</c:v>
                </c:pt>
                <c:pt idx="4">
                  <c:v>0.74115317990596385</c:v>
                </c:pt>
                <c:pt idx="5">
                  <c:v>0.74203178102323875</c:v>
                </c:pt>
                <c:pt idx="6">
                  <c:v>0.6645078553517143</c:v>
                </c:pt>
                <c:pt idx="7">
                  <c:v>0.71737563085796685</c:v>
                </c:pt>
                <c:pt idx="8">
                  <c:v>0.71673999580976322</c:v>
                </c:pt>
                <c:pt idx="9">
                  <c:v>0.69084745762711863</c:v>
                </c:pt>
                <c:pt idx="10">
                  <c:v>0.25309525678739825</c:v>
                </c:pt>
                <c:pt idx="11">
                  <c:v>0.67461430575035064</c:v>
                </c:pt>
                <c:pt idx="12">
                  <c:v>0.25131947877846733</c:v>
                </c:pt>
                <c:pt idx="13">
                  <c:v>0.64896508467489022</c:v>
                </c:pt>
                <c:pt idx="14">
                  <c:v>0.51623043463026641</c:v>
                </c:pt>
                <c:pt idx="15">
                  <c:v>0.6079136690647482</c:v>
                </c:pt>
                <c:pt idx="16">
                  <c:v>0.46652308394221803</c:v>
                </c:pt>
                <c:pt idx="17">
                  <c:v>0.45001635590448152</c:v>
                </c:pt>
                <c:pt idx="18">
                  <c:v>0.25362692612281457</c:v>
                </c:pt>
                <c:pt idx="19">
                  <c:v>0.57561436672967858</c:v>
                </c:pt>
                <c:pt idx="20">
                  <c:v>0.53754351069119843</c:v>
                </c:pt>
                <c:pt idx="21">
                  <c:v>0.18823606036698398</c:v>
                </c:pt>
                <c:pt idx="22">
                  <c:v>0.42346047085432303</c:v>
                </c:pt>
                <c:pt idx="23">
                  <c:v>0.4376731301939058</c:v>
                </c:pt>
                <c:pt idx="24">
                  <c:v>0.27374327082875843</c:v>
                </c:pt>
                <c:pt idx="25">
                  <c:v>0.28020200873858025</c:v>
                </c:pt>
                <c:pt idx="26">
                  <c:v>0.23638147881118321</c:v>
                </c:pt>
                <c:pt idx="27">
                  <c:v>0.26884139482564678</c:v>
                </c:pt>
                <c:pt idx="28">
                  <c:v>0.19607843137254902</c:v>
                </c:pt>
                <c:pt idx="29">
                  <c:v>0.25800000000000001</c:v>
                </c:pt>
                <c:pt idx="30">
                  <c:v>0.1893179314656584</c:v>
                </c:pt>
                <c:pt idx="31">
                  <c:v>0.21798900235663787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2-4776-9887-2C524BFEF11D}"/>
            </c:ext>
          </c:extLst>
        </c:ser>
        <c:ser>
          <c:idx val="1"/>
          <c:order val="1"/>
          <c:tx>
            <c:v>XBSat symbolic steps improvement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Optimizations!$AF$4:$AF$35</c:f>
              <c:numCache>
                <c:formatCode>_-* #,##0.0000_-;\-* #,##0.0000_-;_-* "-"??_-;_-@_-</c:formatCode>
                <c:ptCount val="32"/>
                <c:pt idx="0">
                  <c:v>6.1955616147845186E-2</c:v>
                </c:pt>
                <c:pt idx="1">
                  <c:v>0.10095538264552349</c:v>
                </c:pt>
                <c:pt idx="2">
                  <c:v>0.11989421099030267</c:v>
                </c:pt>
                <c:pt idx="3">
                  <c:v>0.17765310892940628</c:v>
                </c:pt>
                <c:pt idx="4">
                  <c:v>0.19406392694063926</c:v>
                </c:pt>
                <c:pt idx="5">
                  <c:v>0.21873873873873872</c:v>
                </c:pt>
                <c:pt idx="6">
                  <c:v>0.2189316137250219</c:v>
                </c:pt>
                <c:pt idx="7">
                  <c:v>0.22480620155038761</c:v>
                </c:pt>
                <c:pt idx="8">
                  <c:v>0.23787258912916423</c:v>
                </c:pt>
                <c:pt idx="9">
                  <c:v>0.27226890756302519</c:v>
                </c:pt>
                <c:pt idx="10">
                  <c:v>0.27576197387518142</c:v>
                </c:pt>
                <c:pt idx="11">
                  <c:v>0.28446115288220553</c:v>
                </c:pt>
                <c:pt idx="12">
                  <c:v>0.28533801580333629</c:v>
                </c:pt>
                <c:pt idx="13">
                  <c:v>0.30707070707070705</c:v>
                </c:pt>
                <c:pt idx="14">
                  <c:v>0.33793103448275863</c:v>
                </c:pt>
                <c:pt idx="15">
                  <c:v>0.34472934472934474</c:v>
                </c:pt>
                <c:pt idx="16">
                  <c:v>0.35808023997000377</c:v>
                </c:pt>
                <c:pt idx="17">
                  <c:v>0.37484197218710491</c:v>
                </c:pt>
                <c:pt idx="18">
                  <c:v>0.3836829836829837</c:v>
                </c:pt>
                <c:pt idx="19">
                  <c:v>0.40620782726045884</c:v>
                </c:pt>
                <c:pt idx="20">
                  <c:v>0.43225806451612903</c:v>
                </c:pt>
                <c:pt idx="21">
                  <c:v>0.44237288135593222</c:v>
                </c:pt>
                <c:pt idx="22">
                  <c:v>0.450354609929078</c:v>
                </c:pt>
                <c:pt idx="23">
                  <c:v>0.46783625730994149</c:v>
                </c:pt>
                <c:pt idx="24">
                  <c:v>0.48809523809523808</c:v>
                </c:pt>
                <c:pt idx="25">
                  <c:v>0.53694581280788178</c:v>
                </c:pt>
                <c:pt idx="26">
                  <c:v>0.5865853658536585</c:v>
                </c:pt>
                <c:pt idx="27">
                  <c:v>0.70476190476190481</c:v>
                </c:pt>
                <c:pt idx="28">
                  <c:v>0.70909090909090911</c:v>
                </c:pt>
                <c:pt idx="29">
                  <c:v>0.72058823529411764</c:v>
                </c:pt>
                <c:pt idx="30">
                  <c:v>0.73399014778325122</c:v>
                </c:pt>
                <c:pt idx="31">
                  <c:v>0.81385281385281383</c:v>
                </c:pt>
              </c:numCache>
            </c:numRef>
          </c:xVal>
          <c:yVal>
            <c:numRef>
              <c:f>Optimizations!$AV$4:$AV$35</c:f>
              <c:numCache>
                <c:formatCode>0%</c:formatCode>
                <c:ptCount val="32"/>
                <c:pt idx="0">
                  <c:v>0.91455834916210532</c:v>
                </c:pt>
                <c:pt idx="1">
                  <c:v>0.85830793949803308</c:v>
                </c:pt>
                <c:pt idx="2">
                  <c:v>0.84384251036116042</c:v>
                </c:pt>
                <c:pt idx="3">
                  <c:v>0.79241052893797226</c:v>
                </c:pt>
                <c:pt idx="4">
                  <c:v>0.74115317990596385</c:v>
                </c:pt>
                <c:pt idx="5">
                  <c:v>0.74203178102323875</c:v>
                </c:pt>
                <c:pt idx="6">
                  <c:v>0.65677861854132469</c:v>
                </c:pt>
                <c:pt idx="7">
                  <c:v>0.71737563085796685</c:v>
                </c:pt>
                <c:pt idx="8">
                  <c:v>0.71673999580976322</c:v>
                </c:pt>
                <c:pt idx="9">
                  <c:v>0.69084745762711863</c:v>
                </c:pt>
                <c:pt idx="10">
                  <c:v>0.19838875221133959</c:v>
                </c:pt>
                <c:pt idx="11">
                  <c:v>0.67461430575035064</c:v>
                </c:pt>
                <c:pt idx="12">
                  <c:v>0.1695882933839743</c:v>
                </c:pt>
                <c:pt idx="13">
                  <c:v>0.64896508467489022</c:v>
                </c:pt>
                <c:pt idx="14">
                  <c:v>0.51714939024390238</c:v>
                </c:pt>
                <c:pt idx="15">
                  <c:v>0.6079136690647482</c:v>
                </c:pt>
                <c:pt idx="16">
                  <c:v>0.467614916439692</c:v>
                </c:pt>
                <c:pt idx="17">
                  <c:v>0.45187571204930865</c:v>
                </c:pt>
                <c:pt idx="18">
                  <c:v>0.22284811002907648</c:v>
                </c:pt>
                <c:pt idx="19">
                  <c:v>0.57561436672967858</c:v>
                </c:pt>
                <c:pt idx="20">
                  <c:v>0.53754351069119843</c:v>
                </c:pt>
                <c:pt idx="21">
                  <c:v>0.16255800545591445</c:v>
                </c:pt>
                <c:pt idx="22">
                  <c:v>0.42376479329193867</c:v>
                </c:pt>
                <c:pt idx="23">
                  <c:v>0.4376731301939058</c:v>
                </c:pt>
                <c:pt idx="24">
                  <c:v>0.272958713277063</c:v>
                </c:pt>
                <c:pt idx="25">
                  <c:v>0.26848711999524066</c:v>
                </c:pt>
                <c:pt idx="26">
                  <c:v>0.21811117685806472</c:v>
                </c:pt>
                <c:pt idx="27">
                  <c:v>0.26884139482564678</c:v>
                </c:pt>
                <c:pt idx="28">
                  <c:v>0.19607843137254902</c:v>
                </c:pt>
                <c:pt idx="29">
                  <c:v>0.25800000000000001</c:v>
                </c:pt>
                <c:pt idx="30">
                  <c:v>0.17118628557484061</c:v>
                </c:pt>
                <c:pt idx="31">
                  <c:v>0.21987120515179392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2-4776-9887-2C524BFE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43679"/>
        <c:axId val="917443263"/>
      </c:scatterChart>
      <c:valAx>
        <c:axId val="91744367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Relation graph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17443263"/>
        <c:crosses val="autoZero"/>
        <c:crossBetween val="midCat"/>
      </c:valAx>
      <c:valAx>
        <c:axId val="9174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</a:t>
                </a:r>
                <a:r>
                  <a:rPr lang="da-DK" baseline="0"/>
                  <a:t>n time speed-up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1744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Differences</a:t>
            </a:r>
            <a:r>
              <a:rPr lang="da-DK" baseline="0"/>
              <a:t> in running time and peak BDD size for lockstep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BDD size diff / running time diff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'Lockstep algorithms'!$K$3:$K$27</c:f>
              <c:numCache>
                <c:formatCode>_-* #,##0_-;\-* #,##0_-;_-* "-"??_-;_-@_-</c:formatCode>
                <c:ptCount val="25"/>
                <c:pt idx="0">
                  <c:v>-14</c:v>
                </c:pt>
                <c:pt idx="1">
                  <c:v>-6</c:v>
                </c:pt>
                <c:pt idx="2">
                  <c:v>2</c:v>
                </c:pt>
                <c:pt idx="3">
                  <c:v>7</c:v>
                </c:pt>
                <c:pt idx="4">
                  <c:v>15</c:v>
                </c:pt>
                <c:pt idx="5">
                  <c:v>27</c:v>
                </c:pt>
                <c:pt idx="6">
                  <c:v>43</c:v>
                </c:pt>
                <c:pt idx="7">
                  <c:v>61</c:v>
                </c:pt>
                <c:pt idx="8">
                  <c:v>132</c:v>
                </c:pt>
                <c:pt idx="9">
                  <c:v>241</c:v>
                </c:pt>
                <c:pt idx="10">
                  <c:v>561</c:v>
                </c:pt>
                <c:pt idx="11">
                  <c:v>668</c:v>
                </c:pt>
                <c:pt idx="12">
                  <c:v>811</c:v>
                </c:pt>
                <c:pt idx="13">
                  <c:v>929</c:v>
                </c:pt>
                <c:pt idx="14">
                  <c:v>1210</c:v>
                </c:pt>
                <c:pt idx="15">
                  <c:v>1354</c:v>
                </c:pt>
                <c:pt idx="16">
                  <c:v>1625</c:v>
                </c:pt>
                <c:pt idx="17">
                  <c:v>8618</c:v>
                </c:pt>
                <c:pt idx="18">
                  <c:v>12456</c:v>
                </c:pt>
                <c:pt idx="19">
                  <c:v>21953</c:v>
                </c:pt>
                <c:pt idx="20">
                  <c:v>47663</c:v>
                </c:pt>
                <c:pt idx="21">
                  <c:v>47684</c:v>
                </c:pt>
                <c:pt idx="22">
                  <c:v>119293</c:v>
                </c:pt>
                <c:pt idx="23">
                  <c:v>461214</c:v>
                </c:pt>
                <c:pt idx="24">
                  <c:v>727538</c:v>
                </c:pt>
              </c:numCache>
            </c:numRef>
          </c:xVal>
          <c:yVal>
            <c:numRef>
              <c:f>'Lockstep algorithms'!$M$3:$M$27</c:f>
              <c:numCache>
                <c:formatCode>General</c:formatCode>
                <c:ptCount val="25"/>
                <c:pt idx="0">
                  <c:v>-11</c:v>
                </c:pt>
                <c:pt idx="1">
                  <c:v>219</c:v>
                </c:pt>
                <c:pt idx="2">
                  <c:v>8</c:v>
                </c:pt>
                <c:pt idx="3">
                  <c:v>124</c:v>
                </c:pt>
                <c:pt idx="4">
                  <c:v>198</c:v>
                </c:pt>
                <c:pt idx="5">
                  <c:v>738</c:v>
                </c:pt>
                <c:pt idx="6">
                  <c:v>120</c:v>
                </c:pt>
                <c:pt idx="7">
                  <c:v>832</c:v>
                </c:pt>
                <c:pt idx="8">
                  <c:v>3623</c:v>
                </c:pt>
                <c:pt idx="9">
                  <c:v>812</c:v>
                </c:pt>
                <c:pt idx="10">
                  <c:v>6773</c:v>
                </c:pt>
                <c:pt idx="11">
                  <c:v>15661</c:v>
                </c:pt>
                <c:pt idx="12">
                  <c:v>183</c:v>
                </c:pt>
                <c:pt idx="13">
                  <c:v>1324</c:v>
                </c:pt>
                <c:pt idx="14">
                  <c:v>525</c:v>
                </c:pt>
                <c:pt idx="15">
                  <c:v>262</c:v>
                </c:pt>
                <c:pt idx="16">
                  <c:v>221</c:v>
                </c:pt>
                <c:pt idx="17">
                  <c:v>31116</c:v>
                </c:pt>
                <c:pt idx="18">
                  <c:v>650</c:v>
                </c:pt>
                <c:pt idx="19">
                  <c:v>18268</c:v>
                </c:pt>
                <c:pt idx="20">
                  <c:v>61997</c:v>
                </c:pt>
                <c:pt idx="21">
                  <c:v>7902</c:v>
                </c:pt>
                <c:pt idx="22">
                  <c:v>13055</c:v>
                </c:pt>
                <c:pt idx="23">
                  <c:v>381369</c:v>
                </c:pt>
                <c:pt idx="24">
                  <c:v>451228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1-458C-9B2B-6A8D1C30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41503"/>
        <c:axId val="1923887023"/>
      </c:scatterChart>
      <c:valAx>
        <c:axId val="1862941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running</a:t>
                </a:r>
                <a:r>
                  <a:rPr lang="da-DK" baseline="0"/>
                  <a:t>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3887023"/>
        <c:crosses val="autoZero"/>
        <c:crossBetween val="midCat"/>
      </c:valAx>
      <c:valAx>
        <c:axId val="1923887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peak BDD size</a:t>
                </a:r>
              </a:p>
            </c:rich>
          </c:tx>
          <c:layout>
            <c:manualLayout>
              <c:xMode val="edge"/>
              <c:yMode val="edge"/>
              <c:x val="2.6413100898045432E-2"/>
              <c:y val="0.3011811023622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294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size'!$I$38:$I$49</c:f>
              <c:numCache>
                <c:formatCode>0.000</c:formatCode>
                <c:ptCount val="12"/>
                <c:pt idx="0">
                  <c:v>0.75757575757575757</c:v>
                </c:pt>
                <c:pt idx="1">
                  <c:v>0.27906976744186046</c:v>
                </c:pt>
                <c:pt idx="2">
                  <c:v>0.37931034482758619</c:v>
                </c:pt>
                <c:pt idx="3">
                  <c:v>0.17623762376237623</c:v>
                </c:pt>
                <c:pt idx="4">
                  <c:v>8.5501858736059477E-2</c:v>
                </c:pt>
                <c:pt idx="5">
                  <c:v>2.4501884760366181E-2</c:v>
                </c:pt>
                <c:pt idx="6">
                  <c:v>2.9378045285182001E-2</c:v>
                </c:pt>
                <c:pt idx="7">
                  <c:v>7.1636870800050713E-3</c:v>
                </c:pt>
                <c:pt idx="8">
                  <c:v>1.1185966696326427E-2</c:v>
                </c:pt>
                <c:pt idx="9">
                  <c:v>4.2562076386881247E-3</c:v>
                </c:pt>
                <c:pt idx="10">
                  <c:v>1.1681049723033406E-3</c:v>
                </c:pt>
                <c:pt idx="11">
                  <c:v>7.1973832529071888E-4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9-43BB-A3A3-83BA67275D0A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size'!$J$38:$J$49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9-43BB-A3A3-83BA6727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 peak BDD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(&gt;1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size'!$I$59:$I$71</c:f>
              <c:numCache>
                <c:formatCode>0.000</c:formatCode>
                <c:ptCount val="13"/>
                <c:pt idx="0" formatCode="General">
                  <c:v>1</c:v>
                </c:pt>
                <c:pt idx="1">
                  <c:v>0.36170212765957449</c:v>
                </c:pt>
                <c:pt idx="2">
                  <c:v>0.66255778120184905</c:v>
                </c:pt>
                <c:pt idx="3">
                  <c:v>0.35759493670886078</c:v>
                </c:pt>
                <c:pt idx="4">
                  <c:v>0.52359346642468241</c:v>
                </c:pt>
                <c:pt idx="5">
                  <c:v>0.28235294117647058</c:v>
                </c:pt>
                <c:pt idx="6">
                  <c:v>0.62492917847025498</c:v>
                </c:pt>
                <c:pt idx="7">
                  <c:v>0.2533783783783784</c:v>
                </c:pt>
                <c:pt idx="8">
                  <c:v>0.23615160349854228</c:v>
                </c:pt>
                <c:pt idx="9">
                  <c:v>0.16452442159383032</c:v>
                </c:pt>
                <c:pt idx="10">
                  <c:v>0.1307098148888001</c:v>
                </c:pt>
                <c:pt idx="11">
                  <c:v>0.29934385529349178</c:v>
                </c:pt>
                <c:pt idx="12">
                  <c:v>0.23730794923179693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6-4EE5-8C6D-E574E3657C61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size'!$J$59:$J$71</c:f>
              <c:numCache>
                <c:formatCode>General</c:formatCode>
                <c:ptCount val="13"/>
                <c:pt idx="0" formatCode="0.000">
                  <c:v>0.89523809523809528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6-4EE5-8C6D-E574E365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</a:t>
                </a:r>
                <a:r>
                  <a:rPr lang="da-DK" baseline="0"/>
                  <a:t> peak BDD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relative speed-up (LockstepSat vs LockstepRelUnion)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(LockstepRelUnion run time - LockstepSat run time) / LockstepRelUnion run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('All runs'!$C$3:$C$23,'All runs'!$C$25:$C$28)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32000000</c:v>
                </c:pt>
                <c:pt idx="22" formatCode="0.00E+00">
                  <c:v>524288000</c:v>
                </c:pt>
                <c:pt idx="23" formatCode="0.00E+00">
                  <c:v>128000000000</c:v>
                </c:pt>
                <c:pt idx="24" formatCode="0.00E+00">
                  <c:v>335544320000</c:v>
                </c:pt>
              </c:numCache>
            </c:numRef>
          </c:cat>
          <c:val>
            <c:numRef>
              <c:f>('All runs'!$T$3:$T$23,'All runs'!$T$25:$T$28)</c:f>
              <c:numCache>
                <c:formatCode>0.00%</c:formatCode>
                <c:ptCount val="25"/>
                <c:pt idx="0">
                  <c:v>0.5</c:v>
                </c:pt>
                <c:pt idx="1">
                  <c:v>-0.3888888888888889</c:v>
                </c:pt>
                <c:pt idx="2">
                  <c:v>0.3888888888888889</c:v>
                </c:pt>
                <c:pt idx="3">
                  <c:v>0.21182266009852216</c:v>
                </c:pt>
                <c:pt idx="4">
                  <c:v>0.5</c:v>
                </c:pt>
                <c:pt idx="5">
                  <c:v>-1.8575851393188854E-2</c:v>
                </c:pt>
                <c:pt idx="6">
                  <c:v>0.70930232558139539</c:v>
                </c:pt>
                <c:pt idx="7">
                  <c:v>0.50943396226415094</c:v>
                </c:pt>
                <c:pt idx="8">
                  <c:v>5.3734671125975471E-2</c:v>
                </c:pt>
                <c:pt idx="9">
                  <c:v>0.19620561050754012</c:v>
                </c:pt>
                <c:pt idx="10">
                  <c:v>0.36156932679447168</c:v>
                </c:pt>
                <c:pt idx="11">
                  <c:v>0.50434310532030402</c:v>
                </c:pt>
                <c:pt idx="12">
                  <c:v>0.51326595072646874</c:v>
                </c:pt>
                <c:pt idx="13">
                  <c:v>0.73333333333333328</c:v>
                </c:pt>
                <c:pt idx="14">
                  <c:v>0.38796561604584529</c:v>
                </c:pt>
                <c:pt idx="15">
                  <c:v>0.14014559119702066</c:v>
                </c:pt>
                <c:pt idx="16">
                  <c:v>0.89331210191082799</c:v>
                </c:pt>
                <c:pt idx="17">
                  <c:v>0.15742826564048559</c:v>
                </c:pt>
                <c:pt idx="18">
                  <c:v>0.87664041994750652</c:v>
                </c:pt>
                <c:pt idx="19">
                  <c:v>9.194116875804996E-2</c:v>
                </c:pt>
                <c:pt idx="20">
                  <c:v>0.57692105539787664</c:v>
                </c:pt>
                <c:pt idx="21">
                  <c:v>0.98233215547703179</c:v>
                </c:pt>
                <c:pt idx="22">
                  <c:v>0.99598788005433081</c:v>
                </c:pt>
                <c:pt idx="23">
                  <c:v>0.99895385934931347</c:v>
                </c:pt>
                <c:pt idx="24">
                  <c:v>0.9994326541209505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4-4B03-9E8A-7ACDF1CD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175999"/>
        <c:axId val="1412193471"/>
      </c:barChart>
      <c:catAx>
        <c:axId val="141217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93471"/>
        <c:crosses val="autoZero"/>
        <c:auto val="1"/>
        <c:lblAlgn val="ctr"/>
        <c:lblOffset val="100"/>
        <c:noMultiLvlLbl val="0"/>
      </c:catAx>
      <c:valAx>
        <c:axId val="1412193471"/>
        <c:scaling>
          <c:orientation val="minMax"/>
          <c:max val="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Speed-up</a:t>
                </a:r>
                <a:r>
                  <a:rPr lang="da-DK" baseline="0"/>
                  <a:t> in % of LockstepRelUnion 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relative speed-up (XBSat</a:t>
            </a:r>
            <a:r>
              <a:rPr lang="en-US" baseline="0"/>
              <a:t> vs LockstepSat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(LockstepSat run time - XBSat run time) / LockstepSat run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('All runs'!$C$3,'All runs'!$C$5,'All runs'!$C$7,'All runs'!$C$9:$C$10,'All runs'!$C$16,'All runs'!$C$19,'All runs'!$C$21,'All runs'!$C$25:$C$34,'All runs'!$C$4,'All runs'!$C$6,'All runs'!$C$8,'All runs'!$C$11:$C$15,'All runs'!$C$17:$C$18,'All runs'!$C$20,'All runs'!$C$22:$C$24)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('All runs'!$R$3,'All runs'!$R$5,'All runs'!$R$7,'All runs'!$R$9:$R$10,'All runs'!$R$16,'All runs'!$R$19,'All runs'!$R$21,'All runs'!$R$25:$R$34,'All runs'!$R$4,'All runs'!$R$6,'All runs'!$R$8,'All runs'!$R$11:$R$15,'All runs'!$R$17:$R$18,'All runs'!$R$20,'All runs'!$R$22:$R$24)</c:f>
              <c:numCache>
                <c:formatCode>0.000%</c:formatCode>
                <c:ptCount val="32"/>
                <c:pt idx="0">
                  <c:v>0</c:v>
                </c:pt>
                <c:pt idx="1">
                  <c:v>9.0909090909090912E-2</c:v>
                </c:pt>
                <c:pt idx="2">
                  <c:v>0</c:v>
                </c:pt>
                <c:pt idx="3">
                  <c:v>0.04</c:v>
                </c:pt>
                <c:pt idx="4">
                  <c:v>3.8461538461538464E-2</c:v>
                </c:pt>
                <c:pt idx="5">
                  <c:v>2.0833333333333332E-2</c:v>
                </c:pt>
                <c:pt idx="6">
                  <c:v>0</c:v>
                </c:pt>
                <c:pt idx="7">
                  <c:v>1.0638297872340425E-2</c:v>
                </c:pt>
                <c:pt idx="8">
                  <c:v>-2.5806451612903226E-2</c:v>
                </c:pt>
                <c:pt idx="9">
                  <c:v>-4.6875E-2</c:v>
                </c:pt>
                <c:pt idx="10">
                  <c:v>-6.2111801242236021E-3</c:v>
                </c:pt>
                <c:pt idx="11">
                  <c:v>-4.8426150121065378E-3</c:v>
                </c:pt>
                <c:pt idx="12">
                  <c:v>6.3311688311688305E-2</c:v>
                </c:pt>
                <c:pt idx="13">
                  <c:v>6.235011990407674E-2</c:v>
                </c:pt>
                <c:pt idx="14">
                  <c:v>-2.6540284360189573E-2</c:v>
                </c:pt>
                <c:pt idx="15">
                  <c:v>-7.0635721493440967E-3</c:v>
                </c:pt>
                <c:pt idx="16">
                  <c:v>3.1746031746031744E-2</c:v>
                </c:pt>
                <c:pt idx="17">
                  <c:v>2.9969418960244649E-2</c:v>
                </c:pt>
                <c:pt idx="18">
                  <c:v>0.14000000000000001</c:v>
                </c:pt>
                <c:pt idx="19">
                  <c:v>7.4999999999999997E-2</c:v>
                </c:pt>
                <c:pt idx="20">
                  <c:v>5.7750759878419454E-2</c:v>
                </c:pt>
                <c:pt idx="21">
                  <c:v>0.21229971724787935</c:v>
                </c:pt>
                <c:pt idx="22">
                  <c:v>0.10812991728868267</c:v>
                </c:pt>
                <c:pt idx="23">
                  <c:v>0.12290502793296089</c:v>
                </c:pt>
                <c:pt idx="24">
                  <c:v>0.18510405257393209</c:v>
                </c:pt>
                <c:pt idx="25">
                  <c:v>4.7371836469824791E-2</c:v>
                </c:pt>
                <c:pt idx="26">
                  <c:v>7.9119850187265917E-2</c:v>
                </c:pt>
                <c:pt idx="27">
                  <c:v>0.14338615338314381</c:v>
                </c:pt>
                <c:pt idx="28">
                  <c:v>0.16973129428569639</c:v>
                </c:pt>
                <c:pt idx="29">
                  <c:v>0.14217160135215479</c:v>
                </c:pt>
                <c:pt idx="30">
                  <c:v>7.7644574197155106E-2</c:v>
                </c:pt>
                <c:pt idx="31">
                  <c:v>0.11163205980066446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A-45E7-B23E-6C68C1E7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175999"/>
        <c:axId val="1412193471"/>
      </c:barChart>
      <c:catAx>
        <c:axId val="141217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layout>
            <c:manualLayout>
              <c:xMode val="edge"/>
              <c:yMode val="edge"/>
              <c:x val="0.50585006042262792"/>
              <c:y val="0.92595725616673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93471"/>
        <c:crosses val="autoZero"/>
        <c:auto val="1"/>
        <c:lblAlgn val="ctr"/>
        <c:lblOffset val="100"/>
        <c:noMultiLvlLbl val="0"/>
      </c:catAx>
      <c:valAx>
        <c:axId val="141219347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Speed-up</a:t>
                </a:r>
                <a:r>
                  <a:rPr lang="da-DK" baseline="0"/>
                  <a:t> in % of LockstepSat 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300991</xdr:colOff>
      <xdr:row>39</xdr:row>
      <xdr:rowOff>17145</xdr:rowOff>
    </xdr:from>
    <xdr:to>
      <xdr:col>14</xdr:col>
      <xdr:colOff>702945</xdr:colOff>
      <xdr:row>55</xdr:row>
      <xdr:rowOff>160020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9680C44-F136-4F1E-9F23-E2CC3014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628650</xdr:colOff>
      <xdr:row>41</xdr:row>
      <xdr:rowOff>0</xdr:rowOff>
    </xdr:from>
    <xdr:to>
      <xdr:col>20</xdr:col>
      <xdr:colOff>895350</xdr:colOff>
      <xdr:row>58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2F8FE76-C3D1-B4B3-B505-1ADF66F0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41</xdr:row>
      <xdr:rowOff>9525</xdr:rowOff>
    </xdr:from>
    <xdr:to>
      <xdr:col>14</xdr:col>
      <xdr:colOff>542925</xdr:colOff>
      <xdr:row>58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1FB45853-D6E4-4B59-8CD2-0505B68E1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701040</xdr:colOff>
      <xdr:row>7</xdr:row>
      <xdr:rowOff>0</xdr:rowOff>
    </xdr:from>
    <xdr:to>
      <xdr:col>41</xdr:col>
      <xdr:colOff>1356360</xdr:colOff>
      <xdr:row>25</xdr:row>
      <xdr:rowOff>15240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01E6A7B-F7AB-8852-624F-D014222D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0.54864</cdr:x>
      <cdr:y>0.24038</cdr:y>
    </cdr:from>
    <cdr:to>
      <cdr:x>0.54864</cdr:x>
      <cdr:y>0.89744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36F3C6F7-5683-0AF7-E8AA-FD7F4AFFDB3C}"/>
            </a:ext>
          </a:extLst>
        </cdr:cNvPr>
        <cdr:cNvCxnSpPr/>
      </cdr:nvCxnSpPr>
      <cdr:spPr>
        <a:xfrm xmlns:a="http://schemas.openxmlformats.org/drawingml/2006/main" flipV="1">
          <a:off x="3276600" y="714374"/>
          <a:ext cx="0" cy="19526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0.17703</cdr:x>
      <cdr:y>0.26389</cdr:y>
    </cdr:from>
    <cdr:to>
      <cdr:x>0.2823</cdr:x>
      <cdr:y>0.32684</cdr:y>
    </cdr:to>
    <cdr:sp macro="" textlink="">
      <cdr:nvSpPr>
        <cdr:cNvPr id="6" name="Tekstfelt 5">
          <a:extLst xmlns:a="http://schemas.openxmlformats.org/drawingml/2006/main">
            <a:ext uri="{FF2B5EF4-FFF2-40B4-BE49-F238E27FC236}">
              <a16:creationId xmlns:a16="http://schemas.microsoft.com/office/drawing/2014/main" id="{24F8AF56-CA67-1B27-C31F-AC32CD3B9E25}"/>
            </a:ext>
          </a:extLst>
        </cdr:cNvPr>
        <cdr:cNvSpPr txBox="1"/>
      </cdr:nvSpPr>
      <cdr:spPr>
        <a:xfrm xmlns:a="http://schemas.openxmlformats.org/drawingml/2006/main">
          <a:off x="1057275" y="952639"/>
          <a:ext cx="628650" cy="227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0.56194</cdr:x>
      <cdr:y>0.26513</cdr:y>
    </cdr:from>
    <cdr:to>
      <cdr:x>0.6672</cdr:x>
      <cdr:y>0.32809</cdr:y>
    </cdr:to>
    <cdr:sp macro="" textlink="">
      <cdr:nvSpPr>
        <cdr:cNvPr id="7" name="Tekstfelt 1">
          <a:extLst xmlns:a="http://schemas.openxmlformats.org/drawingml/2006/main">
            <a:ext uri="{FF2B5EF4-FFF2-40B4-BE49-F238E27FC236}">
              <a16:creationId xmlns:a16="http://schemas.microsoft.com/office/drawing/2014/main" id="{D396DDDF-A4B0-A3D5-E187-2AA5E6E27F00}"/>
            </a:ext>
          </a:extLst>
        </cdr:cNvPr>
        <cdr:cNvSpPr txBox="1"/>
      </cdr:nvSpPr>
      <cdr:spPr>
        <a:xfrm xmlns:a="http://schemas.openxmlformats.org/drawingml/2006/main">
          <a:off x="3355975" y="957120"/>
          <a:ext cx="628650" cy="227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106680</xdr:rowOff>
    </xdr:from>
    <xdr:to>
      <xdr:col>19</xdr:col>
      <xdr:colOff>7620</xdr:colOff>
      <xdr:row>47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922022-A52F-C5F8-DC5C-4366D5DB1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30480</xdr:rowOff>
    </xdr:from>
    <xdr:to>
      <xdr:col>18</xdr:col>
      <xdr:colOff>601980</xdr:colOff>
      <xdr:row>16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FB5551B-B6B4-411A-BF52-AC5E1ACB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16</xdr:row>
      <xdr:rowOff>121920</xdr:rowOff>
    </xdr:from>
    <xdr:to>
      <xdr:col>19</xdr:col>
      <xdr:colOff>15240</xdr:colOff>
      <xdr:row>31</xdr:row>
      <xdr:rowOff>121920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56013FA-9613-443C-9787-ECAF630F4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0.59051</cdr:x>
      <cdr:y>0.25141</cdr:y>
    </cdr:from>
    <cdr:to>
      <cdr:x>0.59176</cdr:x>
      <cdr:y>0.9209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942B506C-86B6-F7A5-3AD8-AFA9F9903BD5}"/>
            </a:ext>
          </a:extLst>
        </cdr:cNvPr>
        <cdr:cNvCxnSpPr/>
      </cdr:nvCxnSpPr>
      <cdr:spPr>
        <a:xfrm xmlns:a="http://schemas.openxmlformats.org/drawingml/2006/main" flipH="1" flipV="1">
          <a:off x="3604260" y="678180"/>
          <a:ext cx="7620" cy="18059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0.58477</cdr:x>
      <cdr:y>0.25278</cdr:y>
    </cdr:from>
    <cdr:to>
      <cdr:x>0.586</cdr:x>
      <cdr:y>0.93056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6D74AB88-C196-1877-DA06-AEB04198C747}"/>
            </a:ext>
          </a:extLst>
        </cdr:cNvPr>
        <cdr:cNvCxnSpPr/>
      </cdr:nvCxnSpPr>
      <cdr:spPr>
        <a:xfrm xmlns:a="http://schemas.openxmlformats.org/drawingml/2006/main" flipH="1" flipV="1">
          <a:off x="3627120" y="693420"/>
          <a:ext cx="7620" cy="18592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0.59337</cdr:x>
      <cdr:y>0.25</cdr:y>
    </cdr:from>
    <cdr:to>
      <cdr:x>0.5946</cdr:x>
      <cdr:y>0.92778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6D74AB88-C196-1877-DA06-AEB04198C747}"/>
            </a:ext>
          </a:extLst>
        </cdr:cNvPr>
        <cdr:cNvCxnSpPr/>
      </cdr:nvCxnSpPr>
      <cdr:spPr>
        <a:xfrm xmlns:a="http://schemas.openxmlformats.org/drawingml/2006/main" flipH="1" flipV="1">
          <a:off x="3680481" y="685806"/>
          <a:ext cx="7629" cy="18592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0.59238</cdr:x>
      <cdr:y>0.20139</cdr:y>
    </cdr:from>
    <cdr:to>
      <cdr:x>0.59319</cdr:x>
      <cdr:y>0.91168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0504B973-B376-5888-7A85-A0976976E1A2}"/>
            </a:ext>
          </a:extLst>
        </cdr:cNvPr>
        <cdr:cNvCxnSpPr/>
      </cdr:nvCxnSpPr>
      <cdr:spPr>
        <a:xfrm xmlns:a="http://schemas.openxmlformats.org/drawingml/2006/main" flipV="1">
          <a:off x="4000500" y="673302"/>
          <a:ext cx="5414" cy="237469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</cdr:x>
      <cdr:y>0.28867</cdr:y>
    </cdr:from>
    <cdr:to>
      <cdr:x>0.22102</cdr:x>
      <cdr:y>0.36878</cdr:y>
    </cdr:to>
    <cdr:sp macro="" textlink="">
      <cdr:nvSpPr>
        <cdr:cNvPr id="5" name="Tekstfelt 4">
          <a:extLst xmlns:a="http://schemas.openxmlformats.org/drawingml/2006/main">
            <a:ext uri="{FF2B5EF4-FFF2-40B4-BE49-F238E27FC236}">
              <a16:creationId xmlns:a16="http://schemas.microsoft.com/office/drawing/2014/main" id="{1FB0B6C7-2A12-7156-F8B8-A70844DC3FFC}"/>
            </a:ext>
          </a:extLst>
        </cdr:cNvPr>
        <cdr:cNvSpPr txBox="1"/>
      </cdr:nvSpPr>
      <cdr:spPr>
        <a:xfrm xmlns:a="http://schemas.openxmlformats.org/drawingml/2006/main">
          <a:off x="797540" y="965104"/>
          <a:ext cx="695032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0.61545</cdr:x>
      <cdr:y>0.29253</cdr:y>
    </cdr:from>
    <cdr:to>
      <cdr:x>0.71837</cdr:x>
      <cdr:y>0.37264</cdr:y>
    </cdr:to>
    <cdr:sp macro="" textlink="">
      <cdr:nvSpPr>
        <cdr:cNvPr id="6" name="Tekstfelt 1">
          <a:extLst xmlns:a="http://schemas.openxmlformats.org/drawingml/2006/main">
            <a:ext uri="{FF2B5EF4-FFF2-40B4-BE49-F238E27FC236}">
              <a16:creationId xmlns:a16="http://schemas.microsoft.com/office/drawing/2014/main" id="{696F0A25-798C-A374-CE50-2BDFCF394107}"/>
            </a:ext>
          </a:extLst>
        </cdr:cNvPr>
        <cdr:cNvSpPr txBox="1"/>
      </cdr:nvSpPr>
      <cdr:spPr>
        <a:xfrm xmlns:a="http://schemas.openxmlformats.org/drawingml/2006/main">
          <a:off x="4156299" y="977996"/>
          <a:ext cx="695033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0.59447</cdr:x>
      <cdr:y>0.26692</cdr:y>
    </cdr:from>
    <cdr:to>
      <cdr:x>0.59601</cdr:x>
      <cdr:y>0.8857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0504B973-B376-5888-7A85-A0976976E1A2}"/>
            </a:ext>
          </a:extLst>
        </cdr:cNvPr>
        <cdr:cNvCxnSpPr/>
      </cdr:nvCxnSpPr>
      <cdr:spPr>
        <a:xfrm xmlns:a="http://schemas.openxmlformats.org/drawingml/2006/main" flipV="1">
          <a:off x="4014596" y="892377"/>
          <a:ext cx="10400" cy="2068752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</cdr:x>
      <cdr:y>0.28867</cdr:y>
    </cdr:from>
    <cdr:to>
      <cdr:x>0.22102</cdr:x>
      <cdr:y>0.36878</cdr:y>
    </cdr:to>
    <cdr:sp macro="" textlink="">
      <cdr:nvSpPr>
        <cdr:cNvPr id="5" name="Tekstfelt 4">
          <a:extLst xmlns:a="http://schemas.openxmlformats.org/drawingml/2006/main">
            <a:ext uri="{FF2B5EF4-FFF2-40B4-BE49-F238E27FC236}">
              <a16:creationId xmlns:a16="http://schemas.microsoft.com/office/drawing/2014/main" id="{1FB0B6C7-2A12-7156-F8B8-A70844DC3FFC}"/>
            </a:ext>
          </a:extLst>
        </cdr:cNvPr>
        <cdr:cNvSpPr txBox="1"/>
      </cdr:nvSpPr>
      <cdr:spPr>
        <a:xfrm xmlns:a="http://schemas.openxmlformats.org/drawingml/2006/main">
          <a:off x="797540" y="965104"/>
          <a:ext cx="695032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0.61545</cdr:x>
      <cdr:y>0.29253</cdr:y>
    </cdr:from>
    <cdr:to>
      <cdr:x>0.71837</cdr:x>
      <cdr:y>0.37264</cdr:y>
    </cdr:to>
    <cdr:sp macro="" textlink="">
      <cdr:nvSpPr>
        <cdr:cNvPr id="6" name="Tekstfelt 1">
          <a:extLst xmlns:a="http://schemas.openxmlformats.org/drawingml/2006/main">
            <a:ext uri="{FF2B5EF4-FFF2-40B4-BE49-F238E27FC236}">
              <a16:creationId xmlns:a16="http://schemas.microsoft.com/office/drawing/2014/main" id="{696F0A25-798C-A374-CE50-2BDFCF394107}"/>
            </a:ext>
          </a:extLst>
        </cdr:cNvPr>
        <cdr:cNvSpPr txBox="1"/>
      </cdr:nvSpPr>
      <cdr:spPr>
        <a:xfrm xmlns:a="http://schemas.openxmlformats.org/drawingml/2006/main">
          <a:off x="4156299" y="977996"/>
          <a:ext cx="695033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186690</xdr:rowOff>
    </xdr:from>
    <xdr:to>
      <xdr:col>21</xdr:col>
      <xdr:colOff>382905</xdr:colOff>
      <xdr:row>16</xdr:row>
      <xdr:rowOff>177165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E692893-CB69-714A-5E47-4B9CC33D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</xdr:row>
      <xdr:rowOff>104775</xdr:rowOff>
    </xdr:from>
    <xdr:to>
      <xdr:col>22</xdr:col>
      <xdr:colOff>419100</xdr:colOff>
      <xdr:row>51</xdr:row>
      <xdr:rowOff>95249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3EC4AD-CDA2-4385-980B-18E3C67CB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52</xdr:row>
      <xdr:rowOff>0</xdr:rowOff>
    </xdr:from>
    <xdr:to>
      <xdr:col>22</xdr:col>
      <xdr:colOff>428625</xdr:colOff>
      <xdr:row>69</xdr:row>
      <xdr:rowOff>180974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CC3F8B6-DDE1-481E-9705-3D14E6B11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613171</xdr:colOff>
      <xdr:row>37</xdr:row>
      <xdr:rowOff>75010</xdr:rowOff>
    </xdr:from>
    <xdr:to>
      <xdr:col>9</xdr:col>
      <xdr:colOff>107157</xdr:colOff>
      <xdr:row>59</xdr:row>
      <xdr:rowOff>35720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4B6E3FB-C541-A579-5101-2737EA49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166688</xdr:colOff>
      <xdr:row>37</xdr:row>
      <xdr:rowOff>23813</xdr:rowOff>
    </xdr:from>
    <xdr:to>
      <xdr:col>15</xdr:col>
      <xdr:colOff>648892</xdr:colOff>
      <xdr:row>56</xdr:row>
      <xdr:rowOff>47625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F96EC7D-D7D3-4C62-A784-67423D4F3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0.60198</cdr:x>
      <cdr:y>0.19935</cdr:y>
    </cdr:from>
    <cdr:to>
      <cdr:x>0.60198</cdr:x>
      <cdr:y>0.83987</cdr:y>
    </cdr:to>
    <cdr:cxnSp macro="">
      <cdr:nvCxnSpPr>
        <cdr:cNvPr id="7" name="Lige forbindelse 6">
          <a:extLst xmlns:a="http://schemas.openxmlformats.org/drawingml/2006/main">
            <a:ext uri="{FF2B5EF4-FFF2-40B4-BE49-F238E27FC236}">
              <a16:creationId xmlns:a16="http://schemas.microsoft.com/office/drawing/2014/main" id="{960C0F26-E6FE-872D-D574-A0F4C819F836}"/>
            </a:ext>
          </a:extLst>
        </cdr:cNvPr>
        <cdr:cNvCxnSpPr/>
      </cdr:nvCxnSpPr>
      <cdr:spPr>
        <a:xfrm xmlns:a="http://schemas.openxmlformats.org/drawingml/2006/main" flipV="1">
          <a:off x="3988594" y="726281"/>
          <a:ext cx="0" cy="2333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0.13118</cdr:x>
      <cdr:y>0.25163</cdr:y>
    </cdr:from>
    <cdr:to>
      <cdr:x>0.21743</cdr:x>
      <cdr:y>0.40523</cdr:y>
    </cdr:to>
    <cdr:sp macro="" textlink="">
      <cdr:nvSpPr>
        <cdr:cNvPr id="8" name="Tekstfelt 7">
          <a:extLst xmlns:a="http://schemas.openxmlformats.org/drawingml/2006/main">
            <a:ext uri="{FF2B5EF4-FFF2-40B4-BE49-F238E27FC236}">
              <a16:creationId xmlns:a16="http://schemas.microsoft.com/office/drawing/2014/main" id="{06B9179A-808E-D34C-B88A-0C5AD47F8543}"/>
            </a:ext>
          </a:extLst>
        </cdr:cNvPr>
        <cdr:cNvSpPr txBox="1"/>
      </cdr:nvSpPr>
      <cdr:spPr>
        <a:xfrm xmlns:a="http://schemas.openxmlformats.org/drawingml/2006/main">
          <a:off x="869156" y="916781"/>
          <a:ext cx="571500" cy="559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0.8702</cdr:x>
      <cdr:y>0.25251</cdr:y>
    </cdr:from>
    <cdr:to>
      <cdr:x>0.95645</cdr:x>
      <cdr:y>0.44118</cdr:y>
    </cdr:to>
    <cdr:sp macro="" textlink="">
      <cdr:nvSpPr>
        <cdr:cNvPr id="9" name="Tekstfelt 1">
          <a:extLst xmlns:a="http://schemas.openxmlformats.org/drawingml/2006/main">
            <a:ext uri="{FF2B5EF4-FFF2-40B4-BE49-F238E27FC236}">
              <a16:creationId xmlns:a16="http://schemas.microsoft.com/office/drawing/2014/main" id="{372F846D-9348-926E-6A39-8F10BD2D0F0B}"/>
            </a:ext>
          </a:extLst>
        </cdr:cNvPr>
        <cdr:cNvSpPr txBox="1"/>
      </cdr:nvSpPr>
      <cdr:spPr>
        <a:xfrm xmlns:a="http://schemas.openxmlformats.org/drawingml/2006/main">
          <a:off x="5765800" y="919956"/>
          <a:ext cx="571500" cy="68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11</xdr:row>
      <xdr:rowOff>47625</xdr:rowOff>
    </xdr:from>
    <xdr:to>
      <xdr:col>14</xdr:col>
      <xdr:colOff>196454</xdr:colOff>
      <xdr:row>33</xdr:row>
      <xdr:rowOff>8335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EE8C87F-671E-4FAB-AF33-0C71FB012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0</xdr:row>
      <xdr:rowOff>195262</xdr:rowOff>
    </xdr:from>
    <xdr:to>
      <xdr:col>26</xdr:col>
      <xdr:colOff>228600</xdr:colOff>
      <xdr:row>15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727243-1962-0C59-C41A-643BFA71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902970</xdr:colOff>
      <xdr:row>17</xdr:row>
      <xdr:rowOff>15241</xdr:rowOff>
    </xdr:from>
    <xdr:to>
      <xdr:col>11</xdr:col>
      <xdr:colOff>440055</xdr:colOff>
      <xdr:row>32</xdr:row>
      <xdr:rowOff>83820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CE48D30-3FB0-442F-8FD9-7DFA3F90A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15</xdr:row>
      <xdr:rowOff>85725</xdr:rowOff>
    </xdr:from>
    <xdr:to>
      <xdr:col>26</xdr:col>
      <xdr:colOff>228600</xdr:colOff>
      <xdr:row>29</xdr:row>
      <xdr:rowOff>123825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9E22BAD-677A-4070-A3AC-B9B1ACC2B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DE2E-FEEC-4753-A249-B0F1F1A79EC0}">
  <dimension ref="A1:BF36"/>
  <sheetViews>
    <sheetView zoomScale="80" zoomScaleNormal="80" workbookViewId="0">
      <selection activeCell="Q3" sqref="Q3:V35"/>
    </sheetView>
  </sheetViews>
  <sheetFormatPr defaultRowHeight="15" x14ac:dyDescent="0.25"/>
  <cols>
    <col min="1" max="2" width="8.85546875" style="27"/>
    <col min="3" max="3" width="9" style="27" bestFit="1" customWidth="1"/>
    <col min="4" max="5" width="9.42578125" style="27" bestFit="1" customWidth="1"/>
    <col min="6" max="6" width="13.28515625" style="27" bestFit="1" customWidth="1"/>
    <col min="7" max="7" width="13.85546875" style="27" bestFit="1" customWidth="1"/>
    <col min="8" max="8" width="13" style="27" bestFit="1" customWidth="1"/>
    <col min="9" max="9" width="13.28515625" style="27" bestFit="1" customWidth="1"/>
    <col min="10" max="10" width="13.85546875" style="27" bestFit="1" customWidth="1"/>
    <col min="11" max="11" width="13" style="27" bestFit="1" customWidth="1"/>
    <col min="12" max="12" width="8.85546875" style="27"/>
    <col min="13" max="13" width="6.85546875" bestFit="1" customWidth="1"/>
    <col min="14" max="14" width="9.28515625" bestFit="1" customWidth="1"/>
    <col min="15" max="16" width="9.5703125" bestFit="1" customWidth="1"/>
    <col min="17" max="17" width="13.5703125" customWidth="1"/>
    <col min="18" max="18" width="14.28515625" bestFit="1" customWidth="1"/>
    <col min="19" max="19" width="13.42578125" style="27" bestFit="1" customWidth="1"/>
    <col min="20" max="20" width="13.5703125" bestFit="1" customWidth="1"/>
    <col min="21" max="21" width="14.28515625" bestFit="1" customWidth="1"/>
    <col min="22" max="22" width="13.42578125" style="27" bestFit="1" customWidth="1"/>
    <col min="24" max="24" width="6.42578125" bestFit="1" customWidth="1"/>
    <col min="25" max="25" width="9" bestFit="1" customWidth="1"/>
    <col min="26" max="27" width="9.42578125" bestFit="1" customWidth="1"/>
    <col min="28" max="28" width="13.28515625" bestFit="1" customWidth="1"/>
    <col min="29" max="29" width="13.85546875" bestFit="1" customWidth="1"/>
    <col min="30" max="30" width="13.28515625" bestFit="1" customWidth="1"/>
    <col min="31" max="31" width="13.85546875" bestFit="1" customWidth="1"/>
    <col min="32" max="32" width="13.28515625" bestFit="1" customWidth="1"/>
    <col min="33" max="33" width="13.85546875" bestFit="1" customWidth="1"/>
    <col min="34" max="34" width="13.28515625" bestFit="1" customWidth="1"/>
    <col min="35" max="35" width="13.85546875" bestFit="1" customWidth="1"/>
    <col min="37" max="37" width="7.42578125" customWidth="1"/>
    <col min="38" max="38" width="9.7109375" customWidth="1"/>
    <col min="39" max="39" width="7.42578125" customWidth="1"/>
    <col min="40" max="40" width="7.140625" customWidth="1"/>
    <col min="41" max="41" width="13.28515625" bestFit="1" customWidth="1"/>
    <col min="42" max="42" width="13.85546875" customWidth="1"/>
    <col min="43" max="43" width="13.28515625" bestFit="1" customWidth="1"/>
    <col min="44" max="44" width="13.85546875" bestFit="1" customWidth="1"/>
    <col min="46" max="46" width="6.42578125" bestFit="1" customWidth="1"/>
    <col min="47" max="47" width="9" bestFit="1" customWidth="1"/>
    <col min="48" max="49" width="9.42578125" bestFit="1" customWidth="1"/>
    <col min="50" max="50" width="13.28515625" bestFit="1" customWidth="1"/>
    <col min="51" max="51" width="13.85546875" bestFit="1" customWidth="1"/>
    <col min="52" max="52" width="13.28515625" bestFit="1" customWidth="1"/>
    <col min="53" max="53" width="13.85546875" bestFit="1" customWidth="1"/>
    <col min="55" max="55" width="6.42578125" bestFit="1" customWidth="1"/>
    <col min="56" max="56" width="9" bestFit="1" customWidth="1"/>
    <col min="57" max="57" width="7.28515625" bestFit="1" customWidth="1"/>
    <col min="58" max="58" width="10.5703125" bestFit="1" customWidth="1"/>
  </cols>
  <sheetData>
    <row r="1" spans="2:58" s="27" customFormat="1" ht="15.75" thickBot="1" x14ac:dyDescent="0.3"/>
    <row r="2" spans="2:58" ht="15.75" thickBot="1" x14ac:dyDescent="0.3">
      <c r="B2" s="96" t="s">
        <v>22</v>
      </c>
      <c r="C2" s="98"/>
      <c r="D2" s="98"/>
      <c r="E2" s="97"/>
      <c r="F2" s="96" t="s">
        <v>5</v>
      </c>
      <c r="G2" s="98"/>
      <c r="H2" s="97"/>
      <c r="I2" s="96" t="s">
        <v>10</v>
      </c>
      <c r="J2" s="98"/>
      <c r="K2" s="97"/>
      <c r="M2" s="96" t="s">
        <v>22</v>
      </c>
      <c r="N2" s="98"/>
      <c r="O2" s="98"/>
      <c r="P2" s="97"/>
      <c r="Q2" s="96" t="s">
        <v>6</v>
      </c>
      <c r="R2" s="98"/>
      <c r="S2" s="97"/>
      <c r="T2" s="99" t="s">
        <v>11</v>
      </c>
      <c r="U2" s="100"/>
      <c r="V2" s="101"/>
      <c r="X2" s="96" t="s">
        <v>23</v>
      </c>
      <c r="Y2" s="98"/>
      <c r="Z2" s="98"/>
      <c r="AA2" s="97"/>
      <c r="AB2" s="98" t="s">
        <v>5</v>
      </c>
      <c r="AC2" s="97"/>
      <c r="AD2" s="96" t="s">
        <v>6</v>
      </c>
      <c r="AE2" s="97"/>
      <c r="AF2" s="96" t="s">
        <v>10</v>
      </c>
      <c r="AG2" s="97"/>
      <c r="AH2" s="96" t="s">
        <v>11</v>
      </c>
      <c r="AI2" s="97"/>
      <c r="AK2" s="96" t="s">
        <v>20</v>
      </c>
      <c r="AL2" s="98"/>
      <c r="AM2" s="98"/>
      <c r="AN2" s="97"/>
      <c r="AO2" s="98" t="s">
        <v>5</v>
      </c>
      <c r="AP2" s="98"/>
      <c r="AQ2" s="96" t="s">
        <v>6</v>
      </c>
      <c r="AR2" s="97"/>
      <c r="AT2" s="96" t="s">
        <v>22</v>
      </c>
      <c r="AU2" s="98"/>
      <c r="AV2" s="98"/>
      <c r="AW2" s="97"/>
      <c r="AX2" s="96" t="s">
        <v>34</v>
      </c>
      <c r="AY2" s="98"/>
      <c r="AZ2" s="96" t="s">
        <v>35</v>
      </c>
      <c r="BA2" s="97"/>
      <c r="BC2" s="96" t="s">
        <v>46</v>
      </c>
      <c r="BD2" s="97"/>
      <c r="BE2" s="98" t="s">
        <v>45</v>
      </c>
      <c r="BF2" s="97"/>
    </row>
    <row r="3" spans="2:58" ht="15.75" thickBot="1" x14ac:dyDescent="0.3">
      <c r="B3" s="16" t="s">
        <v>0</v>
      </c>
      <c r="C3" s="17" t="s">
        <v>1</v>
      </c>
      <c r="D3" s="17" t="s">
        <v>2</v>
      </c>
      <c r="E3" s="18" t="s">
        <v>3</v>
      </c>
      <c r="F3" s="16" t="s">
        <v>21</v>
      </c>
      <c r="G3" s="17" t="s">
        <v>4</v>
      </c>
      <c r="H3" s="18" t="s">
        <v>12</v>
      </c>
      <c r="I3" s="4" t="s">
        <v>21</v>
      </c>
      <c r="J3" s="5" t="s">
        <v>4</v>
      </c>
      <c r="K3" s="6" t="s">
        <v>12</v>
      </c>
      <c r="M3" s="16" t="s">
        <v>0</v>
      </c>
      <c r="N3" s="17" t="s">
        <v>1</v>
      </c>
      <c r="O3" s="17" t="s">
        <v>2</v>
      </c>
      <c r="P3" s="18" t="s">
        <v>3</v>
      </c>
      <c r="Q3" s="16" t="s">
        <v>21</v>
      </c>
      <c r="R3" s="17" t="s">
        <v>4</v>
      </c>
      <c r="S3" s="6" t="s">
        <v>12</v>
      </c>
      <c r="T3" s="16" t="s">
        <v>21</v>
      </c>
      <c r="U3" s="17" t="s">
        <v>4</v>
      </c>
      <c r="V3" s="18" t="s">
        <v>12</v>
      </c>
      <c r="W3" s="27"/>
      <c r="X3" s="16" t="s">
        <v>0</v>
      </c>
      <c r="Y3" s="17" t="s">
        <v>1</v>
      </c>
      <c r="Z3" s="17" t="s">
        <v>2</v>
      </c>
      <c r="AA3" s="18" t="s">
        <v>3</v>
      </c>
      <c r="AB3" s="17" t="s">
        <v>21</v>
      </c>
      <c r="AC3" s="18" t="s">
        <v>4</v>
      </c>
      <c r="AD3" s="16" t="s">
        <v>21</v>
      </c>
      <c r="AE3" s="18" t="s">
        <v>4</v>
      </c>
      <c r="AF3" s="16" t="s">
        <v>21</v>
      </c>
      <c r="AG3" s="18" t="s">
        <v>4</v>
      </c>
      <c r="AH3" s="16" t="s">
        <v>21</v>
      </c>
      <c r="AI3" s="18" t="s">
        <v>4</v>
      </c>
      <c r="AK3" s="4" t="s">
        <v>0</v>
      </c>
      <c r="AL3" s="5" t="s">
        <v>1</v>
      </c>
      <c r="AM3" s="5" t="s">
        <v>2</v>
      </c>
      <c r="AN3" s="6" t="s">
        <v>3</v>
      </c>
      <c r="AO3" s="5" t="s">
        <v>21</v>
      </c>
      <c r="AP3" s="5" t="s">
        <v>4</v>
      </c>
      <c r="AQ3" s="4" t="s">
        <v>21</v>
      </c>
      <c r="AR3" s="6" t="s">
        <v>4</v>
      </c>
      <c r="AT3" s="16" t="s">
        <v>0</v>
      </c>
      <c r="AU3" s="17" t="s">
        <v>1</v>
      </c>
      <c r="AV3" s="17" t="s">
        <v>2</v>
      </c>
      <c r="AW3" s="18" t="s">
        <v>3</v>
      </c>
      <c r="AX3" s="16" t="s">
        <v>21</v>
      </c>
      <c r="AY3" s="17" t="s">
        <v>4</v>
      </c>
      <c r="AZ3" s="16" t="s">
        <v>21</v>
      </c>
      <c r="BA3" s="18" t="s">
        <v>4</v>
      </c>
      <c r="BC3" s="16" t="s">
        <v>0</v>
      </c>
      <c r="BD3" s="17" t="s">
        <v>1</v>
      </c>
      <c r="BE3" s="16" t="s">
        <v>44</v>
      </c>
      <c r="BF3" s="71" t="s">
        <v>43</v>
      </c>
    </row>
    <row r="4" spans="2:58" x14ac:dyDescent="0.25">
      <c r="B4" s="1">
        <v>11</v>
      </c>
      <c r="C4" s="2">
        <v>11</v>
      </c>
      <c r="D4" s="10">
        <v>32</v>
      </c>
      <c r="E4" s="14">
        <v>1</v>
      </c>
      <c r="F4" s="12">
        <v>2</v>
      </c>
      <c r="G4" s="10">
        <v>102</v>
      </c>
      <c r="H4" s="3">
        <v>25</v>
      </c>
      <c r="I4" s="12">
        <v>4</v>
      </c>
      <c r="J4" s="10">
        <v>154</v>
      </c>
      <c r="K4" s="3">
        <v>33</v>
      </c>
      <c r="M4" s="1">
        <v>11</v>
      </c>
      <c r="N4" s="2">
        <v>11</v>
      </c>
      <c r="O4" s="10">
        <v>32</v>
      </c>
      <c r="P4" s="14">
        <v>1</v>
      </c>
      <c r="Q4" s="12">
        <v>2</v>
      </c>
      <c r="R4" s="10">
        <v>102</v>
      </c>
      <c r="S4" s="3">
        <v>25</v>
      </c>
      <c r="T4" s="12">
        <v>4</v>
      </c>
      <c r="U4" s="10">
        <v>154</v>
      </c>
      <c r="V4" s="3">
        <v>33</v>
      </c>
      <c r="W4" s="27"/>
      <c r="X4" s="1">
        <v>11</v>
      </c>
      <c r="Y4" s="2">
        <v>11</v>
      </c>
      <c r="Z4" s="10">
        <v>33</v>
      </c>
      <c r="AA4" s="14">
        <v>2</v>
      </c>
      <c r="AB4" s="10">
        <v>3</v>
      </c>
      <c r="AC4" s="14">
        <v>148</v>
      </c>
      <c r="AD4" s="12">
        <v>3</v>
      </c>
      <c r="AE4" s="14">
        <v>148</v>
      </c>
      <c r="AF4" s="12">
        <v>4</v>
      </c>
      <c r="AG4" s="14">
        <v>176</v>
      </c>
      <c r="AH4" s="12">
        <v>4</v>
      </c>
      <c r="AI4" s="14">
        <v>176</v>
      </c>
      <c r="AK4" s="1">
        <v>100</v>
      </c>
      <c r="AL4" s="2">
        <v>99</v>
      </c>
      <c r="AM4" s="2">
        <v>100</v>
      </c>
      <c r="AN4" s="3">
        <v>100</v>
      </c>
      <c r="AO4" s="10">
        <v>375</v>
      </c>
      <c r="AP4" s="10">
        <v>27273</v>
      </c>
      <c r="AQ4" s="12">
        <v>2504</v>
      </c>
      <c r="AR4" s="14">
        <v>197670</v>
      </c>
      <c r="AT4" s="1">
        <v>11</v>
      </c>
      <c r="AU4" s="2">
        <v>11</v>
      </c>
      <c r="AV4" s="10">
        <v>32</v>
      </c>
      <c r="AW4" s="14">
        <v>1</v>
      </c>
      <c r="AX4" s="12">
        <v>2</v>
      </c>
      <c r="AY4" s="10">
        <v>82</v>
      </c>
      <c r="AZ4" s="12">
        <v>2</v>
      </c>
      <c r="BA4" s="14">
        <v>82</v>
      </c>
      <c r="BC4" s="1">
        <v>11</v>
      </c>
      <c r="BD4" s="2">
        <v>11</v>
      </c>
      <c r="BE4" s="12">
        <v>39</v>
      </c>
      <c r="BF4" s="85">
        <f t="shared" ref="BF4:BF35" si="0">2*BE4/(BD4*(BD4-1))</f>
        <v>0.70909090909090911</v>
      </c>
    </row>
    <row r="5" spans="2:58" x14ac:dyDescent="0.25">
      <c r="B5" s="28">
        <v>17</v>
      </c>
      <c r="C5" s="29">
        <v>22</v>
      </c>
      <c r="D5" s="30">
        <v>164</v>
      </c>
      <c r="E5" s="31">
        <v>9</v>
      </c>
      <c r="F5" s="32">
        <v>50</v>
      </c>
      <c r="G5" s="30">
        <v>2546</v>
      </c>
      <c r="H5" s="33">
        <v>105</v>
      </c>
      <c r="I5" s="32">
        <v>36</v>
      </c>
      <c r="J5" s="30">
        <v>2024</v>
      </c>
      <c r="K5" s="33">
        <v>94</v>
      </c>
      <c r="M5" s="28">
        <v>17</v>
      </c>
      <c r="N5" s="29">
        <v>22</v>
      </c>
      <c r="O5" s="30">
        <v>164</v>
      </c>
      <c r="P5" s="31">
        <v>9</v>
      </c>
      <c r="Q5" s="32">
        <v>43</v>
      </c>
      <c r="R5" s="30">
        <v>2174</v>
      </c>
      <c r="S5" s="33">
        <v>87</v>
      </c>
      <c r="T5" s="32">
        <v>34</v>
      </c>
      <c r="U5" s="30">
        <v>1892</v>
      </c>
      <c r="V5" s="33">
        <v>70</v>
      </c>
      <c r="W5" s="27"/>
      <c r="X5" s="1">
        <v>17</v>
      </c>
      <c r="Y5" s="2">
        <v>22</v>
      </c>
      <c r="Z5" s="10">
        <v>171</v>
      </c>
      <c r="AA5" s="14">
        <v>16</v>
      </c>
      <c r="AB5" s="10">
        <v>46</v>
      </c>
      <c r="AC5" s="14">
        <v>2645</v>
      </c>
      <c r="AD5" s="12">
        <v>38</v>
      </c>
      <c r="AE5" s="14">
        <v>2361</v>
      </c>
      <c r="AF5" s="12">
        <v>41</v>
      </c>
      <c r="AG5" s="14">
        <v>2464</v>
      </c>
      <c r="AH5" s="12">
        <v>41</v>
      </c>
      <c r="AI5" s="14">
        <v>2266</v>
      </c>
      <c r="AK5" s="1">
        <v>200</v>
      </c>
      <c r="AL5" s="2">
        <v>199</v>
      </c>
      <c r="AM5" s="2">
        <v>200</v>
      </c>
      <c r="AN5" s="3">
        <v>200</v>
      </c>
      <c r="AO5" s="10">
        <v>1959</v>
      </c>
      <c r="AP5" s="10">
        <v>109817</v>
      </c>
      <c r="AQ5" s="12">
        <v>38785</v>
      </c>
      <c r="AR5" s="14">
        <v>2310995</v>
      </c>
      <c r="AT5" s="28">
        <v>17</v>
      </c>
      <c r="AU5" s="29">
        <v>22</v>
      </c>
      <c r="AV5" s="30">
        <v>164</v>
      </c>
      <c r="AW5" s="31">
        <v>9</v>
      </c>
      <c r="AX5" s="32">
        <v>38</v>
      </c>
      <c r="AY5" s="30">
        <v>1991</v>
      </c>
      <c r="AZ5" s="32">
        <v>30</v>
      </c>
      <c r="BA5" s="31">
        <v>1696</v>
      </c>
      <c r="BC5" s="28">
        <v>17</v>
      </c>
      <c r="BD5" s="29">
        <v>22</v>
      </c>
      <c r="BE5" s="32">
        <v>188</v>
      </c>
      <c r="BF5" s="86">
        <f t="shared" si="0"/>
        <v>0.81385281385281383</v>
      </c>
    </row>
    <row r="6" spans="2:58" x14ac:dyDescent="0.25">
      <c r="B6" s="1">
        <v>19</v>
      </c>
      <c r="C6" s="2">
        <v>19</v>
      </c>
      <c r="D6" s="10">
        <v>512</v>
      </c>
      <c r="E6" s="14">
        <v>1</v>
      </c>
      <c r="F6" s="12">
        <v>11</v>
      </c>
      <c r="G6" s="10">
        <v>361</v>
      </c>
      <c r="H6" s="3">
        <v>48</v>
      </c>
      <c r="I6" s="12">
        <v>18</v>
      </c>
      <c r="J6" s="10">
        <v>456</v>
      </c>
      <c r="K6" s="3">
        <v>172</v>
      </c>
      <c r="M6" s="1">
        <v>19</v>
      </c>
      <c r="N6" s="2">
        <v>19</v>
      </c>
      <c r="O6" s="10">
        <v>512</v>
      </c>
      <c r="P6" s="14">
        <v>1</v>
      </c>
      <c r="Q6" s="12">
        <v>10</v>
      </c>
      <c r="R6" s="10">
        <v>361</v>
      </c>
      <c r="S6" s="3">
        <v>48</v>
      </c>
      <c r="T6" s="12">
        <v>18</v>
      </c>
      <c r="U6" s="10">
        <v>456</v>
      </c>
      <c r="V6" s="3">
        <v>172</v>
      </c>
      <c r="W6" s="27"/>
      <c r="X6" s="1">
        <v>19</v>
      </c>
      <c r="Y6" s="2">
        <v>19</v>
      </c>
      <c r="Z6" s="10">
        <v>513</v>
      </c>
      <c r="AA6" s="14">
        <v>2</v>
      </c>
      <c r="AB6" s="10">
        <v>15</v>
      </c>
      <c r="AC6" s="14">
        <v>586</v>
      </c>
      <c r="AD6" s="12">
        <v>15</v>
      </c>
      <c r="AE6" s="14">
        <v>586</v>
      </c>
      <c r="AF6" s="12">
        <v>18</v>
      </c>
      <c r="AG6" s="14">
        <v>494</v>
      </c>
      <c r="AH6" s="12">
        <v>18</v>
      </c>
      <c r="AI6" s="14">
        <v>494</v>
      </c>
      <c r="AK6" s="1">
        <v>300</v>
      </c>
      <c r="AL6" s="2">
        <v>299</v>
      </c>
      <c r="AM6" s="2">
        <v>300</v>
      </c>
      <c r="AN6" s="3">
        <v>300</v>
      </c>
      <c r="AO6" s="10">
        <v>5199</v>
      </c>
      <c r="AP6" s="10">
        <v>248078</v>
      </c>
      <c r="AQ6" s="12">
        <v>133496</v>
      </c>
      <c r="AR6" s="14">
        <v>7135070</v>
      </c>
      <c r="AT6" s="1">
        <v>19</v>
      </c>
      <c r="AU6" s="2">
        <v>19</v>
      </c>
      <c r="AV6" s="10">
        <v>512</v>
      </c>
      <c r="AW6" s="14">
        <v>1</v>
      </c>
      <c r="AX6" s="12">
        <v>5</v>
      </c>
      <c r="AY6" s="10">
        <v>203</v>
      </c>
      <c r="AZ6" s="12">
        <v>6</v>
      </c>
      <c r="BA6" s="14">
        <v>203</v>
      </c>
      <c r="BC6" s="1">
        <v>19</v>
      </c>
      <c r="BD6" s="2">
        <v>19</v>
      </c>
      <c r="BE6" s="12">
        <v>80</v>
      </c>
      <c r="BF6" s="85">
        <f t="shared" si="0"/>
        <v>0.46783625730994149</v>
      </c>
    </row>
    <row r="7" spans="2:58" x14ac:dyDescent="0.25">
      <c r="B7" s="1">
        <v>22</v>
      </c>
      <c r="C7" s="2">
        <v>17</v>
      </c>
      <c r="D7" s="10">
        <v>1280</v>
      </c>
      <c r="E7" s="14">
        <v>1</v>
      </c>
      <c r="F7" s="12">
        <v>15</v>
      </c>
      <c r="G7" s="10">
        <v>500</v>
      </c>
      <c r="H7" s="3">
        <v>121</v>
      </c>
      <c r="I7" s="12">
        <v>30</v>
      </c>
      <c r="J7" s="10">
        <v>629</v>
      </c>
      <c r="K7" s="3">
        <v>319</v>
      </c>
      <c r="M7" s="1">
        <v>22</v>
      </c>
      <c r="N7" s="2">
        <v>17</v>
      </c>
      <c r="O7" s="10">
        <v>1280</v>
      </c>
      <c r="P7" s="14">
        <v>1</v>
      </c>
      <c r="Q7" s="12">
        <v>15</v>
      </c>
      <c r="R7" s="10">
        <v>500</v>
      </c>
      <c r="S7" s="3">
        <v>121</v>
      </c>
      <c r="T7" s="12">
        <v>30</v>
      </c>
      <c r="U7" s="10">
        <v>629</v>
      </c>
      <c r="V7" s="3">
        <v>319</v>
      </c>
      <c r="W7" s="27"/>
      <c r="X7" s="1">
        <v>22</v>
      </c>
      <c r="Y7" s="2">
        <v>17</v>
      </c>
      <c r="Z7" s="10">
        <v>1281</v>
      </c>
      <c r="AA7" s="14">
        <v>2</v>
      </c>
      <c r="AB7" s="10">
        <v>25</v>
      </c>
      <c r="AC7" s="14">
        <v>856</v>
      </c>
      <c r="AD7" s="12">
        <v>24</v>
      </c>
      <c r="AE7" s="14">
        <v>856</v>
      </c>
      <c r="AF7" s="12">
        <v>30</v>
      </c>
      <c r="AG7" s="14">
        <v>663</v>
      </c>
      <c r="AH7" s="12">
        <v>30</v>
      </c>
      <c r="AI7" s="14">
        <v>663</v>
      </c>
      <c r="AK7" s="1">
        <v>400</v>
      </c>
      <c r="AL7" s="2">
        <v>399</v>
      </c>
      <c r="AM7" s="2">
        <v>400</v>
      </c>
      <c r="AN7" s="3">
        <v>400</v>
      </c>
      <c r="AO7" s="10">
        <v>10744</v>
      </c>
      <c r="AP7" s="10">
        <v>442899</v>
      </c>
      <c r="AQ7" s="12">
        <v>315979</v>
      </c>
      <c r="AR7" s="14">
        <v>15459995</v>
      </c>
      <c r="AT7" s="28">
        <v>24</v>
      </c>
      <c r="AU7" s="29">
        <v>29</v>
      </c>
      <c r="AV7" s="30">
        <v>1194</v>
      </c>
      <c r="AW7" s="31">
        <v>189</v>
      </c>
      <c r="AX7" s="32">
        <v>126</v>
      </c>
      <c r="AY7" s="30">
        <v>12685</v>
      </c>
      <c r="AZ7" s="32">
        <v>119</v>
      </c>
      <c r="BA7" s="31">
        <v>12296</v>
      </c>
      <c r="BC7" s="1">
        <v>22</v>
      </c>
      <c r="BD7" s="2">
        <v>17</v>
      </c>
      <c r="BE7" s="12">
        <v>98</v>
      </c>
      <c r="BF7" s="85">
        <f t="shared" si="0"/>
        <v>0.72058823529411764</v>
      </c>
    </row>
    <row r="8" spans="2:58" x14ac:dyDescent="0.25">
      <c r="B8" s="28">
        <v>24</v>
      </c>
      <c r="C8" s="29">
        <v>29</v>
      </c>
      <c r="D8" s="30">
        <v>1194</v>
      </c>
      <c r="E8" s="31">
        <v>189</v>
      </c>
      <c r="F8" s="32">
        <v>160</v>
      </c>
      <c r="G8" s="30">
        <v>17623</v>
      </c>
      <c r="H8" s="33">
        <v>68</v>
      </c>
      <c r="I8" s="32">
        <v>203</v>
      </c>
      <c r="J8" s="30">
        <v>23432</v>
      </c>
      <c r="K8" s="33">
        <v>188</v>
      </c>
      <c r="M8" s="28">
        <v>24</v>
      </c>
      <c r="N8" s="29">
        <v>29</v>
      </c>
      <c r="O8" s="30">
        <v>1194</v>
      </c>
      <c r="P8" s="31">
        <v>189</v>
      </c>
      <c r="Q8" s="32">
        <v>148</v>
      </c>
      <c r="R8" s="30">
        <v>16809</v>
      </c>
      <c r="S8" s="33">
        <v>57</v>
      </c>
      <c r="T8" s="32">
        <v>200</v>
      </c>
      <c r="U8" s="30">
        <v>22040</v>
      </c>
      <c r="V8" s="33">
        <v>104</v>
      </c>
      <c r="W8" s="27"/>
      <c r="X8" s="1">
        <v>24</v>
      </c>
      <c r="Y8" s="2">
        <v>29</v>
      </c>
      <c r="Z8" s="10">
        <v>1373</v>
      </c>
      <c r="AA8" s="14">
        <v>368</v>
      </c>
      <c r="AB8" s="10">
        <v>278</v>
      </c>
      <c r="AC8" s="14">
        <v>29973</v>
      </c>
      <c r="AD8" s="12">
        <v>230</v>
      </c>
      <c r="AE8" s="14">
        <v>29203</v>
      </c>
      <c r="AF8" s="12">
        <v>300</v>
      </c>
      <c r="AG8" s="14">
        <v>40049</v>
      </c>
      <c r="AH8" s="12">
        <v>331</v>
      </c>
      <c r="AI8" s="14">
        <v>37845</v>
      </c>
      <c r="AK8" s="1">
        <v>500</v>
      </c>
      <c r="AL8" s="2">
        <v>499</v>
      </c>
      <c r="AM8" s="2">
        <v>500</v>
      </c>
      <c r="AN8" s="3">
        <v>500</v>
      </c>
      <c r="AO8" s="10">
        <v>18926</v>
      </c>
      <c r="AP8" s="10">
        <v>692464</v>
      </c>
      <c r="AQ8" s="12">
        <v>630470</v>
      </c>
      <c r="AR8" s="14">
        <v>28075870</v>
      </c>
      <c r="AT8" s="1">
        <v>22</v>
      </c>
      <c r="AU8" s="2">
        <v>17</v>
      </c>
      <c r="AV8" s="10">
        <v>1280</v>
      </c>
      <c r="AW8" s="14">
        <v>1</v>
      </c>
      <c r="AX8" s="12">
        <v>11</v>
      </c>
      <c r="AY8" s="10">
        <v>371</v>
      </c>
      <c r="AZ8" s="12">
        <v>11</v>
      </c>
      <c r="BA8" s="14">
        <v>371</v>
      </c>
      <c r="BC8" s="28">
        <v>24</v>
      </c>
      <c r="BD8" s="29">
        <v>29</v>
      </c>
      <c r="BE8" s="32">
        <v>218</v>
      </c>
      <c r="BF8" s="86">
        <f t="shared" si="0"/>
        <v>0.53694581280788178</v>
      </c>
    </row>
    <row r="9" spans="2:58" ht="15.75" thickBot="1" x14ac:dyDescent="0.3">
      <c r="B9" s="1">
        <v>27</v>
      </c>
      <c r="C9" s="2">
        <v>27</v>
      </c>
      <c r="D9" s="10">
        <v>8192</v>
      </c>
      <c r="E9" s="14">
        <v>1</v>
      </c>
      <c r="F9" s="12">
        <v>26</v>
      </c>
      <c r="G9" s="10">
        <v>834</v>
      </c>
      <c r="H9" s="3">
        <v>69</v>
      </c>
      <c r="I9" s="12">
        <v>53</v>
      </c>
      <c r="J9" s="10">
        <v>972</v>
      </c>
      <c r="K9" s="3">
        <v>807</v>
      </c>
      <c r="M9" s="1">
        <v>27</v>
      </c>
      <c r="N9" s="2">
        <v>27</v>
      </c>
      <c r="O9" s="10">
        <v>8192</v>
      </c>
      <c r="P9" s="14">
        <v>1</v>
      </c>
      <c r="Q9" s="12">
        <v>25</v>
      </c>
      <c r="R9" s="10">
        <v>834</v>
      </c>
      <c r="S9" s="3">
        <v>69</v>
      </c>
      <c r="T9" s="12">
        <v>54</v>
      </c>
      <c r="U9" s="10">
        <v>972</v>
      </c>
      <c r="V9" s="3">
        <v>807</v>
      </c>
      <c r="W9" s="27"/>
      <c r="X9" s="1">
        <v>27</v>
      </c>
      <c r="Y9" s="2">
        <v>27</v>
      </c>
      <c r="Z9" s="10">
        <v>8193</v>
      </c>
      <c r="AA9" s="14">
        <v>2</v>
      </c>
      <c r="AB9" s="10">
        <v>36</v>
      </c>
      <c r="AC9" s="14">
        <v>1241</v>
      </c>
      <c r="AD9" s="12">
        <v>33</v>
      </c>
      <c r="AE9" s="14">
        <v>1241</v>
      </c>
      <c r="AF9" s="12">
        <v>54</v>
      </c>
      <c r="AG9" s="14">
        <v>1026</v>
      </c>
      <c r="AH9" s="12">
        <v>56</v>
      </c>
      <c r="AI9" s="14">
        <v>1026</v>
      </c>
      <c r="AK9" s="4">
        <v>600</v>
      </c>
      <c r="AL9" s="5">
        <v>599</v>
      </c>
      <c r="AM9" s="5">
        <v>600</v>
      </c>
      <c r="AN9" s="6">
        <v>600</v>
      </c>
      <c r="AO9" s="11">
        <v>31979</v>
      </c>
      <c r="AP9" s="11">
        <v>999533</v>
      </c>
      <c r="AQ9" s="13">
        <v>1066631</v>
      </c>
      <c r="AR9" s="15">
        <v>45772795</v>
      </c>
      <c r="AT9" s="28">
        <v>43</v>
      </c>
      <c r="AU9" s="29">
        <v>48</v>
      </c>
      <c r="AV9" s="30">
        <v>3172</v>
      </c>
      <c r="AW9" s="31">
        <v>55</v>
      </c>
      <c r="AX9" s="32">
        <v>201</v>
      </c>
      <c r="AY9" s="30">
        <v>11216</v>
      </c>
      <c r="AZ9" s="32">
        <v>196</v>
      </c>
      <c r="BA9" s="31">
        <v>10858</v>
      </c>
      <c r="BC9" s="1">
        <v>27</v>
      </c>
      <c r="BD9" s="2">
        <v>27</v>
      </c>
      <c r="BE9" s="12">
        <v>121</v>
      </c>
      <c r="BF9" s="85">
        <f t="shared" si="0"/>
        <v>0.34472934472934474</v>
      </c>
    </row>
    <row r="10" spans="2:58" x14ac:dyDescent="0.25">
      <c r="B10" s="1">
        <v>28</v>
      </c>
      <c r="C10" s="2">
        <v>21</v>
      </c>
      <c r="D10" s="10">
        <v>8000</v>
      </c>
      <c r="E10" s="14">
        <v>1</v>
      </c>
      <c r="F10" s="12">
        <v>25</v>
      </c>
      <c r="G10" s="10">
        <v>889</v>
      </c>
      <c r="H10" s="3">
        <v>178</v>
      </c>
      <c r="I10" s="12">
        <v>86</v>
      </c>
      <c r="J10" s="10">
        <v>1197</v>
      </c>
      <c r="K10" s="3">
        <v>1010</v>
      </c>
      <c r="M10" s="1">
        <v>28</v>
      </c>
      <c r="N10" s="2">
        <v>21</v>
      </c>
      <c r="O10" s="10">
        <v>8000</v>
      </c>
      <c r="P10" s="14">
        <v>1</v>
      </c>
      <c r="Q10" s="12">
        <v>24</v>
      </c>
      <c r="R10" s="10">
        <v>889</v>
      </c>
      <c r="S10" s="3">
        <v>178</v>
      </c>
      <c r="T10" s="12">
        <v>84</v>
      </c>
      <c r="U10" s="10">
        <v>1197</v>
      </c>
      <c r="V10" s="3">
        <v>1010</v>
      </c>
      <c r="W10" s="27"/>
      <c r="X10" s="1">
        <v>28</v>
      </c>
      <c r="Y10" s="2">
        <v>21</v>
      </c>
      <c r="Z10" s="10">
        <v>8001</v>
      </c>
      <c r="AA10" s="14">
        <v>2</v>
      </c>
      <c r="AB10" s="10">
        <v>51</v>
      </c>
      <c r="AC10" s="14">
        <v>1490</v>
      </c>
      <c r="AD10" s="12">
        <v>43</v>
      </c>
      <c r="AE10" s="14">
        <v>1490</v>
      </c>
      <c r="AF10" s="12">
        <v>83</v>
      </c>
      <c r="AG10" s="14">
        <v>1239</v>
      </c>
      <c r="AH10" s="12">
        <v>86</v>
      </c>
      <c r="AI10" s="14">
        <v>1239</v>
      </c>
      <c r="AT10" s="1">
        <v>28</v>
      </c>
      <c r="AU10" s="2">
        <v>21</v>
      </c>
      <c r="AV10" s="10">
        <v>8000</v>
      </c>
      <c r="AW10" s="14">
        <v>1</v>
      </c>
      <c r="AX10" s="12">
        <v>17</v>
      </c>
      <c r="AY10" s="10">
        <v>650</v>
      </c>
      <c r="AZ10" s="12">
        <v>19</v>
      </c>
      <c r="BA10" s="14">
        <v>650</v>
      </c>
      <c r="BC10" s="1">
        <v>28</v>
      </c>
      <c r="BD10" s="2">
        <v>21</v>
      </c>
      <c r="BE10" s="12">
        <v>148</v>
      </c>
      <c r="BF10" s="85">
        <f t="shared" si="0"/>
        <v>0.70476190476190481</v>
      </c>
    </row>
    <row r="11" spans="2:58" x14ac:dyDescent="0.25">
      <c r="B11" s="28">
        <v>31</v>
      </c>
      <c r="C11" s="29">
        <v>41</v>
      </c>
      <c r="D11" s="30">
        <v>15386</v>
      </c>
      <c r="E11" s="31">
        <v>1727</v>
      </c>
      <c r="F11" s="32">
        <v>4244</v>
      </c>
      <c r="G11" s="30">
        <v>299592</v>
      </c>
      <c r="H11" s="33">
        <v>452</v>
      </c>
      <c r="I11" s="32">
        <v>4485</v>
      </c>
      <c r="J11" s="30">
        <v>333248</v>
      </c>
      <c r="K11" s="33">
        <v>1264</v>
      </c>
      <c r="M11" s="28">
        <v>31</v>
      </c>
      <c r="N11" s="29">
        <v>41</v>
      </c>
      <c r="O11" s="30">
        <v>15386</v>
      </c>
      <c r="P11" s="31">
        <v>1727</v>
      </c>
      <c r="Q11" s="32">
        <v>3343</v>
      </c>
      <c r="R11" s="30">
        <v>268707</v>
      </c>
      <c r="S11" s="33">
        <v>399</v>
      </c>
      <c r="T11" s="32">
        <v>3906</v>
      </c>
      <c r="U11" s="30">
        <v>297742</v>
      </c>
      <c r="V11" s="33">
        <v>434</v>
      </c>
      <c r="W11" s="27"/>
      <c r="X11" s="1">
        <v>31</v>
      </c>
      <c r="Y11" s="2">
        <v>41</v>
      </c>
      <c r="Z11" s="10">
        <v>16021</v>
      </c>
      <c r="AA11" s="14">
        <v>2362</v>
      </c>
      <c r="AB11" s="10">
        <v>5860</v>
      </c>
      <c r="AC11" s="14">
        <v>445734</v>
      </c>
      <c r="AD11" s="12">
        <v>4563</v>
      </c>
      <c r="AE11" s="14">
        <v>388624</v>
      </c>
      <c r="AF11" s="12">
        <v>5282</v>
      </c>
      <c r="AG11" s="14">
        <v>417544</v>
      </c>
      <c r="AH11" s="12">
        <v>4524</v>
      </c>
      <c r="AI11" s="14">
        <v>371829</v>
      </c>
      <c r="AT11" s="1">
        <v>27</v>
      </c>
      <c r="AU11" s="2">
        <v>27</v>
      </c>
      <c r="AV11" s="10">
        <v>8192</v>
      </c>
      <c r="AW11" s="14">
        <v>1</v>
      </c>
      <c r="AX11" s="12">
        <v>10</v>
      </c>
      <c r="AY11" s="10">
        <v>327</v>
      </c>
      <c r="AZ11" s="12">
        <v>10</v>
      </c>
      <c r="BA11" s="14">
        <v>327</v>
      </c>
      <c r="BC11" s="28">
        <v>31</v>
      </c>
      <c r="BD11" s="29">
        <v>41</v>
      </c>
      <c r="BE11" s="32">
        <v>481</v>
      </c>
      <c r="BF11" s="86">
        <f t="shared" si="0"/>
        <v>0.5865853658536585</v>
      </c>
    </row>
    <row r="12" spans="2:58" x14ac:dyDescent="0.25">
      <c r="B12" s="28">
        <v>34</v>
      </c>
      <c r="C12" s="29">
        <v>29</v>
      </c>
      <c r="D12" s="30">
        <v>61288</v>
      </c>
      <c r="E12" s="31">
        <v>198</v>
      </c>
      <c r="F12" s="32">
        <v>913</v>
      </c>
      <c r="G12" s="30">
        <v>33589</v>
      </c>
      <c r="H12" s="33">
        <v>2206</v>
      </c>
      <c r="I12" s="32">
        <v>1842</v>
      </c>
      <c r="J12" s="30">
        <v>34191</v>
      </c>
      <c r="K12" s="33">
        <v>3530</v>
      </c>
      <c r="M12" s="28">
        <v>34</v>
      </c>
      <c r="N12" s="29">
        <v>29</v>
      </c>
      <c r="O12" s="30">
        <v>61288</v>
      </c>
      <c r="P12" s="31">
        <v>198</v>
      </c>
      <c r="Q12" s="32">
        <v>744</v>
      </c>
      <c r="R12" s="30">
        <v>32783</v>
      </c>
      <c r="S12" s="33">
        <v>1588</v>
      </c>
      <c r="T12" s="32">
        <v>1391</v>
      </c>
      <c r="U12" s="30">
        <v>33553</v>
      </c>
      <c r="V12" s="33">
        <v>1837</v>
      </c>
      <c r="W12" s="27"/>
      <c r="X12" s="1">
        <v>34</v>
      </c>
      <c r="Y12" s="2">
        <v>29</v>
      </c>
      <c r="Z12" s="10">
        <v>61496</v>
      </c>
      <c r="AA12" s="14">
        <v>406</v>
      </c>
      <c r="AB12" s="10">
        <v>1569</v>
      </c>
      <c r="AC12" s="14">
        <v>58410</v>
      </c>
      <c r="AD12" s="12">
        <v>1243</v>
      </c>
      <c r="AE12" s="14">
        <v>59512</v>
      </c>
      <c r="AF12" s="12">
        <v>1973</v>
      </c>
      <c r="AG12" s="14">
        <v>55245</v>
      </c>
      <c r="AH12" s="12">
        <v>1622</v>
      </c>
      <c r="AI12" s="14">
        <v>55651</v>
      </c>
      <c r="AT12" s="28">
        <v>31</v>
      </c>
      <c r="AU12" s="29">
        <v>41</v>
      </c>
      <c r="AV12" s="30">
        <v>15386</v>
      </c>
      <c r="AW12" s="31">
        <v>1727</v>
      </c>
      <c r="AX12" s="32">
        <v>3085</v>
      </c>
      <c r="AY12" s="30">
        <v>228774</v>
      </c>
      <c r="AZ12" s="32">
        <v>2549</v>
      </c>
      <c r="BA12" s="31">
        <v>210099</v>
      </c>
      <c r="BC12" s="28">
        <v>34</v>
      </c>
      <c r="BD12" s="29">
        <v>29</v>
      </c>
      <c r="BE12" s="32">
        <v>298</v>
      </c>
      <c r="BF12" s="86">
        <f t="shared" si="0"/>
        <v>0.73399014778325122</v>
      </c>
    </row>
    <row r="13" spans="2:58" x14ac:dyDescent="0.25">
      <c r="B13" s="1">
        <v>35</v>
      </c>
      <c r="C13" s="2">
        <v>35</v>
      </c>
      <c r="D13" s="10">
        <v>131072</v>
      </c>
      <c r="E13" s="14">
        <v>1</v>
      </c>
      <c r="F13" s="12">
        <v>48</v>
      </c>
      <c r="G13" s="10">
        <v>1475</v>
      </c>
      <c r="H13" s="3">
        <v>91</v>
      </c>
      <c r="I13" s="12">
        <v>180</v>
      </c>
      <c r="J13" s="10">
        <v>1645</v>
      </c>
      <c r="K13" s="3">
        <v>3714</v>
      </c>
      <c r="M13" s="1">
        <v>35</v>
      </c>
      <c r="N13" s="2">
        <v>35</v>
      </c>
      <c r="O13" s="10">
        <v>131072</v>
      </c>
      <c r="P13" s="14">
        <v>1</v>
      </c>
      <c r="Q13" s="12">
        <v>47</v>
      </c>
      <c r="R13" s="10">
        <v>1475</v>
      </c>
      <c r="S13" s="3">
        <v>91</v>
      </c>
      <c r="T13" s="12">
        <v>179</v>
      </c>
      <c r="U13" s="10">
        <v>1645</v>
      </c>
      <c r="V13" s="3">
        <v>3714</v>
      </c>
      <c r="W13" s="27"/>
      <c r="X13" s="1">
        <v>35</v>
      </c>
      <c r="Y13" s="2">
        <v>35</v>
      </c>
      <c r="Z13" s="10">
        <v>131073</v>
      </c>
      <c r="AA13" s="14">
        <v>2</v>
      </c>
      <c r="AB13" s="10">
        <v>79</v>
      </c>
      <c r="AC13" s="14">
        <v>2390</v>
      </c>
      <c r="AD13" s="12">
        <v>65</v>
      </c>
      <c r="AE13" s="14">
        <v>2390</v>
      </c>
      <c r="AF13" s="12">
        <v>186</v>
      </c>
      <c r="AG13" s="14">
        <v>1715</v>
      </c>
      <c r="AH13" s="12">
        <v>196</v>
      </c>
      <c r="AI13" s="14">
        <v>1715</v>
      </c>
      <c r="AT13" s="28">
        <v>53</v>
      </c>
      <c r="AU13" s="29">
        <v>53</v>
      </c>
      <c r="AV13" s="30">
        <v>21658</v>
      </c>
      <c r="AW13" s="31">
        <v>2620</v>
      </c>
      <c r="AX13" s="32">
        <v>3935</v>
      </c>
      <c r="AY13" s="30">
        <v>323471</v>
      </c>
      <c r="AZ13" s="32">
        <v>3439</v>
      </c>
      <c r="BA13" s="31">
        <v>310844</v>
      </c>
      <c r="BC13" s="1">
        <v>35</v>
      </c>
      <c r="BD13" s="2">
        <v>35</v>
      </c>
      <c r="BE13" s="12">
        <v>162</v>
      </c>
      <c r="BF13" s="85">
        <f t="shared" si="0"/>
        <v>0.27226890756302519</v>
      </c>
    </row>
    <row r="14" spans="2:58" x14ac:dyDescent="0.25">
      <c r="B14" s="28">
        <v>38</v>
      </c>
      <c r="C14" s="29">
        <v>113</v>
      </c>
      <c r="D14" s="30">
        <v>43200</v>
      </c>
      <c r="E14" s="31">
        <v>75</v>
      </c>
      <c r="F14" s="32">
        <v>1432</v>
      </c>
      <c r="G14" s="30">
        <v>122280</v>
      </c>
      <c r="H14" s="33">
        <v>72</v>
      </c>
      <c r="I14" s="32">
        <v>2243</v>
      </c>
      <c r="J14" s="30">
        <v>163963</v>
      </c>
      <c r="K14" s="33">
        <v>255</v>
      </c>
      <c r="M14" s="28">
        <v>38</v>
      </c>
      <c r="N14" s="29">
        <v>113</v>
      </c>
      <c r="O14" s="30">
        <v>43200</v>
      </c>
      <c r="P14" s="31">
        <v>75</v>
      </c>
      <c r="Q14" s="32">
        <v>1256</v>
      </c>
      <c r="R14" s="30">
        <v>122007</v>
      </c>
      <c r="S14" s="33">
        <v>72</v>
      </c>
      <c r="T14" s="32">
        <v>2160</v>
      </c>
      <c r="U14" s="30">
        <v>167014</v>
      </c>
      <c r="V14" s="33">
        <v>255</v>
      </c>
      <c r="W14" s="27"/>
      <c r="X14" s="1">
        <v>38</v>
      </c>
      <c r="Y14" s="2">
        <v>113</v>
      </c>
      <c r="Z14" s="10">
        <v>43201</v>
      </c>
      <c r="AA14" s="14">
        <v>76</v>
      </c>
      <c r="AB14" s="10">
        <v>940</v>
      </c>
      <c r="AC14" s="14">
        <v>66620</v>
      </c>
      <c r="AD14" s="12">
        <v>981</v>
      </c>
      <c r="AE14" s="14">
        <v>79073</v>
      </c>
      <c r="AF14" s="12">
        <v>2332</v>
      </c>
      <c r="AG14" s="14">
        <v>164189</v>
      </c>
      <c r="AH14" s="12">
        <v>2261</v>
      </c>
      <c r="AI14" s="14">
        <v>167240</v>
      </c>
      <c r="AT14" s="28">
        <v>38</v>
      </c>
      <c r="AU14" s="29">
        <v>113</v>
      </c>
      <c r="AV14" s="30">
        <v>43200</v>
      </c>
      <c r="AW14" s="31">
        <v>75</v>
      </c>
      <c r="AX14" s="32">
        <v>771</v>
      </c>
      <c r="AY14" s="30">
        <v>67252</v>
      </c>
      <c r="AZ14" s="32">
        <v>837</v>
      </c>
      <c r="BA14" s="31">
        <v>66875</v>
      </c>
      <c r="BC14" s="28">
        <v>38</v>
      </c>
      <c r="BD14" s="29">
        <v>113</v>
      </c>
      <c r="BE14" s="32">
        <v>2372</v>
      </c>
      <c r="BF14" s="86">
        <f t="shared" si="0"/>
        <v>0.37484197218710491</v>
      </c>
    </row>
    <row r="15" spans="2:58" x14ac:dyDescent="0.25">
      <c r="B15" s="28">
        <v>40</v>
      </c>
      <c r="C15" s="29">
        <v>49</v>
      </c>
      <c r="D15" s="30">
        <v>321114</v>
      </c>
      <c r="E15" s="31">
        <v>59229</v>
      </c>
      <c r="F15" s="32">
        <v>76423</v>
      </c>
      <c r="G15" s="30">
        <v>8465567</v>
      </c>
      <c r="H15" s="33">
        <v>128</v>
      </c>
      <c r="I15" s="32">
        <v>88879</v>
      </c>
      <c r="J15" s="30">
        <v>10246096</v>
      </c>
      <c r="K15" s="33">
        <v>778</v>
      </c>
      <c r="M15" s="28">
        <v>40</v>
      </c>
      <c r="N15" s="29">
        <v>49</v>
      </c>
      <c r="O15" s="30">
        <v>321114</v>
      </c>
      <c r="P15" s="31">
        <v>59229</v>
      </c>
      <c r="Q15" s="32">
        <v>65465</v>
      </c>
      <c r="R15" s="30">
        <v>8237733</v>
      </c>
      <c r="S15" s="33">
        <v>105</v>
      </c>
      <c r="T15" s="32">
        <v>77589</v>
      </c>
      <c r="U15" s="30">
        <v>9007768</v>
      </c>
      <c r="V15" s="33">
        <v>384</v>
      </c>
      <c r="W15" s="27"/>
      <c r="X15" s="1">
        <v>40</v>
      </c>
      <c r="Y15" s="2">
        <v>49</v>
      </c>
      <c r="Z15" s="10">
        <v>380093</v>
      </c>
      <c r="AA15" s="14">
        <v>118208</v>
      </c>
      <c r="AB15" s="10">
        <v>149291</v>
      </c>
      <c r="AC15" s="14">
        <v>14764902</v>
      </c>
      <c r="AD15" s="12">
        <v>105965</v>
      </c>
      <c r="AE15" s="14">
        <v>14140902</v>
      </c>
      <c r="AF15" s="12">
        <v>184098</v>
      </c>
      <c r="AG15" s="14">
        <v>20142185</v>
      </c>
      <c r="AH15" s="12">
        <v>148592</v>
      </c>
      <c r="AI15" s="14">
        <v>17667489</v>
      </c>
      <c r="AL15" t="s">
        <v>24</v>
      </c>
      <c r="AT15" s="28">
        <v>34</v>
      </c>
      <c r="AU15" s="29">
        <v>29</v>
      </c>
      <c r="AV15" s="30">
        <v>61288</v>
      </c>
      <c r="AW15" s="31">
        <v>198</v>
      </c>
      <c r="AX15" s="32">
        <v>683</v>
      </c>
      <c r="AY15" s="30">
        <v>27230</v>
      </c>
      <c r="AZ15" s="32">
        <v>593</v>
      </c>
      <c r="BA15" s="31">
        <v>27171</v>
      </c>
      <c r="BC15" s="28">
        <v>40</v>
      </c>
      <c r="BD15" s="29">
        <v>49</v>
      </c>
      <c r="BE15" s="32">
        <v>574</v>
      </c>
      <c r="BF15" s="86">
        <f t="shared" si="0"/>
        <v>0.48809523809523808</v>
      </c>
    </row>
    <row r="16" spans="2:58" x14ac:dyDescent="0.25">
      <c r="B16" s="28">
        <v>41</v>
      </c>
      <c r="C16" s="29">
        <v>127</v>
      </c>
      <c r="D16" s="30">
        <v>86400</v>
      </c>
      <c r="E16" s="31">
        <v>75</v>
      </c>
      <c r="F16" s="32">
        <v>1541</v>
      </c>
      <c r="G16" s="30">
        <v>149043</v>
      </c>
      <c r="H16" s="33">
        <v>75</v>
      </c>
      <c r="I16" s="32">
        <v>3166</v>
      </c>
      <c r="J16" s="30">
        <v>203327</v>
      </c>
      <c r="K16" s="33">
        <v>296</v>
      </c>
      <c r="M16" s="28">
        <v>41</v>
      </c>
      <c r="N16" s="29">
        <v>127</v>
      </c>
      <c r="O16" s="30">
        <v>86400</v>
      </c>
      <c r="P16" s="31">
        <v>75</v>
      </c>
      <c r="Q16" s="32">
        <v>1468</v>
      </c>
      <c r="R16" s="30">
        <v>148695</v>
      </c>
      <c r="S16" s="33">
        <v>75</v>
      </c>
      <c r="T16" s="32">
        <v>2853</v>
      </c>
      <c r="U16" s="30">
        <v>206756</v>
      </c>
      <c r="V16" s="33">
        <v>296</v>
      </c>
      <c r="W16" s="27"/>
      <c r="X16" s="1">
        <v>41</v>
      </c>
      <c r="Y16" s="2">
        <v>127</v>
      </c>
      <c r="Z16" s="10">
        <v>86401</v>
      </c>
      <c r="AA16" s="14">
        <v>76</v>
      </c>
      <c r="AB16" s="10">
        <v>1125</v>
      </c>
      <c r="AC16" s="14">
        <v>89161</v>
      </c>
      <c r="AD16" s="12">
        <v>1343</v>
      </c>
      <c r="AE16" s="14">
        <v>105639</v>
      </c>
      <c r="AF16" s="12">
        <v>3115</v>
      </c>
      <c r="AG16" s="14">
        <v>203581</v>
      </c>
      <c r="AH16" s="12">
        <v>2698</v>
      </c>
      <c r="AI16" s="14">
        <v>207010</v>
      </c>
      <c r="AT16" s="28">
        <v>41</v>
      </c>
      <c r="AU16" s="29">
        <v>127</v>
      </c>
      <c r="AV16" s="30">
        <v>86400</v>
      </c>
      <c r="AW16" s="31">
        <v>75</v>
      </c>
      <c r="AX16" s="32">
        <v>893</v>
      </c>
      <c r="AY16" s="30">
        <v>79511</v>
      </c>
      <c r="AZ16" s="32">
        <v>889</v>
      </c>
      <c r="BA16" s="31">
        <v>79163</v>
      </c>
      <c r="BC16" s="28">
        <v>41</v>
      </c>
      <c r="BD16" s="29">
        <v>127</v>
      </c>
      <c r="BE16" s="32">
        <v>2865</v>
      </c>
      <c r="BF16" s="86">
        <f t="shared" si="0"/>
        <v>0.35808023997000377</v>
      </c>
    </row>
    <row r="17" spans="2:58" x14ac:dyDescent="0.25">
      <c r="B17" s="1">
        <v>41</v>
      </c>
      <c r="C17" s="2">
        <v>31</v>
      </c>
      <c r="D17" s="10">
        <v>819200</v>
      </c>
      <c r="E17" s="14">
        <v>1</v>
      </c>
      <c r="F17" s="12">
        <v>67</v>
      </c>
      <c r="G17" s="10">
        <v>2011</v>
      </c>
      <c r="H17" s="3">
        <v>205</v>
      </c>
      <c r="I17" s="12">
        <v>628</v>
      </c>
      <c r="J17" s="10">
        <v>2170</v>
      </c>
      <c r="K17" s="3">
        <v>6978</v>
      </c>
      <c r="M17" s="1">
        <v>41</v>
      </c>
      <c r="N17" s="2">
        <v>31</v>
      </c>
      <c r="O17" s="10">
        <v>819200</v>
      </c>
      <c r="P17" s="14">
        <v>1</v>
      </c>
      <c r="Q17" s="12">
        <v>67</v>
      </c>
      <c r="R17" s="10">
        <v>2011</v>
      </c>
      <c r="S17" s="3">
        <v>205</v>
      </c>
      <c r="T17" s="12">
        <v>719</v>
      </c>
      <c r="U17" s="10">
        <v>2170</v>
      </c>
      <c r="V17" s="3">
        <v>6978</v>
      </c>
      <c r="W17" s="27"/>
      <c r="X17" s="1">
        <v>41</v>
      </c>
      <c r="Y17" s="2">
        <v>31</v>
      </c>
      <c r="Z17" s="10">
        <v>819201</v>
      </c>
      <c r="AA17" s="14">
        <v>2</v>
      </c>
      <c r="AB17" s="10">
        <v>167</v>
      </c>
      <c r="AC17" s="14">
        <v>3713</v>
      </c>
      <c r="AD17" s="12">
        <v>163</v>
      </c>
      <c r="AE17" s="14">
        <v>3713</v>
      </c>
      <c r="AF17" s="12">
        <v>934</v>
      </c>
      <c r="AG17" s="14">
        <v>2232</v>
      </c>
      <c r="AH17" s="12">
        <v>574</v>
      </c>
      <c r="AI17" s="14">
        <v>2232</v>
      </c>
      <c r="AT17" s="1">
        <v>35</v>
      </c>
      <c r="AU17" s="2">
        <v>35</v>
      </c>
      <c r="AV17" s="10">
        <v>131072</v>
      </c>
      <c r="AW17" s="14">
        <v>1</v>
      </c>
      <c r="AX17" s="12">
        <v>15</v>
      </c>
      <c r="AY17" s="10">
        <v>456</v>
      </c>
      <c r="AZ17" s="12">
        <v>15</v>
      </c>
      <c r="BA17" s="14">
        <v>456</v>
      </c>
      <c r="BC17" s="1">
        <v>41</v>
      </c>
      <c r="BD17" s="2">
        <v>31</v>
      </c>
      <c r="BE17" s="12">
        <v>201</v>
      </c>
      <c r="BF17" s="85">
        <f t="shared" si="0"/>
        <v>0.43225806451612903</v>
      </c>
    </row>
    <row r="18" spans="2:58" x14ac:dyDescent="0.25">
      <c r="B18" s="28">
        <v>43</v>
      </c>
      <c r="C18" s="29">
        <v>48</v>
      </c>
      <c r="D18" s="30">
        <v>3172</v>
      </c>
      <c r="E18" s="31">
        <v>55</v>
      </c>
      <c r="F18" s="32">
        <v>329</v>
      </c>
      <c r="G18" s="30">
        <v>19454</v>
      </c>
      <c r="H18" s="33">
        <v>430</v>
      </c>
      <c r="I18" s="32">
        <v>323</v>
      </c>
      <c r="J18" s="30">
        <v>17856</v>
      </c>
      <c r="K18" s="33">
        <v>649</v>
      </c>
      <c r="M18" s="28">
        <v>43</v>
      </c>
      <c r="N18" s="29">
        <v>48</v>
      </c>
      <c r="O18" s="30">
        <v>3172</v>
      </c>
      <c r="P18" s="31">
        <v>55</v>
      </c>
      <c r="Q18" s="32">
        <v>310</v>
      </c>
      <c r="R18" s="30">
        <v>18843</v>
      </c>
      <c r="S18" s="33">
        <v>430</v>
      </c>
      <c r="T18" s="32">
        <v>295</v>
      </c>
      <c r="U18" s="30">
        <v>16656</v>
      </c>
      <c r="V18" s="33">
        <v>437</v>
      </c>
      <c r="W18" s="27"/>
      <c r="X18" s="1">
        <v>43</v>
      </c>
      <c r="Y18" s="2">
        <v>48</v>
      </c>
      <c r="Z18" s="10">
        <v>3596</v>
      </c>
      <c r="AA18" s="14">
        <v>479</v>
      </c>
      <c r="AB18" s="10">
        <v>960</v>
      </c>
      <c r="AC18" s="14">
        <v>80899</v>
      </c>
      <c r="AD18" s="12">
        <v>786</v>
      </c>
      <c r="AE18" s="14">
        <v>70636</v>
      </c>
      <c r="AF18" s="12">
        <v>1160</v>
      </c>
      <c r="AG18" s="14">
        <v>93216</v>
      </c>
      <c r="AH18" s="12">
        <v>862</v>
      </c>
      <c r="AI18" s="14">
        <v>77040</v>
      </c>
      <c r="AT18" s="28">
        <v>45</v>
      </c>
      <c r="AU18" s="29">
        <v>145</v>
      </c>
      <c r="AV18" s="30">
        <v>259200</v>
      </c>
      <c r="AW18" s="31">
        <v>75</v>
      </c>
      <c r="AX18" s="32">
        <v>1161</v>
      </c>
      <c r="AY18" s="30">
        <v>96647</v>
      </c>
      <c r="AZ18" s="32">
        <v>1184</v>
      </c>
      <c r="BA18" s="31">
        <v>96292</v>
      </c>
      <c r="BC18" s="28">
        <v>43</v>
      </c>
      <c r="BD18" s="29">
        <v>48</v>
      </c>
      <c r="BE18" s="32">
        <v>508</v>
      </c>
      <c r="BF18" s="86">
        <f t="shared" si="0"/>
        <v>0.450354609929078</v>
      </c>
    </row>
    <row r="19" spans="2:58" x14ac:dyDescent="0.25">
      <c r="B19" s="1">
        <v>43</v>
      </c>
      <c r="C19" s="2">
        <v>43</v>
      </c>
      <c r="D19" s="19">
        <v>2097152</v>
      </c>
      <c r="E19" s="14">
        <v>1</v>
      </c>
      <c r="F19" s="12">
        <v>94</v>
      </c>
      <c r="G19" s="10">
        <v>2774</v>
      </c>
      <c r="H19" s="3">
        <v>113</v>
      </c>
      <c r="I19" s="12">
        <v>762</v>
      </c>
      <c r="J19" s="10">
        <v>2494</v>
      </c>
      <c r="K19" s="3">
        <v>15774</v>
      </c>
      <c r="M19" s="1">
        <v>43</v>
      </c>
      <c r="N19" s="2">
        <v>43</v>
      </c>
      <c r="O19" s="19">
        <v>2097152</v>
      </c>
      <c r="P19" s="14">
        <v>1</v>
      </c>
      <c r="Q19" s="12">
        <v>93</v>
      </c>
      <c r="R19" s="10">
        <v>2774</v>
      </c>
      <c r="S19" s="3">
        <v>113</v>
      </c>
      <c r="T19" s="12">
        <v>768</v>
      </c>
      <c r="U19" s="10">
        <v>2494</v>
      </c>
      <c r="V19" s="3">
        <v>15774</v>
      </c>
      <c r="W19" s="27"/>
      <c r="X19" s="1">
        <v>43</v>
      </c>
      <c r="Y19" s="2">
        <v>43</v>
      </c>
      <c r="Z19" s="19">
        <v>2097153</v>
      </c>
      <c r="AA19" s="14">
        <v>2</v>
      </c>
      <c r="AB19" s="10">
        <v>126</v>
      </c>
      <c r="AC19" s="14">
        <v>4135</v>
      </c>
      <c r="AD19" s="12">
        <v>124</v>
      </c>
      <c r="AE19" s="14">
        <v>4135</v>
      </c>
      <c r="AF19" s="12">
        <v>1530</v>
      </c>
      <c r="AG19" s="14">
        <v>2580</v>
      </c>
      <c r="AH19" s="12">
        <v>949</v>
      </c>
      <c r="AI19" s="14">
        <v>2580</v>
      </c>
      <c r="AT19" s="28">
        <v>40</v>
      </c>
      <c r="AU19" s="29">
        <v>49</v>
      </c>
      <c r="AV19" s="30">
        <v>321114</v>
      </c>
      <c r="AW19" s="31">
        <v>59229</v>
      </c>
      <c r="AX19" s="32">
        <v>62130</v>
      </c>
      <c r="AY19" s="30">
        <v>6148175</v>
      </c>
      <c r="AZ19" s="32">
        <v>52801</v>
      </c>
      <c r="BA19" s="31">
        <v>5989172</v>
      </c>
      <c r="BC19" s="1">
        <v>43</v>
      </c>
      <c r="BD19" s="2">
        <v>43</v>
      </c>
      <c r="BE19" s="12">
        <v>203</v>
      </c>
      <c r="BF19" s="85">
        <f t="shared" si="0"/>
        <v>0.22480620155038761</v>
      </c>
    </row>
    <row r="20" spans="2:58" x14ac:dyDescent="0.25">
      <c r="B20" s="28">
        <v>45</v>
      </c>
      <c r="C20" s="29">
        <v>145</v>
      </c>
      <c r="D20" s="30">
        <v>259200</v>
      </c>
      <c r="E20" s="31">
        <v>75</v>
      </c>
      <c r="F20" s="32">
        <v>2136</v>
      </c>
      <c r="G20" s="30">
        <v>199779</v>
      </c>
      <c r="H20" s="33">
        <v>81</v>
      </c>
      <c r="I20" s="32">
        <v>3490</v>
      </c>
      <c r="J20" s="30">
        <v>253895</v>
      </c>
      <c r="K20" s="33">
        <v>343</v>
      </c>
      <c r="M20" s="28">
        <v>45</v>
      </c>
      <c r="N20" s="29">
        <v>145</v>
      </c>
      <c r="O20" s="30">
        <v>259200</v>
      </c>
      <c r="P20" s="31">
        <v>75</v>
      </c>
      <c r="Q20" s="32">
        <v>1967</v>
      </c>
      <c r="R20" s="30">
        <v>199424</v>
      </c>
      <c r="S20" s="33">
        <v>81</v>
      </c>
      <c r="T20" s="32">
        <v>3436</v>
      </c>
      <c r="U20" s="30">
        <v>257810</v>
      </c>
      <c r="V20" s="33">
        <v>343</v>
      </c>
      <c r="W20" s="27"/>
      <c r="X20" s="1">
        <v>45</v>
      </c>
      <c r="Y20" s="2">
        <v>145</v>
      </c>
      <c r="Z20" s="10">
        <v>259201</v>
      </c>
      <c r="AA20" s="14">
        <v>76</v>
      </c>
      <c r="AB20" s="10">
        <v>1977</v>
      </c>
      <c r="AC20" s="14">
        <v>152088</v>
      </c>
      <c r="AD20" s="12">
        <v>1931</v>
      </c>
      <c r="AE20" s="14">
        <v>153614</v>
      </c>
      <c r="AF20" s="12">
        <v>4593</v>
      </c>
      <c r="AG20" s="14">
        <v>254185</v>
      </c>
      <c r="AH20" s="12">
        <v>3607</v>
      </c>
      <c r="AI20" s="14">
        <v>258100</v>
      </c>
      <c r="AT20" s="1">
        <v>41</v>
      </c>
      <c r="AU20" s="2">
        <v>31</v>
      </c>
      <c r="AV20" s="10">
        <v>819200</v>
      </c>
      <c r="AW20" s="14">
        <v>1</v>
      </c>
      <c r="AX20" s="12">
        <v>32</v>
      </c>
      <c r="AY20" s="10">
        <v>930</v>
      </c>
      <c r="AZ20" s="12">
        <v>33</v>
      </c>
      <c r="BA20" s="14">
        <v>930</v>
      </c>
      <c r="BC20" s="28">
        <v>45</v>
      </c>
      <c r="BD20" s="29">
        <v>145</v>
      </c>
      <c r="BE20" s="32">
        <v>3528</v>
      </c>
      <c r="BF20" s="86">
        <f t="shared" si="0"/>
        <v>0.33793103448275863</v>
      </c>
    </row>
    <row r="21" spans="2:58" x14ac:dyDescent="0.25">
      <c r="B21" s="28">
        <v>45</v>
      </c>
      <c r="C21" s="29">
        <v>60</v>
      </c>
      <c r="D21" s="34">
        <v>1455374</v>
      </c>
      <c r="E21" s="31">
        <v>252641</v>
      </c>
      <c r="F21" s="32">
        <v>638468</v>
      </c>
      <c r="G21" s="30">
        <v>47028157</v>
      </c>
      <c r="H21" s="33">
        <v>1963</v>
      </c>
      <c r="I21" s="32">
        <v>757761</v>
      </c>
      <c r="J21" s="30">
        <v>58769580</v>
      </c>
      <c r="K21" s="33">
        <v>15018</v>
      </c>
      <c r="M21" s="28">
        <v>45</v>
      </c>
      <c r="N21" s="29">
        <v>60</v>
      </c>
      <c r="O21" s="34">
        <v>1455374</v>
      </c>
      <c r="P21" s="31">
        <v>252641</v>
      </c>
      <c r="Q21" s="32">
        <v>530100</v>
      </c>
      <c r="R21" s="30">
        <v>43207789</v>
      </c>
      <c r="S21" s="33">
        <v>1092</v>
      </c>
      <c r="T21" s="32">
        <v>604227</v>
      </c>
      <c r="U21" s="30">
        <v>49570620</v>
      </c>
      <c r="V21" s="33">
        <v>1591</v>
      </c>
      <c r="W21" s="27"/>
      <c r="X21" s="1">
        <v>45</v>
      </c>
      <c r="Y21" s="2">
        <v>60</v>
      </c>
      <c r="Z21" s="19">
        <v>1530495</v>
      </c>
      <c r="AA21" s="14">
        <v>327762</v>
      </c>
      <c r="AB21" s="10">
        <v>713688</v>
      </c>
      <c r="AC21" s="14">
        <v>57453327</v>
      </c>
      <c r="AD21" s="12">
        <v>623379</v>
      </c>
      <c r="AE21" s="14">
        <v>51411176</v>
      </c>
      <c r="AF21" s="12">
        <v>945838</v>
      </c>
      <c r="AG21" s="14">
        <v>74560200</v>
      </c>
      <c r="AH21" s="12">
        <v>748052</v>
      </c>
      <c r="AI21" s="14">
        <v>62651520</v>
      </c>
      <c r="AT21" s="28">
        <v>45</v>
      </c>
      <c r="AU21" s="29">
        <v>60</v>
      </c>
      <c r="AV21" s="34">
        <v>1455374</v>
      </c>
      <c r="AW21" s="31">
        <v>252641</v>
      </c>
      <c r="AX21" s="32">
        <v>534877</v>
      </c>
      <c r="AY21" s="30">
        <v>38175762</v>
      </c>
      <c r="AZ21" s="32">
        <v>466708</v>
      </c>
      <c r="BA21" s="31">
        <v>36184017</v>
      </c>
      <c r="BC21" s="28">
        <v>45</v>
      </c>
      <c r="BD21" s="29">
        <v>60</v>
      </c>
      <c r="BE21" s="32">
        <v>783</v>
      </c>
      <c r="BF21" s="86">
        <f t="shared" si="0"/>
        <v>0.44237288135593222</v>
      </c>
    </row>
    <row r="22" spans="2:58" x14ac:dyDescent="0.25">
      <c r="B22" s="28">
        <v>53</v>
      </c>
      <c r="C22" s="29">
        <v>53</v>
      </c>
      <c r="D22" s="30">
        <v>21658</v>
      </c>
      <c r="E22" s="31">
        <v>2620</v>
      </c>
      <c r="F22" s="32">
        <v>4957</v>
      </c>
      <c r="G22" s="30">
        <v>433082</v>
      </c>
      <c r="H22" s="33">
        <v>577</v>
      </c>
      <c r="I22" s="32">
        <v>6167</v>
      </c>
      <c r="J22" s="30">
        <v>560369</v>
      </c>
      <c r="K22" s="33">
        <v>1102</v>
      </c>
      <c r="M22" s="28">
        <v>53</v>
      </c>
      <c r="N22" s="29">
        <v>53</v>
      </c>
      <c r="O22" s="30">
        <v>21658</v>
      </c>
      <c r="P22" s="31">
        <v>2620</v>
      </c>
      <c r="Q22" s="32">
        <v>4421</v>
      </c>
      <c r="R22" s="30">
        <v>387774</v>
      </c>
      <c r="S22" s="33">
        <v>577</v>
      </c>
      <c r="T22" s="32">
        <v>4760</v>
      </c>
      <c r="U22" s="30">
        <v>463379</v>
      </c>
      <c r="V22" s="33">
        <v>1102</v>
      </c>
      <c r="W22" s="27"/>
      <c r="X22" s="1">
        <v>53</v>
      </c>
      <c r="Y22" s="2">
        <v>53</v>
      </c>
      <c r="Z22" s="10">
        <v>21947</v>
      </c>
      <c r="AA22" s="14">
        <v>2909</v>
      </c>
      <c r="AB22" s="10">
        <v>5868</v>
      </c>
      <c r="AC22" s="14">
        <v>490585</v>
      </c>
      <c r="AD22" s="12">
        <v>5024</v>
      </c>
      <c r="AE22" s="14">
        <v>433710</v>
      </c>
      <c r="AF22" s="12">
        <v>7213</v>
      </c>
      <c r="AG22" s="14">
        <v>613157</v>
      </c>
      <c r="AH22" s="12">
        <v>5648</v>
      </c>
      <c r="AI22" s="14">
        <v>503924</v>
      </c>
      <c r="AT22" s="1">
        <v>43</v>
      </c>
      <c r="AU22" s="2">
        <v>43</v>
      </c>
      <c r="AV22" s="19">
        <v>2097152</v>
      </c>
      <c r="AW22" s="14">
        <v>1</v>
      </c>
      <c r="AX22" s="12">
        <v>28</v>
      </c>
      <c r="AY22" s="10">
        <v>784</v>
      </c>
      <c r="AZ22" s="12">
        <v>29</v>
      </c>
      <c r="BA22" s="14">
        <v>784</v>
      </c>
      <c r="BC22" s="28">
        <v>53</v>
      </c>
      <c r="BD22" s="29">
        <v>53</v>
      </c>
      <c r="BE22" s="32">
        <v>380</v>
      </c>
      <c r="BF22" s="86">
        <f t="shared" si="0"/>
        <v>0.27576197387518142</v>
      </c>
    </row>
    <row r="23" spans="2:58" x14ac:dyDescent="0.25">
      <c r="B23" s="1">
        <v>53</v>
      </c>
      <c r="C23" s="2">
        <v>39</v>
      </c>
      <c r="D23" s="19">
        <v>32000000</v>
      </c>
      <c r="E23" s="14">
        <v>1</v>
      </c>
      <c r="F23" s="12">
        <v>155</v>
      </c>
      <c r="G23" s="10">
        <v>4232</v>
      </c>
      <c r="H23" s="3">
        <v>352</v>
      </c>
      <c r="I23" s="12">
        <v>8773</v>
      </c>
      <c r="J23" s="10">
        <v>4680</v>
      </c>
      <c r="K23" s="3">
        <v>31468</v>
      </c>
      <c r="M23" s="1">
        <v>53</v>
      </c>
      <c r="N23" s="2">
        <v>39</v>
      </c>
      <c r="O23" s="19">
        <v>32000000</v>
      </c>
      <c r="P23" s="14">
        <v>1</v>
      </c>
      <c r="Q23" s="12">
        <v>159</v>
      </c>
      <c r="R23" s="10">
        <v>4232</v>
      </c>
      <c r="S23" s="3">
        <v>352</v>
      </c>
      <c r="T23" s="12">
        <v>7913</v>
      </c>
      <c r="U23" s="10">
        <v>4680</v>
      </c>
      <c r="V23" s="3">
        <v>31468</v>
      </c>
      <c r="W23" s="27"/>
      <c r="X23" s="1">
        <v>53</v>
      </c>
      <c r="Y23" s="2">
        <v>39</v>
      </c>
      <c r="Z23" s="19">
        <v>32000001</v>
      </c>
      <c r="AA23" s="14">
        <v>2</v>
      </c>
      <c r="AB23" s="10">
        <v>611</v>
      </c>
      <c r="AC23" s="14">
        <v>11765</v>
      </c>
      <c r="AD23" s="12">
        <v>557</v>
      </c>
      <c r="AE23" s="14">
        <v>11765</v>
      </c>
      <c r="AF23" s="12">
        <v>13696</v>
      </c>
      <c r="AG23" s="14">
        <v>4758</v>
      </c>
      <c r="AH23" s="12">
        <v>9786</v>
      </c>
      <c r="AI23" s="14">
        <v>4758</v>
      </c>
      <c r="AT23" s="28">
        <v>73</v>
      </c>
      <c r="AU23" s="29">
        <v>68</v>
      </c>
      <c r="AV23" s="34">
        <v>3258135</v>
      </c>
      <c r="AW23" s="31">
        <v>168754</v>
      </c>
      <c r="AX23" s="32">
        <v>369022</v>
      </c>
      <c r="AY23" s="30">
        <v>24782887</v>
      </c>
      <c r="AZ23" s="32">
        <v>340715</v>
      </c>
      <c r="BA23" s="31">
        <v>25179062</v>
      </c>
      <c r="BC23" s="1">
        <v>53</v>
      </c>
      <c r="BD23" s="2">
        <v>39</v>
      </c>
      <c r="BE23" s="12">
        <v>301</v>
      </c>
      <c r="BF23" s="85">
        <f t="shared" si="0"/>
        <v>0.40620782726045884</v>
      </c>
    </row>
    <row r="24" spans="2:58" x14ac:dyDescent="0.25">
      <c r="B24" s="1">
        <v>60</v>
      </c>
      <c r="C24" s="2">
        <v>45</v>
      </c>
      <c r="D24" s="19">
        <v>524288000</v>
      </c>
      <c r="E24" s="14">
        <v>1</v>
      </c>
      <c r="F24" s="12">
        <v>192</v>
      </c>
      <c r="G24" s="10">
        <v>4783</v>
      </c>
      <c r="H24" s="3">
        <v>265</v>
      </c>
      <c r="I24" s="12">
        <v>47855</v>
      </c>
      <c r="J24" s="10">
        <v>4950</v>
      </c>
      <c r="K24" s="3">
        <v>62262</v>
      </c>
      <c r="M24" s="1">
        <v>60</v>
      </c>
      <c r="N24" s="2">
        <v>45</v>
      </c>
      <c r="O24" s="19">
        <v>524288000</v>
      </c>
      <c r="P24" s="14">
        <v>1</v>
      </c>
      <c r="Q24" s="12">
        <v>201</v>
      </c>
      <c r="R24" s="10">
        <v>4783</v>
      </c>
      <c r="S24" s="3">
        <v>265</v>
      </c>
      <c r="T24" s="12">
        <v>35797</v>
      </c>
      <c r="U24" s="10">
        <v>4950</v>
      </c>
      <c r="V24" s="3">
        <v>62262</v>
      </c>
      <c r="W24" s="27"/>
      <c r="X24" s="1">
        <v>60</v>
      </c>
      <c r="Y24" s="2">
        <v>45</v>
      </c>
      <c r="Z24" s="19">
        <v>524288001</v>
      </c>
      <c r="AA24" s="14">
        <v>2</v>
      </c>
      <c r="AB24" s="10">
        <v>892</v>
      </c>
      <c r="AC24" s="14">
        <v>9682</v>
      </c>
      <c r="AD24" s="12">
        <v>641</v>
      </c>
      <c r="AE24" s="14">
        <v>9682</v>
      </c>
      <c r="AF24" s="12">
        <v>49945</v>
      </c>
      <c r="AG24" s="14">
        <v>5040</v>
      </c>
      <c r="AH24" s="12">
        <v>51874</v>
      </c>
      <c r="AI24" s="14">
        <v>5040</v>
      </c>
      <c r="AT24" s="28">
        <v>71</v>
      </c>
      <c r="AU24" s="29">
        <v>66</v>
      </c>
      <c r="AV24" s="34">
        <v>5093654</v>
      </c>
      <c r="AW24" s="31">
        <v>4404</v>
      </c>
      <c r="AX24" s="32">
        <v>11647</v>
      </c>
      <c r="AY24" s="30">
        <v>675752</v>
      </c>
      <c r="AZ24" s="32">
        <v>10821</v>
      </c>
      <c r="BA24" s="31">
        <v>673542</v>
      </c>
      <c r="BC24" s="1">
        <v>60</v>
      </c>
      <c r="BD24" s="2">
        <v>45</v>
      </c>
      <c r="BE24" s="12">
        <v>304</v>
      </c>
      <c r="BF24" s="85">
        <f t="shared" si="0"/>
        <v>0.30707070707070705</v>
      </c>
    </row>
    <row r="25" spans="2:58" x14ac:dyDescent="0.25">
      <c r="B25" s="28">
        <v>71</v>
      </c>
      <c r="C25" s="29">
        <v>66</v>
      </c>
      <c r="D25" s="34">
        <v>5093654</v>
      </c>
      <c r="E25" s="31">
        <v>4404</v>
      </c>
      <c r="F25" s="32">
        <v>16099</v>
      </c>
      <c r="G25" s="30">
        <v>905381</v>
      </c>
      <c r="H25" s="33">
        <v>5684</v>
      </c>
      <c r="I25" s="32">
        <v>38052</v>
      </c>
      <c r="J25" s="30">
        <v>1132824</v>
      </c>
      <c r="K25" s="33">
        <v>23952</v>
      </c>
      <c r="M25" s="28">
        <v>71</v>
      </c>
      <c r="N25" s="29">
        <v>66</v>
      </c>
      <c r="O25" s="34">
        <v>5093654</v>
      </c>
      <c r="P25" s="31">
        <v>4404</v>
      </c>
      <c r="Q25" s="32">
        <v>14849</v>
      </c>
      <c r="R25" s="30">
        <v>866680</v>
      </c>
      <c r="S25" s="33">
        <v>4493</v>
      </c>
      <c r="T25" s="32">
        <v>25527</v>
      </c>
      <c r="U25" s="30">
        <v>1026432</v>
      </c>
      <c r="V25" s="33">
        <v>11909</v>
      </c>
      <c r="W25" s="27"/>
      <c r="X25" s="1">
        <v>71</v>
      </c>
      <c r="Y25" s="2">
        <v>66</v>
      </c>
      <c r="Z25" s="21">
        <v>5212975</v>
      </c>
      <c r="AA25" s="14">
        <v>123725</v>
      </c>
      <c r="AB25" s="10">
        <v>312665</v>
      </c>
      <c r="AC25" s="14">
        <v>23746995</v>
      </c>
      <c r="AD25" s="12">
        <v>311795</v>
      </c>
      <c r="AE25" s="14">
        <v>23873669</v>
      </c>
      <c r="AF25" s="12">
        <v>387213</v>
      </c>
      <c r="AG25" s="14">
        <v>29859984</v>
      </c>
      <c r="AH25" s="12">
        <v>341533</v>
      </c>
      <c r="AI25" s="14">
        <v>28486458</v>
      </c>
      <c r="AT25" s="28">
        <v>139</v>
      </c>
      <c r="AU25" s="29">
        <v>159</v>
      </c>
      <c r="AV25" s="34">
        <v>5307222</v>
      </c>
      <c r="AW25" s="31">
        <v>9668</v>
      </c>
      <c r="AX25" s="32">
        <v>83683</v>
      </c>
      <c r="AY25" s="30">
        <v>4542309</v>
      </c>
      <c r="AZ25" s="32">
        <v>75805</v>
      </c>
      <c r="BA25" s="31">
        <v>4379129</v>
      </c>
      <c r="BC25" s="28">
        <v>71</v>
      </c>
      <c r="BD25" s="29">
        <v>66</v>
      </c>
      <c r="BE25" s="32">
        <v>823</v>
      </c>
      <c r="BF25" s="86">
        <f t="shared" si="0"/>
        <v>0.3836829836829837</v>
      </c>
    </row>
    <row r="26" spans="2:58" x14ac:dyDescent="0.25">
      <c r="B26" s="28">
        <v>73</v>
      </c>
      <c r="C26" s="29">
        <v>68</v>
      </c>
      <c r="D26" s="34">
        <v>3258135</v>
      </c>
      <c r="E26" s="31">
        <v>168754</v>
      </c>
      <c r="F26" s="32">
        <v>470952</v>
      </c>
      <c r="G26" s="30">
        <v>33102086</v>
      </c>
      <c r="H26" s="33">
        <v>3376</v>
      </c>
      <c r="I26" s="32">
        <v>518636</v>
      </c>
      <c r="J26" s="30">
        <v>41071048</v>
      </c>
      <c r="K26" s="33">
        <v>11278</v>
      </c>
      <c r="M26" s="28">
        <v>73</v>
      </c>
      <c r="N26" s="29">
        <v>68</v>
      </c>
      <c r="O26" s="34">
        <v>3258135</v>
      </c>
      <c r="P26" s="31">
        <v>168754</v>
      </c>
      <c r="Q26" s="32">
        <v>403996</v>
      </c>
      <c r="R26" s="30">
        <v>30321179</v>
      </c>
      <c r="S26" s="33">
        <v>3376</v>
      </c>
      <c r="T26" s="32">
        <v>445422</v>
      </c>
      <c r="U26" s="30">
        <v>35800368</v>
      </c>
      <c r="V26" s="33">
        <v>11278</v>
      </c>
      <c r="W26" s="27"/>
      <c r="X26" s="1">
        <v>73</v>
      </c>
      <c r="Y26" s="2">
        <v>68</v>
      </c>
      <c r="Z26" s="21">
        <v>3260241</v>
      </c>
      <c r="AA26" s="14">
        <v>170860</v>
      </c>
      <c r="AB26" s="10">
        <v>462037</v>
      </c>
      <c r="AC26" s="14">
        <v>35194313</v>
      </c>
      <c r="AD26" s="12">
        <v>416325</v>
      </c>
      <c r="AE26" s="14">
        <v>31930646</v>
      </c>
      <c r="AF26" s="12">
        <v>540237</v>
      </c>
      <c r="AG26" s="14">
        <v>41574520</v>
      </c>
      <c r="AH26" s="12">
        <v>449232</v>
      </c>
      <c r="AI26" s="14">
        <v>36303228</v>
      </c>
      <c r="AT26" s="1">
        <v>53</v>
      </c>
      <c r="AU26" s="2">
        <v>39</v>
      </c>
      <c r="AV26" s="19">
        <v>32000000</v>
      </c>
      <c r="AW26" s="14">
        <v>1</v>
      </c>
      <c r="AX26" s="12">
        <v>70</v>
      </c>
      <c r="AY26" s="10">
        <v>1796</v>
      </c>
      <c r="AZ26" s="12">
        <v>69</v>
      </c>
      <c r="BA26" s="14">
        <v>1796</v>
      </c>
      <c r="BC26" s="28">
        <v>73</v>
      </c>
      <c r="BD26" s="29">
        <v>68</v>
      </c>
      <c r="BE26" s="32">
        <v>650</v>
      </c>
      <c r="BF26" s="86">
        <f t="shared" si="0"/>
        <v>0.28533801580333629</v>
      </c>
    </row>
    <row r="27" spans="2:58" x14ac:dyDescent="0.25">
      <c r="B27" s="1">
        <v>78</v>
      </c>
      <c r="C27" s="2">
        <v>57</v>
      </c>
      <c r="D27" s="19">
        <v>128000000000</v>
      </c>
      <c r="E27" s="14">
        <v>1</v>
      </c>
      <c r="F27" s="12">
        <v>483</v>
      </c>
      <c r="G27" s="10">
        <v>11408</v>
      </c>
      <c r="H27" s="3">
        <v>446</v>
      </c>
      <c r="I27" s="12">
        <v>461697</v>
      </c>
      <c r="J27" s="10">
        <v>10773</v>
      </c>
      <c r="K27" s="3">
        <v>381815</v>
      </c>
      <c r="M27" s="1">
        <v>78</v>
      </c>
      <c r="N27" s="2">
        <v>57</v>
      </c>
      <c r="O27" s="19">
        <v>128000000000</v>
      </c>
      <c r="P27" s="14">
        <v>1</v>
      </c>
      <c r="Q27" s="12">
        <v>486</v>
      </c>
      <c r="R27" s="10">
        <v>11408</v>
      </c>
      <c r="S27" s="3">
        <v>446</v>
      </c>
      <c r="T27" s="12">
        <v>448039</v>
      </c>
      <c r="U27" s="10">
        <v>10773</v>
      </c>
      <c r="V27" s="3">
        <v>381815</v>
      </c>
      <c r="W27" s="27"/>
      <c r="X27" s="1">
        <v>78</v>
      </c>
      <c r="Y27" s="2">
        <v>57</v>
      </c>
      <c r="Z27" s="21">
        <v>128000000001</v>
      </c>
      <c r="AA27" s="14">
        <v>2</v>
      </c>
      <c r="AB27" s="10">
        <v>1457</v>
      </c>
      <c r="AC27" s="14">
        <v>31443</v>
      </c>
      <c r="AD27" s="12">
        <v>1507</v>
      </c>
      <c r="AE27" s="14">
        <v>31443</v>
      </c>
      <c r="AF27" s="12">
        <v>645559</v>
      </c>
      <c r="AG27" s="14">
        <v>10887</v>
      </c>
      <c r="AH27" s="12">
        <v>640135</v>
      </c>
      <c r="AI27" s="14">
        <v>10887</v>
      </c>
      <c r="AT27" s="1">
        <v>60</v>
      </c>
      <c r="AU27" s="2">
        <v>45</v>
      </c>
      <c r="AV27" s="19">
        <v>524288000</v>
      </c>
      <c r="AW27" s="14">
        <v>1</v>
      </c>
      <c r="AX27" s="12">
        <v>68</v>
      </c>
      <c r="AY27" s="10">
        <v>1679</v>
      </c>
      <c r="AZ27" s="12">
        <v>67</v>
      </c>
      <c r="BA27" s="14">
        <v>1679</v>
      </c>
      <c r="BC27" s="1">
        <v>78</v>
      </c>
      <c r="BD27" s="2">
        <v>57</v>
      </c>
      <c r="BE27" s="12">
        <v>454</v>
      </c>
      <c r="BF27" s="85">
        <f t="shared" si="0"/>
        <v>0.28446115288220553</v>
      </c>
    </row>
    <row r="28" spans="2:58" x14ac:dyDescent="0.25">
      <c r="B28" s="1">
        <v>79</v>
      </c>
      <c r="C28" s="2">
        <v>59</v>
      </c>
      <c r="D28" s="19">
        <v>335544320000</v>
      </c>
      <c r="E28" s="14">
        <v>1</v>
      </c>
      <c r="F28" s="12">
        <v>413</v>
      </c>
      <c r="G28" s="10">
        <v>9546</v>
      </c>
      <c r="H28" s="3">
        <v>325</v>
      </c>
      <c r="I28" s="12">
        <v>727951</v>
      </c>
      <c r="J28" s="10">
        <v>8909</v>
      </c>
      <c r="K28" s="3">
        <v>451553</v>
      </c>
      <c r="M28" s="1">
        <v>79</v>
      </c>
      <c r="N28" s="2">
        <v>59</v>
      </c>
      <c r="O28" s="19">
        <v>335544320000</v>
      </c>
      <c r="P28" s="14">
        <v>1</v>
      </c>
      <c r="Q28" s="12">
        <v>415</v>
      </c>
      <c r="R28" s="10">
        <v>9546</v>
      </c>
      <c r="S28" s="3">
        <v>325</v>
      </c>
      <c r="T28" s="12">
        <v>647106</v>
      </c>
      <c r="U28" s="10">
        <v>8909</v>
      </c>
      <c r="V28" s="3">
        <v>451553</v>
      </c>
      <c r="W28" s="27"/>
      <c r="X28" s="1">
        <v>79</v>
      </c>
      <c r="Y28" s="2">
        <v>59</v>
      </c>
      <c r="Z28" s="21">
        <v>335544320001</v>
      </c>
      <c r="AA28" s="14">
        <v>2</v>
      </c>
      <c r="AB28" s="10">
        <v>895</v>
      </c>
      <c r="AC28" s="10">
        <v>18555</v>
      </c>
      <c r="AD28" s="12">
        <v>898</v>
      </c>
      <c r="AE28" s="14">
        <v>18555</v>
      </c>
      <c r="AF28" s="12">
        <v>916119</v>
      </c>
      <c r="AG28" s="14">
        <v>9027</v>
      </c>
      <c r="AH28" s="12">
        <v>838027</v>
      </c>
      <c r="AI28" s="14">
        <v>9027</v>
      </c>
      <c r="AT28" s="1">
        <v>78</v>
      </c>
      <c r="AU28" s="2">
        <v>57</v>
      </c>
      <c r="AV28" s="19">
        <v>128000000000</v>
      </c>
      <c r="AW28" s="14">
        <v>1</v>
      </c>
      <c r="AX28" s="12">
        <v>173</v>
      </c>
      <c r="AY28" s="10">
        <v>3712</v>
      </c>
      <c r="AZ28" s="12">
        <v>170</v>
      </c>
      <c r="BA28" s="14">
        <v>3712</v>
      </c>
      <c r="BC28" s="1">
        <v>79</v>
      </c>
      <c r="BD28" s="2">
        <v>59</v>
      </c>
      <c r="BE28" s="12">
        <v>407</v>
      </c>
      <c r="BF28" s="85">
        <f t="shared" si="0"/>
        <v>0.23787258912916423</v>
      </c>
    </row>
    <row r="29" spans="2:58" x14ac:dyDescent="0.25">
      <c r="B29" s="1">
        <v>83</v>
      </c>
      <c r="C29" s="2">
        <v>83</v>
      </c>
      <c r="D29" s="19">
        <v>2199023255552</v>
      </c>
      <c r="E29" s="14">
        <v>1</v>
      </c>
      <c r="F29" s="12">
        <v>616</v>
      </c>
      <c r="G29" s="10">
        <v>13512</v>
      </c>
      <c r="H29" s="3">
        <v>223</v>
      </c>
      <c r="I29" s="35"/>
      <c r="J29" s="36"/>
      <c r="K29" s="37"/>
      <c r="M29" s="1">
        <v>83</v>
      </c>
      <c r="N29" s="2">
        <v>83</v>
      </c>
      <c r="O29" s="19">
        <v>2199023255552</v>
      </c>
      <c r="P29" s="14">
        <v>1</v>
      </c>
      <c r="Q29" s="12">
        <v>577</v>
      </c>
      <c r="R29" s="10">
        <v>13512</v>
      </c>
      <c r="S29" s="3">
        <v>223</v>
      </c>
      <c r="T29" s="35"/>
      <c r="U29" s="36"/>
      <c r="V29" s="37"/>
      <c r="W29" s="27"/>
      <c r="X29" s="1">
        <v>83</v>
      </c>
      <c r="Y29" s="2">
        <v>83</v>
      </c>
      <c r="Z29" s="21">
        <v>2199023255553</v>
      </c>
      <c r="AA29" s="14">
        <v>2</v>
      </c>
      <c r="AB29" s="10">
        <v>1012</v>
      </c>
      <c r="AC29" s="14">
        <v>24301</v>
      </c>
      <c r="AD29" s="12">
        <v>1028</v>
      </c>
      <c r="AE29" s="14">
        <v>24301</v>
      </c>
      <c r="AF29" s="41"/>
      <c r="AG29" s="42"/>
      <c r="AH29" s="41"/>
      <c r="AI29" s="42"/>
      <c r="AT29" s="1">
        <v>79</v>
      </c>
      <c r="AU29" s="2">
        <v>59</v>
      </c>
      <c r="AV29" s="19">
        <v>335544320000</v>
      </c>
      <c r="AW29" s="14">
        <v>1</v>
      </c>
      <c r="AX29" s="12">
        <v>119</v>
      </c>
      <c r="AY29" s="10">
        <v>2704</v>
      </c>
      <c r="AZ29" s="12">
        <v>118</v>
      </c>
      <c r="BA29" s="14">
        <v>2704</v>
      </c>
      <c r="BC29" s="1">
        <v>83</v>
      </c>
      <c r="BD29" s="2">
        <v>83</v>
      </c>
      <c r="BE29" s="12">
        <v>408</v>
      </c>
      <c r="BF29" s="85">
        <f t="shared" si="0"/>
        <v>0.11989421099030267</v>
      </c>
    </row>
    <row r="30" spans="2:58" x14ac:dyDescent="0.25">
      <c r="B30" s="1">
        <v>98</v>
      </c>
      <c r="C30" s="2">
        <v>73</v>
      </c>
      <c r="D30" s="19">
        <v>214748364800000</v>
      </c>
      <c r="E30" s="14">
        <v>1</v>
      </c>
      <c r="F30" s="12">
        <v>834</v>
      </c>
      <c r="G30" s="10">
        <v>16164</v>
      </c>
      <c r="H30" s="3">
        <v>385</v>
      </c>
      <c r="I30" s="35"/>
      <c r="J30" s="36"/>
      <c r="K30" s="37"/>
      <c r="M30" s="1">
        <v>98</v>
      </c>
      <c r="N30" s="2">
        <v>73</v>
      </c>
      <c r="O30" s="19">
        <v>214748364800000</v>
      </c>
      <c r="P30" s="14">
        <v>1</v>
      </c>
      <c r="Q30" s="12">
        <v>782</v>
      </c>
      <c r="R30" s="10">
        <v>16164</v>
      </c>
      <c r="S30" s="3">
        <v>385</v>
      </c>
      <c r="T30" s="35"/>
      <c r="U30" s="36"/>
      <c r="V30" s="37"/>
      <c r="W30" s="27"/>
      <c r="X30" s="1">
        <v>98</v>
      </c>
      <c r="Y30" s="2">
        <v>73</v>
      </c>
      <c r="Z30" s="21">
        <v>214748364800001</v>
      </c>
      <c r="AA30" s="14">
        <v>2</v>
      </c>
      <c r="AB30" s="10">
        <v>1812</v>
      </c>
      <c r="AC30" s="14">
        <v>33739</v>
      </c>
      <c r="AD30" s="12">
        <v>1752</v>
      </c>
      <c r="AE30" s="14">
        <v>33739</v>
      </c>
      <c r="AF30" s="41"/>
      <c r="AG30" s="42"/>
      <c r="AH30" s="41"/>
      <c r="AI30" s="42"/>
      <c r="AT30" s="1">
        <v>83</v>
      </c>
      <c r="AU30" s="2">
        <v>83</v>
      </c>
      <c r="AV30" s="19">
        <v>2199023255552</v>
      </c>
      <c r="AW30" s="14">
        <v>1</v>
      </c>
      <c r="AX30" s="12">
        <v>97</v>
      </c>
      <c r="AY30" s="10">
        <v>2110</v>
      </c>
      <c r="AZ30" s="12">
        <v>98</v>
      </c>
      <c r="BA30" s="14">
        <v>2110</v>
      </c>
      <c r="BC30" s="1">
        <v>98</v>
      </c>
      <c r="BD30" s="2">
        <v>73</v>
      </c>
      <c r="BE30" s="12">
        <v>510</v>
      </c>
      <c r="BF30" s="85">
        <f t="shared" si="0"/>
        <v>0.19406392694063926</v>
      </c>
    </row>
    <row r="31" spans="2:58" x14ac:dyDescent="0.25">
      <c r="B31" s="1">
        <v>103</v>
      </c>
      <c r="C31" s="2">
        <v>75</v>
      </c>
      <c r="D31" s="19">
        <v>512000000000000</v>
      </c>
      <c r="E31" s="14">
        <v>1</v>
      </c>
      <c r="F31" s="12">
        <v>1055</v>
      </c>
      <c r="G31" s="10">
        <v>21774</v>
      </c>
      <c r="H31" s="3">
        <v>540</v>
      </c>
      <c r="I31" s="35"/>
      <c r="J31" s="36"/>
      <c r="K31" s="37"/>
      <c r="M31" s="1">
        <v>103</v>
      </c>
      <c r="N31" s="2">
        <v>75</v>
      </c>
      <c r="O31" s="19">
        <v>512000000000000</v>
      </c>
      <c r="P31" s="14">
        <v>1</v>
      </c>
      <c r="Q31" s="12">
        <v>1083</v>
      </c>
      <c r="R31" s="10">
        <v>21774</v>
      </c>
      <c r="S31" s="3">
        <v>540</v>
      </c>
      <c r="T31" s="35"/>
      <c r="U31" s="36"/>
      <c r="V31" s="37"/>
      <c r="W31" s="27"/>
      <c r="X31" s="1">
        <v>103</v>
      </c>
      <c r="Y31" s="2">
        <v>75</v>
      </c>
      <c r="Z31" s="21">
        <v>512000000000001</v>
      </c>
      <c r="AA31" s="14">
        <v>2</v>
      </c>
      <c r="AB31" s="10">
        <v>4509</v>
      </c>
      <c r="AC31" s="14">
        <v>55987</v>
      </c>
      <c r="AD31" s="12">
        <v>4127</v>
      </c>
      <c r="AE31" s="14">
        <v>55987</v>
      </c>
      <c r="AF31" s="41"/>
      <c r="AG31" s="42"/>
      <c r="AH31" s="41"/>
      <c r="AI31" s="42"/>
      <c r="AT31" s="1">
        <v>98</v>
      </c>
      <c r="AU31" s="2">
        <v>73</v>
      </c>
      <c r="AV31" s="19">
        <v>214748364800000</v>
      </c>
      <c r="AW31" s="14">
        <v>1</v>
      </c>
      <c r="AX31" s="12">
        <v>207</v>
      </c>
      <c r="AY31" s="10">
        <v>4184</v>
      </c>
      <c r="AZ31" s="12">
        <v>207</v>
      </c>
      <c r="BA31" s="14">
        <v>4184</v>
      </c>
      <c r="BC31" s="1">
        <v>103</v>
      </c>
      <c r="BD31" s="2">
        <v>75</v>
      </c>
      <c r="BE31" s="12">
        <v>607</v>
      </c>
      <c r="BF31" s="85">
        <f t="shared" si="0"/>
        <v>0.21873873873873872</v>
      </c>
    </row>
    <row r="32" spans="2:58" x14ac:dyDescent="0.25">
      <c r="B32" s="1">
        <v>128</v>
      </c>
      <c r="C32" s="2">
        <v>93</v>
      </c>
      <c r="D32" s="19">
        <v>2.048E+18</v>
      </c>
      <c r="E32" s="14">
        <v>1</v>
      </c>
      <c r="F32" s="12">
        <v>1982</v>
      </c>
      <c r="G32" s="10">
        <v>36129</v>
      </c>
      <c r="H32" s="3">
        <v>634</v>
      </c>
      <c r="I32" s="35"/>
      <c r="J32" s="36"/>
      <c r="K32" s="37"/>
      <c r="M32" s="1">
        <v>128</v>
      </c>
      <c r="N32" s="2">
        <v>93</v>
      </c>
      <c r="O32" s="19">
        <v>2.048E+18</v>
      </c>
      <c r="P32" s="14">
        <v>1</v>
      </c>
      <c r="Q32" s="12">
        <v>1996</v>
      </c>
      <c r="R32" s="10">
        <v>36129</v>
      </c>
      <c r="S32" s="3">
        <v>634</v>
      </c>
      <c r="T32" s="35"/>
      <c r="U32" s="36"/>
      <c r="V32" s="37"/>
      <c r="W32" s="27"/>
      <c r="X32" s="1">
        <v>128</v>
      </c>
      <c r="Y32" s="2">
        <v>93</v>
      </c>
      <c r="Z32" s="21">
        <v>2.048E+18</v>
      </c>
      <c r="AA32" s="14">
        <v>2</v>
      </c>
      <c r="AB32" s="10">
        <v>5304</v>
      </c>
      <c r="AC32" s="14">
        <v>70739</v>
      </c>
      <c r="AD32" s="12">
        <v>5377</v>
      </c>
      <c r="AE32" s="14">
        <v>70739</v>
      </c>
      <c r="AF32" s="41"/>
      <c r="AG32" s="42"/>
      <c r="AH32" s="41"/>
      <c r="AI32" s="42"/>
      <c r="AT32" s="1">
        <v>103</v>
      </c>
      <c r="AU32" s="2">
        <v>75</v>
      </c>
      <c r="AV32" s="19">
        <v>512000000000000</v>
      </c>
      <c r="AW32" s="14">
        <v>1</v>
      </c>
      <c r="AX32" s="12">
        <v>304</v>
      </c>
      <c r="AY32" s="10">
        <v>5617</v>
      </c>
      <c r="AZ32" s="12">
        <v>299</v>
      </c>
      <c r="BA32" s="14">
        <v>5617</v>
      </c>
      <c r="BC32" s="1">
        <v>128</v>
      </c>
      <c r="BD32" s="2">
        <v>93</v>
      </c>
      <c r="BE32" s="12">
        <v>760</v>
      </c>
      <c r="BF32" s="85">
        <f t="shared" si="0"/>
        <v>0.17765310892940628</v>
      </c>
    </row>
    <row r="33" spans="2:58" x14ac:dyDescent="0.25">
      <c r="B33" s="28">
        <v>139</v>
      </c>
      <c r="C33" s="29">
        <v>159</v>
      </c>
      <c r="D33" s="34">
        <v>5307222</v>
      </c>
      <c r="E33" s="31">
        <v>9668</v>
      </c>
      <c r="F33" s="32">
        <v>240800</v>
      </c>
      <c r="G33" s="30">
        <v>13539241</v>
      </c>
      <c r="H33" s="33">
        <v>3998</v>
      </c>
      <c r="I33" s="35"/>
      <c r="J33" s="36"/>
      <c r="K33" s="37"/>
      <c r="M33" s="28">
        <v>139</v>
      </c>
      <c r="N33" s="29">
        <v>159</v>
      </c>
      <c r="O33" s="34">
        <v>5307222</v>
      </c>
      <c r="P33" s="31">
        <v>9668</v>
      </c>
      <c r="Q33" s="32">
        <v>213919</v>
      </c>
      <c r="R33" s="30">
        <v>12758905</v>
      </c>
      <c r="S33" s="33">
        <v>3998</v>
      </c>
      <c r="T33" s="35"/>
      <c r="U33" s="36"/>
      <c r="V33" s="37"/>
      <c r="W33" s="27"/>
      <c r="X33" s="1">
        <v>139</v>
      </c>
      <c r="Y33" s="2">
        <v>159</v>
      </c>
      <c r="Z33" s="21">
        <v>5307680</v>
      </c>
      <c r="AA33" s="14">
        <v>10126</v>
      </c>
      <c r="AB33" s="10">
        <v>266368</v>
      </c>
      <c r="AC33" s="14">
        <v>15953294</v>
      </c>
      <c r="AD33" s="12">
        <v>239188</v>
      </c>
      <c r="AE33" s="14">
        <v>15096839</v>
      </c>
      <c r="AF33" s="41"/>
      <c r="AG33" s="42"/>
      <c r="AH33" s="41"/>
      <c r="AI33" s="42"/>
      <c r="AT33" s="1">
        <v>128</v>
      </c>
      <c r="AU33" s="2">
        <v>93</v>
      </c>
      <c r="AV33" s="19">
        <v>2.048E+18</v>
      </c>
      <c r="AW33" s="14">
        <v>1</v>
      </c>
      <c r="AX33" s="12">
        <v>464</v>
      </c>
      <c r="AY33" s="10">
        <v>7500</v>
      </c>
      <c r="AZ33" s="12">
        <v>433</v>
      </c>
      <c r="BA33" s="14">
        <v>7500</v>
      </c>
      <c r="BC33" s="28">
        <v>139</v>
      </c>
      <c r="BD33" s="29">
        <v>159</v>
      </c>
      <c r="BE33" s="32">
        <v>2750</v>
      </c>
      <c r="BF33" s="86">
        <f t="shared" si="0"/>
        <v>0.2189316137250219</v>
      </c>
    </row>
    <row r="34" spans="2:58" x14ac:dyDescent="0.25">
      <c r="B34" s="1">
        <v>163</v>
      </c>
      <c r="C34" s="2">
        <v>163</v>
      </c>
      <c r="D34" s="19">
        <v>2.41785163922925E+22</v>
      </c>
      <c r="E34" s="14">
        <v>1</v>
      </c>
      <c r="F34" s="12">
        <v>5418</v>
      </c>
      <c r="G34" s="10">
        <v>88973</v>
      </c>
      <c r="H34" s="3">
        <v>443</v>
      </c>
      <c r="I34" s="35"/>
      <c r="J34" s="36"/>
      <c r="K34" s="37"/>
      <c r="M34" s="1">
        <v>163</v>
      </c>
      <c r="N34" s="2">
        <v>163</v>
      </c>
      <c r="O34" s="19">
        <v>2.41785163922925E+22</v>
      </c>
      <c r="P34" s="14">
        <v>1</v>
      </c>
      <c r="Q34" s="12">
        <v>5246</v>
      </c>
      <c r="R34" s="10">
        <v>88973</v>
      </c>
      <c r="S34" s="3">
        <v>443</v>
      </c>
      <c r="T34" s="35"/>
      <c r="U34" s="36"/>
      <c r="V34" s="37"/>
      <c r="W34" s="27"/>
      <c r="X34" s="1">
        <v>163</v>
      </c>
      <c r="Y34" s="2">
        <v>163</v>
      </c>
      <c r="Z34" s="21">
        <v>2.41785163922925E+22</v>
      </c>
      <c r="AA34" s="14">
        <v>2</v>
      </c>
      <c r="AB34" s="10">
        <v>6418</v>
      </c>
      <c r="AC34" s="14">
        <v>117850</v>
      </c>
      <c r="AD34" s="12">
        <v>6182</v>
      </c>
      <c r="AE34" s="14">
        <v>117850</v>
      </c>
      <c r="AF34" s="41"/>
      <c r="AG34" s="42"/>
      <c r="AH34" s="41"/>
      <c r="AI34" s="42"/>
      <c r="AT34" s="1">
        <v>163</v>
      </c>
      <c r="AU34" s="2">
        <v>163</v>
      </c>
      <c r="AV34" s="19">
        <v>2.41785163922925E+22</v>
      </c>
      <c r="AW34" s="14">
        <v>1</v>
      </c>
      <c r="AX34" s="12">
        <v>484</v>
      </c>
      <c r="AY34" s="10">
        <v>7602</v>
      </c>
      <c r="AZ34" s="12">
        <v>475</v>
      </c>
      <c r="BA34" s="14">
        <v>7602</v>
      </c>
      <c r="BC34" s="1">
        <v>163</v>
      </c>
      <c r="BD34" s="2">
        <v>163</v>
      </c>
      <c r="BE34" s="12">
        <v>818</v>
      </c>
      <c r="BF34" s="85">
        <f t="shared" si="0"/>
        <v>6.1955616147845186E-2</v>
      </c>
    </row>
    <row r="35" spans="2:58" ht="15.75" thickBot="1" x14ac:dyDescent="0.3">
      <c r="B35" s="4">
        <v>193</v>
      </c>
      <c r="C35" s="5">
        <v>143</v>
      </c>
      <c r="D35" s="20">
        <v>2.30584300921369E+28</v>
      </c>
      <c r="E35" s="15">
        <v>1</v>
      </c>
      <c r="F35" s="13">
        <v>6540</v>
      </c>
      <c r="G35" s="11">
        <v>90245</v>
      </c>
      <c r="H35" s="6">
        <v>685</v>
      </c>
      <c r="I35" s="38"/>
      <c r="J35" s="39"/>
      <c r="K35" s="40"/>
      <c r="M35" s="4">
        <v>193</v>
      </c>
      <c r="N35" s="5">
        <v>143</v>
      </c>
      <c r="O35" s="20">
        <v>2.30584300921369E+28</v>
      </c>
      <c r="P35" s="15">
        <v>1</v>
      </c>
      <c r="Q35" s="13">
        <v>6344</v>
      </c>
      <c r="R35" s="11">
        <v>90245</v>
      </c>
      <c r="S35" s="6">
        <v>685</v>
      </c>
      <c r="T35" s="38"/>
      <c r="U35" s="39"/>
      <c r="V35" s="40"/>
      <c r="W35" s="27"/>
      <c r="X35" s="4">
        <v>193</v>
      </c>
      <c r="Y35" s="5">
        <v>143</v>
      </c>
      <c r="Z35" s="22">
        <v>2.30584300921369E+28</v>
      </c>
      <c r="AA35" s="15">
        <v>2</v>
      </c>
      <c r="AB35" s="11">
        <v>15374</v>
      </c>
      <c r="AC35" s="15">
        <v>204603</v>
      </c>
      <c r="AD35" s="13">
        <v>15180</v>
      </c>
      <c r="AE35" s="15">
        <v>204603</v>
      </c>
      <c r="AF35" s="43"/>
      <c r="AG35" s="44"/>
      <c r="AH35" s="43"/>
      <c r="AI35" s="44"/>
      <c r="AT35" s="4">
        <v>193</v>
      </c>
      <c r="AU35" s="5">
        <v>143</v>
      </c>
      <c r="AV35" s="20">
        <v>2.30584300921369E+28</v>
      </c>
      <c r="AW35" s="15">
        <v>1</v>
      </c>
      <c r="AX35" s="13">
        <v>862</v>
      </c>
      <c r="AY35" s="11">
        <v>12787</v>
      </c>
      <c r="AZ35" s="13">
        <v>898</v>
      </c>
      <c r="BA35" s="15">
        <v>12787</v>
      </c>
      <c r="BC35" s="4">
        <v>193</v>
      </c>
      <c r="BD35" s="5">
        <v>143</v>
      </c>
      <c r="BE35" s="13">
        <v>1025</v>
      </c>
      <c r="BF35" s="87">
        <f t="shared" si="0"/>
        <v>0.10095538264552349</v>
      </c>
    </row>
    <row r="36" spans="2:58" x14ac:dyDescent="0.25">
      <c r="M36" s="9"/>
      <c r="N36" s="9"/>
      <c r="O36" s="9"/>
      <c r="P36" s="9"/>
      <c r="Q36" s="9"/>
      <c r="R36" s="9"/>
      <c r="T36" s="9"/>
      <c r="U36" s="9"/>
    </row>
  </sheetData>
  <mergeCells count="19">
    <mergeCell ref="B2:E2"/>
    <mergeCell ref="BE2:BF2"/>
    <mergeCell ref="BC2:BD2"/>
    <mergeCell ref="AT2:AW2"/>
    <mergeCell ref="AX2:AY2"/>
    <mergeCell ref="AZ2:BA2"/>
    <mergeCell ref="AK2:AN2"/>
    <mergeCell ref="AO2:AP2"/>
    <mergeCell ref="AQ2:AR2"/>
    <mergeCell ref="M2:P2"/>
    <mergeCell ref="AH2:AI2"/>
    <mergeCell ref="F2:H2"/>
    <mergeCell ref="I2:K2"/>
    <mergeCell ref="AF2:AG2"/>
    <mergeCell ref="AD2:AE2"/>
    <mergeCell ref="X2:AA2"/>
    <mergeCell ref="AB2:AC2"/>
    <mergeCell ref="Q2:S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8C4E-899C-44E0-A778-5F10ADF5B829}">
  <dimension ref="A1:AV35"/>
  <sheetViews>
    <sheetView topLeftCell="F31" zoomScaleNormal="100" workbookViewId="0">
      <selection activeCell="O71" sqref="O71"/>
    </sheetView>
  </sheetViews>
  <sheetFormatPr defaultRowHeight="15" x14ac:dyDescent="0.25"/>
  <cols>
    <col min="1" max="4" width="8.85546875" style="27"/>
    <col min="6" max="6" width="7.7109375" bestFit="1" customWidth="1"/>
    <col min="7" max="8" width="10.140625" bestFit="1" customWidth="1"/>
    <col min="9" max="9" width="9.5703125" bestFit="1" customWidth="1"/>
    <col min="10" max="10" width="15.140625" bestFit="1" customWidth="1"/>
    <col min="11" max="11" width="16.28515625" bestFit="1" customWidth="1"/>
    <col min="12" max="13" width="14.28515625" style="27" customWidth="1"/>
    <col min="14" max="14" width="20.140625" style="27" bestFit="1" customWidth="1"/>
    <col min="15" max="15" width="26.42578125" style="27" bestFit="1" customWidth="1"/>
    <col min="16" max="16" width="13.5703125" bestFit="1" customWidth="1"/>
    <col min="17" max="17" width="14.28515625" bestFit="1" customWidth="1"/>
    <col min="18" max="18" width="13.5703125" bestFit="1" customWidth="1"/>
    <col min="19" max="19" width="14.28515625" customWidth="1"/>
    <col min="20" max="20" width="20.140625" bestFit="1" customWidth="1"/>
    <col min="21" max="21" width="26.42578125" style="27" bestFit="1" customWidth="1"/>
    <col min="22" max="22" width="13.42578125" style="27" customWidth="1"/>
    <col min="23" max="23" width="13.7109375" style="27" customWidth="1"/>
    <col min="24" max="24" width="13.5703125" style="27" customWidth="1"/>
    <col min="25" max="25" width="9.85546875" bestFit="1" customWidth="1"/>
    <col min="29" max="29" width="7.7109375" bestFit="1" customWidth="1"/>
    <col min="30" max="30" width="10.140625" bestFit="1" customWidth="1"/>
    <col min="31" max="31" width="7.7109375" bestFit="1" customWidth="1"/>
    <col min="32" max="32" width="8.7109375" bestFit="1" customWidth="1"/>
    <col min="35" max="35" width="10.140625" bestFit="1" customWidth="1"/>
    <col min="36" max="36" width="9.5703125" bestFit="1" customWidth="1"/>
    <col min="37" max="37" width="15.140625" bestFit="1" customWidth="1"/>
    <col min="38" max="38" width="16.28515625" bestFit="1" customWidth="1"/>
    <col min="39" max="39" width="15.140625" bestFit="1" customWidth="1"/>
    <col min="40" max="40" width="16.28515625" bestFit="1" customWidth="1"/>
    <col min="41" max="41" width="20.140625" bestFit="1" customWidth="1"/>
    <col min="42" max="42" width="26.42578125" bestFit="1" customWidth="1"/>
    <col min="43" max="43" width="15.140625" bestFit="1" customWidth="1"/>
    <col min="44" max="44" width="16.28515625" bestFit="1" customWidth="1"/>
    <col min="45" max="45" width="15.140625" bestFit="1" customWidth="1"/>
    <col min="46" max="46" width="16.28515625" bestFit="1" customWidth="1"/>
    <col min="47" max="47" width="20.140625" bestFit="1" customWidth="1"/>
    <col min="48" max="48" width="26.42578125" bestFit="1" customWidth="1"/>
  </cols>
  <sheetData>
    <row r="1" spans="2:48" ht="15.75" thickBot="1" x14ac:dyDescent="0.3"/>
    <row r="2" spans="2:48" ht="15.75" thickBot="1" x14ac:dyDescent="0.3">
      <c r="B2" s="96" t="s">
        <v>46</v>
      </c>
      <c r="C2" s="97"/>
      <c r="D2" s="98" t="s">
        <v>45</v>
      </c>
      <c r="E2" s="97"/>
      <c r="F2" s="96" t="s">
        <v>22</v>
      </c>
      <c r="G2" s="98"/>
      <c r="H2" s="98"/>
      <c r="I2" s="97"/>
      <c r="J2" s="96" t="s">
        <v>5</v>
      </c>
      <c r="K2" s="98"/>
      <c r="L2" s="96" t="s">
        <v>34</v>
      </c>
      <c r="M2" s="98"/>
      <c r="N2" s="98"/>
      <c r="O2" s="97"/>
      <c r="P2" s="98" t="s">
        <v>6</v>
      </c>
      <c r="Q2" s="98"/>
      <c r="R2" s="96" t="s">
        <v>35</v>
      </c>
      <c r="S2" s="98"/>
      <c r="T2" s="98"/>
      <c r="U2" s="97"/>
      <c r="V2" s="95"/>
      <c r="W2" s="95"/>
      <c r="X2" s="95"/>
      <c r="AC2" s="96" t="s">
        <v>46</v>
      </c>
      <c r="AD2" s="97"/>
      <c r="AE2" s="98" t="s">
        <v>45</v>
      </c>
      <c r="AF2" s="97"/>
      <c r="AG2" s="96" t="s">
        <v>22</v>
      </c>
      <c r="AH2" s="98"/>
      <c r="AI2" s="98"/>
      <c r="AJ2" s="97"/>
      <c r="AK2" s="96" t="s">
        <v>5</v>
      </c>
      <c r="AL2" s="97"/>
      <c r="AM2" s="96" t="s">
        <v>34</v>
      </c>
      <c r="AN2" s="98"/>
      <c r="AO2" s="98"/>
      <c r="AP2" s="97"/>
      <c r="AQ2" s="98" t="s">
        <v>6</v>
      </c>
      <c r="AR2" s="98"/>
      <c r="AS2" s="96" t="s">
        <v>35</v>
      </c>
      <c r="AT2" s="98"/>
      <c r="AU2" s="98"/>
      <c r="AV2" s="97"/>
    </row>
    <row r="3" spans="2:48" ht="15.75" thickBot="1" x14ac:dyDescent="0.3">
      <c r="B3" s="16" t="s">
        <v>0</v>
      </c>
      <c r="C3" s="17" t="s">
        <v>1</v>
      </c>
      <c r="D3" s="16" t="s">
        <v>44</v>
      </c>
      <c r="E3" s="71" t="s">
        <v>43</v>
      </c>
      <c r="F3" s="16" t="s">
        <v>0</v>
      </c>
      <c r="G3" s="17" t="s">
        <v>1</v>
      </c>
      <c r="H3" s="17" t="s">
        <v>2</v>
      </c>
      <c r="I3" s="18" t="s">
        <v>3</v>
      </c>
      <c r="J3" s="16" t="s">
        <v>21</v>
      </c>
      <c r="K3" s="17" t="s">
        <v>4</v>
      </c>
      <c r="L3" s="16" t="s">
        <v>21</v>
      </c>
      <c r="M3" s="17" t="s">
        <v>4</v>
      </c>
      <c r="N3" s="17" t="s">
        <v>40</v>
      </c>
      <c r="O3" s="18" t="s">
        <v>41</v>
      </c>
      <c r="P3" s="17" t="s">
        <v>21</v>
      </c>
      <c r="Q3" s="17" t="s">
        <v>4</v>
      </c>
      <c r="R3" s="16" t="s">
        <v>21</v>
      </c>
      <c r="S3" s="17" t="s">
        <v>4</v>
      </c>
      <c r="T3" s="17" t="s">
        <v>40</v>
      </c>
      <c r="U3" s="18" t="s">
        <v>41</v>
      </c>
      <c r="V3" s="2"/>
      <c r="W3" s="2"/>
      <c r="X3" s="2"/>
      <c r="Y3" s="24" t="s">
        <v>15</v>
      </c>
      <c r="Z3" s="24" t="s">
        <v>36</v>
      </c>
      <c r="AA3" s="24" t="s">
        <v>37</v>
      </c>
      <c r="AC3" s="16" t="s">
        <v>0</v>
      </c>
      <c r="AD3" s="17" t="s">
        <v>1</v>
      </c>
      <c r="AE3" s="16" t="s">
        <v>44</v>
      </c>
      <c r="AF3" s="71" t="s">
        <v>43</v>
      </c>
      <c r="AG3" s="16" t="s">
        <v>0</v>
      </c>
      <c r="AH3" s="17" t="s">
        <v>1</v>
      </c>
      <c r="AI3" s="17" t="s">
        <v>2</v>
      </c>
      <c r="AJ3" s="18" t="s">
        <v>3</v>
      </c>
      <c r="AK3" s="16" t="s">
        <v>21</v>
      </c>
      <c r="AL3" s="17" t="s">
        <v>4</v>
      </c>
      <c r="AM3" s="16" t="s">
        <v>21</v>
      </c>
      <c r="AN3" s="17" t="s">
        <v>4</v>
      </c>
      <c r="AO3" s="17" t="s">
        <v>40</v>
      </c>
      <c r="AP3" s="18" t="s">
        <v>41</v>
      </c>
      <c r="AQ3" s="17" t="s">
        <v>21</v>
      </c>
      <c r="AR3" s="17" t="s">
        <v>4</v>
      </c>
      <c r="AS3" s="16" t="s">
        <v>21</v>
      </c>
      <c r="AT3" s="17" t="s">
        <v>4</v>
      </c>
      <c r="AU3" s="17" t="s">
        <v>40</v>
      </c>
      <c r="AV3" s="18" t="s">
        <v>41</v>
      </c>
    </row>
    <row r="4" spans="2:48" x14ac:dyDescent="0.25">
      <c r="B4" s="1">
        <v>11</v>
      </c>
      <c r="C4" s="2">
        <v>11</v>
      </c>
      <c r="D4" s="12">
        <v>39</v>
      </c>
      <c r="E4" s="85">
        <f t="shared" ref="E4:E35" si="0">2*D4/(C4*(C4-1))</f>
        <v>0.70909090909090911</v>
      </c>
      <c r="F4" s="1">
        <v>11</v>
      </c>
      <c r="G4" s="2">
        <v>11</v>
      </c>
      <c r="H4" s="10">
        <v>32</v>
      </c>
      <c r="I4" s="14">
        <v>1</v>
      </c>
      <c r="J4" s="12">
        <v>2</v>
      </c>
      <c r="K4" s="10">
        <v>102</v>
      </c>
      <c r="L4" s="12">
        <v>2</v>
      </c>
      <c r="M4" s="10">
        <v>82</v>
      </c>
      <c r="N4" s="64">
        <f>(J4-L4)/J4</f>
        <v>0</v>
      </c>
      <c r="O4" s="57">
        <f>(K4-M4)/K4</f>
        <v>0.19607843137254902</v>
      </c>
      <c r="P4" s="10">
        <v>2</v>
      </c>
      <c r="Q4" s="10">
        <v>102</v>
      </c>
      <c r="R4" s="12">
        <v>2</v>
      </c>
      <c r="S4" s="10">
        <v>82</v>
      </c>
      <c r="T4" s="67">
        <f>(P4-R4)/P4</f>
        <v>0</v>
      </c>
      <c r="U4" s="60">
        <f>(Q4-S4)/Q4</f>
        <v>0.19607843137254902</v>
      </c>
      <c r="V4" s="67"/>
      <c r="W4" s="67"/>
      <c r="X4" s="67"/>
      <c r="Y4" s="23">
        <f>MAX(L4,R4)</f>
        <v>2</v>
      </c>
      <c r="Z4" s="63">
        <f t="shared" ref="Z4:Z35" si="1">L4/Y4</f>
        <v>1</v>
      </c>
      <c r="AA4" s="63">
        <f>R4/Y4</f>
        <v>1</v>
      </c>
      <c r="AC4" s="1">
        <v>163</v>
      </c>
      <c r="AD4" s="2">
        <v>163</v>
      </c>
      <c r="AE4" s="12">
        <v>818</v>
      </c>
      <c r="AF4" s="85">
        <f t="shared" ref="AF4:AF35" si="2">2*AE4/(AD4*(AD4-1))</f>
        <v>6.1955616147845186E-2</v>
      </c>
      <c r="AG4" s="1">
        <v>163</v>
      </c>
      <c r="AH4" s="2">
        <v>163</v>
      </c>
      <c r="AI4" s="19">
        <v>2.41785163922925E+22</v>
      </c>
      <c r="AJ4" s="14">
        <v>1</v>
      </c>
      <c r="AK4" s="12">
        <v>5418</v>
      </c>
      <c r="AL4" s="10">
        <v>88973</v>
      </c>
      <c r="AM4" s="12">
        <v>484</v>
      </c>
      <c r="AN4" s="10">
        <v>7602</v>
      </c>
      <c r="AO4" s="89">
        <f t="shared" ref="AO4:AO35" si="3">(AK4-AM4)/AK4</f>
        <v>0.91066814322628276</v>
      </c>
      <c r="AP4" s="90">
        <f t="shared" ref="AP4:AP35" si="4">(AL4-AN4)/AL4</f>
        <v>0.91455834916210532</v>
      </c>
      <c r="AQ4" s="10">
        <v>5246</v>
      </c>
      <c r="AR4" s="10">
        <v>88973</v>
      </c>
      <c r="AS4" s="12">
        <v>475</v>
      </c>
      <c r="AT4" s="10">
        <v>7602</v>
      </c>
      <c r="AU4" s="89">
        <f t="shared" ref="AU4:AU35" si="5">(AQ4-AS4)/AQ4</f>
        <v>0.90945482272207401</v>
      </c>
      <c r="AV4" s="90">
        <f t="shared" ref="AV4:AV35" si="6">(AR4-AT4)/AR4</f>
        <v>0.91455834916210532</v>
      </c>
    </row>
    <row r="5" spans="2:48" x14ac:dyDescent="0.25">
      <c r="B5" s="28">
        <v>17</v>
      </c>
      <c r="C5" s="29">
        <v>22</v>
      </c>
      <c r="D5" s="32">
        <v>188</v>
      </c>
      <c r="E5" s="86">
        <f t="shared" si="0"/>
        <v>0.81385281385281383</v>
      </c>
      <c r="F5" s="28">
        <v>17</v>
      </c>
      <c r="G5" s="29">
        <v>22</v>
      </c>
      <c r="H5" s="30">
        <v>164</v>
      </c>
      <c r="I5" s="31">
        <v>9</v>
      </c>
      <c r="J5" s="32">
        <v>50</v>
      </c>
      <c r="K5" s="30">
        <v>2546</v>
      </c>
      <c r="L5" s="32">
        <v>38</v>
      </c>
      <c r="M5" s="30">
        <v>1991</v>
      </c>
      <c r="N5" s="65">
        <f t="shared" ref="N5:N35" si="7">(J5-L5)/J5</f>
        <v>0.24</v>
      </c>
      <c r="O5" s="58">
        <f t="shared" ref="O5:O35" si="8">(K5-M5)/K5</f>
        <v>0.21798900235663787</v>
      </c>
      <c r="P5" s="30">
        <v>43</v>
      </c>
      <c r="Q5" s="30">
        <v>2174</v>
      </c>
      <c r="R5" s="32">
        <v>30</v>
      </c>
      <c r="S5" s="30">
        <v>1696</v>
      </c>
      <c r="T5" s="68">
        <f t="shared" ref="T5:T35" si="9">(P5-R5)/P5</f>
        <v>0.30232558139534882</v>
      </c>
      <c r="U5" s="62">
        <f t="shared" ref="U5:U35" si="10">(Q5-S5)/Q5</f>
        <v>0.21987120515179392</v>
      </c>
      <c r="V5" s="68"/>
      <c r="W5" s="68"/>
      <c r="X5" s="68"/>
      <c r="Y5" s="23">
        <f t="shared" ref="Y5:Y35" si="11">MAX(L5,R5)</f>
        <v>38</v>
      </c>
      <c r="Z5" s="63">
        <f t="shared" si="1"/>
        <v>1</v>
      </c>
      <c r="AA5" s="63">
        <f t="shared" ref="AA5:AA35" si="12">R5/Y5</f>
        <v>0.78947368421052633</v>
      </c>
      <c r="AC5" s="1">
        <v>193</v>
      </c>
      <c r="AD5" s="2">
        <v>143</v>
      </c>
      <c r="AE5" s="12">
        <v>1025</v>
      </c>
      <c r="AF5" s="85">
        <f t="shared" si="2"/>
        <v>0.10095538264552349</v>
      </c>
      <c r="AG5" s="1">
        <v>193</v>
      </c>
      <c r="AH5" s="2">
        <v>143</v>
      </c>
      <c r="AI5" s="19">
        <v>2.30584300921369E+28</v>
      </c>
      <c r="AJ5" s="14">
        <v>1</v>
      </c>
      <c r="AK5" s="12">
        <v>6540</v>
      </c>
      <c r="AL5" s="10">
        <v>90245</v>
      </c>
      <c r="AM5" s="12">
        <v>862</v>
      </c>
      <c r="AN5" s="10">
        <v>12787</v>
      </c>
      <c r="AO5" s="89">
        <f t="shared" si="3"/>
        <v>0.86819571865443423</v>
      </c>
      <c r="AP5" s="90">
        <f t="shared" si="4"/>
        <v>0.85830793949803308</v>
      </c>
      <c r="AQ5" s="10">
        <v>6344</v>
      </c>
      <c r="AR5" s="10">
        <v>90245</v>
      </c>
      <c r="AS5" s="12">
        <v>898</v>
      </c>
      <c r="AT5" s="10">
        <v>12787</v>
      </c>
      <c r="AU5" s="89">
        <f t="shared" si="5"/>
        <v>0.85844892812105922</v>
      </c>
      <c r="AV5" s="90">
        <f t="shared" si="6"/>
        <v>0.85830793949803308</v>
      </c>
    </row>
    <row r="6" spans="2:48" x14ac:dyDescent="0.25">
      <c r="B6" s="1">
        <v>19</v>
      </c>
      <c r="C6" s="2">
        <v>19</v>
      </c>
      <c r="D6" s="12">
        <v>80</v>
      </c>
      <c r="E6" s="85">
        <f t="shared" si="0"/>
        <v>0.46783625730994149</v>
      </c>
      <c r="F6" s="1">
        <v>19</v>
      </c>
      <c r="G6" s="2">
        <v>19</v>
      </c>
      <c r="H6" s="10">
        <v>512</v>
      </c>
      <c r="I6" s="14">
        <v>1</v>
      </c>
      <c r="J6" s="12">
        <v>11</v>
      </c>
      <c r="K6" s="10">
        <v>361</v>
      </c>
      <c r="L6" s="12">
        <v>5</v>
      </c>
      <c r="M6" s="10">
        <v>203</v>
      </c>
      <c r="N6" s="64">
        <f t="shared" si="7"/>
        <v>0.54545454545454541</v>
      </c>
      <c r="O6" s="57">
        <f t="shared" si="8"/>
        <v>0.4376731301939058</v>
      </c>
      <c r="P6" s="10">
        <v>10</v>
      </c>
      <c r="Q6" s="10">
        <v>361</v>
      </c>
      <c r="R6" s="12">
        <v>6</v>
      </c>
      <c r="S6" s="10">
        <v>203</v>
      </c>
      <c r="T6" s="67">
        <f t="shared" si="9"/>
        <v>0.4</v>
      </c>
      <c r="U6" s="60">
        <f t="shared" si="10"/>
        <v>0.4376731301939058</v>
      </c>
      <c r="V6" s="67"/>
      <c r="W6" s="67"/>
      <c r="X6" s="67"/>
      <c r="Y6" s="23">
        <f t="shared" si="11"/>
        <v>6</v>
      </c>
      <c r="Z6" s="63">
        <f t="shared" si="1"/>
        <v>0.83333333333333337</v>
      </c>
      <c r="AA6" s="63">
        <f t="shared" si="12"/>
        <v>1</v>
      </c>
      <c r="AC6" s="1">
        <v>83</v>
      </c>
      <c r="AD6" s="2">
        <v>83</v>
      </c>
      <c r="AE6" s="12">
        <v>408</v>
      </c>
      <c r="AF6" s="85">
        <f t="shared" si="2"/>
        <v>0.11989421099030267</v>
      </c>
      <c r="AG6" s="1">
        <v>83</v>
      </c>
      <c r="AH6" s="2">
        <v>83</v>
      </c>
      <c r="AI6" s="19">
        <v>2199023255552</v>
      </c>
      <c r="AJ6" s="14">
        <v>1</v>
      </c>
      <c r="AK6" s="12">
        <v>616</v>
      </c>
      <c r="AL6" s="10">
        <v>13512</v>
      </c>
      <c r="AM6" s="12">
        <v>97</v>
      </c>
      <c r="AN6" s="10">
        <v>2110</v>
      </c>
      <c r="AO6" s="89">
        <f t="shared" si="3"/>
        <v>0.84253246753246758</v>
      </c>
      <c r="AP6" s="90">
        <f t="shared" si="4"/>
        <v>0.84384251036116042</v>
      </c>
      <c r="AQ6" s="10">
        <v>577</v>
      </c>
      <c r="AR6" s="10">
        <v>13512</v>
      </c>
      <c r="AS6" s="12">
        <v>98</v>
      </c>
      <c r="AT6" s="10">
        <v>2110</v>
      </c>
      <c r="AU6" s="89">
        <f t="shared" si="5"/>
        <v>0.83015597920277295</v>
      </c>
      <c r="AV6" s="90">
        <f t="shared" si="6"/>
        <v>0.84384251036116042</v>
      </c>
    </row>
    <row r="7" spans="2:48" x14ac:dyDescent="0.25">
      <c r="B7" s="28">
        <v>24</v>
      </c>
      <c r="C7" s="29">
        <v>29</v>
      </c>
      <c r="D7" s="32">
        <v>218</v>
      </c>
      <c r="E7" s="86">
        <f>2*D7/(C7*(C7-1))</f>
        <v>0.53694581280788178</v>
      </c>
      <c r="F7" s="28">
        <v>24</v>
      </c>
      <c r="G7" s="29">
        <v>29</v>
      </c>
      <c r="H7" s="30">
        <v>1194</v>
      </c>
      <c r="I7" s="31">
        <v>189</v>
      </c>
      <c r="J7" s="32">
        <v>160</v>
      </c>
      <c r="K7" s="30">
        <v>17623</v>
      </c>
      <c r="L7" s="32">
        <v>126</v>
      </c>
      <c r="M7" s="30">
        <v>12685</v>
      </c>
      <c r="N7" s="65">
        <f t="shared" si="7"/>
        <v>0.21249999999999999</v>
      </c>
      <c r="O7" s="58">
        <f t="shared" si="8"/>
        <v>0.28020200873858025</v>
      </c>
      <c r="P7" s="30">
        <v>148</v>
      </c>
      <c r="Q7" s="30">
        <v>16809</v>
      </c>
      <c r="R7" s="32">
        <v>119</v>
      </c>
      <c r="S7" s="30">
        <v>12296</v>
      </c>
      <c r="T7" s="68">
        <f t="shared" si="9"/>
        <v>0.19594594594594594</v>
      </c>
      <c r="U7" s="62">
        <f t="shared" si="10"/>
        <v>0.26848711999524066</v>
      </c>
      <c r="V7" s="68"/>
      <c r="W7" s="68"/>
      <c r="X7" s="68"/>
      <c r="Y7" s="23">
        <f t="shared" si="11"/>
        <v>126</v>
      </c>
      <c r="Z7" s="63">
        <f t="shared" si="1"/>
        <v>1</v>
      </c>
      <c r="AA7" s="63">
        <f t="shared" si="12"/>
        <v>0.94444444444444442</v>
      </c>
      <c r="AC7" s="1">
        <v>128</v>
      </c>
      <c r="AD7" s="2">
        <v>93</v>
      </c>
      <c r="AE7" s="12">
        <v>760</v>
      </c>
      <c r="AF7" s="85">
        <f t="shared" si="2"/>
        <v>0.17765310892940628</v>
      </c>
      <c r="AG7" s="1">
        <v>128</v>
      </c>
      <c r="AH7" s="2">
        <v>93</v>
      </c>
      <c r="AI7" s="19">
        <v>2.048E+18</v>
      </c>
      <c r="AJ7" s="14">
        <v>1</v>
      </c>
      <c r="AK7" s="12">
        <v>1982</v>
      </c>
      <c r="AL7" s="10">
        <v>36129</v>
      </c>
      <c r="AM7" s="12">
        <v>464</v>
      </c>
      <c r="AN7" s="10">
        <v>7500</v>
      </c>
      <c r="AO7" s="89">
        <f t="shared" si="3"/>
        <v>0.76589303733602421</v>
      </c>
      <c r="AP7" s="90">
        <f t="shared" si="4"/>
        <v>0.79241052893797226</v>
      </c>
      <c r="AQ7" s="10">
        <v>1996</v>
      </c>
      <c r="AR7" s="10">
        <v>36129</v>
      </c>
      <c r="AS7" s="12">
        <v>433</v>
      </c>
      <c r="AT7" s="10">
        <v>7500</v>
      </c>
      <c r="AU7" s="89">
        <f t="shared" si="5"/>
        <v>0.78306613226452904</v>
      </c>
      <c r="AV7" s="90">
        <f t="shared" si="6"/>
        <v>0.79241052893797226</v>
      </c>
    </row>
    <row r="8" spans="2:48" x14ac:dyDescent="0.25">
      <c r="B8" s="1">
        <v>22</v>
      </c>
      <c r="C8" s="2">
        <v>17</v>
      </c>
      <c r="D8" s="12">
        <v>98</v>
      </c>
      <c r="E8" s="85">
        <f>2*D8/(C8*(C8-1))</f>
        <v>0.72058823529411764</v>
      </c>
      <c r="F8" s="1">
        <v>22</v>
      </c>
      <c r="G8" s="2">
        <v>17</v>
      </c>
      <c r="H8" s="10">
        <v>1280</v>
      </c>
      <c r="I8" s="14">
        <v>1</v>
      </c>
      <c r="J8" s="12">
        <v>15</v>
      </c>
      <c r="K8" s="10">
        <v>500</v>
      </c>
      <c r="L8" s="12">
        <v>11</v>
      </c>
      <c r="M8" s="10">
        <v>371</v>
      </c>
      <c r="N8" s="64">
        <f t="shared" si="7"/>
        <v>0.26666666666666666</v>
      </c>
      <c r="O8" s="57">
        <f t="shared" si="8"/>
        <v>0.25800000000000001</v>
      </c>
      <c r="P8" s="10">
        <v>15</v>
      </c>
      <c r="Q8" s="10">
        <v>500</v>
      </c>
      <c r="R8" s="12">
        <v>11</v>
      </c>
      <c r="S8" s="10">
        <v>371</v>
      </c>
      <c r="T8" s="67">
        <f t="shared" si="9"/>
        <v>0.26666666666666666</v>
      </c>
      <c r="U8" s="60">
        <f t="shared" si="10"/>
        <v>0.25800000000000001</v>
      </c>
      <c r="V8" s="67"/>
      <c r="W8" s="67"/>
      <c r="X8" s="67"/>
      <c r="Y8" s="23">
        <f t="shared" si="11"/>
        <v>11</v>
      </c>
      <c r="Z8" s="63">
        <f t="shared" si="1"/>
        <v>1</v>
      </c>
      <c r="AA8" s="63">
        <f t="shared" si="12"/>
        <v>1</v>
      </c>
      <c r="AC8" s="1">
        <v>98</v>
      </c>
      <c r="AD8" s="2">
        <v>73</v>
      </c>
      <c r="AE8" s="12">
        <v>510</v>
      </c>
      <c r="AF8" s="85">
        <f t="shared" si="2"/>
        <v>0.19406392694063926</v>
      </c>
      <c r="AG8" s="1">
        <v>98</v>
      </c>
      <c r="AH8" s="2">
        <v>73</v>
      </c>
      <c r="AI8" s="19">
        <v>214748364800000</v>
      </c>
      <c r="AJ8" s="14">
        <v>1</v>
      </c>
      <c r="AK8" s="12">
        <v>834</v>
      </c>
      <c r="AL8" s="10">
        <v>16164</v>
      </c>
      <c r="AM8" s="12">
        <v>207</v>
      </c>
      <c r="AN8" s="10">
        <v>4184</v>
      </c>
      <c r="AO8" s="89">
        <f t="shared" si="3"/>
        <v>0.75179856115107913</v>
      </c>
      <c r="AP8" s="90">
        <f t="shared" si="4"/>
        <v>0.74115317990596385</v>
      </c>
      <c r="AQ8" s="10">
        <v>782</v>
      </c>
      <c r="AR8" s="10">
        <v>16164</v>
      </c>
      <c r="AS8" s="12">
        <v>207</v>
      </c>
      <c r="AT8" s="10">
        <v>4184</v>
      </c>
      <c r="AU8" s="89">
        <f t="shared" si="5"/>
        <v>0.73529411764705888</v>
      </c>
      <c r="AV8" s="90">
        <f t="shared" si="6"/>
        <v>0.74115317990596385</v>
      </c>
    </row>
    <row r="9" spans="2:48" x14ac:dyDescent="0.25">
      <c r="B9" s="28">
        <v>43</v>
      </c>
      <c r="C9" s="29">
        <v>48</v>
      </c>
      <c r="D9" s="32">
        <v>508</v>
      </c>
      <c r="E9" s="86">
        <f>2*D9/(C9*(C9-1))</f>
        <v>0.450354609929078</v>
      </c>
      <c r="F9" s="28">
        <v>43</v>
      </c>
      <c r="G9" s="29">
        <v>48</v>
      </c>
      <c r="H9" s="30">
        <v>3172</v>
      </c>
      <c r="I9" s="31">
        <v>55</v>
      </c>
      <c r="J9" s="32">
        <v>329</v>
      </c>
      <c r="K9" s="30">
        <v>19454</v>
      </c>
      <c r="L9" s="32">
        <v>201</v>
      </c>
      <c r="M9" s="30">
        <v>11216</v>
      </c>
      <c r="N9" s="65">
        <f t="shared" si="7"/>
        <v>0.38905775075987842</v>
      </c>
      <c r="O9" s="58">
        <f t="shared" si="8"/>
        <v>0.42346047085432303</v>
      </c>
      <c r="P9" s="30">
        <v>310</v>
      </c>
      <c r="Q9" s="30">
        <v>18843</v>
      </c>
      <c r="R9" s="32">
        <v>196</v>
      </c>
      <c r="S9" s="30">
        <v>10858</v>
      </c>
      <c r="T9" s="68">
        <f t="shared" si="9"/>
        <v>0.36774193548387096</v>
      </c>
      <c r="U9" s="62">
        <f t="shared" si="10"/>
        <v>0.42376479329193867</v>
      </c>
      <c r="V9" s="68"/>
      <c r="W9" s="68"/>
      <c r="X9" s="68"/>
      <c r="Y9" s="23">
        <f t="shared" si="11"/>
        <v>201</v>
      </c>
      <c r="Z9" s="63">
        <f t="shared" si="1"/>
        <v>1</v>
      </c>
      <c r="AA9" s="63">
        <f t="shared" si="12"/>
        <v>0.97512437810945274</v>
      </c>
      <c r="AC9" s="1">
        <v>103</v>
      </c>
      <c r="AD9" s="2">
        <v>75</v>
      </c>
      <c r="AE9" s="12">
        <v>607</v>
      </c>
      <c r="AF9" s="85">
        <f t="shared" si="2"/>
        <v>0.21873873873873872</v>
      </c>
      <c r="AG9" s="1">
        <v>103</v>
      </c>
      <c r="AH9" s="2">
        <v>75</v>
      </c>
      <c r="AI9" s="19">
        <v>512000000000000</v>
      </c>
      <c r="AJ9" s="14">
        <v>1</v>
      </c>
      <c r="AK9" s="12">
        <v>1055</v>
      </c>
      <c r="AL9" s="10">
        <v>21774</v>
      </c>
      <c r="AM9" s="12">
        <v>304</v>
      </c>
      <c r="AN9" s="10">
        <v>5617</v>
      </c>
      <c r="AO9" s="89">
        <f t="shared" si="3"/>
        <v>0.71184834123222751</v>
      </c>
      <c r="AP9" s="90">
        <f t="shared" si="4"/>
        <v>0.74203178102323875</v>
      </c>
      <c r="AQ9" s="10">
        <v>1083</v>
      </c>
      <c r="AR9" s="10">
        <v>21774</v>
      </c>
      <c r="AS9" s="12">
        <v>299</v>
      </c>
      <c r="AT9" s="10">
        <v>5617</v>
      </c>
      <c r="AU9" s="89">
        <f t="shared" si="5"/>
        <v>0.72391505078485685</v>
      </c>
      <c r="AV9" s="90">
        <f t="shared" si="6"/>
        <v>0.74203178102323875</v>
      </c>
    </row>
    <row r="10" spans="2:48" x14ac:dyDescent="0.25">
      <c r="B10" s="1">
        <v>28</v>
      </c>
      <c r="C10" s="2">
        <v>21</v>
      </c>
      <c r="D10" s="12">
        <v>148</v>
      </c>
      <c r="E10" s="85">
        <f t="shared" si="0"/>
        <v>0.70476190476190481</v>
      </c>
      <c r="F10" s="1">
        <v>28</v>
      </c>
      <c r="G10" s="2">
        <v>21</v>
      </c>
      <c r="H10" s="10">
        <v>8000</v>
      </c>
      <c r="I10" s="14">
        <v>1</v>
      </c>
      <c r="J10" s="12">
        <v>25</v>
      </c>
      <c r="K10" s="10">
        <v>889</v>
      </c>
      <c r="L10" s="12">
        <v>17</v>
      </c>
      <c r="M10" s="10">
        <v>650</v>
      </c>
      <c r="N10" s="64">
        <f t="shared" si="7"/>
        <v>0.32</v>
      </c>
      <c r="O10" s="57">
        <f t="shared" si="8"/>
        <v>0.26884139482564678</v>
      </c>
      <c r="P10" s="10">
        <v>24</v>
      </c>
      <c r="Q10" s="10">
        <v>889</v>
      </c>
      <c r="R10" s="12">
        <v>19</v>
      </c>
      <c r="S10" s="10">
        <v>650</v>
      </c>
      <c r="T10" s="67">
        <f t="shared" si="9"/>
        <v>0.20833333333333334</v>
      </c>
      <c r="U10" s="60">
        <f t="shared" si="10"/>
        <v>0.26884139482564678</v>
      </c>
      <c r="V10" s="67"/>
      <c r="W10" s="67"/>
      <c r="X10" s="67"/>
      <c r="Y10" s="23">
        <f t="shared" si="11"/>
        <v>19</v>
      </c>
      <c r="Z10" s="63">
        <f t="shared" si="1"/>
        <v>0.89473684210526316</v>
      </c>
      <c r="AA10" s="63">
        <f t="shared" si="12"/>
        <v>1</v>
      </c>
      <c r="AC10" s="28">
        <v>139</v>
      </c>
      <c r="AD10" s="29">
        <v>159</v>
      </c>
      <c r="AE10" s="32">
        <v>2750</v>
      </c>
      <c r="AF10" s="86">
        <f t="shared" si="2"/>
        <v>0.2189316137250219</v>
      </c>
      <c r="AG10" s="28">
        <v>139</v>
      </c>
      <c r="AH10" s="29">
        <v>159</v>
      </c>
      <c r="AI10" s="34">
        <v>5307222</v>
      </c>
      <c r="AJ10" s="31">
        <v>9668</v>
      </c>
      <c r="AK10" s="32">
        <v>240800</v>
      </c>
      <c r="AL10" s="30">
        <v>13539241</v>
      </c>
      <c r="AM10" s="32">
        <v>83683</v>
      </c>
      <c r="AN10" s="30">
        <v>4542309</v>
      </c>
      <c r="AO10" s="91">
        <f t="shared" si="3"/>
        <v>0.65247923588039869</v>
      </c>
      <c r="AP10" s="92">
        <f t="shared" si="4"/>
        <v>0.6645078553517143</v>
      </c>
      <c r="AQ10" s="30">
        <v>213919</v>
      </c>
      <c r="AR10" s="30">
        <v>12758905</v>
      </c>
      <c r="AS10" s="32">
        <v>75805</v>
      </c>
      <c r="AT10" s="30">
        <v>4379129</v>
      </c>
      <c r="AU10" s="91">
        <f t="shared" si="5"/>
        <v>0.64563689994811124</v>
      </c>
      <c r="AV10" s="92">
        <f t="shared" si="6"/>
        <v>0.65677861854132469</v>
      </c>
    </row>
    <row r="11" spans="2:48" x14ac:dyDescent="0.25">
      <c r="B11" s="1">
        <v>27</v>
      </c>
      <c r="C11" s="2">
        <v>27</v>
      </c>
      <c r="D11" s="12">
        <v>121</v>
      </c>
      <c r="E11" s="85">
        <f>2*D11/(C11*(C11-1))</f>
        <v>0.34472934472934474</v>
      </c>
      <c r="F11" s="1">
        <v>27</v>
      </c>
      <c r="G11" s="2">
        <v>27</v>
      </c>
      <c r="H11" s="10">
        <v>8192</v>
      </c>
      <c r="I11" s="14">
        <v>1</v>
      </c>
      <c r="J11" s="12">
        <v>26</v>
      </c>
      <c r="K11" s="10">
        <v>834</v>
      </c>
      <c r="L11" s="12">
        <v>10</v>
      </c>
      <c r="M11" s="10">
        <v>327</v>
      </c>
      <c r="N11" s="64">
        <f t="shared" si="7"/>
        <v>0.61538461538461542</v>
      </c>
      <c r="O11" s="57">
        <f t="shared" si="8"/>
        <v>0.6079136690647482</v>
      </c>
      <c r="P11" s="10">
        <v>25</v>
      </c>
      <c r="Q11" s="10">
        <v>834</v>
      </c>
      <c r="R11" s="12">
        <v>10</v>
      </c>
      <c r="S11" s="10">
        <v>327</v>
      </c>
      <c r="T11" s="67">
        <f t="shared" si="9"/>
        <v>0.6</v>
      </c>
      <c r="U11" s="60">
        <f t="shared" si="10"/>
        <v>0.6079136690647482</v>
      </c>
      <c r="V11" s="67"/>
      <c r="W11" s="67"/>
      <c r="X11" s="67"/>
      <c r="Y11" s="23">
        <f t="shared" si="11"/>
        <v>10</v>
      </c>
      <c r="Z11" s="63">
        <f t="shared" si="1"/>
        <v>1</v>
      </c>
      <c r="AA11" s="63">
        <f t="shared" si="12"/>
        <v>1</v>
      </c>
      <c r="AC11" s="1">
        <v>43</v>
      </c>
      <c r="AD11" s="2">
        <v>43</v>
      </c>
      <c r="AE11" s="12">
        <v>203</v>
      </c>
      <c r="AF11" s="85">
        <f t="shared" si="2"/>
        <v>0.22480620155038761</v>
      </c>
      <c r="AG11" s="1">
        <v>43</v>
      </c>
      <c r="AH11" s="2">
        <v>43</v>
      </c>
      <c r="AI11" s="19">
        <v>2097152</v>
      </c>
      <c r="AJ11" s="14">
        <v>1</v>
      </c>
      <c r="AK11" s="12">
        <v>94</v>
      </c>
      <c r="AL11" s="10">
        <v>2774</v>
      </c>
      <c r="AM11" s="12">
        <v>28</v>
      </c>
      <c r="AN11" s="10">
        <v>784</v>
      </c>
      <c r="AO11" s="89">
        <f t="shared" si="3"/>
        <v>0.7021276595744681</v>
      </c>
      <c r="AP11" s="90">
        <f t="shared" si="4"/>
        <v>0.71737563085796685</v>
      </c>
      <c r="AQ11" s="10">
        <v>93</v>
      </c>
      <c r="AR11" s="10">
        <v>2774</v>
      </c>
      <c r="AS11" s="12">
        <v>29</v>
      </c>
      <c r="AT11" s="10">
        <v>784</v>
      </c>
      <c r="AU11" s="89">
        <f t="shared" si="5"/>
        <v>0.68817204301075274</v>
      </c>
      <c r="AV11" s="90">
        <f t="shared" si="6"/>
        <v>0.71737563085796685</v>
      </c>
    </row>
    <row r="12" spans="2:48" x14ac:dyDescent="0.25">
      <c r="B12" s="28">
        <v>31</v>
      </c>
      <c r="C12" s="29">
        <v>41</v>
      </c>
      <c r="D12" s="32">
        <v>481</v>
      </c>
      <c r="E12" s="86">
        <f>2*D12/(C12*(C12-1))</f>
        <v>0.5865853658536585</v>
      </c>
      <c r="F12" s="28">
        <v>31</v>
      </c>
      <c r="G12" s="29">
        <v>41</v>
      </c>
      <c r="H12" s="30">
        <v>15386</v>
      </c>
      <c r="I12" s="31">
        <v>1727</v>
      </c>
      <c r="J12" s="32">
        <v>4244</v>
      </c>
      <c r="K12" s="30">
        <v>299592</v>
      </c>
      <c r="L12" s="32">
        <v>3085</v>
      </c>
      <c r="M12" s="30">
        <v>228774</v>
      </c>
      <c r="N12" s="65">
        <f t="shared" si="7"/>
        <v>0.27309142318567386</v>
      </c>
      <c r="O12" s="58">
        <f t="shared" si="8"/>
        <v>0.23638147881118321</v>
      </c>
      <c r="P12" s="30">
        <v>3343</v>
      </c>
      <c r="Q12" s="30">
        <v>268707</v>
      </c>
      <c r="R12" s="32">
        <v>2549</v>
      </c>
      <c r="S12" s="30">
        <v>210099</v>
      </c>
      <c r="T12" s="68">
        <f t="shared" si="9"/>
        <v>0.23751121746933893</v>
      </c>
      <c r="U12" s="62">
        <f t="shared" si="10"/>
        <v>0.21811117685806472</v>
      </c>
      <c r="V12" s="68"/>
      <c r="W12" s="68"/>
      <c r="X12" s="68"/>
      <c r="Y12" s="23">
        <f t="shared" si="11"/>
        <v>3085</v>
      </c>
      <c r="Z12" s="63">
        <f t="shared" si="1"/>
        <v>1</v>
      </c>
      <c r="AA12" s="63">
        <f t="shared" si="12"/>
        <v>0.82625607779578603</v>
      </c>
      <c r="AC12" s="1">
        <v>79</v>
      </c>
      <c r="AD12" s="2">
        <v>59</v>
      </c>
      <c r="AE12" s="12">
        <v>407</v>
      </c>
      <c r="AF12" s="85">
        <f t="shared" si="2"/>
        <v>0.23787258912916423</v>
      </c>
      <c r="AG12" s="1">
        <v>79</v>
      </c>
      <c r="AH12" s="2">
        <v>59</v>
      </c>
      <c r="AI12" s="19">
        <v>335544320000</v>
      </c>
      <c r="AJ12" s="14">
        <v>1</v>
      </c>
      <c r="AK12" s="12">
        <v>413</v>
      </c>
      <c r="AL12" s="10">
        <v>9546</v>
      </c>
      <c r="AM12" s="12">
        <v>119</v>
      </c>
      <c r="AN12" s="10">
        <v>2704</v>
      </c>
      <c r="AO12" s="89">
        <f t="shared" si="3"/>
        <v>0.71186440677966101</v>
      </c>
      <c r="AP12" s="90">
        <f t="shared" si="4"/>
        <v>0.71673999580976322</v>
      </c>
      <c r="AQ12" s="10">
        <v>596</v>
      </c>
      <c r="AR12" s="10">
        <v>9546</v>
      </c>
      <c r="AS12" s="12">
        <v>118</v>
      </c>
      <c r="AT12" s="10">
        <v>2704</v>
      </c>
      <c r="AU12" s="89">
        <f t="shared" si="5"/>
        <v>0.80201342281879195</v>
      </c>
      <c r="AV12" s="90">
        <f t="shared" si="6"/>
        <v>0.71673999580976322</v>
      </c>
    </row>
    <row r="13" spans="2:48" x14ac:dyDescent="0.25">
      <c r="B13" s="28">
        <v>53</v>
      </c>
      <c r="C13" s="29">
        <v>53</v>
      </c>
      <c r="D13" s="32">
        <v>380</v>
      </c>
      <c r="E13" s="86">
        <f>2*D13/(C13*(C13-1))</f>
        <v>0.27576197387518142</v>
      </c>
      <c r="F13" s="28">
        <v>53</v>
      </c>
      <c r="G13" s="29">
        <v>53</v>
      </c>
      <c r="H13" s="30">
        <v>21658</v>
      </c>
      <c r="I13" s="31">
        <v>2620</v>
      </c>
      <c r="J13" s="32">
        <v>4957</v>
      </c>
      <c r="K13" s="30">
        <v>433082</v>
      </c>
      <c r="L13" s="32">
        <v>3935</v>
      </c>
      <c r="M13" s="30">
        <v>323471</v>
      </c>
      <c r="N13" s="65">
        <f t="shared" si="7"/>
        <v>0.20617308856163002</v>
      </c>
      <c r="O13" s="58">
        <f t="shared" si="8"/>
        <v>0.25309525678739825</v>
      </c>
      <c r="P13" s="30">
        <v>4421</v>
      </c>
      <c r="Q13" s="30">
        <v>387774</v>
      </c>
      <c r="R13" s="32">
        <v>3439</v>
      </c>
      <c r="S13" s="30">
        <v>310844</v>
      </c>
      <c r="T13" s="68">
        <f t="shared" si="9"/>
        <v>0.22212169192490386</v>
      </c>
      <c r="U13" s="62">
        <f t="shared" si="10"/>
        <v>0.19838875221133959</v>
      </c>
      <c r="V13" s="68"/>
      <c r="W13" s="68"/>
      <c r="X13" s="68"/>
      <c r="Y13" s="23">
        <f t="shared" si="11"/>
        <v>3935</v>
      </c>
      <c r="Z13" s="63">
        <f t="shared" si="1"/>
        <v>1</v>
      </c>
      <c r="AA13" s="63">
        <f t="shared" si="12"/>
        <v>0.87395171537484118</v>
      </c>
      <c r="AC13" s="1">
        <v>35</v>
      </c>
      <c r="AD13" s="2">
        <v>35</v>
      </c>
      <c r="AE13" s="12">
        <v>162</v>
      </c>
      <c r="AF13" s="85">
        <f t="shared" si="2"/>
        <v>0.27226890756302519</v>
      </c>
      <c r="AG13" s="1">
        <v>35</v>
      </c>
      <c r="AH13" s="2">
        <v>35</v>
      </c>
      <c r="AI13" s="10">
        <v>131072</v>
      </c>
      <c r="AJ13" s="14">
        <v>1</v>
      </c>
      <c r="AK13" s="12">
        <v>48</v>
      </c>
      <c r="AL13" s="10">
        <v>1475</v>
      </c>
      <c r="AM13" s="12">
        <v>15</v>
      </c>
      <c r="AN13" s="10">
        <v>456</v>
      </c>
      <c r="AO13" s="89">
        <f t="shared" si="3"/>
        <v>0.6875</v>
      </c>
      <c r="AP13" s="90">
        <f t="shared" si="4"/>
        <v>0.69084745762711863</v>
      </c>
      <c r="AQ13" s="10">
        <v>47</v>
      </c>
      <c r="AR13" s="10">
        <v>1475</v>
      </c>
      <c r="AS13" s="12">
        <v>15</v>
      </c>
      <c r="AT13" s="10">
        <v>456</v>
      </c>
      <c r="AU13" s="89">
        <f t="shared" si="5"/>
        <v>0.68085106382978722</v>
      </c>
      <c r="AV13" s="90">
        <f t="shared" si="6"/>
        <v>0.69084745762711863</v>
      </c>
    </row>
    <row r="14" spans="2:48" x14ac:dyDescent="0.25">
      <c r="B14" s="28">
        <v>38</v>
      </c>
      <c r="C14" s="29">
        <v>113</v>
      </c>
      <c r="D14" s="32">
        <v>2372</v>
      </c>
      <c r="E14" s="86">
        <f t="shared" si="0"/>
        <v>0.37484197218710491</v>
      </c>
      <c r="F14" s="28">
        <v>38</v>
      </c>
      <c r="G14" s="29">
        <v>113</v>
      </c>
      <c r="H14" s="30">
        <v>43200</v>
      </c>
      <c r="I14" s="31">
        <v>75</v>
      </c>
      <c r="J14" s="32">
        <v>1432</v>
      </c>
      <c r="K14" s="30">
        <v>122280</v>
      </c>
      <c r="L14" s="32">
        <v>771</v>
      </c>
      <c r="M14" s="30">
        <v>67252</v>
      </c>
      <c r="N14" s="65">
        <f t="shared" si="7"/>
        <v>0.46159217877094971</v>
      </c>
      <c r="O14" s="58">
        <f t="shared" si="8"/>
        <v>0.45001635590448152</v>
      </c>
      <c r="P14" s="30">
        <v>1256</v>
      </c>
      <c r="Q14" s="30">
        <v>122007</v>
      </c>
      <c r="R14" s="32">
        <v>837</v>
      </c>
      <c r="S14" s="30">
        <v>66875</v>
      </c>
      <c r="T14" s="68">
        <f t="shared" si="9"/>
        <v>0.33359872611464969</v>
      </c>
      <c r="U14" s="62">
        <f t="shared" si="10"/>
        <v>0.45187571204930865</v>
      </c>
      <c r="V14" s="68"/>
      <c r="W14" s="68"/>
      <c r="X14" s="68"/>
      <c r="Y14" s="23">
        <f t="shared" si="11"/>
        <v>837</v>
      </c>
      <c r="Z14" s="63">
        <f t="shared" si="1"/>
        <v>0.92114695340501795</v>
      </c>
      <c r="AA14" s="63">
        <f t="shared" si="12"/>
        <v>1</v>
      </c>
      <c r="AC14" s="28">
        <v>53</v>
      </c>
      <c r="AD14" s="29">
        <v>53</v>
      </c>
      <c r="AE14" s="32">
        <v>380</v>
      </c>
      <c r="AF14" s="86">
        <f t="shared" si="2"/>
        <v>0.27576197387518142</v>
      </c>
      <c r="AG14" s="28">
        <v>53</v>
      </c>
      <c r="AH14" s="29">
        <v>53</v>
      </c>
      <c r="AI14" s="30">
        <v>21658</v>
      </c>
      <c r="AJ14" s="31">
        <v>2620</v>
      </c>
      <c r="AK14" s="32">
        <v>4957</v>
      </c>
      <c r="AL14" s="30">
        <v>433082</v>
      </c>
      <c r="AM14" s="32">
        <v>3935</v>
      </c>
      <c r="AN14" s="30">
        <v>323471</v>
      </c>
      <c r="AO14" s="91">
        <f t="shared" si="3"/>
        <v>0.20617308856163002</v>
      </c>
      <c r="AP14" s="92">
        <f t="shared" si="4"/>
        <v>0.25309525678739825</v>
      </c>
      <c r="AQ14" s="30">
        <v>4421</v>
      </c>
      <c r="AR14" s="30">
        <v>387774</v>
      </c>
      <c r="AS14" s="32">
        <v>3439</v>
      </c>
      <c r="AT14" s="30">
        <v>310844</v>
      </c>
      <c r="AU14" s="91">
        <f t="shared" si="5"/>
        <v>0.22212169192490386</v>
      </c>
      <c r="AV14" s="92">
        <f t="shared" si="6"/>
        <v>0.19838875221133959</v>
      </c>
    </row>
    <row r="15" spans="2:48" x14ac:dyDescent="0.25">
      <c r="B15" s="28">
        <v>34</v>
      </c>
      <c r="C15" s="29">
        <v>29</v>
      </c>
      <c r="D15" s="32">
        <v>298</v>
      </c>
      <c r="E15" s="86">
        <f>2*D15/(C15*(C15-1))</f>
        <v>0.73399014778325122</v>
      </c>
      <c r="F15" s="28">
        <v>34</v>
      </c>
      <c r="G15" s="29">
        <v>29</v>
      </c>
      <c r="H15" s="30">
        <v>61288</v>
      </c>
      <c r="I15" s="31">
        <v>198</v>
      </c>
      <c r="J15" s="32">
        <v>913</v>
      </c>
      <c r="K15" s="30">
        <v>33589</v>
      </c>
      <c r="L15" s="32">
        <v>683</v>
      </c>
      <c r="M15" s="30">
        <v>27230</v>
      </c>
      <c r="N15" s="65">
        <f t="shared" si="7"/>
        <v>0.25191675794085433</v>
      </c>
      <c r="O15" s="58">
        <f t="shared" si="8"/>
        <v>0.1893179314656584</v>
      </c>
      <c r="P15" s="30">
        <v>744</v>
      </c>
      <c r="Q15" s="30">
        <v>32783</v>
      </c>
      <c r="R15" s="32">
        <v>593</v>
      </c>
      <c r="S15" s="30">
        <v>27171</v>
      </c>
      <c r="T15" s="68">
        <f t="shared" si="9"/>
        <v>0.20295698924731181</v>
      </c>
      <c r="U15" s="62">
        <f t="shared" si="10"/>
        <v>0.17118628557484061</v>
      </c>
      <c r="V15" s="68"/>
      <c r="W15" s="68"/>
      <c r="X15" s="68"/>
      <c r="Y15" s="23">
        <f t="shared" si="11"/>
        <v>683</v>
      </c>
      <c r="Z15" s="63">
        <f t="shared" si="1"/>
        <v>1</v>
      </c>
      <c r="AA15" s="63">
        <f t="shared" si="12"/>
        <v>0.86822840409956081</v>
      </c>
      <c r="AC15" s="1">
        <v>78</v>
      </c>
      <c r="AD15" s="2">
        <v>57</v>
      </c>
      <c r="AE15" s="12">
        <v>454</v>
      </c>
      <c r="AF15" s="85">
        <f t="shared" si="2"/>
        <v>0.28446115288220553</v>
      </c>
      <c r="AG15" s="1">
        <v>78</v>
      </c>
      <c r="AH15" s="2">
        <v>57</v>
      </c>
      <c r="AI15" s="19">
        <v>128000000000</v>
      </c>
      <c r="AJ15" s="14">
        <v>1</v>
      </c>
      <c r="AK15" s="12">
        <v>483</v>
      </c>
      <c r="AL15" s="10">
        <v>11408</v>
      </c>
      <c r="AM15" s="12">
        <v>173</v>
      </c>
      <c r="AN15" s="10">
        <v>3712</v>
      </c>
      <c r="AO15" s="89">
        <f t="shared" si="3"/>
        <v>0.64182194616977228</v>
      </c>
      <c r="AP15" s="90">
        <f t="shared" si="4"/>
        <v>0.67461430575035064</v>
      </c>
      <c r="AQ15" s="10">
        <v>648</v>
      </c>
      <c r="AR15" s="10">
        <v>11408</v>
      </c>
      <c r="AS15" s="12">
        <v>170</v>
      </c>
      <c r="AT15" s="10">
        <v>3712</v>
      </c>
      <c r="AU15" s="89">
        <f t="shared" si="5"/>
        <v>0.73765432098765427</v>
      </c>
      <c r="AV15" s="90">
        <f t="shared" si="6"/>
        <v>0.67461430575035064</v>
      </c>
    </row>
    <row r="16" spans="2:48" x14ac:dyDescent="0.25">
      <c r="B16" s="28">
        <v>41</v>
      </c>
      <c r="C16" s="29">
        <v>127</v>
      </c>
      <c r="D16" s="32">
        <v>2865</v>
      </c>
      <c r="E16" s="86">
        <f t="shared" si="0"/>
        <v>0.35808023997000377</v>
      </c>
      <c r="F16" s="28">
        <v>41</v>
      </c>
      <c r="G16" s="29">
        <v>127</v>
      </c>
      <c r="H16" s="30">
        <v>86400</v>
      </c>
      <c r="I16" s="31">
        <v>75</v>
      </c>
      <c r="J16" s="32">
        <v>1541</v>
      </c>
      <c r="K16" s="30">
        <v>149043</v>
      </c>
      <c r="L16" s="32">
        <v>893</v>
      </c>
      <c r="M16" s="30">
        <v>79511</v>
      </c>
      <c r="N16" s="65">
        <f t="shared" si="7"/>
        <v>0.42050616482803377</v>
      </c>
      <c r="O16" s="58">
        <f t="shared" si="8"/>
        <v>0.46652308394221803</v>
      </c>
      <c r="P16" s="30">
        <v>1468</v>
      </c>
      <c r="Q16" s="30">
        <v>148695</v>
      </c>
      <c r="R16" s="32">
        <v>889</v>
      </c>
      <c r="S16" s="30">
        <v>79163</v>
      </c>
      <c r="T16" s="68">
        <f t="shared" si="9"/>
        <v>0.39441416893732972</v>
      </c>
      <c r="U16" s="62">
        <f t="shared" si="10"/>
        <v>0.467614916439692</v>
      </c>
      <c r="V16" s="68"/>
      <c r="W16" s="68"/>
      <c r="X16" s="68"/>
      <c r="Y16" s="23">
        <f t="shared" si="11"/>
        <v>893</v>
      </c>
      <c r="Z16" s="63">
        <f t="shared" si="1"/>
        <v>1</v>
      </c>
      <c r="AA16" s="63">
        <f t="shared" si="12"/>
        <v>0.99552071668533038</v>
      </c>
      <c r="AC16" s="28">
        <v>73</v>
      </c>
      <c r="AD16" s="29">
        <v>68</v>
      </c>
      <c r="AE16" s="32">
        <v>650</v>
      </c>
      <c r="AF16" s="86">
        <f t="shared" si="2"/>
        <v>0.28533801580333629</v>
      </c>
      <c r="AG16" s="28">
        <v>73</v>
      </c>
      <c r="AH16" s="29">
        <v>68</v>
      </c>
      <c r="AI16" s="34">
        <v>3258135</v>
      </c>
      <c r="AJ16" s="31">
        <v>168754</v>
      </c>
      <c r="AK16" s="32">
        <v>470952</v>
      </c>
      <c r="AL16" s="30">
        <v>33102086</v>
      </c>
      <c r="AM16" s="32">
        <v>369022</v>
      </c>
      <c r="AN16" s="30">
        <v>24782887</v>
      </c>
      <c r="AO16" s="91">
        <f t="shared" si="3"/>
        <v>0.21643394655930964</v>
      </c>
      <c r="AP16" s="92">
        <f t="shared" si="4"/>
        <v>0.25131947877846733</v>
      </c>
      <c r="AQ16" s="30">
        <v>403996</v>
      </c>
      <c r="AR16" s="30">
        <v>30321179</v>
      </c>
      <c r="AS16" s="32">
        <v>340715</v>
      </c>
      <c r="AT16" s="30">
        <v>25179062</v>
      </c>
      <c r="AU16" s="91">
        <f t="shared" si="5"/>
        <v>0.15663768948207407</v>
      </c>
      <c r="AV16" s="92">
        <f t="shared" si="6"/>
        <v>0.1695882933839743</v>
      </c>
    </row>
    <row r="17" spans="2:48" x14ac:dyDescent="0.25">
      <c r="B17" s="1">
        <v>35</v>
      </c>
      <c r="C17" s="2">
        <v>35</v>
      </c>
      <c r="D17" s="12">
        <v>162</v>
      </c>
      <c r="E17" s="85">
        <f>2*D17/(C17*(C17-1))</f>
        <v>0.27226890756302519</v>
      </c>
      <c r="F17" s="1">
        <v>35</v>
      </c>
      <c r="G17" s="2">
        <v>35</v>
      </c>
      <c r="H17" s="10">
        <v>131072</v>
      </c>
      <c r="I17" s="14">
        <v>1</v>
      </c>
      <c r="J17" s="12">
        <v>48</v>
      </c>
      <c r="K17" s="10">
        <v>1475</v>
      </c>
      <c r="L17" s="12">
        <v>15</v>
      </c>
      <c r="M17" s="10">
        <v>456</v>
      </c>
      <c r="N17" s="64">
        <f t="shared" si="7"/>
        <v>0.6875</v>
      </c>
      <c r="O17" s="57">
        <f t="shared" si="8"/>
        <v>0.69084745762711863</v>
      </c>
      <c r="P17" s="10">
        <v>47</v>
      </c>
      <c r="Q17" s="10">
        <v>1475</v>
      </c>
      <c r="R17" s="12">
        <v>15</v>
      </c>
      <c r="S17" s="10">
        <v>456</v>
      </c>
      <c r="T17" s="67">
        <f t="shared" si="9"/>
        <v>0.68085106382978722</v>
      </c>
      <c r="U17" s="60">
        <f t="shared" si="10"/>
        <v>0.69084745762711863</v>
      </c>
      <c r="V17" s="67"/>
      <c r="W17" s="67"/>
      <c r="X17" s="67"/>
      <c r="Y17" s="23">
        <f t="shared" si="11"/>
        <v>15</v>
      </c>
      <c r="Z17" s="63">
        <f t="shared" si="1"/>
        <v>1</v>
      </c>
      <c r="AA17" s="63">
        <f t="shared" si="12"/>
        <v>1</v>
      </c>
      <c r="AC17" s="1">
        <v>60</v>
      </c>
      <c r="AD17" s="2">
        <v>45</v>
      </c>
      <c r="AE17" s="12">
        <v>304</v>
      </c>
      <c r="AF17" s="85">
        <f t="shared" si="2"/>
        <v>0.30707070707070705</v>
      </c>
      <c r="AG17" s="1">
        <v>60</v>
      </c>
      <c r="AH17" s="2">
        <v>45</v>
      </c>
      <c r="AI17" s="19">
        <v>524288000</v>
      </c>
      <c r="AJ17" s="14">
        <v>1</v>
      </c>
      <c r="AK17" s="12">
        <v>192</v>
      </c>
      <c r="AL17" s="10">
        <v>4783</v>
      </c>
      <c r="AM17" s="12">
        <v>68</v>
      </c>
      <c r="AN17" s="10">
        <v>1679</v>
      </c>
      <c r="AO17" s="89">
        <f t="shared" si="3"/>
        <v>0.64583333333333337</v>
      </c>
      <c r="AP17" s="90">
        <f t="shared" si="4"/>
        <v>0.64896508467489022</v>
      </c>
      <c r="AQ17" s="10">
        <v>201</v>
      </c>
      <c r="AR17" s="10">
        <v>4783</v>
      </c>
      <c r="AS17" s="12">
        <v>67</v>
      </c>
      <c r="AT17" s="10">
        <v>1679</v>
      </c>
      <c r="AU17" s="89">
        <f t="shared" si="5"/>
        <v>0.66666666666666663</v>
      </c>
      <c r="AV17" s="90">
        <f t="shared" si="6"/>
        <v>0.64896508467489022</v>
      </c>
    </row>
    <row r="18" spans="2:48" x14ac:dyDescent="0.25">
      <c r="B18" s="28">
        <v>45</v>
      </c>
      <c r="C18" s="29">
        <v>145</v>
      </c>
      <c r="D18" s="32">
        <v>3528</v>
      </c>
      <c r="E18" s="86">
        <f>2*D18/(C18*(C18-1))</f>
        <v>0.33793103448275863</v>
      </c>
      <c r="F18" s="28">
        <v>45</v>
      </c>
      <c r="G18" s="29">
        <v>145</v>
      </c>
      <c r="H18" s="30">
        <v>259200</v>
      </c>
      <c r="I18" s="31">
        <v>75</v>
      </c>
      <c r="J18" s="32">
        <v>2136</v>
      </c>
      <c r="K18" s="30">
        <v>199779</v>
      </c>
      <c r="L18" s="32">
        <v>1161</v>
      </c>
      <c r="M18" s="30">
        <v>96647</v>
      </c>
      <c r="N18" s="65">
        <f t="shared" si="7"/>
        <v>0.45646067415730335</v>
      </c>
      <c r="O18" s="58">
        <f t="shared" si="8"/>
        <v>0.51623043463026641</v>
      </c>
      <c r="P18" s="30">
        <v>1967</v>
      </c>
      <c r="Q18" s="30">
        <v>199424</v>
      </c>
      <c r="R18" s="32">
        <v>1184</v>
      </c>
      <c r="S18" s="30">
        <v>96292</v>
      </c>
      <c r="T18" s="68">
        <f t="shared" si="9"/>
        <v>0.39806812404677172</v>
      </c>
      <c r="U18" s="62">
        <f t="shared" si="10"/>
        <v>0.51714939024390238</v>
      </c>
      <c r="V18" s="68"/>
      <c r="W18" s="68"/>
      <c r="X18" s="68"/>
      <c r="Y18" s="23">
        <f t="shared" si="11"/>
        <v>1184</v>
      </c>
      <c r="Z18" s="63">
        <f t="shared" si="1"/>
        <v>0.98057432432432434</v>
      </c>
      <c r="AA18" s="63">
        <f t="shared" si="12"/>
        <v>1</v>
      </c>
      <c r="AC18" s="28">
        <v>45</v>
      </c>
      <c r="AD18" s="29">
        <v>145</v>
      </c>
      <c r="AE18" s="32">
        <v>3528</v>
      </c>
      <c r="AF18" s="86">
        <f t="shared" si="2"/>
        <v>0.33793103448275863</v>
      </c>
      <c r="AG18" s="28">
        <v>45</v>
      </c>
      <c r="AH18" s="29">
        <v>145</v>
      </c>
      <c r="AI18" s="30">
        <v>259200</v>
      </c>
      <c r="AJ18" s="31">
        <v>75</v>
      </c>
      <c r="AK18" s="32">
        <v>2136</v>
      </c>
      <c r="AL18" s="30">
        <v>199779</v>
      </c>
      <c r="AM18" s="32">
        <v>1161</v>
      </c>
      <c r="AN18" s="30">
        <v>96647</v>
      </c>
      <c r="AO18" s="91">
        <f t="shared" si="3"/>
        <v>0.45646067415730335</v>
      </c>
      <c r="AP18" s="92">
        <f t="shared" si="4"/>
        <v>0.51623043463026641</v>
      </c>
      <c r="AQ18" s="30">
        <v>1967</v>
      </c>
      <c r="AR18" s="30">
        <v>199424</v>
      </c>
      <c r="AS18" s="32">
        <v>1184</v>
      </c>
      <c r="AT18" s="30">
        <v>96292</v>
      </c>
      <c r="AU18" s="91">
        <f t="shared" si="5"/>
        <v>0.39806812404677172</v>
      </c>
      <c r="AV18" s="92">
        <f t="shared" si="6"/>
        <v>0.51714939024390238</v>
      </c>
    </row>
    <row r="19" spans="2:48" x14ac:dyDescent="0.25">
      <c r="B19" s="28">
        <v>40</v>
      </c>
      <c r="C19" s="29">
        <v>49</v>
      </c>
      <c r="D19" s="32">
        <v>574</v>
      </c>
      <c r="E19" s="86">
        <f>2*D19/(C19*(C19-1))</f>
        <v>0.48809523809523808</v>
      </c>
      <c r="F19" s="28">
        <v>40</v>
      </c>
      <c r="G19" s="29">
        <v>49</v>
      </c>
      <c r="H19" s="30">
        <v>321114</v>
      </c>
      <c r="I19" s="31">
        <v>59229</v>
      </c>
      <c r="J19" s="32">
        <v>76423</v>
      </c>
      <c r="K19" s="30">
        <v>8465567</v>
      </c>
      <c r="L19" s="32">
        <v>62130</v>
      </c>
      <c r="M19" s="30">
        <v>6148175</v>
      </c>
      <c r="N19" s="65">
        <f t="shared" si="7"/>
        <v>0.18702484854036089</v>
      </c>
      <c r="O19" s="58">
        <f t="shared" si="8"/>
        <v>0.27374327082875843</v>
      </c>
      <c r="P19" s="30">
        <v>65465</v>
      </c>
      <c r="Q19" s="30">
        <v>8237733</v>
      </c>
      <c r="R19" s="32">
        <v>52801</v>
      </c>
      <c r="S19" s="30">
        <v>5989172</v>
      </c>
      <c r="T19" s="68">
        <f t="shared" si="9"/>
        <v>0.19344688001222027</v>
      </c>
      <c r="U19" s="62">
        <f t="shared" si="10"/>
        <v>0.272958713277063</v>
      </c>
      <c r="V19" s="68"/>
      <c r="W19" s="68"/>
      <c r="X19" s="68"/>
      <c r="Y19" s="23">
        <f t="shared" si="11"/>
        <v>62130</v>
      </c>
      <c r="Z19" s="63">
        <f t="shared" si="1"/>
        <v>1</v>
      </c>
      <c r="AA19" s="63">
        <f t="shared" si="12"/>
        <v>0.84984709480122322</v>
      </c>
      <c r="AC19" s="1">
        <v>27</v>
      </c>
      <c r="AD19" s="2">
        <v>27</v>
      </c>
      <c r="AE19" s="12">
        <v>121</v>
      </c>
      <c r="AF19" s="85">
        <f t="shared" si="2"/>
        <v>0.34472934472934474</v>
      </c>
      <c r="AG19" s="1">
        <v>27</v>
      </c>
      <c r="AH19" s="2">
        <v>27</v>
      </c>
      <c r="AI19" s="10">
        <v>8192</v>
      </c>
      <c r="AJ19" s="14">
        <v>1</v>
      </c>
      <c r="AK19" s="12">
        <v>26</v>
      </c>
      <c r="AL19" s="10">
        <v>834</v>
      </c>
      <c r="AM19" s="12">
        <v>10</v>
      </c>
      <c r="AN19" s="10">
        <v>327</v>
      </c>
      <c r="AO19" s="89">
        <f t="shared" si="3"/>
        <v>0.61538461538461542</v>
      </c>
      <c r="AP19" s="90">
        <f t="shared" si="4"/>
        <v>0.6079136690647482</v>
      </c>
      <c r="AQ19" s="10">
        <v>25</v>
      </c>
      <c r="AR19" s="10">
        <v>834</v>
      </c>
      <c r="AS19" s="12">
        <v>10</v>
      </c>
      <c r="AT19" s="10">
        <v>327</v>
      </c>
      <c r="AU19" s="89">
        <f t="shared" si="5"/>
        <v>0.6</v>
      </c>
      <c r="AV19" s="90">
        <f t="shared" si="6"/>
        <v>0.6079136690647482</v>
      </c>
    </row>
    <row r="20" spans="2:48" x14ac:dyDescent="0.25">
      <c r="B20" s="1">
        <v>41</v>
      </c>
      <c r="C20" s="2">
        <v>31</v>
      </c>
      <c r="D20" s="12">
        <v>201</v>
      </c>
      <c r="E20" s="85">
        <f>2*D20/(C20*(C20-1))</f>
        <v>0.43225806451612903</v>
      </c>
      <c r="F20" s="1">
        <v>41</v>
      </c>
      <c r="G20" s="2">
        <v>31</v>
      </c>
      <c r="H20" s="10">
        <v>819200</v>
      </c>
      <c r="I20" s="14">
        <v>1</v>
      </c>
      <c r="J20" s="12">
        <v>67</v>
      </c>
      <c r="K20" s="10">
        <v>2011</v>
      </c>
      <c r="L20" s="12">
        <v>32</v>
      </c>
      <c r="M20" s="10">
        <v>930</v>
      </c>
      <c r="N20" s="64">
        <f t="shared" si="7"/>
        <v>0.52238805970149249</v>
      </c>
      <c r="O20" s="57">
        <f t="shared" si="8"/>
        <v>0.53754351069119843</v>
      </c>
      <c r="P20" s="10">
        <v>67</v>
      </c>
      <c r="Q20" s="10">
        <v>2011</v>
      </c>
      <c r="R20" s="12">
        <v>33</v>
      </c>
      <c r="S20" s="10">
        <v>930</v>
      </c>
      <c r="T20" s="67">
        <f t="shared" si="9"/>
        <v>0.5074626865671642</v>
      </c>
      <c r="U20" s="60">
        <f t="shared" si="10"/>
        <v>0.53754351069119843</v>
      </c>
      <c r="V20" s="67"/>
      <c r="W20" s="67"/>
      <c r="X20" s="67"/>
      <c r="Y20" s="23">
        <f t="shared" si="11"/>
        <v>33</v>
      </c>
      <c r="Z20" s="63">
        <f t="shared" si="1"/>
        <v>0.96969696969696972</v>
      </c>
      <c r="AA20" s="63">
        <f t="shared" si="12"/>
        <v>1</v>
      </c>
      <c r="AC20" s="28">
        <v>41</v>
      </c>
      <c r="AD20" s="29">
        <v>127</v>
      </c>
      <c r="AE20" s="32">
        <v>2865</v>
      </c>
      <c r="AF20" s="86">
        <f t="shared" si="2"/>
        <v>0.35808023997000377</v>
      </c>
      <c r="AG20" s="28">
        <v>41</v>
      </c>
      <c r="AH20" s="29">
        <v>127</v>
      </c>
      <c r="AI20" s="30">
        <v>86400</v>
      </c>
      <c r="AJ20" s="31">
        <v>75</v>
      </c>
      <c r="AK20" s="32">
        <v>1541</v>
      </c>
      <c r="AL20" s="30">
        <v>149043</v>
      </c>
      <c r="AM20" s="32">
        <v>893</v>
      </c>
      <c r="AN20" s="30">
        <v>79511</v>
      </c>
      <c r="AO20" s="91">
        <f t="shared" si="3"/>
        <v>0.42050616482803377</v>
      </c>
      <c r="AP20" s="92">
        <f t="shared" si="4"/>
        <v>0.46652308394221803</v>
      </c>
      <c r="AQ20" s="30">
        <v>1468</v>
      </c>
      <c r="AR20" s="30">
        <v>148695</v>
      </c>
      <c r="AS20" s="32">
        <v>889</v>
      </c>
      <c r="AT20" s="30">
        <v>79163</v>
      </c>
      <c r="AU20" s="91">
        <f t="shared" si="5"/>
        <v>0.39441416893732972</v>
      </c>
      <c r="AV20" s="92">
        <f t="shared" si="6"/>
        <v>0.467614916439692</v>
      </c>
    </row>
    <row r="21" spans="2:48" x14ac:dyDescent="0.25">
      <c r="B21" s="28">
        <v>45</v>
      </c>
      <c r="C21" s="29">
        <v>60</v>
      </c>
      <c r="D21" s="32">
        <v>783</v>
      </c>
      <c r="E21" s="86">
        <f t="shared" si="0"/>
        <v>0.44237288135593222</v>
      </c>
      <c r="F21" s="28">
        <v>45</v>
      </c>
      <c r="G21" s="29">
        <v>60</v>
      </c>
      <c r="H21" s="34">
        <v>1455374</v>
      </c>
      <c r="I21" s="31">
        <v>252641</v>
      </c>
      <c r="J21" s="32">
        <v>638468</v>
      </c>
      <c r="K21" s="30">
        <v>47028157</v>
      </c>
      <c r="L21" s="32">
        <v>534877</v>
      </c>
      <c r="M21" s="30">
        <v>38175762</v>
      </c>
      <c r="N21" s="65">
        <f t="shared" si="7"/>
        <v>0.16224932181409249</v>
      </c>
      <c r="O21" s="58">
        <f t="shared" si="8"/>
        <v>0.18823606036698398</v>
      </c>
      <c r="P21" s="30">
        <v>530100</v>
      </c>
      <c r="Q21" s="30">
        <v>43207789</v>
      </c>
      <c r="R21" s="32">
        <v>466708</v>
      </c>
      <c r="S21" s="30">
        <v>36184017</v>
      </c>
      <c r="T21" s="68">
        <f t="shared" si="9"/>
        <v>0.11958498396528956</v>
      </c>
      <c r="U21" s="62">
        <f t="shared" si="10"/>
        <v>0.16255800545591445</v>
      </c>
      <c r="V21" s="68"/>
      <c r="W21" s="68"/>
      <c r="X21" s="68"/>
      <c r="Y21" s="23">
        <f t="shared" si="11"/>
        <v>534877</v>
      </c>
      <c r="Z21" s="63">
        <f t="shared" si="1"/>
        <v>1</v>
      </c>
      <c r="AA21" s="63">
        <f t="shared" si="12"/>
        <v>0.87255200728391757</v>
      </c>
      <c r="AC21" s="28">
        <v>38</v>
      </c>
      <c r="AD21" s="29">
        <v>113</v>
      </c>
      <c r="AE21" s="32">
        <v>2372</v>
      </c>
      <c r="AF21" s="86">
        <f t="shared" si="2"/>
        <v>0.37484197218710491</v>
      </c>
      <c r="AG21" s="28">
        <v>38</v>
      </c>
      <c r="AH21" s="29">
        <v>113</v>
      </c>
      <c r="AI21" s="30">
        <v>43200</v>
      </c>
      <c r="AJ21" s="31">
        <v>75</v>
      </c>
      <c r="AK21" s="32">
        <v>1432</v>
      </c>
      <c r="AL21" s="30">
        <v>122280</v>
      </c>
      <c r="AM21" s="32">
        <v>771</v>
      </c>
      <c r="AN21" s="30">
        <v>67252</v>
      </c>
      <c r="AO21" s="91">
        <f t="shared" si="3"/>
        <v>0.46159217877094971</v>
      </c>
      <c r="AP21" s="92">
        <f t="shared" si="4"/>
        <v>0.45001635590448152</v>
      </c>
      <c r="AQ21" s="30">
        <v>1256</v>
      </c>
      <c r="AR21" s="30">
        <v>122007</v>
      </c>
      <c r="AS21" s="32">
        <v>837</v>
      </c>
      <c r="AT21" s="30">
        <v>66875</v>
      </c>
      <c r="AU21" s="91">
        <f t="shared" si="5"/>
        <v>0.33359872611464969</v>
      </c>
      <c r="AV21" s="92">
        <f t="shared" si="6"/>
        <v>0.45187571204930865</v>
      </c>
    </row>
    <row r="22" spans="2:48" x14ac:dyDescent="0.25">
      <c r="B22" s="1">
        <v>43</v>
      </c>
      <c r="C22" s="2">
        <v>43</v>
      </c>
      <c r="D22" s="12">
        <v>203</v>
      </c>
      <c r="E22" s="85">
        <f t="shared" ref="E22:E33" si="13">2*D22/(C22*(C22-1))</f>
        <v>0.22480620155038761</v>
      </c>
      <c r="F22" s="1">
        <v>43</v>
      </c>
      <c r="G22" s="2">
        <v>43</v>
      </c>
      <c r="H22" s="19">
        <v>2097152</v>
      </c>
      <c r="I22" s="14">
        <v>1</v>
      </c>
      <c r="J22" s="12">
        <v>94</v>
      </c>
      <c r="K22" s="10">
        <v>2774</v>
      </c>
      <c r="L22" s="12">
        <v>28</v>
      </c>
      <c r="M22" s="10">
        <v>784</v>
      </c>
      <c r="N22" s="64">
        <f t="shared" si="7"/>
        <v>0.7021276595744681</v>
      </c>
      <c r="O22" s="57">
        <f t="shared" si="8"/>
        <v>0.71737563085796685</v>
      </c>
      <c r="P22" s="10">
        <v>93</v>
      </c>
      <c r="Q22" s="10">
        <v>2774</v>
      </c>
      <c r="R22" s="12">
        <v>29</v>
      </c>
      <c r="S22" s="10">
        <v>784</v>
      </c>
      <c r="T22" s="67">
        <f t="shared" si="9"/>
        <v>0.68817204301075274</v>
      </c>
      <c r="U22" s="60">
        <f t="shared" si="10"/>
        <v>0.71737563085796685</v>
      </c>
      <c r="V22" s="67"/>
      <c r="W22" s="67"/>
      <c r="X22" s="67"/>
      <c r="Y22" s="23">
        <f t="shared" si="11"/>
        <v>29</v>
      </c>
      <c r="Z22" s="63">
        <f t="shared" si="1"/>
        <v>0.96551724137931039</v>
      </c>
      <c r="AA22" s="63">
        <f t="shared" si="12"/>
        <v>1</v>
      </c>
      <c r="AC22" s="28">
        <v>71</v>
      </c>
      <c r="AD22" s="29">
        <v>66</v>
      </c>
      <c r="AE22" s="32">
        <v>823</v>
      </c>
      <c r="AF22" s="86">
        <f t="shared" si="2"/>
        <v>0.3836829836829837</v>
      </c>
      <c r="AG22" s="28">
        <v>71</v>
      </c>
      <c r="AH22" s="29">
        <v>66</v>
      </c>
      <c r="AI22" s="34">
        <v>5093654</v>
      </c>
      <c r="AJ22" s="31">
        <v>4404</v>
      </c>
      <c r="AK22" s="32">
        <v>16099</v>
      </c>
      <c r="AL22" s="30">
        <v>905381</v>
      </c>
      <c r="AM22" s="32">
        <v>11647</v>
      </c>
      <c r="AN22" s="30">
        <v>675752</v>
      </c>
      <c r="AO22" s="91">
        <f t="shared" si="3"/>
        <v>0.27653891546058762</v>
      </c>
      <c r="AP22" s="92">
        <f t="shared" si="4"/>
        <v>0.25362692612281457</v>
      </c>
      <c r="AQ22" s="30">
        <v>14849</v>
      </c>
      <c r="AR22" s="30">
        <v>866680</v>
      </c>
      <c r="AS22" s="32">
        <v>10821</v>
      </c>
      <c r="AT22" s="30">
        <v>673542</v>
      </c>
      <c r="AU22" s="91">
        <f t="shared" si="5"/>
        <v>0.2712640581857364</v>
      </c>
      <c r="AV22" s="92">
        <f t="shared" si="6"/>
        <v>0.22284811002907648</v>
      </c>
    </row>
    <row r="23" spans="2:48" x14ac:dyDescent="0.25">
      <c r="B23" s="28">
        <v>73</v>
      </c>
      <c r="C23" s="29">
        <v>68</v>
      </c>
      <c r="D23" s="32">
        <v>650</v>
      </c>
      <c r="E23" s="86">
        <f t="shared" si="13"/>
        <v>0.28533801580333629</v>
      </c>
      <c r="F23" s="28">
        <v>73</v>
      </c>
      <c r="G23" s="29">
        <v>68</v>
      </c>
      <c r="H23" s="34">
        <v>3258135</v>
      </c>
      <c r="I23" s="31">
        <v>168754</v>
      </c>
      <c r="J23" s="32">
        <v>470952</v>
      </c>
      <c r="K23" s="30">
        <v>33102086</v>
      </c>
      <c r="L23" s="32">
        <v>369022</v>
      </c>
      <c r="M23" s="30">
        <v>24782887</v>
      </c>
      <c r="N23" s="65">
        <f t="shared" si="7"/>
        <v>0.21643394655930964</v>
      </c>
      <c r="O23" s="58">
        <f t="shared" si="8"/>
        <v>0.25131947877846733</v>
      </c>
      <c r="P23" s="30">
        <v>403996</v>
      </c>
      <c r="Q23" s="30">
        <v>30321179</v>
      </c>
      <c r="R23" s="32">
        <v>340715</v>
      </c>
      <c r="S23" s="30">
        <v>25179062</v>
      </c>
      <c r="T23" s="68">
        <f t="shared" si="9"/>
        <v>0.15663768948207407</v>
      </c>
      <c r="U23" s="62">
        <f t="shared" si="10"/>
        <v>0.1695882933839743</v>
      </c>
      <c r="V23" s="68"/>
      <c r="W23" s="68"/>
      <c r="X23" s="68"/>
      <c r="Y23" s="23">
        <f t="shared" si="11"/>
        <v>369022</v>
      </c>
      <c r="Z23" s="63">
        <f t="shared" si="1"/>
        <v>1</v>
      </c>
      <c r="AA23" s="63">
        <f t="shared" si="12"/>
        <v>0.92329183625908484</v>
      </c>
      <c r="AC23" s="1">
        <v>53</v>
      </c>
      <c r="AD23" s="2">
        <v>39</v>
      </c>
      <c r="AE23" s="12">
        <v>301</v>
      </c>
      <c r="AF23" s="85">
        <f t="shared" si="2"/>
        <v>0.40620782726045884</v>
      </c>
      <c r="AG23" s="1">
        <v>53</v>
      </c>
      <c r="AH23" s="2">
        <v>39</v>
      </c>
      <c r="AI23" s="19">
        <v>32000000</v>
      </c>
      <c r="AJ23" s="14">
        <v>1</v>
      </c>
      <c r="AK23" s="12">
        <v>155</v>
      </c>
      <c r="AL23" s="10">
        <v>4232</v>
      </c>
      <c r="AM23" s="12">
        <v>70</v>
      </c>
      <c r="AN23" s="10">
        <v>1796</v>
      </c>
      <c r="AO23" s="89">
        <f t="shared" si="3"/>
        <v>0.54838709677419351</v>
      </c>
      <c r="AP23" s="90">
        <f t="shared" si="4"/>
        <v>0.57561436672967858</v>
      </c>
      <c r="AQ23" s="10">
        <v>159</v>
      </c>
      <c r="AR23" s="10">
        <v>4232</v>
      </c>
      <c r="AS23" s="12">
        <v>69</v>
      </c>
      <c r="AT23" s="10">
        <v>1796</v>
      </c>
      <c r="AU23" s="89">
        <f t="shared" si="5"/>
        <v>0.56603773584905659</v>
      </c>
      <c r="AV23" s="90">
        <f t="shared" si="6"/>
        <v>0.57561436672967858</v>
      </c>
    </row>
    <row r="24" spans="2:48" x14ac:dyDescent="0.25">
      <c r="B24" s="28">
        <v>71</v>
      </c>
      <c r="C24" s="29">
        <v>66</v>
      </c>
      <c r="D24" s="32">
        <v>823</v>
      </c>
      <c r="E24" s="86">
        <f t="shared" si="13"/>
        <v>0.3836829836829837</v>
      </c>
      <c r="F24" s="28">
        <v>71</v>
      </c>
      <c r="G24" s="29">
        <v>66</v>
      </c>
      <c r="H24" s="34">
        <v>5093654</v>
      </c>
      <c r="I24" s="31">
        <v>4404</v>
      </c>
      <c r="J24" s="32">
        <v>16099</v>
      </c>
      <c r="K24" s="30">
        <v>905381</v>
      </c>
      <c r="L24" s="32">
        <v>11647</v>
      </c>
      <c r="M24" s="30">
        <v>675752</v>
      </c>
      <c r="N24" s="65">
        <f t="shared" si="7"/>
        <v>0.27653891546058762</v>
      </c>
      <c r="O24" s="58">
        <f t="shared" si="8"/>
        <v>0.25362692612281457</v>
      </c>
      <c r="P24" s="30">
        <v>14849</v>
      </c>
      <c r="Q24" s="30">
        <v>866680</v>
      </c>
      <c r="R24" s="32">
        <v>10821</v>
      </c>
      <c r="S24" s="30">
        <v>673542</v>
      </c>
      <c r="T24" s="68">
        <f t="shared" si="9"/>
        <v>0.2712640581857364</v>
      </c>
      <c r="U24" s="62">
        <f t="shared" si="10"/>
        <v>0.22284811002907648</v>
      </c>
      <c r="V24" s="68"/>
      <c r="W24" s="68"/>
      <c r="X24" s="68"/>
      <c r="Y24" s="23">
        <f t="shared" si="11"/>
        <v>11647</v>
      </c>
      <c r="Z24" s="63">
        <f t="shared" si="1"/>
        <v>1</v>
      </c>
      <c r="AA24" s="63">
        <f t="shared" si="12"/>
        <v>0.92908044990126215</v>
      </c>
      <c r="AC24" s="1">
        <v>41</v>
      </c>
      <c r="AD24" s="2">
        <v>31</v>
      </c>
      <c r="AE24" s="12">
        <v>201</v>
      </c>
      <c r="AF24" s="85">
        <f t="shared" si="2"/>
        <v>0.43225806451612903</v>
      </c>
      <c r="AG24" s="1">
        <v>41</v>
      </c>
      <c r="AH24" s="2">
        <v>31</v>
      </c>
      <c r="AI24" s="10">
        <v>819200</v>
      </c>
      <c r="AJ24" s="14">
        <v>1</v>
      </c>
      <c r="AK24" s="12">
        <v>67</v>
      </c>
      <c r="AL24" s="10">
        <v>2011</v>
      </c>
      <c r="AM24" s="12">
        <v>32</v>
      </c>
      <c r="AN24" s="10">
        <v>930</v>
      </c>
      <c r="AO24" s="89">
        <f t="shared" si="3"/>
        <v>0.52238805970149249</v>
      </c>
      <c r="AP24" s="90">
        <f t="shared" si="4"/>
        <v>0.53754351069119843</v>
      </c>
      <c r="AQ24" s="10">
        <v>67</v>
      </c>
      <c r="AR24" s="10">
        <v>2011</v>
      </c>
      <c r="AS24" s="12">
        <v>33</v>
      </c>
      <c r="AT24" s="10">
        <v>930</v>
      </c>
      <c r="AU24" s="89">
        <f t="shared" si="5"/>
        <v>0.5074626865671642</v>
      </c>
      <c r="AV24" s="90">
        <f t="shared" si="6"/>
        <v>0.53754351069119843</v>
      </c>
    </row>
    <row r="25" spans="2:48" x14ac:dyDescent="0.25">
      <c r="B25" s="28">
        <v>139</v>
      </c>
      <c r="C25" s="29">
        <v>159</v>
      </c>
      <c r="D25" s="32">
        <v>2750</v>
      </c>
      <c r="E25" s="86">
        <f t="shared" si="13"/>
        <v>0.2189316137250219</v>
      </c>
      <c r="F25" s="28">
        <v>139</v>
      </c>
      <c r="G25" s="29">
        <v>159</v>
      </c>
      <c r="H25" s="34">
        <v>5307222</v>
      </c>
      <c r="I25" s="31">
        <v>9668</v>
      </c>
      <c r="J25" s="32">
        <v>240800</v>
      </c>
      <c r="K25" s="30">
        <v>13539241</v>
      </c>
      <c r="L25" s="32">
        <v>83683</v>
      </c>
      <c r="M25" s="30">
        <v>4542309</v>
      </c>
      <c r="N25" s="65">
        <f t="shared" si="7"/>
        <v>0.65247923588039869</v>
      </c>
      <c r="O25" s="58">
        <f t="shared" si="8"/>
        <v>0.6645078553517143</v>
      </c>
      <c r="P25" s="30">
        <v>213919</v>
      </c>
      <c r="Q25" s="30">
        <v>12758905</v>
      </c>
      <c r="R25" s="32">
        <v>75805</v>
      </c>
      <c r="S25" s="30">
        <v>4379129</v>
      </c>
      <c r="T25" s="68">
        <f t="shared" si="9"/>
        <v>0.64563689994811124</v>
      </c>
      <c r="U25" s="62">
        <f t="shared" si="10"/>
        <v>0.65677861854132469</v>
      </c>
      <c r="V25" s="68"/>
      <c r="W25" s="68"/>
      <c r="X25" s="68"/>
      <c r="Y25" s="23">
        <f t="shared" si="11"/>
        <v>83683</v>
      </c>
      <c r="Z25" s="63">
        <f t="shared" si="1"/>
        <v>1</v>
      </c>
      <c r="AA25" s="63">
        <f t="shared" si="12"/>
        <v>0.9058590155706655</v>
      </c>
      <c r="AC25" s="28">
        <v>45</v>
      </c>
      <c r="AD25" s="29">
        <v>60</v>
      </c>
      <c r="AE25" s="32">
        <v>783</v>
      </c>
      <c r="AF25" s="86">
        <f t="shared" si="2"/>
        <v>0.44237288135593222</v>
      </c>
      <c r="AG25" s="28">
        <v>45</v>
      </c>
      <c r="AH25" s="29">
        <v>60</v>
      </c>
      <c r="AI25" s="34">
        <v>1455374</v>
      </c>
      <c r="AJ25" s="31">
        <v>252641</v>
      </c>
      <c r="AK25" s="32">
        <v>638468</v>
      </c>
      <c r="AL25" s="30">
        <v>47028157</v>
      </c>
      <c r="AM25" s="32">
        <v>534877</v>
      </c>
      <c r="AN25" s="30">
        <v>38175762</v>
      </c>
      <c r="AO25" s="91">
        <f t="shared" si="3"/>
        <v>0.16224932181409249</v>
      </c>
      <c r="AP25" s="92">
        <f t="shared" si="4"/>
        <v>0.18823606036698398</v>
      </c>
      <c r="AQ25" s="30">
        <v>530100</v>
      </c>
      <c r="AR25" s="30">
        <v>43207789</v>
      </c>
      <c r="AS25" s="32">
        <v>466708</v>
      </c>
      <c r="AT25" s="30">
        <v>36184017</v>
      </c>
      <c r="AU25" s="91">
        <f t="shared" si="5"/>
        <v>0.11958498396528956</v>
      </c>
      <c r="AV25" s="92">
        <f t="shared" si="6"/>
        <v>0.16255800545591445</v>
      </c>
    </row>
    <row r="26" spans="2:48" x14ac:dyDescent="0.25">
      <c r="B26" s="1">
        <v>53</v>
      </c>
      <c r="C26" s="2">
        <v>39</v>
      </c>
      <c r="D26" s="12">
        <v>301</v>
      </c>
      <c r="E26" s="85">
        <f t="shared" si="13"/>
        <v>0.40620782726045884</v>
      </c>
      <c r="F26" s="1">
        <v>53</v>
      </c>
      <c r="G26" s="2">
        <v>39</v>
      </c>
      <c r="H26" s="19">
        <v>32000000</v>
      </c>
      <c r="I26" s="14">
        <v>1</v>
      </c>
      <c r="J26" s="12">
        <v>155</v>
      </c>
      <c r="K26" s="10">
        <v>4232</v>
      </c>
      <c r="L26" s="12">
        <v>70</v>
      </c>
      <c r="M26" s="10">
        <v>1796</v>
      </c>
      <c r="N26" s="64">
        <f t="shared" si="7"/>
        <v>0.54838709677419351</v>
      </c>
      <c r="O26" s="57">
        <f t="shared" si="8"/>
        <v>0.57561436672967858</v>
      </c>
      <c r="P26" s="10">
        <v>159</v>
      </c>
      <c r="Q26" s="10">
        <v>4232</v>
      </c>
      <c r="R26" s="12">
        <v>69</v>
      </c>
      <c r="S26" s="10">
        <v>1796</v>
      </c>
      <c r="T26" s="67">
        <f t="shared" si="9"/>
        <v>0.56603773584905659</v>
      </c>
      <c r="U26" s="60">
        <f t="shared" si="10"/>
        <v>0.57561436672967858</v>
      </c>
      <c r="V26" s="67"/>
      <c r="W26" s="67"/>
      <c r="X26" s="67"/>
      <c r="Y26" s="23">
        <f t="shared" si="11"/>
        <v>70</v>
      </c>
      <c r="Z26" s="63">
        <f t="shared" si="1"/>
        <v>1</v>
      </c>
      <c r="AA26" s="63">
        <f t="shared" si="12"/>
        <v>0.98571428571428577</v>
      </c>
      <c r="AC26" s="28">
        <v>43</v>
      </c>
      <c r="AD26" s="29">
        <v>48</v>
      </c>
      <c r="AE26" s="32">
        <v>508</v>
      </c>
      <c r="AF26" s="86">
        <f t="shared" si="2"/>
        <v>0.450354609929078</v>
      </c>
      <c r="AG26" s="28">
        <v>43</v>
      </c>
      <c r="AH26" s="29">
        <v>48</v>
      </c>
      <c r="AI26" s="30">
        <v>3172</v>
      </c>
      <c r="AJ26" s="31">
        <v>55</v>
      </c>
      <c r="AK26" s="32">
        <v>329</v>
      </c>
      <c r="AL26" s="30">
        <v>19454</v>
      </c>
      <c r="AM26" s="32">
        <v>201</v>
      </c>
      <c r="AN26" s="30">
        <v>11216</v>
      </c>
      <c r="AO26" s="91">
        <f t="shared" si="3"/>
        <v>0.38905775075987842</v>
      </c>
      <c r="AP26" s="92">
        <f t="shared" si="4"/>
        <v>0.42346047085432303</v>
      </c>
      <c r="AQ26" s="30">
        <v>310</v>
      </c>
      <c r="AR26" s="30">
        <v>18843</v>
      </c>
      <c r="AS26" s="32">
        <v>196</v>
      </c>
      <c r="AT26" s="30">
        <v>10858</v>
      </c>
      <c r="AU26" s="91">
        <f t="shared" si="5"/>
        <v>0.36774193548387096</v>
      </c>
      <c r="AV26" s="92">
        <f t="shared" si="6"/>
        <v>0.42376479329193867</v>
      </c>
    </row>
    <row r="27" spans="2:48" x14ac:dyDescent="0.25">
      <c r="B27" s="1">
        <v>60</v>
      </c>
      <c r="C27" s="2">
        <v>45</v>
      </c>
      <c r="D27" s="12">
        <v>304</v>
      </c>
      <c r="E27" s="85">
        <f t="shared" si="13"/>
        <v>0.30707070707070705</v>
      </c>
      <c r="F27" s="1">
        <v>60</v>
      </c>
      <c r="G27" s="2">
        <v>45</v>
      </c>
      <c r="H27" s="19">
        <v>524288000</v>
      </c>
      <c r="I27" s="14">
        <v>1</v>
      </c>
      <c r="J27" s="12">
        <v>192</v>
      </c>
      <c r="K27" s="10">
        <v>4783</v>
      </c>
      <c r="L27" s="12">
        <v>68</v>
      </c>
      <c r="M27" s="10">
        <v>1679</v>
      </c>
      <c r="N27" s="64">
        <f t="shared" si="7"/>
        <v>0.64583333333333337</v>
      </c>
      <c r="O27" s="57">
        <f t="shared" si="8"/>
        <v>0.64896508467489022</v>
      </c>
      <c r="P27" s="10">
        <v>201</v>
      </c>
      <c r="Q27" s="10">
        <v>4783</v>
      </c>
      <c r="R27" s="12">
        <v>67</v>
      </c>
      <c r="S27" s="10">
        <v>1679</v>
      </c>
      <c r="T27" s="67">
        <f t="shared" si="9"/>
        <v>0.66666666666666663</v>
      </c>
      <c r="U27" s="60">
        <f t="shared" si="10"/>
        <v>0.64896508467489022</v>
      </c>
      <c r="V27" s="67"/>
      <c r="W27" s="67"/>
      <c r="X27" s="67"/>
      <c r="Y27" s="23">
        <f t="shared" si="11"/>
        <v>68</v>
      </c>
      <c r="Z27" s="63">
        <f t="shared" si="1"/>
        <v>1</v>
      </c>
      <c r="AA27" s="63">
        <f t="shared" si="12"/>
        <v>0.98529411764705888</v>
      </c>
      <c r="AC27" s="1">
        <v>19</v>
      </c>
      <c r="AD27" s="2">
        <v>19</v>
      </c>
      <c r="AE27" s="12">
        <v>80</v>
      </c>
      <c r="AF27" s="85">
        <f t="shared" si="2"/>
        <v>0.46783625730994149</v>
      </c>
      <c r="AG27" s="1">
        <v>19</v>
      </c>
      <c r="AH27" s="2">
        <v>19</v>
      </c>
      <c r="AI27" s="10">
        <v>512</v>
      </c>
      <c r="AJ27" s="14">
        <v>1</v>
      </c>
      <c r="AK27" s="12">
        <v>11</v>
      </c>
      <c r="AL27" s="10">
        <v>361</v>
      </c>
      <c r="AM27" s="12">
        <v>5</v>
      </c>
      <c r="AN27" s="10">
        <v>203</v>
      </c>
      <c r="AO27" s="89">
        <f t="shared" si="3"/>
        <v>0.54545454545454541</v>
      </c>
      <c r="AP27" s="90">
        <f t="shared" si="4"/>
        <v>0.4376731301939058</v>
      </c>
      <c r="AQ27" s="10">
        <v>10</v>
      </c>
      <c r="AR27" s="10">
        <v>361</v>
      </c>
      <c r="AS27" s="12">
        <v>6</v>
      </c>
      <c r="AT27" s="10">
        <v>203</v>
      </c>
      <c r="AU27" s="89">
        <f t="shared" si="5"/>
        <v>0.4</v>
      </c>
      <c r="AV27" s="90">
        <f t="shared" si="6"/>
        <v>0.4376731301939058</v>
      </c>
    </row>
    <row r="28" spans="2:48" x14ac:dyDescent="0.25">
      <c r="B28" s="1">
        <v>78</v>
      </c>
      <c r="C28" s="2">
        <v>57</v>
      </c>
      <c r="D28" s="12">
        <v>454</v>
      </c>
      <c r="E28" s="85">
        <f t="shared" si="13"/>
        <v>0.28446115288220553</v>
      </c>
      <c r="F28" s="1">
        <v>78</v>
      </c>
      <c r="G28" s="2">
        <v>57</v>
      </c>
      <c r="H28" s="19">
        <v>128000000000</v>
      </c>
      <c r="I28" s="14">
        <v>1</v>
      </c>
      <c r="J28" s="12">
        <v>483</v>
      </c>
      <c r="K28" s="10">
        <v>11408</v>
      </c>
      <c r="L28" s="12">
        <v>173</v>
      </c>
      <c r="M28" s="10">
        <v>3712</v>
      </c>
      <c r="N28" s="64">
        <f t="shared" si="7"/>
        <v>0.64182194616977228</v>
      </c>
      <c r="O28" s="57">
        <f t="shared" si="8"/>
        <v>0.67461430575035064</v>
      </c>
      <c r="P28" s="10">
        <v>648</v>
      </c>
      <c r="Q28" s="10">
        <v>11408</v>
      </c>
      <c r="R28" s="12">
        <v>170</v>
      </c>
      <c r="S28" s="10">
        <v>3712</v>
      </c>
      <c r="T28" s="67">
        <f t="shared" si="9"/>
        <v>0.73765432098765427</v>
      </c>
      <c r="U28" s="60">
        <f t="shared" si="10"/>
        <v>0.67461430575035064</v>
      </c>
      <c r="V28" s="67"/>
      <c r="W28" s="67"/>
      <c r="X28" s="67"/>
      <c r="Y28" s="23">
        <f t="shared" si="11"/>
        <v>173</v>
      </c>
      <c r="Z28" s="63">
        <f t="shared" si="1"/>
        <v>1</v>
      </c>
      <c r="AA28" s="63">
        <f t="shared" si="12"/>
        <v>0.98265895953757221</v>
      </c>
      <c r="AC28" s="28">
        <v>40</v>
      </c>
      <c r="AD28" s="29">
        <v>49</v>
      </c>
      <c r="AE28" s="32">
        <v>574</v>
      </c>
      <c r="AF28" s="86">
        <f t="shared" si="2"/>
        <v>0.48809523809523808</v>
      </c>
      <c r="AG28" s="28">
        <v>40</v>
      </c>
      <c r="AH28" s="29">
        <v>49</v>
      </c>
      <c r="AI28" s="30">
        <v>321114</v>
      </c>
      <c r="AJ28" s="31">
        <v>59229</v>
      </c>
      <c r="AK28" s="32">
        <v>76423</v>
      </c>
      <c r="AL28" s="30">
        <v>8465567</v>
      </c>
      <c r="AM28" s="32">
        <v>62130</v>
      </c>
      <c r="AN28" s="30">
        <v>6148175</v>
      </c>
      <c r="AO28" s="91">
        <f t="shared" si="3"/>
        <v>0.18702484854036089</v>
      </c>
      <c r="AP28" s="92">
        <f t="shared" si="4"/>
        <v>0.27374327082875843</v>
      </c>
      <c r="AQ28" s="30">
        <v>65465</v>
      </c>
      <c r="AR28" s="30">
        <v>8237733</v>
      </c>
      <c r="AS28" s="32">
        <v>52801</v>
      </c>
      <c r="AT28" s="30">
        <v>5989172</v>
      </c>
      <c r="AU28" s="91">
        <f t="shared" si="5"/>
        <v>0.19344688001222027</v>
      </c>
      <c r="AV28" s="92">
        <f t="shared" si="6"/>
        <v>0.272958713277063</v>
      </c>
    </row>
    <row r="29" spans="2:48" x14ac:dyDescent="0.25">
      <c r="B29" s="1">
        <v>79</v>
      </c>
      <c r="C29" s="2">
        <v>59</v>
      </c>
      <c r="D29" s="12">
        <v>407</v>
      </c>
      <c r="E29" s="85">
        <f t="shared" si="13"/>
        <v>0.23787258912916423</v>
      </c>
      <c r="F29" s="1">
        <v>79</v>
      </c>
      <c r="G29" s="2">
        <v>59</v>
      </c>
      <c r="H29" s="19">
        <v>335544320000</v>
      </c>
      <c r="I29" s="14">
        <v>1</v>
      </c>
      <c r="J29" s="12">
        <v>413</v>
      </c>
      <c r="K29" s="10">
        <v>9546</v>
      </c>
      <c r="L29" s="12">
        <v>119</v>
      </c>
      <c r="M29" s="10">
        <v>2704</v>
      </c>
      <c r="N29" s="64">
        <f t="shared" si="7"/>
        <v>0.71186440677966101</v>
      </c>
      <c r="O29" s="57">
        <f t="shared" si="8"/>
        <v>0.71673999580976322</v>
      </c>
      <c r="P29" s="10">
        <v>596</v>
      </c>
      <c r="Q29" s="10">
        <v>9546</v>
      </c>
      <c r="R29" s="12">
        <v>118</v>
      </c>
      <c r="S29" s="10">
        <v>2704</v>
      </c>
      <c r="T29" s="67">
        <f t="shared" si="9"/>
        <v>0.80201342281879195</v>
      </c>
      <c r="U29" s="60">
        <f t="shared" si="10"/>
        <v>0.71673999580976322</v>
      </c>
      <c r="V29" s="67"/>
      <c r="W29" s="67"/>
      <c r="X29" s="67"/>
      <c r="Y29" s="23">
        <f t="shared" si="11"/>
        <v>119</v>
      </c>
      <c r="Z29" s="63">
        <f t="shared" si="1"/>
        <v>1</v>
      </c>
      <c r="AA29" s="63">
        <f t="shared" si="12"/>
        <v>0.99159663865546221</v>
      </c>
      <c r="AC29" s="28">
        <v>24</v>
      </c>
      <c r="AD29" s="29">
        <v>29</v>
      </c>
      <c r="AE29" s="32">
        <v>218</v>
      </c>
      <c r="AF29" s="86">
        <f t="shared" si="2"/>
        <v>0.53694581280788178</v>
      </c>
      <c r="AG29" s="28">
        <v>24</v>
      </c>
      <c r="AH29" s="29">
        <v>29</v>
      </c>
      <c r="AI29" s="30">
        <v>1194</v>
      </c>
      <c r="AJ29" s="31">
        <v>189</v>
      </c>
      <c r="AK29" s="32">
        <v>160</v>
      </c>
      <c r="AL29" s="30">
        <v>17623</v>
      </c>
      <c r="AM29" s="32">
        <v>126</v>
      </c>
      <c r="AN29" s="30">
        <v>12685</v>
      </c>
      <c r="AO29" s="91">
        <f t="shared" si="3"/>
        <v>0.21249999999999999</v>
      </c>
      <c r="AP29" s="92">
        <f t="shared" si="4"/>
        <v>0.28020200873858025</v>
      </c>
      <c r="AQ29" s="30">
        <v>148</v>
      </c>
      <c r="AR29" s="30">
        <v>16809</v>
      </c>
      <c r="AS29" s="32">
        <v>119</v>
      </c>
      <c r="AT29" s="30">
        <v>12296</v>
      </c>
      <c r="AU29" s="91">
        <f t="shared" si="5"/>
        <v>0.19594594594594594</v>
      </c>
      <c r="AV29" s="92">
        <f t="shared" si="6"/>
        <v>0.26848711999524066</v>
      </c>
    </row>
    <row r="30" spans="2:48" x14ac:dyDescent="0.25">
      <c r="B30" s="1">
        <v>83</v>
      </c>
      <c r="C30" s="2">
        <v>83</v>
      </c>
      <c r="D30" s="12">
        <v>408</v>
      </c>
      <c r="E30" s="85">
        <f t="shared" si="13"/>
        <v>0.11989421099030267</v>
      </c>
      <c r="F30" s="1">
        <v>83</v>
      </c>
      <c r="G30" s="2">
        <v>83</v>
      </c>
      <c r="H30" s="19">
        <v>2199023255552</v>
      </c>
      <c r="I30" s="14">
        <v>1</v>
      </c>
      <c r="J30" s="12">
        <v>616</v>
      </c>
      <c r="K30" s="10">
        <v>13512</v>
      </c>
      <c r="L30" s="12">
        <v>97</v>
      </c>
      <c r="M30" s="10">
        <v>2110</v>
      </c>
      <c r="N30" s="64">
        <f t="shared" si="7"/>
        <v>0.84253246753246758</v>
      </c>
      <c r="O30" s="57">
        <f t="shared" si="8"/>
        <v>0.84384251036116042</v>
      </c>
      <c r="P30" s="10">
        <v>577</v>
      </c>
      <c r="Q30" s="10">
        <v>13512</v>
      </c>
      <c r="R30" s="12">
        <v>98</v>
      </c>
      <c r="S30" s="10">
        <v>2110</v>
      </c>
      <c r="T30" s="67">
        <f t="shared" si="9"/>
        <v>0.83015597920277295</v>
      </c>
      <c r="U30" s="60">
        <f t="shared" si="10"/>
        <v>0.84384251036116042</v>
      </c>
      <c r="V30" s="67"/>
      <c r="W30" s="67"/>
      <c r="X30" s="67"/>
      <c r="Y30" s="23">
        <f t="shared" si="11"/>
        <v>98</v>
      </c>
      <c r="Z30" s="63">
        <f t="shared" si="1"/>
        <v>0.98979591836734693</v>
      </c>
      <c r="AA30" s="63">
        <f t="shared" si="12"/>
        <v>1</v>
      </c>
      <c r="AC30" s="28">
        <v>31</v>
      </c>
      <c r="AD30" s="29">
        <v>41</v>
      </c>
      <c r="AE30" s="32">
        <v>481</v>
      </c>
      <c r="AF30" s="86">
        <f t="shared" si="2"/>
        <v>0.5865853658536585</v>
      </c>
      <c r="AG30" s="28">
        <v>31</v>
      </c>
      <c r="AH30" s="29">
        <v>41</v>
      </c>
      <c r="AI30" s="30">
        <v>15386</v>
      </c>
      <c r="AJ30" s="31">
        <v>1727</v>
      </c>
      <c r="AK30" s="32">
        <v>4244</v>
      </c>
      <c r="AL30" s="30">
        <v>299592</v>
      </c>
      <c r="AM30" s="32">
        <v>3085</v>
      </c>
      <c r="AN30" s="30">
        <v>228774</v>
      </c>
      <c r="AO30" s="91">
        <f t="shared" si="3"/>
        <v>0.27309142318567386</v>
      </c>
      <c r="AP30" s="92">
        <f t="shared" si="4"/>
        <v>0.23638147881118321</v>
      </c>
      <c r="AQ30" s="30">
        <v>3343</v>
      </c>
      <c r="AR30" s="30">
        <v>268707</v>
      </c>
      <c r="AS30" s="32">
        <v>2549</v>
      </c>
      <c r="AT30" s="30">
        <v>210099</v>
      </c>
      <c r="AU30" s="91">
        <f t="shared" si="5"/>
        <v>0.23751121746933893</v>
      </c>
      <c r="AV30" s="92">
        <f t="shared" si="6"/>
        <v>0.21811117685806472</v>
      </c>
    </row>
    <row r="31" spans="2:48" x14ac:dyDescent="0.25">
      <c r="B31" s="1">
        <v>98</v>
      </c>
      <c r="C31" s="2">
        <v>73</v>
      </c>
      <c r="D31" s="12">
        <v>510</v>
      </c>
      <c r="E31" s="85">
        <f t="shared" si="13"/>
        <v>0.19406392694063926</v>
      </c>
      <c r="F31" s="1">
        <v>98</v>
      </c>
      <c r="G31" s="2">
        <v>73</v>
      </c>
      <c r="H31" s="19">
        <v>214748364800000</v>
      </c>
      <c r="I31" s="14">
        <v>1</v>
      </c>
      <c r="J31" s="12">
        <v>834</v>
      </c>
      <c r="K31" s="10">
        <v>16164</v>
      </c>
      <c r="L31" s="12">
        <v>207</v>
      </c>
      <c r="M31" s="10">
        <v>4184</v>
      </c>
      <c r="N31" s="64">
        <f t="shared" si="7"/>
        <v>0.75179856115107913</v>
      </c>
      <c r="O31" s="57">
        <f t="shared" si="8"/>
        <v>0.74115317990596385</v>
      </c>
      <c r="P31" s="10">
        <v>782</v>
      </c>
      <c r="Q31" s="10">
        <v>16164</v>
      </c>
      <c r="R31" s="12">
        <v>207</v>
      </c>
      <c r="S31" s="10">
        <v>4184</v>
      </c>
      <c r="T31" s="67">
        <f t="shared" si="9"/>
        <v>0.73529411764705888</v>
      </c>
      <c r="U31" s="60">
        <f t="shared" si="10"/>
        <v>0.74115317990596385</v>
      </c>
      <c r="V31" s="67"/>
      <c r="W31" s="67"/>
      <c r="X31" s="67"/>
      <c r="Y31" s="23">
        <f t="shared" si="11"/>
        <v>207</v>
      </c>
      <c r="Z31" s="63">
        <f t="shared" si="1"/>
        <v>1</v>
      </c>
      <c r="AA31" s="63">
        <f t="shared" si="12"/>
        <v>1</v>
      </c>
      <c r="AC31" s="1">
        <v>28</v>
      </c>
      <c r="AD31" s="2">
        <v>21</v>
      </c>
      <c r="AE31" s="12">
        <v>148</v>
      </c>
      <c r="AF31" s="85">
        <f t="shared" si="2"/>
        <v>0.70476190476190481</v>
      </c>
      <c r="AG31" s="1">
        <v>28</v>
      </c>
      <c r="AH31" s="2">
        <v>21</v>
      </c>
      <c r="AI31" s="10">
        <v>8000</v>
      </c>
      <c r="AJ31" s="14">
        <v>1</v>
      </c>
      <c r="AK31" s="12">
        <v>25</v>
      </c>
      <c r="AL31" s="10">
        <v>889</v>
      </c>
      <c r="AM31" s="12">
        <v>17</v>
      </c>
      <c r="AN31" s="10">
        <v>650</v>
      </c>
      <c r="AO31" s="89">
        <f t="shared" si="3"/>
        <v>0.32</v>
      </c>
      <c r="AP31" s="90">
        <f t="shared" si="4"/>
        <v>0.26884139482564678</v>
      </c>
      <c r="AQ31" s="10">
        <v>24</v>
      </c>
      <c r="AR31" s="10">
        <v>889</v>
      </c>
      <c r="AS31" s="12">
        <v>19</v>
      </c>
      <c r="AT31" s="10">
        <v>650</v>
      </c>
      <c r="AU31" s="89">
        <f t="shared" si="5"/>
        <v>0.20833333333333334</v>
      </c>
      <c r="AV31" s="90">
        <f t="shared" si="6"/>
        <v>0.26884139482564678</v>
      </c>
    </row>
    <row r="32" spans="2:48" x14ac:dyDescent="0.25">
      <c r="B32" s="1">
        <v>103</v>
      </c>
      <c r="C32" s="2">
        <v>75</v>
      </c>
      <c r="D32" s="12">
        <v>607</v>
      </c>
      <c r="E32" s="85">
        <f t="shared" si="13"/>
        <v>0.21873873873873872</v>
      </c>
      <c r="F32" s="1">
        <v>103</v>
      </c>
      <c r="G32" s="2">
        <v>75</v>
      </c>
      <c r="H32" s="19">
        <v>512000000000000</v>
      </c>
      <c r="I32" s="14">
        <v>1</v>
      </c>
      <c r="J32" s="12">
        <v>1055</v>
      </c>
      <c r="K32" s="10">
        <v>21774</v>
      </c>
      <c r="L32" s="12">
        <v>304</v>
      </c>
      <c r="M32" s="10">
        <v>5617</v>
      </c>
      <c r="N32" s="64">
        <f t="shared" si="7"/>
        <v>0.71184834123222751</v>
      </c>
      <c r="O32" s="57">
        <f t="shared" si="8"/>
        <v>0.74203178102323875</v>
      </c>
      <c r="P32" s="10">
        <v>1083</v>
      </c>
      <c r="Q32" s="10">
        <v>21774</v>
      </c>
      <c r="R32" s="12">
        <v>299</v>
      </c>
      <c r="S32" s="10">
        <v>5617</v>
      </c>
      <c r="T32" s="67">
        <f t="shared" si="9"/>
        <v>0.72391505078485685</v>
      </c>
      <c r="U32" s="60">
        <f t="shared" si="10"/>
        <v>0.74203178102323875</v>
      </c>
      <c r="V32" s="67"/>
      <c r="W32" s="67"/>
      <c r="X32" s="67"/>
      <c r="Y32" s="23">
        <f t="shared" si="11"/>
        <v>304</v>
      </c>
      <c r="Z32" s="63">
        <f t="shared" si="1"/>
        <v>1</v>
      </c>
      <c r="AA32" s="63">
        <f t="shared" si="12"/>
        <v>0.98355263157894735</v>
      </c>
      <c r="AC32" s="1">
        <v>11</v>
      </c>
      <c r="AD32" s="2">
        <v>11</v>
      </c>
      <c r="AE32" s="12">
        <v>39</v>
      </c>
      <c r="AF32" s="85">
        <f t="shared" si="2"/>
        <v>0.70909090909090911</v>
      </c>
      <c r="AG32" s="1">
        <v>11</v>
      </c>
      <c r="AH32" s="2">
        <v>11</v>
      </c>
      <c r="AI32" s="10">
        <v>32</v>
      </c>
      <c r="AJ32" s="14">
        <v>1</v>
      </c>
      <c r="AK32" s="12">
        <v>2</v>
      </c>
      <c r="AL32" s="10">
        <v>102</v>
      </c>
      <c r="AM32" s="12">
        <v>2</v>
      </c>
      <c r="AN32" s="10">
        <v>82</v>
      </c>
      <c r="AO32" s="89">
        <f t="shared" si="3"/>
        <v>0</v>
      </c>
      <c r="AP32" s="90">
        <f t="shared" si="4"/>
        <v>0.19607843137254902</v>
      </c>
      <c r="AQ32" s="10">
        <v>2</v>
      </c>
      <c r="AR32" s="10">
        <v>102</v>
      </c>
      <c r="AS32" s="12">
        <v>2</v>
      </c>
      <c r="AT32" s="10">
        <v>82</v>
      </c>
      <c r="AU32" s="89">
        <f t="shared" si="5"/>
        <v>0</v>
      </c>
      <c r="AV32" s="90">
        <f t="shared" si="6"/>
        <v>0.19607843137254902</v>
      </c>
    </row>
    <row r="33" spans="2:48" x14ac:dyDescent="0.25">
      <c r="B33" s="1">
        <v>128</v>
      </c>
      <c r="C33" s="2">
        <v>93</v>
      </c>
      <c r="D33" s="12">
        <v>760</v>
      </c>
      <c r="E33" s="85">
        <f t="shared" si="13"/>
        <v>0.17765310892940628</v>
      </c>
      <c r="F33" s="1">
        <v>128</v>
      </c>
      <c r="G33" s="2">
        <v>93</v>
      </c>
      <c r="H33" s="19">
        <v>2.048E+18</v>
      </c>
      <c r="I33" s="14">
        <v>1</v>
      </c>
      <c r="J33" s="12">
        <v>1982</v>
      </c>
      <c r="K33" s="10">
        <v>36129</v>
      </c>
      <c r="L33" s="12">
        <v>464</v>
      </c>
      <c r="M33" s="10">
        <v>7500</v>
      </c>
      <c r="N33" s="64">
        <f t="shared" si="7"/>
        <v>0.76589303733602421</v>
      </c>
      <c r="O33" s="57">
        <f t="shared" si="8"/>
        <v>0.79241052893797226</v>
      </c>
      <c r="P33" s="10">
        <v>1996</v>
      </c>
      <c r="Q33" s="10">
        <v>36129</v>
      </c>
      <c r="R33" s="12">
        <v>433</v>
      </c>
      <c r="S33" s="10">
        <v>7500</v>
      </c>
      <c r="T33" s="67">
        <f t="shared" si="9"/>
        <v>0.78306613226452904</v>
      </c>
      <c r="U33" s="60">
        <f t="shared" si="10"/>
        <v>0.79241052893797226</v>
      </c>
      <c r="V33" s="67"/>
      <c r="W33" s="67"/>
      <c r="X33" s="67"/>
      <c r="Y33" s="23">
        <f t="shared" si="11"/>
        <v>464</v>
      </c>
      <c r="Z33" s="63">
        <f t="shared" si="1"/>
        <v>1</v>
      </c>
      <c r="AA33" s="63">
        <f t="shared" si="12"/>
        <v>0.93318965517241381</v>
      </c>
      <c r="AC33" s="1">
        <v>22</v>
      </c>
      <c r="AD33" s="2">
        <v>17</v>
      </c>
      <c r="AE33" s="12">
        <v>98</v>
      </c>
      <c r="AF33" s="85">
        <f t="shared" si="2"/>
        <v>0.72058823529411764</v>
      </c>
      <c r="AG33" s="1">
        <v>22</v>
      </c>
      <c r="AH33" s="2">
        <v>17</v>
      </c>
      <c r="AI33" s="10">
        <v>1280</v>
      </c>
      <c r="AJ33" s="14">
        <v>1</v>
      </c>
      <c r="AK33" s="12">
        <v>15</v>
      </c>
      <c r="AL33" s="10">
        <v>500</v>
      </c>
      <c r="AM33" s="12">
        <v>11</v>
      </c>
      <c r="AN33" s="10">
        <v>371</v>
      </c>
      <c r="AO33" s="89">
        <f t="shared" si="3"/>
        <v>0.26666666666666666</v>
      </c>
      <c r="AP33" s="90">
        <f t="shared" si="4"/>
        <v>0.25800000000000001</v>
      </c>
      <c r="AQ33" s="10">
        <v>15</v>
      </c>
      <c r="AR33" s="10">
        <v>500</v>
      </c>
      <c r="AS33" s="12">
        <v>11</v>
      </c>
      <c r="AT33" s="10">
        <v>371</v>
      </c>
      <c r="AU33" s="89">
        <f t="shared" si="5"/>
        <v>0.26666666666666666</v>
      </c>
      <c r="AV33" s="90">
        <f t="shared" si="6"/>
        <v>0.25800000000000001</v>
      </c>
    </row>
    <row r="34" spans="2:48" x14ac:dyDescent="0.25">
      <c r="B34" s="1">
        <v>163</v>
      </c>
      <c r="C34" s="2">
        <v>163</v>
      </c>
      <c r="D34" s="12">
        <v>818</v>
      </c>
      <c r="E34" s="85">
        <f t="shared" si="0"/>
        <v>6.1955616147845186E-2</v>
      </c>
      <c r="F34" s="1">
        <v>163</v>
      </c>
      <c r="G34" s="2">
        <v>163</v>
      </c>
      <c r="H34" s="19">
        <v>2.41785163922925E+22</v>
      </c>
      <c r="I34" s="14">
        <v>1</v>
      </c>
      <c r="J34" s="12">
        <v>5418</v>
      </c>
      <c r="K34" s="10">
        <v>88973</v>
      </c>
      <c r="L34" s="12">
        <v>484</v>
      </c>
      <c r="M34" s="10">
        <v>7602</v>
      </c>
      <c r="N34" s="64">
        <f t="shared" si="7"/>
        <v>0.91066814322628276</v>
      </c>
      <c r="O34" s="57">
        <f t="shared" si="8"/>
        <v>0.91455834916210532</v>
      </c>
      <c r="P34" s="10">
        <v>5246</v>
      </c>
      <c r="Q34" s="10">
        <v>88973</v>
      </c>
      <c r="R34" s="12">
        <v>475</v>
      </c>
      <c r="S34" s="10">
        <v>7602</v>
      </c>
      <c r="T34" s="67">
        <f t="shared" si="9"/>
        <v>0.90945482272207401</v>
      </c>
      <c r="U34" s="60">
        <f t="shared" si="10"/>
        <v>0.91455834916210532</v>
      </c>
      <c r="V34" s="67"/>
      <c r="W34" s="67"/>
      <c r="X34" s="67"/>
      <c r="Y34" s="23">
        <f t="shared" si="11"/>
        <v>484</v>
      </c>
      <c r="Z34" s="63">
        <f t="shared" si="1"/>
        <v>1</v>
      </c>
      <c r="AA34" s="63">
        <f t="shared" si="12"/>
        <v>0.98140495867768596</v>
      </c>
      <c r="AC34" s="28">
        <v>34</v>
      </c>
      <c r="AD34" s="29">
        <v>29</v>
      </c>
      <c r="AE34" s="32">
        <v>298</v>
      </c>
      <c r="AF34" s="86">
        <f t="shared" si="2"/>
        <v>0.73399014778325122</v>
      </c>
      <c r="AG34" s="28">
        <v>34</v>
      </c>
      <c r="AH34" s="29">
        <v>29</v>
      </c>
      <c r="AI34" s="30">
        <v>61288</v>
      </c>
      <c r="AJ34" s="31">
        <v>198</v>
      </c>
      <c r="AK34" s="32">
        <v>913</v>
      </c>
      <c r="AL34" s="30">
        <v>33589</v>
      </c>
      <c r="AM34" s="32">
        <v>683</v>
      </c>
      <c r="AN34" s="30">
        <v>27230</v>
      </c>
      <c r="AO34" s="91">
        <f t="shared" si="3"/>
        <v>0.25191675794085433</v>
      </c>
      <c r="AP34" s="92">
        <f t="shared" si="4"/>
        <v>0.1893179314656584</v>
      </c>
      <c r="AQ34" s="30">
        <v>744</v>
      </c>
      <c r="AR34" s="30">
        <v>32783</v>
      </c>
      <c r="AS34" s="32">
        <v>593</v>
      </c>
      <c r="AT34" s="30">
        <v>27171</v>
      </c>
      <c r="AU34" s="91">
        <f t="shared" si="5"/>
        <v>0.20295698924731181</v>
      </c>
      <c r="AV34" s="92">
        <f t="shared" si="6"/>
        <v>0.17118628557484061</v>
      </c>
    </row>
    <row r="35" spans="2:48" ht="15.75" thickBot="1" x14ac:dyDescent="0.3">
      <c r="B35" s="4">
        <v>193</v>
      </c>
      <c r="C35" s="5">
        <v>143</v>
      </c>
      <c r="D35" s="13">
        <v>1025</v>
      </c>
      <c r="E35" s="87">
        <f t="shared" si="0"/>
        <v>0.10095538264552349</v>
      </c>
      <c r="F35" s="4">
        <v>193</v>
      </c>
      <c r="G35" s="5">
        <v>143</v>
      </c>
      <c r="H35" s="20">
        <v>2.30584300921369E+28</v>
      </c>
      <c r="I35" s="15">
        <v>1</v>
      </c>
      <c r="J35" s="13">
        <v>6540</v>
      </c>
      <c r="K35" s="11">
        <v>90245</v>
      </c>
      <c r="L35" s="13">
        <v>862</v>
      </c>
      <c r="M35" s="11">
        <v>12787</v>
      </c>
      <c r="N35" s="66">
        <f t="shared" si="7"/>
        <v>0.86819571865443423</v>
      </c>
      <c r="O35" s="59">
        <f t="shared" si="8"/>
        <v>0.85830793949803308</v>
      </c>
      <c r="P35" s="11">
        <v>6344</v>
      </c>
      <c r="Q35" s="11">
        <v>90245</v>
      </c>
      <c r="R35" s="13">
        <v>898</v>
      </c>
      <c r="S35" s="11">
        <v>12787</v>
      </c>
      <c r="T35" s="69">
        <f t="shared" si="9"/>
        <v>0.85844892812105922</v>
      </c>
      <c r="U35" s="61">
        <f t="shared" si="10"/>
        <v>0.85830793949803308</v>
      </c>
      <c r="V35" s="67"/>
      <c r="W35" s="67"/>
      <c r="X35" s="67"/>
      <c r="Y35" s="23">
        <f t="shared" si="11"/>
        <v>898</v>
      </c>
      <c r="Z35" s="63">
        <f t="shared" si="1"/>
        <v>0.95991091314031185</v>
      </c>
      <c r="AA35" s="63">
        <f t="shared" si="12"/>
        <v>1</v>
      </c>
      <c r="AC35" s="50">
        <v>17</v>
      </c>
      <c r="AD35" s="51">
        <v>22</v>
      </c>
      <c r="AE35" s="54">
        <v>188</v>
      </c>
      <c r="AF35" s="88">
        <f t="shared" si="2"/>
        <v>0.81385281385281383</v>
      </c>
      <c r="AG35" s="50">
        <v>17</v>
      </c>
      <c r="AH35" s="51">
        <v>22</v>
      </c>
      <c r="AI35" s="55">
        <v>164</v>
      </c>
      <c r="AJ35" s="53">
        <v>9</v>
      </c>
      <c r="AK35" s="54">
        <v>50</v>
      </c>
      <c r="AL35" s="55">
        <v>2546</v>
      </c>
      <c r="AM35" s="54">
        <v>38</v>
      </c>
      <c r="AN35" s="55">
        <v>1991</v>
      </c>
      <c r="AO35" s="93">
        <f t="shared" si="3"/>
        <v>0.24</v>
      </c>
      <c r="AP35" s="94">
        <f t="shared" si="4"/>
        <v>0.21798900235663787</v>
      </c>
      <c r="AQ35" s="55">
        <v>43</v>
      </c>
      <c r="AR35" s="55">
        <v>2174</v>
      </c>
      <c r="AS35" s="54">
        <v>30</v>
      </c>
      <c r="AT35" s="55">
        <v>1696</v>
      </c>
      <c r="AU35" s="93">
        <f t="shared" si="5"/>
        <v>0.30232558139534882</v>
      </c>
      <c r="AV35" s="94">
        <f t="shared" si="6"/>
        <v>0.21987120515179392</v>
      </c>
    </row>
  </sheetData>
  <sortState xmlns:xlrd2="http://schemas.microsoft.com/office/spreadsheetml/2017/richdata2" ref="AC4:AV35">
    <sortCondition ref="AF4:AF35"/>
  </sortState>
  <mergeCells count="14">
    <mergeCell ref="AK2:AL2"/>
    <mergeCell ref="AM2:AP2"/>
    <mergeCell ref="AQ2:AR2"/>
    <mergeCell ref="AS2:AV2"/>
    <mergeCell ref="B2:C2"/>
    <mergeCell ref="D2:E2"/>
    <mergeCell ref="AC2:AD2"/>
    <mergeCell ref="AE2:AF2"/>
    <mergeCell ref="AG2:AJ2"/>
    <mergeCell ref="F2:I2"/>
    <mergeCell ref="J2:K2"/>
    <mergeCell ref="P2:Q2"/>
    <mergeCell ref="L2:O2"/>
    <mergeCell ref="R2:U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3671-9912-4D97-B4B4-F19D5307DB02}">
  <dimension ref="A1:J52"/>
  <sheetViews>
    <sheetView workbookViewId="0">
      <selection activeCell="N17" sqref="N17"/>
    </sheetView>
  </sheetViews>
  <sheetFormatPr defaultRowHeight="15" x14ac:dyDescent="0.25"/>
  <cols>
    <col min="5" max="5" width="11.42578125" bestFit="1" customWidth="1"/>
    <col min="6" max="6" width="17.5703125" bestFit="1" customWidth="1"/>
    <col min="7" max="7" width="11.42578125" bestFit="1" customWidth="1"/>
    <col min="8" max="8" width="14.28515625" bestFit="1" customWidth="1"/>
    <col min="9" max="9" width="13" customWidth="1"/>
    <col min="10" max="10" width="13.85546875" customWidth="1"/>
  </cols>
  <sheetData>
    <row r="1" spans="1:10" x14ac:dyDescent="0.25">
      <c r="A1" s="27"/>
      <c r="B1" s="27"/>
      <c r="C1" s="27"/>
      <c r="D1" s="27"/>
      <c r="E1" s="102" t="s">
        <v>29</v>
      </c>
      <c r="F1" s="102"/>
      <c r="G1" s="102" t="s">
        <v>30</v>
      </c>
      <c r="H1" s="102"/>
      <c r="I1" s="102" t="s">
        <v>33</v>
      </c>
      <c r="J1" s="102"/>
    </row>
    <row r="2" spans="1:10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31</v>
      </c>
      <c r="F2" s="27" t="s">
        <v>32</v>
      </c>
      <c r="G2" s="27" t="s">
        <v>31</v>
      </c>
      <c r="H2" s="27" t="s">
        <v>32</v>
      </c>
      <c r="I2" s="27" t="s">
        <v>31</v>
      </c>
      <c r="J2" s="27" t="s">
        <v>32</v>
      </c>
    </row>
    <row r="3" spans="1:10" x14ac:dyDescent="0.25">
      <c r="A3" s="27">
        <v>11</v>
      </c>
      <c r="B3" s="27">
        <v>11</v>
      </c>
      <c r="C3" s="27">
        <v>32</v>
      </c>
      <c r="D3" s="27">
        <v>1</v>
      </c>
      <c r="E3" s="27">
        <v>25</v>
      </c>
      <c r="F3" s="27">
        <v>25</v>
      </c>
      <c r="G3" s="27">
        <v>25</v>
      </c>
      <c r="H3" s="27">
        <v>25</v>
      </c>
      <c r="I3" s="27">
        <v>25</v>
      </c>
      <c r="J3" s="27">
        <v>25</v>
      </c>
    </row>
    <row r="4" spans="1:10" x14ac:dyDescent="0.25">
      <c r="A4" s="27">
        <v>17</v>
      </c>
      <c r="B4" s="27">
        <v>22</v>
      </c>
      <c r="C4" s="27">
        <v>164</v>
      </c>
      <c r="D4" s="27">
        <v>9</v>
      </c>
      <c r="E4" s="27">
        <v>105</v>
      </c>
      <c r="F4" s="27">
        <v>87</v>
      </c>
      <c r="G4" s="27">
        <v>105</v>
      </c>
      <c r="H4" s="27">
        <v>87</v>
      </c>
      <c r="I4" s="27">
        <v>87</v>
      </c>
      <c r="J4" s="27">
        <v>87</v>
      </c>
    </row>
    <row r="5" spans="1:10" x14ac:dyDescent="0.25">
      <c r="A5" s="27">
        <v>19</v>
      </c>
      <c r="B5" s="27">
        <v>19</v>
      </c>
      <c r="C5" s="27">
        <v>512</v>
      </c>
      <c r="D5" s="27">
        <v>1</v>
      </c>
      <c r="E5" s="27">
        <v>48</v>
      </c>
      <c r="F5" s="27">
        <v>48</v>
      </c>
      <c r="G5" s="27">
        <v>48</v>
      </c>
      <c r="H5" s="27">
        <v>48</v>
      </c>
      <c r="I5" s="27">
        <v>47</v>
      </c>
      <c r="J5" s="27">
        <v>47</v>
      </c>
    </row>
    <row r="6" spans="1:10" x14ac:dyDescent="0.25">
      <c r="A6" s="27">
        <v>22</v>
      </c>
      <c r="B6" s="27">
        <v>17</v>
      </c>
      <c r="C6" s="27">
        <v>1280</v>
      </c>
      <c r="D6" s="27">
        <v>1</v>
      </c>
      <c r="E6" s="27">
        <v>121</v>
      </c>
      <c r="F6" s="27">
        <v>121</v>
      </c>
      <c r="G6" s="27">
        <v>121</v>
      </c>
      <c r="H6" s="27">
        <v>121</v>
      </c>
      <c r="I6" s="27">
        <v>89</v>
      </c>
      <c r="J6" s="27">
        <v>89</v>
      </c>
    </row>
    <row r="7" spans="1:10" x14ac:dyDescent="0.25">
      <c r="A7" s="27">
        <v>24</v>
      </c>
      <c r="B7" s="27">
        <v>29</v>
      </c>
      <c r="C7" s="27">
        <v>1194</v>
      </c>
      <c r="D7" s="27">
        <v>189</v>
      </c>
      <c r="E7" s="27">
        <v>68</v>
      </c>
      <c r="F7" s="27">
        <v>57</v>
      </c>
      <c r="G7" s="27">
        <v>68</v>
      </c>
      <c r="H7" s="27">
        <v>57</v>
      </c>
      <c r="I7" s="27">
        <v>35</v>
      </c>
      <c r="J7" s="27">
        <v>35</v>
      </c>
    </row>
    <row r="8" spans="1:10" x14ac:dyDescent="0.25">
      <c r="A8" s="27">
        <v>27</v>
      </c>
      <c r="B8" s="27">
        <v>27</v>
      </c>
      <c r="C8" s="27">
        <v>8192</v>
      </c>
      <c r="D8" s="27">
        <v>1</v>
      </c>
      <c r="E8" s="27">
        <v>69</v>
      </c>
      <c r="F8" s="27">
        <v>69</v>
      </c>
      <c r="G8" s="27">
        <v>66</v>
      </c>
      <c r="H8" s="27">
        <v>69</v>
      </c>
      <c r="I8" s="27">
        <v>69</v>
      </c>
      <c r="J8" s="27">
        <v>69</v>
      </c>
    </row>
    <row r="9" spans="1:10" x14ac:dyDescent="0.25">
      <c r="A9" s="27">
        <v>28</v>
      </c>
      <c r="B9" s="27">
        <v>21</v>
      </c>
      <c r="C9" s="27">
        <v>8000</v>
      </c>
      <c r="D9" s="27">
        <v>1</v>
      </c>
      <c r="E9" s="27">
        <v>178</v>
      </c>
      <c r="F9" s="27">
        <v>178</v>
      </c>
      <c r="G9" s="27">
        <v>178</v>
      </c>
      <c r="H9" s="27">
        <v>178</v>
      </c>
      <c r="I9" s="27">
        <v>126</v>
      </c>
      <c r="J9" s="27">
        <v>126</v>
      </c>
    </row>
    <row r="10" spans="1:10" x14ac:dyDescent="0.25">
      <c r="A10" s="27">
        <v>31</v>
      </c>
      <c r="B10" s="27">
        <v>41</v>
      </c>
      <c r="C10" s="27">
        <v>15386</v>
      </c>
      <c r="D10" s="27">
        <v>1727</v>
      </c>
      <c r="E10" s="27">
        <v>452</v>
      </c>
      <c r="F10" s="27">
        <v>399</v>
      </c>
      <c r="G10" s="27">
        <v>452</v>
      </c>
      <c r="H10" s="27">
        <v>399</v>
      </c>
      <c r="I10" s="27">
        <v>399</v>
      </c>
      <c r="J10" s="27">
        <v>399</v>
      </c>
    </row>
    <row r="11" spans="1:10" x14ac:dyDescent="0.25">
      <c r="A11" s="27">
        <v>34</v>
      </c>
      <c r="B11" s="27">
        <v>29</v>
      </c>
      <c r="C11" s="27">
        <v>61288</v>
      </c>
      <c r="D11" s="27">
        <v>198</v>
      </c>
      <c r="E11" s="27">
        <v>2206</v>
      </c>
      <c r="F11" s="27">
        <v>1588</v>
      </c>
      <c r="G11" s="27">
        <v>2206</v>
      </c>
      <c r="H11" s="27">
        <v>1588</v>
      </c>
      <c r="I11" s="27">
        <v>1198</v>
      </c>
      <c r="J11" s="27">
        <v>1198</v>
      </c>
    </row>
    <row r="12" spans="1:10" x14ac:dyDescent="0.25">
      <c r="A12" s="27">
        <v>35</v>
      </c>
      <c r="B12" s="27">
        <v>35</v>
      </c>
      <c r="C12" s="27">
        <v>131072</v>
      </c>
      <c r="D12" s="27">
        <v>1</v>
      </c>
      <c r="E12" s="27">
        <v>91</v>
      </c>
      <c r="F12" s="27">
        <v>91</v>
      </c>
      <c r="G12" s="27">
        <v>88</v>
      </c>
      <c r="H12" s="27">
        <v>91</v>
      </c>
      <c r="I12" s="27">
        <v>91</v>
      </c>
      <c r="J12" s="27">
        <v>91</v>
      </c>
    </row>
    <row r="13" spans="1:10" x14ac:dyDescent="0.25">
      <c r="A13" s="27">
        <v>38</v>
      </c>
      <c r="B13" s="27">
        <v>113</v>
      </c>
      <c r="C13" s="27">
        <v>43200</v>
      </c>
      <c r="D13" s="27">
        <v>75</v>
      </c>
      <c r="E13" s="27">
        <v>72</v>
      </c>
      <c r="F13" s="27">
        <v>72</v>
      </c>
      <c r="G13" s="27">
        <v>52</v>
      </c>
      <c r="H13" s="27">
        <v>72</v>
      </c>
      <c r="I13" s="27">
        <v>72</v>
      </c>
      <c r="J13" s="27">
        <v>72</v>
      </c>
    </row>
    <row r="14" spans="1:10" x14ac:dyDescent="0.25">
      <c r="A14" s="27">
        <v>40</v>
      </c>
      <c r="B14" s="27">
        <v>49</v>
      </c>
      <c r="C14" s="27">
        <v>321114</v>
      </c>
      <c r="D14" s="27">
        <v>59229</v>
      </c>
      <c r="E14" s="27">
        <v>128</v>
      </c>
      <c r="F14" s="27">
        <v>105</v>
      </c>
      <c r="G14" s="27">
        <v>128</v>
      </c>
      <c r="H14" s="27">
        <v>105</v>
      </c>
      <c r="I14" s="27">
        <v>101</v>
      </c>
      <c r="J14" s="27">
        <v>59</v>
      </c>
    </row>
    <row r="15" spans="1:10" x14ac:dyDescent="0.25">
      <c r="A15" s="27">
        <v>41</v>
      </c>
      <c r="B15" s="27">
        <v>127</v>
      </c>
      <c r="C15" s="27">
        <v>86400</v>
      </c>
      <c r="D15" s="27">
        <v>75</v>
      </c>
      <c r="E15" s="27">
        <v>75</v>
      </c>
      <c r="F15" s="27">
        <v>75</v>
      </c>
      <c r="G15" s="27">
        <v>56</v>
      </c>
      <c r="H15" s="27">
        <v>75</v>
      </c>
      <c r="I15" s="27">
        <v>75</v>
      </c>
      <c r="J15" s="27">
        <v>75</v>
      </c>
    </row>
    <row r="16" spans="1:10" x14ac:dyDescent="0.25">
      <c r="A16" s="27">
        <v>41</v>
      </c>
      <c r="B16" s="27">
        <v>31</v>
      </c>
      <c r="C16" s="27">
        <v>819200</v>
      </c>
      <c r="D16" s="27">
        <v>1</v>
      </c>
      <c r="E16" s="27">
        <v>205</v>
      </c>
      <c r="F16" s="27">
        <v>205</v>
      </c>
      <c r="G16" s="27">
        <v>171</v>
      </c>
      <c r="H16" s="27">
        <v>205</v>
      </c>
      <c r="I16" s="27">
        <v>205</v>
      </c>
      <c r="J16" s="27">
        <v>205</v>
      </c>
    </row>
    <row r="17" spans="1:10" x14ac:dyDescent="0.25">
      <c r="A17" s="27">
        <v>43</v>
      </c>
      <c r="B17" s="27">
        <v>48</v>
      </c>
      <c r="C17" s="27">
        <v>3172</v>
      </c>
      <c r="D17" s="27">
        <v>55</v>
      </c>
      <c r="E17" s="27">
        <v>430</v>
      </c>
      <c r="F17" s="27">
        <v>430</v>
      </c>
      <c r="G17" s="27">
        <v>430</v>
      </c>
      <c r="H17" s="27">
        <v>430</v>
      </c>
      <c r="I17" s="27">
        <v>367</v>
      </c>
      <c r="J17" s="27">
        <v>367</v>
      </c>
    </row>
    <row r="18" spans="1:10" x14ac:dyDescent="0.25">
      <c r="A18" s="27">
        <v>43</v>
      </c>
      <c r="B18" s="27">
        <v>43</v>
      </c>
      <c r="C18" s="27">
        <v>2097152</v>
      </c>
      <c r="D18" s="27">
        <v>1</v>
      </c>
      <c r="E18" s="27">
        <v>113</v>
      </c>
      <c r="F18" s="27">
        <v>113</v>
      </c>
      <c r="G18" s="27">
        <v>110</v>
      </c>
      <c r="H18" s="27">
        <v>113</v>
      </c>
      <c r="I18" s="27">
        <v>113</v>
      </c>
      <c r="J18" s="27">
        <v>113</v>
      </c>
    </row>
    <row r="19" spans="1:10" x14ac:dyDescent="0.25">
      <c r="A19" s="27">
        <v>45</v>
      </c>
      <c r="B19" s="27">
        <v>145</v>
      </c>
      <c r="C19" s="27">
        <v>259200</v>
      </c>
      <c r="D19" s="27">
        <v>75</v>
      </c>
      <c r="E19" s="27">
        <v>81</v>
      </c>
      <c r="F19" s="27">
        <v>81</v>
      </c>
      <c r="G19" s="27">
        <v>61</v>
      </c>
      <c r="H19" s="27">
        <v>81</v>
      </c>
    </row>
    <row r="20" spans="1:10" x14ac:dyDescent="0.25">
      <c r="A20" s="27">
        <v>45</v>
      </c>
      <c r="B20" s="27">
        <v>60</v>
      </c>
      <c r="C20" s="27">
        <v>1455374</v>
      </c>
      <c r="D20" s="27">
        <v>252641</v>
      </c>
      <c r="E20" s="27">
        <v>1963</v>
      </c>
      <c r="F20" s="27">
        <v>1092</v>
      </c>
      <c r="G20" s="27">
        <v>1963</v>
      </c>
      <c r="H20" s="27">
        <v>1092</v>
      </c>
    </row>
    <row r="21" spans="1:10" x14ac:dyDescent="0.25">
      <c r="A21" s="27">
        <v>53</v>
      </c>
      <c r="B21" s="27">
        <v>53</v>
      </c>
      <c r="C21" s="27">
        <v>21658</v>
      </c>
      <c r="D21" s="27">
        <v>2620</v>
      </c>
      <c r="E21" s="27">
        <v>577</v>
      </c>
      <c r="F21" s="27">
        <v>577</v>
      </c>
      <c r="G21" s="27">
        <v>538</v>
      </c>
      <c r="H21" s="27">
        <v>577</v>
      </c>
    </row>
    <row r="22" spans="1:10" x14ac:dyDescent="0.25">
      <c r="A22" s="27">
        <v>53</v>
      </c>
      <c r="B22" s="27">
        <v>39</v>
      </c>
      <c r="C22" s="27">
        <v>32000000</v>
      </c>
      <c r="D22" s="27">
        <v>1</v>
      </c>
      <c r="E22" s="27">
        <v>352</v>
      </c>
      <c r="F22" s="27">
        <v>352</v>
      </c>
      <c r="G22" s="27">
        <v>352</v>
      </c>
      <c r="H22" s="27">
        <v>352</v>
      </c>
    </row>
    <row r="23" spans="1:10" x14ac:dyDescent="0.25">
      <c r="A23" s="27">
        <v>60</v>
      </c>
      <c r="B23" s="27">
        <v>45</v>
      </c>
      <c r="C23" s="27">
        <v>524288000</v>
      </c>
      <c r="D23" s="27">
        <v>1</v>
      </c>
      <c r="E23" s="27">
        <v>265</v>
      </c>
      <c r="F23" s="27">
        <v>265</v>
      </c>
      <c r="G23" s="27">
        <v>231</v>
      </c>
      <c r="H23" s="27">
        <v>265</v>
      </c>
    </row>
    <row r="24" spans="1:10" x14ac:dyDescent="0.25">
      <c r="A24" s="27">
        <v>71</v>
      </c>
      <c r="B24" s="27">
        <v>66</v>
      </c>
      <c r="C24" s="27">
        <v>5093654</v>
      </c>
      <c r="D24" s="27">
        <v>4404</v>
      </c>
      <c r="E24" s="27">
        <v>5684</v>
      </c>
      <c r="F24" s="27">
        <v>4493</v>
      </c>
      <c r="G24" s="27">
        <v>5684</v>
      </c>
      <c r="H24" s="27">
        <v>4493</v>
      </c>
    </row>
    <row r="25" spans="1:10" x14ac:dyDescent="0.25">
      <c r="A25" s="27">
        <v>73</v>
      </c>
      <c r="B25" s="27">
        <v>68</v>
      </c>
      <c r="C25" s="27">
        <v>3258135</v>
      </c>
      <c r="D25" s="27">
        <v>168754</v>
      </c>
      <c r="E25" s="27">
        <v>3376</v>
      </c>
      <c r="F25" s="27">
        <v>3376</v>
      </c>
      <c r="G25" s="27">
        <v>1776</v>
      </c>
      <c r="H25" s="27">
        <v>3376</v>
      </c>
    </row>
    <row r="26" spans="1:10" x14ac:dyDescent="0.25">
      <c r="A26" s="27">
        <v>78</v>
      </c>
      <c r="B26" s="27">
        <v>57</v>
      </c>
      <c r="C26" s="27">
        <v>128000000000</v>
      </c>
      <c r="D26" s="27">
        <v>1</v>
      </c>
      <c r="E26" s="27">
        <v>446</v>
      </c>
      <c r="F26" s="27">
        <v>446</v>
      </c>
      <c r="G26" s="27">
        <v>446</v>
      </c>
      <c r="H26" s="27">
        <v>446</v>
      </c>
    </row>
    <row r="27" spans="1:10" x14ac:dyDescent="0.25">
      <c r="A27" s="27">
        <v>79</v>
      </c>
      <c r="B27" s="27">
        <v>59</v>
      </c>
      <c r="C27" s="27">
        <v>335544320000</v>
      </c>
      <c r="D27" s="27">
        <v>1</v>
      </c>
      <c r="E27" s="27">
        <v>325</v>
      </c>
      <c r="F27" s="27">
        <v>325</v>
      </c>
      <c r="G27" s="27">
        <v>291</v>
      </c>
      <c r="H27" s="27">
        <v>325</v>
      </c>
    </row>
    <row r="28" spans="1:10" x14ac:dyDescent="0.25">
      <c r="A28" s="27">
        <v>83</v>
      </c>
      <c r="B28" s="27">
        <v>83</v>
      </c>
      <c r="C28" s="27">
        <v>2199023255552</v>
      </c>
      <c r="D28" s="27">
        <v>1</v>
      </c>
      <c r="E28" s="27">
        <v>223</v>
      </c>
      <c r="F28" s="27">
        <v>223</v>
      </c>
      <c r="G28" s="27">
        <v>220</v>
      </c>
      <c r="H28" s="27">
        <v>223</v>
      </c>
    </row>
    <row r="29" spans="1:10" x14ac:dyDescent="0.25">
      <c r="A29" s="27">
        <v>98</v>
      </c>
      <c r="B29" s="27">
        <v>73</v>
      </c>
      <c r="C29" s="27">
        <v>214748364800000</v>
      </c>
      <c r="D29" s="27">
        <v>1</v>
      </c>
      <c r="E29" s="27">
        <v>385</v>
      </c>
      <c r="F29" s="27">
        <v>385</v>
      </c>
      <c r="G29" s="27">
        <v>351</v>
      </c>
      <c r="H29" s="27">
        <v>385</v>
      </c>
    </row>
    <row r="30" spans="1:10" x14ac:dyDescent="0.25">
      <c r="A30" s="27">
        <v>103</v>
      </c>
      <c r="B30" s="27">
        <v>75</v>
      </c>
      <c r="C30" s="27">
        <v>512000000000000</v>
      </c>
      <c r="D30" s="27">
        <v>1</v>
      </c>
      <c r="E30" s="27">
        <v>540</v>
      </c>
      <c r="F30" s="27">
        <v>540</v>
      </c>
      <c r="G30" s="27">
        <v>540</v>
      </c>
      <c r="H30" s="27">
        <v>540</v>
      </c>
    </row>
    <row r="31" spans="1:10" x14ac:dyDescent="0.25">
      <c r="A31" s="27">
        <v>128</v>
      </c>
      <c r="B31" s="27">
        <v>93</v>
      </c>
      <c r="C31" s="27">
        <v>2.048E+18</v>
      </c>
      <c r="D31" s="27">
        <v>1</v>
      </c>
      <c r="E31" s="27">
        <v>634</v>
      </c>
      <c r="F31" s="27">
        <v>634</v>
      </c>
      <c r="G31" s="27">
        <v>634</v>
      </c>
      <c r="H31" s="27">
        <v>634</v>
      </c>
    </row>
    <row r="32" spans="1:10" x14ac:dyDescent="0.25">
      <c r="A32" s="27">
        <v>139</v>
      </c>
      <c r="B32" s="27">
        <v>159</v>
      </c>
      <c r="C32" s="27">
        <v>5307222</v>
      </c>
      <c r="D32" s="27">
        <v>9668</v>
      </c>
      <c r="E32" s="27">
        <v>3998</v>
      </c>
      <c r="F32" s="27">
        <v>3998</v>
      </c>
      <c r="G32" s="27">
        <v>3998</v>
      </c>
      <c r="H32" s="27">
        <v>3998</v>
      </c>
    </row>
    <row r="33" spans="1:8" x14ac:dyDescent="0.25">
      <c r="A33" s="27">
        <v>163</v>
      </c>
      <c r="B33" s="27">
        <v>163</v>
      </c>
      <c r="C33" s="27">
        <v>2.41785163922925E+24</v>
      </c>
      <c r="D33" s="27">
        <v>1</v>
      </c>
      <c r="E33" s="27">
        <v>443</v>
      </c>
      <c r="F33" s="27">
        <v>443</v>
      </c>
      <c r="G33" s="27">
        <v>440</v>
      </c>
      <c r="H33" s="27">
        <v>443</v>
      </c>
    </row>
    <row r="34" spans="1:8" x14ac:dyDescent="0.25">
      <c r="A34" s="27">
        <v>193</v>
      </c>
      <c r="B34" s="27">
        <v>143</v>
      </c>
      <c r="C34" s="27">
        <v>2.30584300921369E+28</v>
      </c>
      <c r="D34" s="27">
        <v>1</v>
      </c>
      <c r="E34" s="27">
        <v>685</v>
      </c>
      <c r="F34" s="27">
        <v>685</v>
      </c>
      <c r="G34" s="27">
        <v>651</v>
      </c>
      <c r="H34" s="27">
        <v>685</v>
      </c>
    </row>
    <row r="36" spans="1:8" x14ac:dyDescent="0.25">
      <c r="C36" s="27"/>
      <c r="D36" s="27"/>
      <c r="E36" s="27"/>
      <c r="F36" s="27"/>
      <c r="G36" s="27"/>
      <c r="H36" s="27"/>
    </row>
    <row r="37" spans="1:8" x14ac:dyDescent="0.25">
      <c r="C37" s="27"/>
      <c r="D37" s="27"/>
      <c r="E37" s="27"/>
      <c r="F37" s="27"/>
      <c r="G37" s="27"/>
      <c r="H37" s="27"/>
    </row>
    <row r="38" spans="1:8" x14ac:dyDescent="0.25">
      <c r="C38" s="27"/>
      <c r="D38" s="27"/>
      <c r="E38" s="27"/>
      <c r="F38" s="27"/>
      <c r="G38" s="27"/>
      <c r="H38" s="27"/>
    </row>
    <row r="39" spans="1:8" x14ac:dyDescent="0.25">
      <c r="C39" s="27"/>
      <c r="D39" s="27"/>
      <c r="E39" s="27"/>
      <c r="F39" s="27"/>
      <c r="G39" s="27"/>
      <c r="H39" s="27"/>
    </row>
    <row r="40" spans="1:8" x14ac:dyDescent="0.25">
      <c r="C40" s="27"/>
      <c r="D40" s="27"/>
      <c r="E40" s="27"/>
      <c r="F40" s="27"/>
      <c r="G40" s="27"/>
      <c r="H40" s="27"/>
    </row>
    <row r="41" spans="1:8" x14ac:dyDescent="0.25">
      <c r="C41" s="27"/>
      <c r="D41" s="27"/>
      <c r="E41" s="27"/>
      <c r="F41" s="27"/>
      <c r="G41" s="27"/>
      <c r="H41" s="27"/>
    </row>
    <row r="42" spans="1:8" x14ac:dyDescent="0.25">
      <c r="C42" s="27"/>
      <c r="D42" s="27"/>
      <c r="E42" s="27"/>
      <c r="F42" s="27"/>
      <c r="G42" s="27"/>
      <c r="H42" s="27"/>
    </row>
    <row r="43" spans="1:8" x14ac:dyDescent="0.25">
      <c r="C43" s="27"/>
      <c r="D43" s="27"/>
      <c r="E43" s="27"/>
      <c r="F43" s="27"/>
      <c r="G43" s="27"/>
      <c r="H43" s="27"/>
    </row>
    <row r="44" spans="1:8" x14ac:dyDescent="0.25">
      <c r="C44" s="27"/>
      <c r="D44" s="27"/>
      <c r="E44" s="27"/>
      <c r="F44" s="27"/>
      <c r="G44" s="27"/>
      <c r="H44" s="27"/>
    </row>
    <row r="45" spans="1:8" x14ac:dyDescent="0.25">
      <c r="C45" s="27"/>
      <c r="D45" s="27"/>
      <c r="E45" s="27"/>
      <c r="F45" s="27"/>
      <c r="G45" s="27"/>
      <c r="H45" s="27"/>
    </row>
    <row r="46" spans="1:8" x14ac:dyDescent="0.25">
      <c r="C46" s="27"/>
      <c r="D46" s="27"/>
      <c r="E46" s="27"/>
      <c r="F46" s="27"/>
      <c r="G46" s="27"/>
      <c r="H46" s="27"/>
    </row>
    <row r="47" spans="1:8" x14ac:dyDescent="0.25">
      <c r="C47" s="27"/>
      <c r="D47" s="27"/>
      <c r="E47" s="27"/>
      <c r="F47" s="27"/>
      <c r="G47" s="27"/>
      <c r="H47" s="27"/>
    </row>
    <row r="48" spans="1:8" x14ac:dyDescent="0.25">
      <c r="C48" s="27"/>
      <c r="D48" s="27"/>
      <c r="E48" s="27"/>
      <c r="F48" s="27"/>
      <c r="G48" s="27"/>
      <c r="H48" s="27"/>
    </row>
    <row r="49" spans="3:8" x14ac:dyDescent="0.25">
      <c r="C49" s="27"/>
      <c r="D49" s="27"/>
      <c r="E49" s="27"/>
      <c r="F49" s="27"/>
      <c r="G49" s="27"/>
      <c r="H49" s="27"/>
    </row>
    <row r="50" spans="3:8" x14ac:dyDescent="0.25">
      <c r="C50" s="27"/>
      <c r="D50" s="27"/>
      <c r="E50" s="27"/>
      <c r="F50" s="27"/>
      <c r="G50" s="27"/>
      <c r="H50" s="27"/>
    </row>
    <row r="51" spans="3:8" x14ac:dyDescent="0.25">
      <c r="C51" s="27"/>
      <c r="D51" s="27"/>
      <c r="E51" s="27"/>
      <c r="F51" s="27"/>
      <c r="G51" s="27"/>
      <c r="H51" s="27"/>
    </row>
    <row r="52" spans="3:8" x14ac:dyDescent="0.25">
      <c r="C52" s="27"/>
      <c r="D52" s="27"/>
      <c r="E52" s="27"/>
      <c r="F52" s="27"/>
      <c r="G52" s="27"/>
      <c r="H52" s="27"/>
    </row>
  </sheetData>
  <mergeCells count="3"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7C93-6687-4F57-9F84-9EE3D0C9E726}">
  <dimension ref="A1:M34"/>
  <sheetViews>
    <sheetView topLeftCell="P1" workbookViewId="0">
      <selection activeCell="U24" sqref="U24"/>
    </sheetView>
  </sheetViews>
  <sheetFormatPr defaultRowHeight="15" x14ac:dyDescent="0.25"/>
  <cols>
    <col min="1" max="1" width="6.140625" bestFit="1" customWidth="1"/>
    <col min="2" max="2" width="8.5703125" bestFit="1" customWidth="1"/>
    <col min="5" max="5" width="12.140625" bestFit="1" customWidth="1"/>
    <col min="6" max="6" width="12.85546875" bestFit="1" customWidth="1"/>
    <col min="7" max="7" width="12.28515625" bestFit="1" customWidth="1"/>
    <col min="8" max="8" width="12.140625" bestFit="1" customWidth="1"/>
    <col min="9" max="9" width="12.85546875" bestFit="1" customWidth="1"/>
    <col min="10" max="10" width="12.28515625" bestFit="1" customWidth="1"/>
    <col min="11" max="11" width="11" bestFit="1" customWidth="1"/>
    <col min="12" max="12" width="12.28515625" bestFit="1" customWidth="1"/>
    <col min="13" max="13" width="11.5703125" bestFit="1" customWidth="1"/>
  </cols>
  <sheetData>
    <row r="1" spans="1:13" ht="15.75" thickBot="1" x14ac:dyDescent="0.3">
      <c r="A1" s="96" t="s">
        <v>22</v>
      </c>
      <c r="B1" s="98"/>
      <c r="C1" s="98"/>
      <c r="D1" s="97"/>
      <c r="E1" s="96" t="s">
        <v>5</v>
      </c>
      <c r="F1" s="98"/>
      <c r="G1" s="97"/>
      <c r="H1" s="96" t="s">
        <v>10</v>
      </c>
      <c r="I1" s="98"/>
      <c r="J1" s="98"/>
    </row>
    <row r="2" spans="1:13" ht="15.75" thickBot="1" x14ac:dyDescent="0.3">
      <c r="A2" s="16" t="s">
        <v>0</v>
      </c>
      <c r="B2" s="17" t="s">
        <v>1</v>
      </c>
      <c r="C2" s="17" t="s">
        <v>2</v>
      </c>
      <c r="D2" s="18" t="s">
        <v>3</v>
      </c>
      <c r="E2" s="16" t="s">
        <v>21</v>
      </c>
      <c r="F2" s="17" t="s">
        <v>4</v>
      </c>
      <c r="G2" s="18" t="s">
        <v>12</v>
      </c>
      <c r="H2" s="4" t="s">
        <v>21</v>
      </c>
      <c r="I2" s="5" t="s">
        <v>4</v>
      </c>
      <c r="J2" s="5" t="s">
        <v>12</v>
      </c>
      <c r="K2" t="s">
        <v>26</v>
      </c>
      <c r="L2" t="s">
        <v>28</v>
      </c>
      <c r="M2" t="s">
        <v>27</v>
      </c>
    </row>
    <row r="3" spans="1:13" x14ac:dyDescent="0.25">
      <c r="A3" s="28">
        <v>17</v>
      </c>
      <c r="B3" s="29">
        <v>22</v>
      </c>
      <c r="C3" s="30">
        <v>164</v>
      </c>
      <c r="D3" s="31">
        <v>9</v>
      </c>
      <c r="E3" s="32">
        <v>50</v>
      </c>
      <c r="F3" s="30">
        <v>2546</v>
      </c>
      <c r="G3" s="33">
        <v>105</v>
      </c>
      <c r="H3" s="32">
        <v>36</v>
      </c>
      <c r="I3" s="30">
        <v>2024</v>
      </c>
      <c r="J3" s="45">
        <v>94</v>
      </c>
      <c r="K3" s="23">
        <f>H3-E3</f>
        <v>-14</v>
      </c>
      <c r="L3" s="23">
        <f>I3-F3</f>
        <v>-522</v>
      </c>
      <c r="M3">
        <f>J3-G3</f>
        <v>-11</v>
      </c>
    </row>
    <row r="4" spans="1:13" x14ac:dyDescent="0.25">
      <c r="A4" s="28">
        <v>43</v>
      </c>
      <c r="B4" s="29">
        <v>48</v>
      </c>
      <c r="C4" s="30">
        <v>3172</v>
      </c>
      <c r="D4" s="31">
        <v>55</v>
      </c>
      <c r="E4" s="32">
        <v>329</v>
      </c>
      <c r="F4" s="30">
        <v>19454</v>
      </c>
      <c r="G4" s="33">
        <v>430</v>
      </c>
      <c r="H4" s="32">
        <v>323</v>
      </c>
      <c r="I4" s="30">
        <v>17856</v>
      </c>
      <c r="J4" s="45">
        <v>649</v>
      </c>
      <c r="K4" s="23">
        <f t="shared" ref="K4:K27" si="0">H4-E4</f>
        <v>-6</v>
      </c>
      <c r="L4" s="23">
        <f t="shared" ref="L4:L27" si="1">I4-F4</f>
        <v>-1598</v>
      </c>
      <c r="M4" s="27">
        <f t="shared" ref="M4:M27" si="2">J4-G4</f>
        <v>219</v>
      </c>
    </row>
    <row r="5" spans="1:13" x14ac:dyDescent="0.25">
      <c r="A5" s="1">
        <v>11</v>
      </c>
      <c r="B5" s="2">
        <v>11</v>
      </c>
      <c r="C5" s="10">
        <v>32</v>
      </c>
      <c r="D5" s="14">
        <v>1</v>
      </c>
      <c r="E5" s="12">
        <v>2</v>
      </c>
      <c r="F5" s="10">
        <v>102</v>
      </c>
      <c r="G5" s="3">
        <v>25</v>
      </c>
      <c r="H5" s="12">
        <v>4</v>
      </c>
      <c r="I5" s="10">
        <v>154</v>
      </c>
      <c r="J5" s="27">
        <v>33</v>
      </c>
      <c r="K5" s="23">
        <f t="shared" si="0"/>
        <v>2</v>
      </c>
      <c r="L5" s="23">
        <f t="shared" si="1"/>
        <v>52</v>
      </c>
      <c r="M5" s="27">
        <f t="shared" si="2"/>
        <v>8</v>
      </c>
    </row>
    <row r="6" spans="1:13" x14ac:dyDescent="0.25">
      <c r="A6" s="1">
        <v>19</v>
      </c>
      <c r="B6" s="2">
        <v>19</v>
      </c>
      <c r="C6" s="10">
        <v>512</v>
      </c>
      <c r="D6" s="14">
        <v>1</v>
      </c>
      <c r="E6" s="12">
        <v>11</v>
      </c>
      <c r="F6" s="10">
        <v>361</v>
      </c>
      <c r="G6" s="3">
        <v>48</v>
      </c>
      <c r="H6" s="12">
        <v>18</v>
      </c>
      <c r="I6" s="10">
        <v>456</v>
      </c>
      <c r="J6" s="27">
        <v>172</v>
      </c>
      <c r="K6" s="23">
        <f t="shared" si="0"/>
        <v>7</v>
      </c>
      <c r="L6" s="23">
        <f t="shared" si="1"/>
        <v>95</v>
      </c>
      <c r="M6" s="27">
        <f t="shared" si="2"/>
        <v>124</v>
      </c>
    </row>
    <row r="7" spans="1:13" x14ac:dyDescent="0.25">
      <c r="A7" s="1">
        <v>22</v>
      </c>
      <c r="B7" s="2">
        <v>17</v>
      </c>
      <c r="C7" s="10">
        <v>1280</v>
      </c>
      <c r="D7" s="14">
        <v>1</v>
      </c>
      <c r="E7" s="12">
        <v>15</v>
      </c>
      <c r="F7" s="10">
        <v>500</v>
      </c>
      <c r="G7" s="3">
        <v>121</v>
      </c>
      <c r="H7" s="12">
        <v>30</v>
      </c>
      <c r="I7" s="10">
        <v>629</v>
      </c>
      <c r="J7" s="27">
        <v>319</v>
      </c>
      <c r="K7" s="23">
        <f t="shared" si="0"/>
        <v>15</v>
      </c>
      <c r="L7" s="23">
        <f t="shared" si="1"/>
        <v>129</v>
      </c>
      <c r="M7" s="27">
        <f t="shared" si="2"/>
        <v>198</v>
      </c>
    </row>
    <row r="8" spans="1:13" x14ac:dyDescent="0.25">
      <c r="A8" s="1">
        <v>27</v>
      </c>
      <c r="B8" s="2">
        <v>27</v>
      </c>
      <c r="C8" s="10">
        <v>8192</v>
      </c>
      <c r="D8" s="14">
        <v>1</v>
      </c>
      <c r="E8" s="12">
        <v>26</v>
      </c>
      <c r="F8" s="10">
        <v>834</v>
      </c>
      <c r="G8" s="3">
        <v>69</v>
      </c>
      <c r="H8" s="12">
        <v>53</v>
      </c>
      <c r="I8" s="10">
        <v>972</v>
      </c>
      <c r="J8" s="27">
        <v>807</v>
      </c>
      <c r="K8" s="23">
        <f t="shared" si="0"/>
        <v>27</v>
      </c>
      <c r="L8" s="23">
        <f t="shared" si="1"/>
        <v>138</v>
      </c>
      <c r="M8" s="27">
        <f t="shared" si="2"/>
        <v>738</v>
      </c>
    </row>
    <row r="9" spans="1:13" x14ac:dyDescent="0.25">
      <c r="A9" s="28">
        <v>24</v>
      </c>
      <c r="B9" s="29">
        <v>29</v>
      </c>
      <c r="C9" s="30">
        <v>1194</v>
      </c>
      <c r="D9" s="31">
        <v>189</v>
      </c>
      <c r="E9" s="32">
        <v>160</v>
      </c>
      <c r="F9" s="30">
        <v>17623</v>
      </c>
      <c r="G9" s="33">
        <v>68</v>
      </c>
      <c r="H9" s="32">
        <v>203</v>
      </c>
      <c r="I9" s="30">
        <v>23432</v>
      </c>
      <c r="J9" s="45">
        <v>188</v>
      </c>
      <c r="K9" s="23">
        <f t="shared" si="0"/>
        <v>43</v>
      </c>
      <c r="L9" s="23">
        <f t="shared" si="1"/>
        <v>5809</v>
      </c>
      <c r="M9" s="27">
        <f t="shared" si="2"/>
        <v>120</v>
      </c>
    </row>
    <row r="10" spans="1:13" x14ac:dyDescent="0.25">
      <c r="A10" s="1">
        <v>28</v>
      </c>
      <c r="B10" s="2">
        <v>21</v>
      </c>
      <c r="C10" s="10">
        <v>8000</v>
      </c>
      <c r="D10" s="14">
        <v>1</v>
      </c>
      <c r="E10" s="12">
        <v>25</v>
      </c>
      <c r="F10" s="10">
        <v>889</v>
      </c>
      <c r="G10" s="3">
        <v>178</v>
      </c>
      <c r="H10" s="12">
        <v>86</v>
      </c>
      <c r="I10" s="10">
        <v>1197</v>
      </c>
      <c r="J10" s="27">
        <v>1010</v>
      </c>
      <c r="K10" s="23">
        <f t="shared" si="0"/>
        <v>61</v>
      </c>
      <c r="L10" s="23">
        <f t="shared" si="1"/>
        <v>308</v>
      </c>
      <c r="M10" s="27">
        <f t="shared" si="2"/>
        <v>832</v>
      </c>
    </row>
    <row r="11" spans="1:13" x14ac:dyDescent="0.25">
      <c r="A11" s="1">
        <v>35</v>
      </c>
      <c r="B11" s="2">
        <v>35</v>
      </c>
      <c r="C11" s="10">
        <v>131072</v>
      </c>
      <c r="D11" s="14">
        <v>1</v>
      </c>
      <c r="E11" s="12">
        <v>48</v>
      </c>
      <c r="F11" s="10">
        <v>1475</v>
      </c>
      <c r="G11" s="3">
        <v>91</v>
      </c>
      <c r="H11" s="12">
        <v>180</v>
      </c>
      <c r="I11" s="10">
        <v>1645</v>
      </c>
      <c r="J11" s="27">
        <v>3714</v>
      </c>
      <c r="K11" s="23">
        <f t="shared" si="0"/>
        <v>132</v>
      </c>
      <c r="L11" s="23">
        <f t="shared" si="1"/>
        <v>170</v>
      </c>
      <c r="M11" s="27">
        <f t="shared" si="2"/>
        <v>3623</v>
      </c>
    </row>
    <row r="12" spans="1:13" x14ac:dyDescent="0.25">
      <c r="A12" s="28">
        <v>31</v>
      </c>
      <c r="B12" s="29">
        <v>41</v>
      </c>
      <c r="C12" s="30">
        <v>15386</v>
      </c>
      <c r="D12" s="31">
        <v>1727</v>
      </c>
      <c r="E12" s="32">
        <v>4244</v>
      </c>
      <c r="F12" s="30">
        <v>299592</v>
      </c>
      <c r="G12" s="33">
        <v>452</v>
      </c>
      <c r="H12" s="32">
        <v>4485</v>
      </c>
      <c r="I12" s="30">
        <v>333248</v>
      </c>
      <c r="J12" s="45">
        <v>1264</v>
      </c>
      <c r="K12" s="23">
        <f t="shared" si="0"/>
        <v>241</v>
      </c>
      <c r="L12" s="23">
        <f t="shared" si="1"/>
        <v>33656</v>
      </c>
      <c r="M12" s="27">
        <f t="shared" si="2"/>
        <v>812</v>
      </c>
    </row>
    <row r="13" spans="1:13" x14ac:dyDescent="0.25">
      <c r="A13" s="1">
        <v>41</v>
      </c>
      <c r="B13" s="2">
        <v>31</v>
      </c>
      <c r="C13" s="10">
        <v>819200</v>
      </c>
      <c r="D13" s="14">
        <v>1</v>
      </c>
      <c r="E13" s="12">
        <v>67</v>
      </c>
      <c r="F13" s="10">
        <v>2011</v>
      </c>
      <c r="G13" s="3">
        <v>205</v>
      </c>
      <c r="H13" s="12">
        <v>628</v>
      </c>
      <c r="I13" s="10">
        <v>2170</v>
      </c>
      <c r="J13" s="27">
        <v>6978</v>
      </c>
      <c r="K13" s="23">
        <f t="shared" si="0"/>
        <v>561</v>
      </c>
      <c r="L13" s="23">
        <f t="shared" si="1"/>
        <v>159</v>
      </c>
      <c r="M13" s="27">
        <f t="shared" si="2"/>
        <v>6773</v>
      </c>
    </row>
    <row r="14" spans="1:13" x14ac:dyDescent="0.25">
      <c r="A14" s="1">
        <v>43</v>
      </c>
      <c r="B14" s="2">
        <v>43</v>
      </c>
      <c r="C14" s="19">
        <v>2097152</v>
      </c>
      <c r="D14" s="14">
        <v>1</v>
      </c>
      <c r="E14" s="12">
        <v>94</v>
      </c>
      <c r="F14" s="10">
        <v>2774</v>
      </c>
      <c r="G14" s="3">
        <v>113</v>
      </c>
      <c r="H14" s="12">
        <v>762</v>
      </c>
      <c r="I14" s="10">
        <v>2494</v>
      </c>
      <c r="J14" s="27">
        <v>15774</v>
      </c>
      <c r="K14" s="23">
        <f t="shared" si="0"/>
        <v>668</v>
      </c>
      <c r="L14" s="23">
        <f t="shared" si="1"/>
        <v>-280</v>
      </c>
      <c r="M14" s="27">
        <f t="shared" si="2"/>
        <v>15661</v>
      </c>
    </row>
    <row r="15" spans="1:13" x14ac:dyDescent="0.25">
      <c r="A15" s="28">
        <v>38</v>
      </c>
      <c r="B15" s="29">
        <v>113</v>
      </c>
      <c r="C15" s="30">
        <v>43200</v>
      </c>
      <c r="D15" s="31">
        <v>75</v>
      </c>
      <c r="E15" s="32">
        <v>1432</v>
      </c>
      <c r="F15" s="30">
        <v>122280</v>
      </c>
      <c r="G15" s="33">
        <v>72</v>
      </c>
      <c r="H15" s="32">
        <v>2243</v>
      </c>
      <c r="I15" s="30">
        <v>163963</v>
      </c>
      <c r="J15" s="45">
        <v>255</v>
      </c>
      <c r="K15" s="23">
        <f t="shared" si="0"/>
        <v>811</v>
      </c>
      <c r="L15" s="23">
        <f t="shared" si="1"/>
        <v>41683</v>
      </c>
      <c r="M15" s="27">
        <f t="shared" si="2"/>
        <v>183</v>
      </c>
    </row>
    <row r="16" spans="1:13" x14ac:dyDescent="0.25">
      <c r="A16" s="28">
        <v>34</v>
      </c>
      <c r="B16" s="29">
        <v>29</v>
      </c>
      <c r="C16" s="30">
        <v>61288</v>
      </c>
      <c r="D16" s="31">
        <v>198</v>
      </c>
      <c r="E16" s="32">
        <v>913</v>
      </c>
      <c r="F16" s="30">
        <v>33589</v>
      </c>
      <c r="G16" s="33">
        <v>2206</v>
      </c>
      <c r="H16" s="32">
        <v>1842</v>
      </c>
      <c r="I16" s="30">
        <v>34191</v>
      </c>
      <c r="J16" s="45">
        <v>3530</v>
      </c>
      <c r="K16" s="23">
        <f t="shared" si="0"/>
        <v>929</v>
      </c>
      <c r="L16" s="23">
        <f t="shared" si="1"/>
        <v>602</v>
      </c>
      <c r="M16" s="27">
        <f t="shared" si="2"/>
        <v>1324</v>
      </c>
    </row>
    <row r="17" spans="1:13" x14ac:dyDescent="0.25">
      <c r="A17" s="28">
        <v>53</v>
      </c>
      <c r="B17" s="29">
        <v>53</v>
      </c>
      <c r="C17" s="30">
        <v>21658</v>
      </c>
      <c r="D17" s="31">
        <v>2620</v>
      </c>
      <c r="E17" s="32">
        <v>4957</v>
      </c>
      <c r="F17" s="30">
        <v>433082</v>
      </c>
      <c r="G17" s="33">
        <v>577</v>
      </c>
      <c r="H17" s="32">
        <v>6167</v>
      </c>
      <c r="I17" s="30">
        <v>560369</v>
      </c>
      <c r="J17" s="45">
        <v>1102</v>
      </c>
      <c r="K17" s="23">
        <f t="shared" si="0"/>
        <v>1210</v>
      </c>
      <c r="L17" s="23">
        <f t="shared" si="1"/>
        <v>127287</v>
      </c>
      <c r="M17" s="27">
        <f t="shared" si="2"/>
        <v>525</v>
      </c>
    </row>
    <row r="18" spans="1:13" x14ac:dyDescent="0.25">
      <c r="A18" s="28">
        <v>45</v>
      </c>
      <c r="B18" s="29">
        <v>145</v>
      </c>
      <c r="C18" s="30">
        <v>259200</v>
      </c>
      <c r="D18" s="31">
        <v>75</v>
      </c>
      <c r="E18" s="32">
        <v>2136</v>
      </c>
      <c r="F18" s="30">
        <v>199779</v>
      </c>
      <c r="G18" s="33">
        <v>81</v>
      </c>
      <c r="H18" s="32">
        <v>3490</v>
      </c>
      <c r="I18" s="30">
        <v>253895</v>
      </c>
      <c r="J18" s="45">
        <v>343</v>
      </c>
      <c r="K18" s="23">
        <f t="shared" si="0"/>
        <v>1354</v>
      </c>
      <c r="L18" s="23">
        <f t="shared" si="1"/>
        <v>54116</v>
      </c>
      <c r="M18" s="27">
        <f t="shared" si="2"/>
        <v>262</v>
      </c>
    </row>
    <row r="19" spans="1:13" x14ac:dyDescent="0.25">
      <c r="A19" s="28">
        <v>41</v>
      </c>
      <c r="B19" s="29">
        <v>127</v>
      </c>
      <c r="C19" s="30">
        <v>86400</v>
      </c>
      <c r="D19" s="31">
        <v>75</v>
      </c>
      <c r="E19" s="32">
        <v>1541</v>
      </c>
      <c r="F19" s="30">
        <v>149043</v>
      </c>
      <c r="G19" s="33">
        <v>75</v>
      </c>
      <c r="H19" s="32">
        <v>3166</v>
      </c>
      <c r="I19" s="30">
        <v>203327</v>
      </c>
      <c r="J19" s="45">
        <v>296</v>
      </c>
      <c r="K19" s="23">
        <f t="shared" si="0"/>
        <v>1625</v>
      </c>
      <c r="L19" s="23">
        <f t="shared" si="1"/>
        <v>54284</v>
      </c>
      <c r="M19" s="27">
        <f t="shared" si="2"/>
        <v>221</v>
      </c>
    </row>
    <row r="20" spans="1:13" x14ac:dyDescent="0.25">
      <c r="A20" s="1">
        <v>53</v>
      </c>
      <c r="B20" s="2">
        <v>39</v>
      </c>
      <c r="C20" s="19">
        <v>32000000</v>
      </c>
      <c r="D20" s="14">
        <v>1</v>
      </c>
      <c r="E20" s="12">
        <v>155</v>
      </c>
      <c r="F20" s="10">
        <v>4232</v>
      </c>
      <c r="G20" s="3">
        <v>352</v>
      </c>
      <c r="H20" s="12">
        <v>8773</v>
      </c>
      <c r="I20" s="10">
        <v>4680</v>
      </c>
      <c r="J20" s="27">
        <v>31468</v>
      </c>
      <c r="K20" s="23">
        <f t="shared" si="0"/>
        <v>8618</v>
      </c>
      <c r="L20" s="23">
        <f t="shared" si="1"/>
        <v>448</v>
      </c>
      <c r="M20" s="27">
        <f t="shared" si="2"/>
        <v>31116</v>
      </c>
    </row>
    <row r="21" spans="1:13" x14ac:dyDescent="0.25">
      <c r="A21" s="28">
        <v>40</v>
      </c>
      <c r="B21" s="29">
        <v>49</v>
      </c>
      <c r="C21" s="30">
        <v>321114</v>
      </c>
      <c r="D21" s="31">
        <v>59229</v>
      </c>
      <c r="E21" s="32">
        <v>76423</v>
      </c>
      <c r="F21" s="30">
        <v>8465567</v>
      </c>
      <c r="G21" s="33">
        <v>128</v>
      </c>
      <c r="H21" s="32">
        <v>88879</v>
      </c>
      <c r="I21" s="30">
        <v>10246096</v>
      </c>
      <c r="J21" s="45">
        <v>778</v>
      </c>
      <c r="K21" s="23">
        <f t="shared" si="0"/>
        <v>12456</v>
      </c>
      <c r="L21" s="23">
        <f t="shared" si="1"/>
        <v>1780529</v>
      </c>
      <c r="M21" s="27">
        <f t="shared" si="2"/>
        <v>650</v>
      </c>
    </row>
    <row r="22" spans="1:13" x14ac:dyDescent="0.25">
      <c r="A22" s="28">
        <v>71</v>
      </c>
      <c r="B22" s="29">
        <v>66</v>
      </c>
      <c r="C22" s="34">
        <v>5093654</v>
      </c>
      <c r="D22" s="31">
        <v>4404</v>
      </c>
      <c r="E22" s="32">
        <v>16099</v>
      </c>
      <c r="F22" s="30">
        <v>905381</v>
      </c>
      <c r="G22" s="33">
        <v>5684</v>
      </c>
      <c r="H22" s="32">
        <v>38052</v>
      </c>
      <c r="I22" s="30">
        <v>1132824</v>
      </c>
      <c r="J22" s="45">
        <v>23952</v>
      </c>
      <c r="K22" s="23">
        <f t="shared" si="0"/>
        <v>21953</v>
      </c>
      <c r="L22" s="23">
        <f t="shared" si="1"/>
        <v>227443</v>
      </c>
      <c r="M22" s="27">
        <f t="shared" si="2"/>
        <v>18268</v>
      </c>
    </row>
    <row r="23" spans="1:13" x14ac:dyDescent="0.25">
      <c r="A23" s="1">
        <v>60</v>
      </c>
      <c r="B23" s="2">
        <v>45</v>
      </c>
      <c r="C23" s="19">
        <v>524288000</v>
      </c>
      <c r="D23" s="14">
        <v>1</v>
      </c>
      <c r="E23" s="12">
        <v>192</v>
      </c>
      <c r="F23" s="10">
        <v>4783</v>
      </c>
      <c r="G23" s="3">
        <v>265</v>
      </c>
      <c r="H23" s="12">
        <v>47855</v>
      </c>
      <c r="I23" s="10">
        <v>4950</v>
      </c>
      <c r="J23" s="27">
        <v>62262</v>
      </c>
      <c r="K23" s="23">
        <f t="shared" si="0"/>
        <v>47663</v>
      </c>
      <c r="L23" s="23">
        <f t="shared" si="1"/>
        <v>167</v>
      </c>
      <c r="M23" s="27">
        <f t="shared" si="2"/>
        <v>61997</v>
      </c>
    </row>
    <row r="24" spans="1:13" x14ac:dyDescent="0.25">
      <c r="A24" s="28">
        <v>73</v>
      </c>
      <c r="B24" s="29">
        <v>68</v>
      </c>
      <c r="C24" s="34">
        <v>3258135</v>
      </c>
      <c r="D24" s="31">
        <v>168754</v>
      </c>
      <c r="E24" s="32">
        <v>470952</v>
      </c>
      <c r="F24" s="30">
        <v>33102086</v>
      </c>
      <c r="G24" s="33">
        <v>3376</v>
      </c>
      <c r="H24" s="32">
        <v>518636</v>
      </c>
      <c r="I24" s="30">
        <v>41071048</v>
      </c>
      <c r="J24" s="45">
        <v>11278</v>
      </c>
      <c r="K24" s="23">
        <f t="shared" si="0"/>
        <v>47684</v>
      </c>
      <c r="L24" s="23">
        <f t="shared" si="1"/>
        <v>7968962</v>
      </c>
      <c r="M24" s="27">
        <f t="shared" si="2"/>
        <v>7902</v>
      </c>
    </row>
    <row r="25" spans="1:13" x14ac:dyDescent="0.25">
      <c r="A25" s="28">
        <v>45</v>
      </c>
      <c r="B25" s="29">
        <v>60</v>
      </c>
      <c r="C25" s="34">
        <v>1455374</v>
      </c>
      <c r="D25" s="31">
        <v>252641</v>
      </c>
      <c r="E25" s="32">
        <v>638468</v>
      </c>
      <c r="F25" s="30">
        <v>47028157</v>
      </c>
      <c r="G25" s="33">
        <v>1963</v>
      </c>
      <c r="H25" s="32">
        <v>757761</v>
      </c>
      <c r="I25" s="30">
        <v>58769580</v>
      </c>
      <c r="J25" s="45">
        <v>15018</v>
      </c>
      <c r="K25" s="23">
        <f t="shared" si="0"/>
        <v>119293</v>
      </c>
      <c r="L25" s="23">
        <f t="shared" si="1"/>
        <v>11741423</v>
      </c>
      <c r="M25" s="27">
        <f t="shared" si="2"/>
        <v>13055</v>
      </c>
    </row>
    <row r="26" spans="1:13" x14ac:dyDescent="0.25">
      <c r="A26" s="1">
        <v>78</v>
      </c>
      <c r="B26" s="2">
        <v>57</v>
      </c>
      <c r="C26" s="19">
        <v>128000000000</v>
      </c>
      <c r="D26" s="14">
        <v>1</v>
      </c>
      <c r="E26" s="12">
        <v>483</v>
      </c>
      <c r="F26" s="10">
        <v>11408</v>
      </c>
      <c r="G26" s="3">
        <v>446</v>
      </c>
      <c r="H26" s="12">
        <v>461697</v>
      </c>
      <c r="I26" s="10">
        <v>10773</v>
      </c>
      <c r="J26" s="27">
        <v>381815</v>
      </c>
      <c r="K26" s="23">
        <f t="shared" si="0"/>
        <v>461214</v>
      </c>
      <c r="L26" s="23">
        <f t="shared" si="1"/>
        <v>-635</v>
      </c>
      <c r="M26" s="27">
        <f t="shared" si="2"/>
        <v>381369</v>
      </c>
    </row>
    <row r="27" spans="1:13" x14ac:dyDescent="0.25">
      <c r="A27" s="1">
        <v>79</v>
      </c>
      <c r="B27" s="2">
        <v>59</v>
      </c>
      <c r="C27" s="19">
        <v>335544320000</v>
      </c>
      <c r="D27" s="14">
        <v>1</v>
      </c>
      <c r="E27" s="12">
        <v>413</v>
      </c>
      <c r="F27" s="10">
        <v>9546</v>
      </c>
      <c r="G27" s="3">
        <v>325</v>
      </c>
      <c r="H27" s="12">
        <v>727951</v>
      </c>
      <c r="I27" s="10">
        <v>8909</v>
      </c>
      <c r="J27" s="27">
        <v>451553</v>
      </c>
      <c r="K27" s="23">
        <f t="shared" si="0"/>
        <v>727538</v>
      </c>
      <c r="L27" s="23">
        <f t="shared" si="1"/>
        <v>-637</v>
      </c>
      <c r="M27" s="27">
        <f t="shared" si="2"/>
        <v>451228</v>
      </c>
    </row>
    <row r="28" spans="1:13" x14ac:dyDescent="0.25">
      <c r="A28" s="24"/>
      <c r="B28" s="24"/>
      <c r="C28" s="47"/>
      <c r="D28" s="48"/>
      <c r="E28" s="48"/>
      <c r="F28" s="48"/>
      <c r="G28" s="24"/>
      <c r="H28" s="49"/>
      <c r="I28" s="49"/>
      <c r="J28" s="49"/>
    </row>
    <row r="29" spans="1:13" x14ac:dyDescent="0.25">
      <c r="A29" s="24"/>
      <c r="B29" s="24"/>
      <c r="C29" s="47"/>
      <c r="D29" s="48"/>
      <c r="E29" s="48"/>
      <c r="F29" s="48"/>
      <c r="G29" s="24"/>
      <c r="H29" s="49"/>
      <c r="I29" s="49"/>
      <c r="J29" s="49"/>
    </row>
    <row r="30" spans="1:13" x14ac:dyDescent="0.25">
      <c r="A30" s="24"/>
      <c r="B30" s="24"/>
      <c r="C30" s="47"/>
      <c r="D30" s="48"/>
      <c r="E30" s="48"/>
      <c r="F30" s="48"/>
      <c r="G30" s="24"/>
      <c r="H30" s="49"/>
      <c r="I30" s="49"/>
      <c r="J30" s="49"/>
    </row>
    <row r="31" spans="1:13" x14ac:dyDescent="0.25">
      <c r="A31" s="24"/>
      <c r="B31" s="24"/>
      <c r="C31" s="47"/>
      <c r="D31" s="48"/>
      <c r="E31" s="48"/>
      <c r="F31" s="48"/>
      <c r="G31" s="24"/>
      <c r="H31" s="49"/>
      <c r="I31" s="49"/>
      <c r="J31" s="49"/>
    </row>
    <row r="32" spans="1:13" x14ac:dyDescent="0.25">
      <c r="A32" s="24"/>
      <c r="B32" s="24"/>
      <c r="C32" s="47"/>
      <c r="D32" s="48"/>
      <c r="E32" s="48"/>
      <c r="F32" s="48"/>
      <c r="G32" s="24"/>
      <c r="H32" s="49"/>
      <c r="I32" s="49"/>
      <c r="J32" s="49"/>
    </row>
    <row r="33" spans="1:10" x14ac:dyDescent="0.25">
      <c r="A33" s="24"/>
      <c r="B33" s="24"/>
      <c r="C33" s="47"/>
      <c r="D33" s="48"/>
      <c r="E33" s="48"/>
      <c r="F33" s="48"/>
      <c r="G33" s="24"/>
      <c r="H33" s="49"/>
      <c r="I33" s="49"/>
      <c r="J33" s="49"/>
    </row>
    <row r="34" spans="1:10" x14ac:dyDescent="0.25">
      <c r="A34" s="24"/>
      <c r="B34" s="24"/>
      <c r="C34" s="47"/>
      <c r="D34" s="48"/>
      <c r="E34" s="48"/>
      <c r="F34" s="48"/>
      <c r="G34" s="24"/>
      <c r="H34" s="49"/>
      <c r="I34" s="49"/>
      <c r="J34" s="49"/>
    </row>
  </sheetData>
  <sortState xmlns:xlrd2="http://schemas.microsoft.com/office/spreadsheetml/2017/richdata2" ref="A3:L27">
    <sortCondition ref="K3:K27"/>
  </sortState>
  <mergeCells count="3">
    <mergeCell ref="A1:D1"/>
    <mergeCell ref="E1:G1"/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9B0-0B61-4B77-8F2F-F10315ECEEA4}">
  <dimension ref="A1:J72"/>
  <sheetViews>
    <sheetView zoomScaleNormal="100" workbookViewId="0">
      <selection activeCell="E27" sqref="E27"/>
    </sheetView>
  </sheetViews>
  <sheetFormatPr defaultRowHeight="15" x14ac:dyDescent="0.25"/>
  <cols>
    <col min="5" max="5" width="12" style="27" bestFit="1" customWidth="1"/>
    <col min="10" max="10" width="11" bestFit="1" customWidth="1"/>
  </cols>
  <sheetData>
    <row r="1" spans="1:10" x14ac:dyDescent="0.25">
      <c r="A1" s="102" t="s">
        <v>8</v>
      </c>
      <c r="B1" s="102"/>
      <c r="C1" s="102"/>
      <c r="D1" s="102"/>
      <c r="E1" s="46"/>
      <c r="F1" s="102" t="s">
        <v>12</v>
      </c>
      <c r="G1" s="102"/>
      <c r="H1" s="102"/>
      <c r="I1" s="102"/>
      <c r="J1" s="102"/>
    </row>
    <row r="2" spans="1:10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25</v>
      </c>
      <c r="F2" s="27" t="s">
        <v>13</v>
      </c>
      <c r="G2" s="27" t="s">
        <v>14</v>
      </c>
      <c r="H2" t="s">
        <v>15</v>
      </c>
      <c r="I2" t="s">
        <v>16</v>
      </c>
      <c r="J2" t="s">
        <v>17</v>
      </c>
    </row>
    <row r="3" spans="1:10" x14ac:dyDescent="0.25">
      <c r="A3" s="27">
        <v>193</v>
      </c>
      <c r="B3" s="27">
        <v>143</v>
      </c>
      <c r="C3" s="27">
        <v>2.30584300921369E+28</v>
      </c>
      <c r="D3" s="27">
        <v>1</v>
      </c>
      <c r="E3" s="27">
        <f t="shared" ref="E3:E34" si="0">D3/C3</f>
        <v>4.3368086899420252E-29</v>
      </c>
      <c r="F3" s="27">
        <v>685</v>
      </c>
      <c r="G3" s="27"/>
      <c r="I3" s="27"/>
    </row>
    <row r="4" spans="1:10" x14ac:dyDescent="0.25">
      <c r="A4" s="27">
        <v>163</v>
      </c>
      <c r="B4" s="27">
        <v>163</v>
      </c>
      <c r="C4" s="27">
        <v>2.41785163922925E+24</v>
      </c>
      <c r="D4" s="27">
        <v>1</v>
      </c>
      <c r="E4" s="27">
        <f t="shared" si="0"/>
        <v>4.1359030627651531E-25</v>
      </c>
      <c r="F4" s="27">
        <v>443</v>
      </c>
      <c r="G4" s="27"/>
      <c r="H4" s="27"/>
      <c r="I4" s="27"/>
      <c r="J4" s="27"/>
    </row>
    <row r="5" spans="1:10" x14ac:dyDescent="0.25">
      <c r="A5" s="27">
        <v>128</v>
      </c>
      <c r="B5" s="27">
        <v>93</v>
      </c>
      <c r="C5" s="27">
        <v>2.048E+18</v>
      </c>
      <c r="D5" s="27">
        <v>1</v>
      </c>
      <c r="E5" s="27">
        <f t="shared" si="0"/>
        <v>4.8828125000000004E-19</v>
      </c>
      <c r="F5" s="27">
        <v>634</v>
      </c>
      <c r="G5" s="27"/>
      <c r="H5" s="27"/>
      <c r="I5" s="27"/>
      <c r="J5" s="27"/>
    </row>
    <row r="6" spans="1:10" x14ac:dyDescent="0.25">
      <c r="A6" s="27">
        <v>103</v>
      </c>
      <c r="B6" s="27">
        <v>75</v>
      </c>
      <c r="C6" s="27">
        <v>512000000000000</v>
      </c>
      <c r="D6" s="27">
        <v>1</v>
      </c>
      <c r="E6" s="27">
        <f t="shared" si="0"/>
        <v>1.953125E-15</v>
      </c>
      <c r="F6" s="27">
        <v>540</v>
      </c>
      <c r="G6" s="27"/>
      <c r="H6" s="27"/>
      <c r="I6" s="27"/>
      <c r="J6" s="27"/>
    </row>
    <row r="7" spans="1:10" x14ac:dyDescent="0.25">
      <c r="A7" s="27">
        <v>98</v>
      </c>
      <c r="B7" s="27">
        <v>73</v>
      </c>
      <c r="C7" s="27">
        <v>214748364800000</v>
      </c>
      <c r="D7" s="27">
        <v>1</v>
      </c>
      <c r="E7" s="27">
        <f t="shared" si="0"/>
        <v>4.656612873077393E-15</v>
      </c>
      <c r="F7" s="27">
        <v>385</v>
      </c>
      <c r="G7" s="27"/>
      <c r="H7" s="27"/>
      <c r="I7" s="27"/>
      <c r="J7" s="27"/>
    </row>
    <row r="8" spans="1:10" x14ac:dyDescent="0.25">
      <c r="A8" s="27">
        <v>83</v>
      </c>
      <c r="B8" s="27">
        <v>83</v>
      </c>
      <c r="C8" s="27">
        <v>2199023255552</v>
      </c>
      <c r="D8" s="27">
        <v>1</v>
      </c>
      <c r="E8" s="27">
        <f t="shared" si="0"/>
        <v>4.5474735088646412E-13</v>
      </c>
      <c r="F8" s="27">
        <v>223</v>
      </c>
      <c r="G8" s="27"/>
      <c r="H8" s="27"/>
      <c r="I8" s="27"/>
      <c r="J8" s="27"/>
    </row>
    <row r="9" spans="1:10" x14ac:dyDescent="0.25">
      <c r="A9" s="27">
        <v>79</v>
      </c>
      <c r="B9" s="27">
        <v>59</v>
      </c>
      <c r="C9" s="27">
        <v>335544320000</v>
      </c>
      <c r="D9" s="27">
        <v>1</v>
      </c>
      <c r="E9" s="27">
        <f t="shared" si="0"/>
        <v>2.9802322387695314E-12</v>
      </c>
      <c r="F9" s="27">
        <v>325</v>
      </c>
      <c r="G9" s="27">
        <v>451553</v>
      </c>
      <c r="H9" s="27">
        <f t="shared" ref="H9:H22" si="1">MAX(F9,G9)</f>
        <v>451553</v>
      </c>
      <c r="I9" s="25">
        <f t="shared" ref="I9:I22" si="2">F9/H9</f>
        <v>7.1973832529071888E-4</v>
      </c>
      <c r="J9" s="27">
        <f t="shared" ref="J9:J22" si="3">G9/H9</f>
        <v>1</v>
      </c>
    </row>
    <row r="10" spans="1:10" x14ac:dyDescent="0.25">
      <c r="A10" s="27">
        <v>78</v>
      </c>
      <c r="B10" s="27">
        <v>57</v>
      </c>
      <c r="C10" s="27">
        <v>128000000000</v>
      </c>
      <c r="D10" s="27">
        <v>1</v>
      </c>
      <c r="E10" s="27">
        <f t="shared" si="0"/>
        <v>7.8125000000000005E-12</v>
      </c>
      <c r="F10" s="27">
        <v>446</v>
      </c>
      <c r="G10" s="27">
        <v>381815</v>
      </c>
      <c r="H10" s="27">
        <f t="shared" si="1"/>
        <v>381815</v>
      </c>
      <c r="I10" s="25">
        <f t="shared" si="2"/>
        <v>1.1681049723033406E-3</v>
      </c>
      <c r="J10" s="27">
        <f t="shared" si="3"/>
        <v>1</v>
      </c>
    </row>
    <row r="11" spans="1:10" x14ac:dyDescent="0.25">
      <c r="A11" s="27">
        <v>60</v>
      </c>
      <c r="B11" s="27">
        <v>45</v>
      </c>
      <c r="C11" s="27">
        <v>524288000</v>
      </c>
      <c r="D11" s="27">
        <v>1</v>
      </c>
      <c r="E11" s="27">
        <f t="shared" si="0"/>
        <v>1.9073486328125E-9</v>
      </c>
      <c r="F11" s="27">
        <v>265</v>
      </c>
      <c r="G11" s="27">
        <v>62262</v>
      </c>
      <c r="H11" s="27">
        <f t="shared" si="1"/>
        <v>62262</v>
      </c>
      <c r="I11" s="25">
        <f t="shared" si="2"/>
        <v>4.2562076386881247E-3</v>
      </c>
      <c r="J11" s="27">
        <f t="shared" si="3"/>
        <v>1</v>
      </c>
    </row>
    <row r="12" spans="1:10" x14ac:dyDescent="0.25">
      <c r="A12" s="27">
        <v>53</v>
      </c>
      <c r="B12" s="27">
        <v>39</v>
      </c>
      <c r="C12" s="27">
        <v>32000000</v>
      </c>
      <c r="D12" s="27">
        <v>1</v>
      </c>
      <c r="E12" s="27">
        <f t="shared" si="0"/>
        <v>3.1249999999999999E-8</v>
      </c>
      <c r="F12" s="27">
        <v>352</v>
      </c>
      <c r="G12" s="27">
        <v>31468</v>
      </c>
      <c r="H12" s="27">
        <f t="shared" si="1"/>
        <v>31468</v>
      </c>
      <c r="I12" s="25">
        <f t="shared" si="2"/>
        <v>1.1185966696326427E-2</v>
      </c>
      <c r="J12" s="27">
        <f t="shared" si="3"/>
        <v>1</v>
      </c>
    </row>
    <row r="13" spans="1:10" x14ac:dyDescent="0.25">
      <c r="A13" s="27">
        <v>43</v>
      </c>
      <c r="B13" s="27">
        <v>43</v>
      </c>
      <c r="C13" s="27">
        <v>2097152</v>
      </c>
      <c r="D13" s="27">
        <v>1</v>
      </c>
      <c r="E13" s="27">
        <f t="shared" si="0"/>
        <v>4.76837158203125E-7</v>
      </c>
      <c r="F13" s="27">
        <v>113</v>
      </c>
      <c r="G13" s="27">
        <v>15774</v>
      </c>
      <c r="H13" s="27">
        <f t="shared" si="1"/>
        <v>15774</v>
      </c>
      <c r="I13" s="25">
        <f t="shared" si="2"/>
        <v>7.1636870800050713E-3</v>
      </c>
      <c r="J13" s="27">
        <f t="shared" si="3"/>
        <v>1</v>
      </c>
    </row>
    <row r="14" spans="1:10" x14ac:dyDescent="0.25">
      <c r="A14" s="27">
        <v>41</v>
      </c>
      <c r="B14" s="27">
        <v>31</v>
      </c>
      <c r="C14" s="27">
        <v>819200</v>
      </c>
      <c r="D14" s="27">
        <v>1</v>
      </c>
      <c r="E14" s="27">
        <f t="shared" si="0"/>
        <v>1.220703125E-6</v>
      </c>
      <c r="F14" s="27">
        <v>205</v>
      </c>
      <c r="G14" s="27">
        <v>6978</v>
      </c>
      <c r="H14" s="27">
        <f t="shared" si="1"/>
        <v>6978</v>
      </c>
      <c r="I14" s="25">
        <f t="shared" si="2"/>
        <v>2.9378045285182001E-2</v>
      </c>
      <c r="J14" s="27">
        <f t="shared" si="3"/>
        <v>1</v>
      </c>
    </row>
    <row r="15" spans="1:10" x14ac:dyDescent="0.25">
      <c r="A15" s="27">
        <v>35</v>
      </c>
      <c r="B15" s="27">
        <v>35</v>
      </c>
      <c r="C15" s="27">
        <v>131072</v>
      </c>
      <c r="D15" s="27">
        <v>1</v>
      </c>
      <c r="E15" s="27">
        <f t="shared" si="0"/>
        <v>7.62939453125E-6</v>
      </c>
      <c r="F15" s="27">
        <v>91</v>
      </c>
      <c r="G15" s="27">
        <v>3714</v>
      </c>
      <c r="H15" s="27">
        <f t="shared" si="1"/>
        <v>3714</v>
      </c>
      <c r="I15" s="25">
        <f t="shared" si="2"/>
        <v>2.4501884760366181E-2</v>
      </c>
      <c r="J15" s="27">
        <f t="shared" si="3"/>
        <v>1</v>
      </c>
    </row>
    <row r="16" spans="1:10" x14ac:dyDescent="0.25">
      <c r="A16" s="27">
        <v>27</v>
      </c>
      <c r="B16" s="27">
        <v>27</v>
      </c>
      <c r="C16" s="27">
        <v>8192</v>
      </c>
      <c r="D16" s="27">
        <v>1</v>
      </c>
      <c r="E16" s="27">
        <f t="shared" si="0"/>
        <v>1.220703125E-4</v>
      </c>
      <c r="F16" s="27">
        <v>69</v>
      </c>
      <c r="G16" s="27">
        <v>807</v>
      </c>
      <c r="H16" s="27">
        <f t="shared" si="1"/>
        <v>807</v>
      </c>
      <c r="I16" s="25">
        <f t="shared" si="2"/>
        <v>8.5501858736059477E-2</v>
      </c>
      <c r="J16" s="27">
        <f t="shared" si="3"/>
        <v>1</v>
      </c>
    </row>
    <row r="17" spans="1:10" x14ac:dyDescent="0.25">
      <c r="A17" s="27">
        <v>28</v>
      </c>
      <c r="B17" s="27">
        <v>21</v>
      </c>
      <c r="C17" s="27">
        <v>8000</v>
      </c>
      <c r="D17" s="27">
        <v>1</v>
      </c>
      <c r="E17" s="27">
        <f t="shared" si="0"/>
        <v>1.25E-4</v>
      </c>
      <c r="F17" s="27">
        <v>178</v>
      </c>
      <c r="G17" s="27">
        <v>1010</v>
      </c>
      <c r="H17" s="27">
        <f t="shared" si="1"/>
        <v>1010</v>
      </c>
      <c r="I17" s="25">
        <f t="shared" si="2"/>
        <v>0.17623762376237623</v>
      </c>
      <c r="J17" s="27">
        <f t="shared" si="3"/>
        <v>1</v>
      </c>
    </row>
    <row r="18" spans="1:10" x14ac:dyDescent="0.25">
      <c r="A18" s="27">
        <v>45</v>
      </c>
      <c r="B18" s="27">
        <v>145</v>
      </c>
      <c r="C18" s="27">
        <v>259200</v>
      </c>
      <c r="D18" s="27">
        <v>75</v>
      </c>
      <c r="E18" s="27">
        <f t="shared" si="0"/>
        <v>2.8935185185185184E-4</v>
      </c>
      <c r="F18" s="27">
        <v>81</v>
      </c>
      <c r="G18" s="27">
        <v>343</v>
      </c>
      <c r="H18" s="27">
        <f t="shared" si="1"/>
        <v>343</v>
      </c>
      <c r="I18" s="25">
        <f t="shared" si="2"/>
        <v>0.23615160349854228</v>
      </c>
      <c r="J18" s="27">
        <f t="shared" si="3"/>
        <v>1</v>
      </c>
    </row>
    <row r="19" spans="1:10" x14ac:dyDescent="0.25">
      <c r="A19" s="27">
        <v>22</v>
      </c>
      <c r="B19" s="27">
        <v>17</v>
      </c>
      <c r="C19" s="27">
        <v>1280</v>
      </c>
      <c r="D19" s="27">
        <v>1</v>
      </c>
      <c r="E19" s="27">
        <f t="shared" si="0"/>
        <v>7.8125000000000004E-4</v>
      </c>
      <c r="F19" s="27">
        <v>121</v>
      </c>
      <c r="G19" s="27">
        <v>319</v>
      </c>
      <c r="H19" s="27">
        <f t="shared" si="1"/>
        <v>319</v>
      </c>
      <c r="I19" s="25">
        <f t="shared" si="2"/>
        <v>0.37931034482758619</v>
      </c>
      <c r="J19" s="27">
        <f t="shared" si="3"/>
        <v>1</v>
      </c>
    </row>
    <row r="20" spans="1:10" x14ac:dyDescent="0.25">
      <c r="A20" s="27">
        <v>71</v>
      </c>
      <c r="B20" s="27">
        <v>66</v>
      </c>
      <c r="C20" s="27">
        <v>5093654</v>
      </c>
      <c r="D20" s="27">
        <v>4404</v>
      </c>
      <c r="E20" s="27">
        <f t="shared" si="0"/>
        <v>8.6460525194683422E-4</v>
      </c>
      <c r="F20" s="27">
        <v>5684</v>
      </c>
      <c r="G20" s="27">
        <v>23952</v>
      </c>
      <c r="H20" s="27">
        <f t="shared" si="1"/>
        <v>23952</v>
      </c>
      <c r="I20" s="25">
        <f t="shared" si="2"/>
        <v>0.23730794923179693</v>
      </c>
      <c r="J20" s="27">
        <f t="shared" si="3"/>
        <v>1</v>
      </c>
    </row>
    <row r="21" spans="1:10" x14ac:dyDescent="0.25">
      <c r="A21" s="27">
        <v>41</v>
      </c>
      <c r="B21" s="27">
        <v>127</v>
      </c>
      <c r="C21" s="27">
        <v>86400</v>
      </c>
      <c r="D21" s="27">
        <v>75</v>
      </c>
      <c r="E21" s="27">
        <f t="shared" si="0"/>
        <v>8.6805555555555551E-4</v>
      </c>
      <c r="F21" s="27">
        <v>75</v>
      </c>
      <c r="G21" s="27">
        <v>296</v>
      </c>
      <c r="H21" s="27">
        <f t="shared" si="1"/>
        <v>296</v>
      </c>
      <c r="I21" s="25">
        <f t="shared" si="2"/>
        <v>0.2533783783783784</v>
      </c>
      <c r="J21" s="27">
        <f t="shared" si="3"/>
        <v>1</v>
      </c>
    </row>
    <row r="22" spans="1:10" x14ac:dyDescent="0.25">
      <c r="A22" s="27">
        <v>38</v>
      </c>
      <c r="B22" s="27">
        <v>113</v>
      </c>
      <c r="C22" s="27">
        <v>43200</v>
      </c>
      <c r="D22" s="27">
        <v>75</v>
      </c>
      <c r="E22" s="27">
        <f t="shared" si="0"/>
        <v>1.736111111111111E-3</v>
      </c>
      <c r="F22" s="27">
        <v>72</v>
      </c>
      <c r="G22" s="27">
        <v>255</v>
      </c>
      <c r="H22" s="27">
        <f t="shared" si="1"/>
        <v>255</v>
      </c>
      <c r="I22" s="25">
        <f t="shared" si="2"/>
        <v>0.28235294117647058</v>
      </c>
      <c r="J22" s="27">
        <f t="shared" si="3"/>
        <v>1</v>
      </c>
    </row>
    <row r="23" spans="1:10" x14ac:dyDescent="0.25">
      <c r="A23" s="27">
        <v>139</v>
      </c>
      <c r="B23" s="27">
        <v>159</v>
      </c>
      <c r="C23" s="27">
        <v>5307222</v>
      </c>
      <c r="D23" s="27">
        <v>9668</v>
      </c>
      <c r="E23" s="27">
        <f t="shared" si="0"/>
        <v>1.8216686620608673E-3</v>
      </c>
      <c r="F23" s="27">
        <v>3998</v>
      </c>
      <c r="G23" s="27"/>
      <c r="H23" s="27"/>
      <c r="I23" s="27"/>
      <c r="J23" s="27"/>
    </row>
    <row r="24" spans="1:10" x14ac:dyDescent="0.25">
      <c r="A24" s="27">
        <v>19</v>
      </c>
      <c r="B24" s="27">
        <v>19</v>
      </c>
      <c r="C24" s="27">
        <v>512</v>
      </c>
      <c r="D24" s="27">
        <v>1</v>
      </c>
      <c r="E24" s="27">
        <f t="shared" si="0"/>
        <v>1.953125E-3</v>
      </c>
      <c r="F24" s="27">
        <v>48</v>
      </c>
      <c r="G24" s="27">
        <v>172</v>
      </c>
      <c r="H24" s="27">
        <f t="shared" ref="H24:H34" si="4">MAX(F24,G24)</f>
        <v>172</v>
      </c>
      <c r="I24" s="25">
        <f t="shared" ref="I24:I34" si="5">F24/H24</f>
        <v>0.27906976744186046</v>
      </c>
      <c r="J24" s="27">
        <f t="shared" ref="J24:J34" si="6">G24/H24</f>
        <v>1</v>
      </c>
    </row>
    <row r="25" spans="1:10" x14ac:dyDescent="0.25">
      <c r="A25" s="27">
        <v>34</v>
      </c>
      <c r="B25" s="27">
        <v>29</v>
      </c>
      <c r="C25" s="27">
        <v>61288</v>
      </c>
      <c r="D25" s="27">
        <v>198</v>
      </c>
      <c r="E25" s="27">
        <f t="shared" si="0"/>
        <v>3.2306487403733195E-3</v>
      </c>
      <c r="F25" s="27">
        <v>2206</v>
      </c>
      <c r="G25" s="27">
        <v>3530</v>
      </c>
      <c r="H25" s="27">
        <f t="shared" si="4"/>
        <v>3530</v>
      </c>
      <c r="I25" s="25">
        <f t="shared" si="5"/>
        <v>0.62492917847025498</v>
      </c>
      <c r="J25" s="27">
        <f t="shared" si="6"/>
        <v>1</v>
      </c>
    </row>
    <row r="26" spans="1:10" x14ac:dyDescent="0.25">
      <c r="A26" s="27">
        <v>43</v>
      </c>
      <c r="B26" s="27">
        <v>48</v>
      </c>
      <c r="C26" s="27">
        <v>3172</v>
      </c>
      <c r="D26" s="27">
        <v>55</v>
      </c>
      <c r="E26" s="27">
        <f t="shared" si="0"/>
        <v>1.733921815889029E-2</v>
      </c>
      <c r="F26" s="27">
        <v>430</v>
      </c>
      <c r="G26" s="27">
        <v>649</v>
      </c>
      <c r="H26" s="27">
        <f t="shared" si="4"/>
        <v>649</v>
      </c>
      <c r="I26" s="25">
        <f t="shared" si="5"/>
        <v>0.66255778120184905</v>
      </c>
      <c r="J26" s="27">
        <f t="shared" si="6"/>
        <v>1</v>
      </c>
    </row>
    <row r="27" spans="1:10" x14ac:dyDescent="0.25">
      <c r="A27" s="27">
        <v>11</v>
      </c>
      <c r="B27" s="27">
        <v>11</v>
      </c>
      <c r="C27" s="27">
        <v>32</v>
      </c>
      <c r="D27" s="27">
        <v>1</v>
      </c>
      <c r="E27" s="27">
        <f t="shared" si="0"/>
        <v>3.125E-2</v>
      </c>
      <c r="F27" s="27">
        <v>25</v>
      </c>
      <c r="G27" s="27">
        <v>33</v>
      </c>
      <c r="H27" s="27">
        <f t="shared" si="4"/>
        <v>33</v>
      </c>
      <c r="I27" s="25">
        <f t="shared" si="5"/>
        <v>0.75757575757575757</v>
      </c>
      <c r="J27" s="27">
        <f t="shared" si="6"/>
        <v>1</v>
      </c>
    </row>
    <row r="28" spans="1:10" x14ac:dyDescent="0.25">
      <c r="A28" s="27">
        <v>73</v>
      </c>
      <c r="B28" s="27">
        <v>68</v>
      </c>
      <c r="C28" s="27">
        <v>3258135</v>
      </c>
      <c r="D28" s="27">
        <v>168754</v>
      </c>
      <c r="E28" s="27">
        <f t="shared" si="0"/>
        <v>5.1794661669943079E-2</v>
      </c>
      <c r="F28" s="27">
        <v>3376</v>
      </c>
      <c r="G28" s="27">
        <v>11278</v>
      </c>
      <c r="H28">
        <f t="shared" si="4"/>
        <v>11278</v>
      </c>
      <c r="I28" s="25">
        <f t="shared" si="5"/>
        <v>0.29934385529349178</v>
      </c>
      <c r="J28">
        <f t="shared" si="6"/>
        <v>1</v>
      </c>
    </row>
    <row r="29" spans="1:10" x14ac:dyDescent="0.25">
      <c r="A29" s="27">
        <v>17</v>
      </c>
      <c r="B29" s="27">
        <v>22</v>
      </c>
      <c r="C29" s="27">
        <v>164</v>
      </c>
      <c r="D29" s="27">
        <v>9</v>
      </c>
      <c r="E29" s="27">
        <f t="shared" si="0"/>
        <v>5.4878048780487805E-2</v>
      </c>
      <c r="F29" s="27">
        <v>105</v>
      </c>
      <c r="G29" s="27">
        <v>94</v>
      </c>
      <c r="H29">
        <f t="shared" si="4"/>
        <v>105</v>
      </c>
      <c r="I29" s="27">
        <f t="shared" si="5"/>
        <v>1</v>
      </c>
      <c r="J29" s="25">
        <f t="shared" si="6"/>
        <v>0.89523809523809528</v>
      </c>
    </row>
    <row r="30" spans="1:10" x14ac:dyDescent="0.25">
      <c r="A30" s="27">
        <v>31</v>
      </c>
      <c r="B30" s="27">
        <v>41</v>
      </c>
      <c r="C30" s="27">
        <v>15386</v>
      </c>
      <c r="D30" s="27">
        <v>1727</v>
      </c>
      <c r="E30" s="27">
        <f t="shared" si="0"/>
        <v>0.11224489795918367</v>
      </c>
      <c r="F30" s="27">
        <v>452</v>
      </c>
      <c r="G30" s="27">
        <v>1264</v>
      </c>
      <c r="H30">
        <f t="shared" si="4"/>
        <v>1264</v>
      </c>
      <c r="I30" s="25">
        <f t="shared" si="5"/>
        <v>0.35759493670886078</v>
      </c>
      <c r="J30">
        <f t="shared" si="6"/>
        <v>1</v>
      </c>
    </row>
    <row r="31" spans="1:10" x14ac:dyDescent="0.25">
      <c r="A31" s="27">
        <v>53</v>
      </c>
      <c r="B31" s="27">
        <v>53</v>
      </c>
      <c r="C31" s="27">
        <v>21658</v>
      </c>
      <c r="D31" s="27">
        <v>2620</v>
      </c>
      <c r="E31" s="27">
        <f t="shared" si="0"/>
        <v>0.12097146550928063</v>
      </c>
      <c r="F31" s="27">
        <v>577</v>
      </c>
      <c r="G31" s="27">
        <v>1102</v>
      </c>
      <c r="H31">
        <f t="shared" si="4"/>
        <v>1102</v>
      </c>
      <c r="I31" s="25">
        <f t="shared" si="5"/>
        <v>0.52359346642468241</v>
      </c>
      <c r="J31">
        <f t="shared" si="6"/>
        <v>1</v>
      </c>
    </row>
    <row r="32" spans="1:10" x14ac:dyDescent="0.25">
      <c r="A32" s="27">
        <v>24</v>
      </c>
      <c r="B32" s="27">
        <v>29</v>
      </c>
      <c r="C32" s="27">
        <v>1194</v>
      </c>
      <c r="D32" s="27">
        <v>189</v>
      </c>
      <c r="E32" s="27">
        <f t="shared" si="0"/>
        <v>0.15829145728643215</v>
      </c>
      <c r="F32" s="27">
        <v>68</v>
      </c>
      <c r="G32" s="27">
        <v>188</v>
      </c>
      <c r="H32">
        <f t="shared" si="4"/>
        <v>188</v>
      </c>
      <c r="I32" s="25">
        <f t="shared" si="5"/>
        <v>0.36170212765957449</v>
      </c>
      <c r="J32">
        <f t="shared" si="6"/>
        <v>1</v>
      </c>
    </row>
    <row r="33" spans="1:10" x14ac:dyDescent="0.25">
      <c r="A33" s="27">
        <v>45</v>
      </c>
      <c r="B33" s="27">
        <v>60</v>
      </c>
      <c r="C33" s="27">
        <v>1455374</v>
      </c>
      <c r="D33" s="27">
        <v>252641</v>
      </c>
      <c r="E33" s="27">
        <f t="shared" si="0"/>
        <v>0.17359180526792425</v>
      </c>
      <c r="F33" s="27">
        <v>1963</v>
      </c>
      <c r="G33" s="27">
        <v>15018</v>
      </c>
      <c r="H33">
        <f t="shared" si="4"/>
        <v>15018</v>
      </c>
      <c r="I33" s="25">
        <f t="shared" si="5"/>
        <v>0.1307098148888001</v>
      </c>
      <c r="J33">
        <f t="shared" si="6"/>
        <v>1</v>
      </c>
    </row>
    <row r="34" spans="1:10" x14ac:dyDescent="0.25">
      <c r="A34" s="27">
        <v>40</v>
      </c>
      <c r="B34" s="27">
        <v>49</v>
      </c>
      <c r="C34" s="27">
        <v>321114</v>
      </c>
      <c r="D34" s="27">
        <v>59229</v>
      </c>
      <c r="E34" s="27">
        <f t="shared" si="0"/>
        <v>0.18444851361198827</v>
      </c>
      <c r="F34" s="27">
        <v>128</v>
      </c>
      <c r="G34" s="27">
        <v>778</v>
      </c>
      <c r="H34">
        <f t="shared" si="4"/>
        <v>778</v>
      </c>
      <c r="I34" s="25">
        <f t="shared" si="5"/>
        <v>0.16452442159383032</v>
      </c>
      <c r="J34">
        <f t="shared" si="6"/>
        <v>1</v>
      </c>
    </row>
    <row r="36" spans="1:10" x14ac:dyDescent="0.25">
      <c r="A36" s="102" t="s">
        <v>18</v>
      </c>
      <c r="B36" s="102"/>
      <c r="C36" s="102"/>
      <c r="D36" s="102"/>
      <c r="E36" s="46"/>
      <c r="F36" s="102" t="s">
        <v>12</v>
      </c>
      <c r="G36" s="102"/>
      <c r="H36" s="102"/>
      <c r="I36" s="102"/>
      <c r="J36" s="102"/>
    </row>
    <row r="37" spans="1:10" x14ac:dyDescent="0.25">
      <c r="A37" s="27" t="s">
        <v>0</v>
      </c>
      <c r="B37" s="27" t="s">
        <v>1</v>
      </c>
      <c r="C37" s="27" t="s">
        <v>2</v>
      </c>
      <c r="D37" s="27" t="s">
        <v>3</v>
      </c>
      <c r="F37" s="27" t="s">
        <v>13</v>
      </c>
      <c r="G37" s="27" t="s">
        <v>14</v>
      </c>
      <c r="H37" s="27" t="s">
        <v>15</v>
      </c>
      <c r="I37" s="27" t="s">
        <v>16</v>
      </c>
      <c r="J37" s="27" t="s">
        <v>17</v>
      </c>
    </row>
    <row r="38" spans="1:10" x14ac:dyDescent="0.25">
      <c r="A38" s="27">
        <v>11</v>
      </c>
      <c r="B38" s="27">
        <v>11</v>
      </c>
      <c r="C38" s="27">
        <v>32</v>
      </c>
      <c r="D38" s="27">
        <v>1</v>
      </c>
      <c r="F38" s="27">
        <v>25</v>
      </c>
      <c r="G38" s="27">
        <v>33</v>
      </c>
      <c r="H38" s="27">
        <f t="shared" ref="H38:H49" si="7">MAX(F38,G38)</f>
        <v>33</v>
      </c>
      <c r="I38" s="25">
        <f t="shared" ref="I38:I49" si="8">F38/H38</f>
        <v>0.75757575757575757</v>
      </c>
      <c r="J38" s="27">
        <f t="shared" ref="J38:J49" si="9">G38/H38</f>
        <v>1</v>
      </c>
    </row>
    <row r="39" spans="1:10" x14ac:dyDescent="0.25">
      <c r="A39" s="27">
        <v>19</v>
      </c>
      <c r="B39" s="27">
        <v>19</v>
      </c>
      <c r="C39" s="27">
        <v>512</v>
      </c>
      <c r="D39" s="27">
        <v>1</v>
      </c>
      <c r="F39" s="27">
        <v>48</v>
      </c>
      <c r="G39" s="27">
        <v>172</v>
      </c>
      <c r="H39" s="27">
        <f t="shared" si="7"/>
        <v>172</v>
      </c>
      <c r="I39" s="25">
        <f t="shared" si="8"/>
        <v>0.27906976744186046</v>
      </c>
      <c r="J39" s="27">
        <f t="shared" si="9"/>
        <v>1</v>
      </c>
    </row>
    <row r="40" spans="1:10" x14ac:dyDescent="0.25">
      <c r="A40" s="27">
        <v>22</v>
      </c>
      <c r="B40" s="27">
        <v>17</v>
      </c>
      <c r="C40" s="27">
        <v>1280</v>
      </c>
      <c r="D40" s="27">
        <v>1</v>
      </c>
      <c r="F40" s="27">
        <v>121</v>
      </c>
      <c r="G40" s="27">
        <v>319</v>
      </c>
      <c r="H40" s="27">
        <f t="shared" si="7"/>
        <v>319</v>
      </c>
      <c r="I40" s="25">
        <f t="shared" si="8"/>
        <v>0.37931034482758619</v>
      </c>
      <c r="J40" s="27">
        <f t="shared" si="9"/>
        <v>1</v>
      </c>
    </row>
    <row r="41" spans="1:10" x14ac:dyDescent="0.25">
      <c r="A41" s="27">
        <v>28</v>
      </c>
      <c r="B41" s="27">
        <v>21</v>
      </c>
      <c r="C41" s="27">
        <v>8000</v>
      </c>
      <c r="D41" s="27">
        <v>1</v>
      </c>
      <c r="F41" s="27">
        <v>178</v>
      </c>
      <c r="G41" s="27">
        <v>1010</v>
      </c>
      <c r="H41" s="27">
        <f t="shared" si="7"/>
        <v>1010</v>
      </c>
      <c r="I41" s="25">
        <f t="shared" si="8"/>
        <v>0.17623762376237623</v>
      </c>
      <c r="J41" s="27">
        <f t="shared" si="9"/>
        <v>1</v>
      </c>
    </row>
    <row r="42" spans="1:10" x14ac:dyDescent="0.25">
      <c r="A42" s="27">
        <v>27</v>
      </c>
      <c r="B42" s="27">
        <v>27</v>
      </c>
      <c r="C42" s="27">
        <v>8192</v>
      </c>
      <c r="D42" s="27">
        <v>1</v>
      </c>
      <c r="F42" s="27">
        <v>69</v>
      </c>
      <c r="G42" s="27">
        <v>807</v>
      </c>
      <c r="H42" s="27">
        <f t="shared" si="7"/>
        <v>807</v>
      </c>
      <c r="I42" s="25">
        <f t="shared" si="8"/>
        <v>8.5501858736059477E-2</v>
      </c>
      <c r="J42" s="27">
        <f t="shared" si="9"/>
        <v>1</v>
      </c>
    </row>
    <row r="43" spans="1:10" x14ac:dyDescent="0.25">
      <c r="A43" s="27">
        <v>35</v>
      </c>
      <c r="B43" s="27">
        <v>35</v>
      </c>
      <c r="C43" s="27">
        <v>131072</v>
      </c>
      <c r="D43" s="27">
        <v>1</v>
      </c>
      <c r="F43" s="27">
        <v>91</v>
      </c>
      <c r="G43" s="27">
        <v>3714</v>
      </c>
      <c r="H43" s="27">
        <f t="shared" si="7"/>
        <v>3714</v>
      </c>
      <c r="I43" s="25">
        <f t="shared" si="8"/>
        <v>2.4501884760366181E-2</v>
      </c>
      <c r="J43" s="27">
        <f t="shared" si="9"/>
        <v>1</v>
      </c>
    </row>
    <row r="44" spans="1:10" x14ac:dyDescent="0.25">
      <c r="A44" s="27">
        <v>41</v>
      </c>
      <c r="B44" s="27">
        <v>31</v>
      </c>
      <c r="C44" s="27">
        <v>819200</v>
      </c>
      <c r="D44" s="27">
        <v>1</v>
      </c>
      <c r="F44" s="27">
        <v>205</v>
      </c>
      <c r="G44" s="27">
        <v>6978</v>
      </c>
      <c r="H44" s="27">
        <f t="shared" si="7"/>
        <v>6978</v>
      </c>
      <c r="I44" s="25">
        <f t="shared" si="8"/>
        <v>2.9378045285182001E-2</v>
      </c>
      <c r="J44" s="27">
        <f t="shared" si="9"/>
        <v>1</v>
      </c>
    </row>
    <row r="45" spans="1:10" x14ac:dyDescent="0.25">
      <c r="A45" s="27">
        <v>43</v>
      </c>
      <c r="B45" s="27">
        <v>43</v>
      </c>
      <c r="C45" s="27">
        <v>2097152</v>
      </c>
      <c r="D45" s="27">
        <v>1</v>
      </c>
      <c r="F45" s="27">
        <v>113</v>
      </c>
      <c r="G45" s="27">
        <v>15774</v>
      </c>
      <c r="H45" s="27">
        <f t="shared" si="7"/>
        <v>15774</v>
      </c>
      <c r="I45" s="25">
        <f t="shared" si="8"/>
        <v>7.1636870800050713E-3</v>
      </c>
      <c r="J45" s="27">
        <f t="shared" si="9"/>
        <v>1</v>
      </c>
    </row>
    <row r="46" spans="1:10" x14ac:dyDescent="0.25">
      <c r="A46" s="27">
        <v>53</v>
      </c>
      <c r="B46" s="27">
        <v>39</v>
      </c>
      <c r="C46" s="27">
        <v>32000000</v>
      </c>
      <c r="D46" s="27">
        <v>1</v>
      </c>
      <c r="F46" s="27">
        <v>352</v>
      </c>
      <c r="G46" s="27">
        <v>31468</v>
      </c>
      <c r="H46" s="27">
        <f t="shared" si="7"/>
        <v>31468</v>
      </c>
      <c r="I46" s="25">
        <f t="shared" si="8"/>
        <v>1.1185966696326427E-2</v>
      </c>
      <c r="J46" s="27">
        <f t="shared" si="9"/>
        <v>1</v>
      </c>
    </row>
    <row r="47" spans="1:10" x14ac:dyDescent="0.25">
      <c r="A47" s="27">
        <v>60</v>
      </c>
      <c r="B47" s="27">
        <v>45</v>
      </c>
      <c r="C47" s="27">
        <v>524288000</v>
      </c>
      <c r="D47" s="27">
        <v>1</v>
      </c>
      <c r="F47" s="27">
        <v>265</v>
      </c>
      <c r="G47" s="27">
        <v>62262</v>
      </c>
      <c r="H47" s="27">
        <f t="shared" si="7"/>
        <v>62262</v>
      </c>
      <c r="I47" s="25">
        <f t="shared" si="8"/>
        <v>4.2562076386881247E-3</v>
      </c>
      <c r="J47" s="27">
        <f t="shared" si="9"/>
        <v>1</v>
      </c>
    </row>
    <row r="48" spans="1:10" x14ac:dyDescent="0.25">
      <c r="A48" s="27">
        <v>78</v>
      </c>
      <c r="B48" s="27">
        <v>57</v>
      </c>
      <c r="C48" s="27">
        <v>128000000000</v>
      </c>
      <c r="D48" s="27">
        <v>1</v>
      </c>
      <c r="F48" s="27">
        <v>446</v>
      </c>
      <c r="G48" s="27">
        <v>381815</v>
      </c>
      <c r="H48" s="27">
        <f t="shared" si="7"/>
        <v>381815</v>
      </c>
      <c r="I48" s="25">
        <f t="shared" si="8"/>
        <v>1.1681049723033406E-3</v>
      </c>
      <c r="J48" s="27">
        <f t="shared" si="9"/>
        <v>1</v>
      </c>
    </row>
    <row r="49" spans="1:10" x14ac:dyDescent="0.25">
      <c r="A49" s="27">
        <v>79</v>
      </c>
      <c r="B49" s="27">
        <v>59</v>
      </c>
      <c r="C49" s="27">
        <v>335544320000</v>
      </c>
      <c r="D49" s="27">
        <v>1</v>
      </c>
      <c r="F49" s="27">
        <v>325</v>
      </c>
      <c r="G49" s="27">
        <v>451553</v>
      </c>
      <c r="H49" s="27">
        <f t="shared" si="7"/>
        <v>451553</v>
      </c>
      <c r="I49" s="25">
        <f t="shared" si="8"/>
        <v>7.1973832529071888E-4</v>
      </c>
      <c r="J49" s="27">
        <f t="shared" si="9"/>
        <v>1</v>
      </c>
    </row>
    <row r="50" spans="1:10" x14ac:dyDescent="0.25">
      <c r="A50" s="27">
        <v>83</v>
      </c>
      <c r="B50" s="27">
        <v>83</v>
      </c>
      <c r="C50" s="27">
        <v>2199023255552</v>
      </c>
      <c r="D50" s="27">
        <v>1</v>
      </c>
      <c r="F50" s="27">
        <v>223</v>
      </c>
      <c r="G50" s="27"/>
      <c r="H50" s="27"/>
      <c r="I50" s="27"/>
      <c r="J50" s="27"/>
    </row>
    <row r="51" spans="1:10" x14ac:dyDescent="0.25">
      <c r="A51" s="27">
        <v>98</v>
      </c>
      <c r="B51" s="27">
        <v>73</v>
      </c>
      <c r="C51" s="27">
        <v>214748364800000</v>
      </c>
      <c r="D51" s="27">
        <v>1</v>
      </c>
      <c r="F51" s="27">
        <v>385</v>
      </c>
      <c r="G51" s="27"/>
      <c r="H51" s="27"/>
      <c r="I51" s="27"/>
      <c r="J51" s="27"/>
    </row>
    <row r="52" spans="1:10" x14ac:dyDescent="0.25">
      <c r="A52" s="27">
        <v>103</v>
      </c>
      <c r="B52" s="27">
        <v>75</v>
      </c>
      <c r="C52" s="27">
        <v>512000000000000</v>
      </c>
      <c r="D52" s="27">
        <v>1</v>
      </c>
      <c r="F52" s="27">
        <v>540</v>
      </c>
      <c r="G52" s="27"/>
      <c r="H52" s="27"/>
      <c r="I52" s="27"/>
      <c r="J52" s="27"/>
    </row>
    <row r="53" spans="1:10" x14ac:dyDescent="0.25">
      <c r="A53" s="27">
        <v>128</v>
      </c>
      <c r="B53" s="27">
        <v>93</v>
      </c>
      <c r="C53" s="27">
        <v>2.048E+18</v>
      </c>
      <c r="D53" s="27">
        <v>1</v>
      </c>
      <c r="F53" s="27">
        <v>634</v>
      </c>
      <c r="G53" s="27"/>
      <c r="H53" s="27"/>
      <c r="I53" s="27"/>
      <c r="J53" s="27"/>
    </row>
    <row r="54" spans="1:10" x14ac:dyDescent="0.25">
      <c r="A54" s="27">
        <v>163</v>
      </c>
      <c r="B54" s="27">
        <v>163</v>
      </c>
      <c r="C54" s="27">
        <v>2.41785163922925E+24</v>
      </c>
      <c r="D54" s="27">
        <v>1</v>
      </c>
      <c r="F54" s="27">
        <v>443</v>
      </c>
      <c r="G54" s="27"/>
      <c r="H54" s="27"/>
      <c r="I54" s="27"/>
      <c r="J54" s="27"/>
    </row>
    <row r="55" spans="1:10" x14ac:dyDescent="0.25">
      <c r="A55" s="27">
        <v>193</v>
      </c>
      <c r="B55" s="27">
        <v>143</v>
      </c>
      <c r="C55" s="27">
        <v>2.30584300921369E+28</v>
      </c>
      <c r="D55" s="27">
        <v>1</v>
      </c>
      <c r="F55" s="27">
        <v>685</v>
      </c>
      <c r="G55" s="27"/>
      <c r="H55" s="27"/>
      <c r="I55" s="27"/>
      <c r="J55" s="27"/>
    </row>
    <row r="57" spans="1:10" x14ac:dyDescent="0.25">
      <c r="A57" s="102" t="s">
        <v>19</v>
      </c>
      <c r="B57" s="102"/>
      <c r="C57" s="102"/>
      <c r="D57" s="102"/>
      <c r="E57" s="46"/>
      <c r="F57" s="102" t="s">
        <v>12</v>
      </c>
      <c r="G57" s="102"/>
      <c r="H57" s="102"/>
      <c r="I57" s="102"/>
      <c r="J57" s="102"/>
    </row>
    <row r="58" spans="1:10" x14ac:dyDescent="0.25">
      <c r="A58" s="27" t="s">
        <v>0</v>
      </c>
      <c r="B58" s="27" t="s">
        <v>1</v>
      </c>
      <c r="C58" s="27" t="s">
        <v>2</v>
      </c>
      <c r="D58" s="27" t="s">
        <v>3</v>
      </c>
      <c r="F58" s="27" t="s">
        <v>13</v>
      </c>
      <c r="G58" s="27" t="s">
        <v>14</v>
      </c>
      <c r="H58" s="27" t="s">
        <v>15</v>
      </c>
      <c r="I58" s="27" t="s">
        <v>16</v>
      </c>
      <c r="J58" s="27" t="s">
        <v>17</v>
      </c>
    </row>
    <row r="59" spans="1:10" x14ac:dyDescent="0.25">
      <c r="A59" s="27">
        <v>17</v>
      </c>
      <c r="B59" s="27">
        <v>22</v>
      </c>
      <c r="C59" s="27">
        <v>164</v>
      </c>
      <c r="D59" s="27">
        <v>9</v>
      </c>
      <c r="F59" s="27">
        <v>105</v>
      </c>
      <c r="G59" s="27">
        <v>94</v>
      </c>
      <c r="H59" s="27">
        <f t="shared" ref="H59:H71" si="10">MAX(F59,G59)</f>
        <v>105</v>
      </c>
      <c r="I59" s="27">
        <f t="shared" ref="I59:I71" si="11">F59/H59</f>
        <v>1</v>
      </c>
      <c r="J59" s="25">
        <f t="shared" ref="J59:J71" si="12">G59/H59</f>
        <v>0.89523809523809528</v>
      </c>
    </row>
    <row r="60" spans="1:10" x14ac:dyDescent="0.25">
      <c r="A60" s="27">
        <v>24</v>
      </c>
      <c r="B60" s="27">
        <v>29</v>
      </c>
      <c r="C60" s="27">
        <v>1194</v>
      </c>
      <c r="D60" s="27">
        <v>189</v>
      </c>
      <c r="F60" s="27">
        <v>68</v>
      </c>
      <c r="G60" s="27">
        <v>188</v>
      </c>
      <c r="H60" s="27">
        <f t="shared" si="10"/>
        <v>188</v>
      </c>
      <c r="I60" s="25">
        <f t="shared" si="11"/>
        <v>0.36170212765957449</v>
      </c>
      <c r="J60" s="27">
        <f t="shared" si="12"/>
        <v>1</v>
      </c>
    </row>
    <row r="61" spans="1:10" x14ac:dyDescent="0.25">
      <c r="A61" s="27">
        <v>43</v>
      </c>
      <c r="B61" s="27">
        <v>48</v>
      </c>
      <c r="C61" s="27">
        <v>3172</v>
      </c>
      <c r="D61" s="27">
        <v>55</v>
      </c>
      <c r="F61" s="27">
        <v>430</v>
      </c>
      <c r="G61" s="27">
        <v>649</v>
      </c>
      <c r="H61" s="27">
        <f t="shared" si="10"/>
        <v>649</v>
      </c>
      <c r="I61" s="25">
        <f t="shared" si="11"/>
        <v>0.66255778120184905</v>
      </c>
      <c r="J61" s="27">
        <f t="shared" si="12"/>
        <v>1</v>
      </c>
    </row>
    <row r="62" spans="1:10" x14ac:dyDescent="0.25">
      <c r="A62" s="27">
        <v>31</v>
      </c>
      <c r="B62" s="27">
        <v>41</v>
      </c>
      <c r="C62" s="27">
        <v>15386</v>
      </c>
      <c r="D62" s="27">
        <v>1727</v>
      </c>
      <c r="F62" s="27">
        <v>452</v>
      </c>
      <c r="G62" s="27">
        <v>1264</v>
      </c>
      <c r="H62" s="27">
        <f t="shared" si="10"/>
        <v>1264</v>
      </c>
      <c r="I62" s="25">
        <f t="shared" si="11"/>
        <v>0.35759493670886078</v>
      </c>
      <c r="J62" s="27">
        <f t="shared" si="12"/>
        <v>1</v>
      </c>
    </row>
    <row r="63" spans="1:10" x14ac:dyDescent="0.25">
      <c r="A63" s="27">
        <v>53</v>
      </c>
      <c r="B63" s="27">
        <v>53</v>
      </c>
      <c r="C63" s="27">
        <v>21658</v>
      </c>
      <c r="D63" s="27">
        <v>2620</v>
      </c>
      <c r="F63" s="27">
        <v>577</v>
      </c>
      <c r="G63" s="27">
        <v>1102</v>
      </c>
      <c r="H63" s="27">
        <f t="shared" si="10"/>
        <v>1102</v>
      </c>
      <c r="I63" s="25">
        <f t="shared" si="11"/>
        <v>0.52359346642468241</v>
      </c>
      <c r="J63" s="27">
        <f t="shared" si="12"/>
        <v>1</v>
      </c>
    </row>
    <row r="64" spans="1:10" x14ac:dyDescent="0.25">
      <c r="A64" s="27">
        <v>38</v>
      </c>
      <c r="B64" s="27">
        <v>113</v>
      </c>
      <c r="C64" s="27">
        <v>43200</v>
      </c>
      <c r="D64" s="27">
        <v>75</v>
      </c>
      <c r="F64" s="27">
        <v>72</v>
      </c>
      <c r="G64" s="27">
        <v>255</v>
      </c>
      <c r="H64" s="27">
        <f t="shared" si="10"/>
        <v>255</v>
      </c>
      <c r="I64" s="25">
        <f t="shared" si="11"/>
        <v>0.28235294117647058</v>
      </c>
      <c r="J64" s="27">
        <f t="shared" si="12"/>
        <v>1</v>
      </c>
    </row>
    <row r="65" spans="1:10" x14ac:dyDescent="0.25">
      <c r="A65" s="27">
        <v>34</v>
      </c>
      <c r="B65" s="27">
        <v>29</v>
      </c>
      <c r="C65" s="27">
        <v>61288</v>
      </c>
      <c r="D65" s="27">
        <v>198</v>
      </c>
      <c r="F65" s="27">
        <v>2206</v>
      </c>
      <c r="G65" s="27">
        <v>3530</v>
      </c>
      <c r="H65" s="27">
        <f t="shared" si="10"/>
        <v>3530</v>
      </c>
      <c r="I65" s="25">
        <f t="shared" si="11"/>
        <v>0.62492917847025498</v>
      </c>
      <c r="J65" s="27">
        <f t="shared" si="12"/>
        <v>1</v>
      </c>
    </row>
    <row r="66" spans="1:10" x14ac:dyDescent="0.25">
      <c r="A66" s="27">
        <v>41</v>
      </c>
      <c r="B66" s="27">
        <v>127</v>
      </c>
      <c r="C66" s="27">
        <v>86400</v>
      </c>
      <c r="D66" s="27">
        <v>75</v>
      </c>
      <c r="F66" s="27">
        <v>75</v>
      </c>
      <c r="G66" s="27">
        <v>296</v>
      </c>
      <c r="H66" s="27">
        <f t="shared" si="10"/>
        <v>296</v>
      </c>
      <c r="I66" s="25">
        <f t="shared" si="11"/>
        <v>0.2533783783783784</v>
      </c>
      <c r="J66" s="27">
        <f t="shared" si="12"/>
        <v>1</v>
      </c>
    </row>
    <row r="67" spans="1:10" x14ac:dyDescent="0.25">
      <c r="A67" s="27">
        <v>45</v>
      </c>
      <c r="B67" s="27">
        <v>145</v>
      </c>
      <c r="C67" s="27">
        <v>259200</v>
      </c>
      <c r="D67" s="27">
        <v>75</v>
      </c>
      <c r="F67" s="27">
        <v>81</v>
      </c>
      <c r="G67" s="27">
        <v>343</v>
      </c>
      <c r="H67" s="27">
        <f t="shared" si="10"/>
        <v>343</v>
      </c>
      <c r="I67" s="25">
        <f t="shared" si="11"/>
        <v>0.23615160349854228</v>
      </c>
      <c r="J67" s="27">
        <f t="shared" si="12"/>
        <v>1</v>
      </c>
    </row>
    <row r="68" spans="1:10" x14ac:dyDescent="0.25">
      <c r="A68" s="27">
        <v>40</v>
      </c>
      <c r="B68" s="27">
        <v>49</v>
      </c>
      <c r="C68" s="27">
        <v>321114</v>
      </c>
      <c r="D68" s="27">
        <v>59229</v>
      </c>
      <c r="F68" s="27">
        <v>128</v>
      </c>
      <c r="G68" s="27">
        <v>778</v>
      </c>
      <c r="H68" s="27">
        <f t="shared" si="10"/>
        <v>778</v>
      </c>
      <c r="I68" s="25">
        <f t="shared" si="11"/>
        <v>0.16452442159383032</v>
      </c>
      <c r="J68" s="27">
        <f t="shared" si="12"/>
        <v>1</v>
      </c>
    </row>
    <row r="69" spans="1:10" x14ac:dyDescent="0.25">
      <c r="A69" s="27">
        <v>45</v>
      </c>
      <c r="B69" s="27">
        <v>60</v>
      </c>
      <c r="C69" s="27">
        <v>1455374</v>
      </c>
      <c r="D69" s="27">
        <v>252641</v>
      </c>
      <c r="F69" s="27">
        <v>1963</v>
      </c>
      <c r="G69" s="27">
        <v>15018</v>
      </c>
      <c r="H69" s="27">
        <f t="shared" si="10"/>
        <v>15018</v>
      </c>
      <c r="I69" s="25">
        <f t="shared" si="11"/>
        <v>0.1307098148888001</v>
      </c>
      <c r="J69" s="27">
        <f t="shared" si="12"/>
        <v>1</v>
      </c>
    </row>
    <row r="70" spans="1:10" x14ac:dyDescent="0.25">
      <c r="A70" s="27">
        <v>73</v>
      </c>
      <c r="B70" s="27">
        <v>68</v>
      </c>
      <c r="C70" s="27">
        <v>3258135</v>
      </c>
      <c r="D70" s="27">
        <v>168754</v>
      </c>
      <c r="F70" s="27">
        <v>3376</v>
      </c>
      <c r="G70" s="27">
        <v>11278</v>
      </c>
      <c r="H70" s="27">
        <f t="shared" si="10"/>
        <v>11278</v>
      </c>
      <c r="I70" s="25">
        <f t="shared" si="11"/>
        <v>0.29934385529349178</v>
      </c>
      <c r="J70" s="27">
        <f t="shared" si="12"/>
        <v>1</v>
      </c>
    </row>
    <row r="71" spans="1:10" x14ac:dyDescent="0.25">
      <c r="A71" s="27">
        <v>71</v>
      </c>
      <c r="B71" s="27">
        <v>66</v>
      </c>
      <c r="C71" s="27">
        <v>5093654</v>
      </c>
      <c r="D71" s="27">
        <v>4404</v>
      </c>
      <c r="F71" s="27">
        <v>5684</v>
      </c>
      <c r="G71" s="27">
        <v>23952</v>
      </c>
      <c r="H71" s="27">
        <f t="shared" si="10"/>
        <v>23952</v>
      </c>
      <c r="I71" s="25">
        <f t="shared" si="11"/>
        <v>0.23730794923179693</v>
      </c>
      <c r="J71" s="27">
        <f t="shared" si="12"/>
        <v>1</v>
      </c>
    </row>
    <row r="72" spans="1:10" x14ac:dyDescent="0.25">
      <c r="A72" s="27">
        <v>139</v>
      </c>
      <c r="B72" s="27">
        <v>159</v>
      </c>
      <c r="C72" s="27">
        <v>5307222</v>
      </c>
      <c r="D72" s="27">
        <v>9668</v>
      </c>
      <c r="F72" s="27">
        <v>3998</v>
      </c>
      <c r="G72" s="27"/>
      <c r="H72" s="27"/>
      <c r="I72" s="27"/>
      <c r="J72" s="27"/>
    </row>
  </sheetData>
  <sortState xmlns:xlrd2="http://schemas.microsoft.com/office/spreadsheetml/2017/richdata2" ref="A3:J34">
    <sortCondition ref="E3:E34"/>
  </sortState>
  <mergeCells count="6">
    <mergeCell ref="F1:J1"/>
    <mergeCell ref="A1:D1"/>
    <mergeCell ref="A36:D36"/>
    <mergeCell ref="F36:J36"/>
    <mergeCell ref="A57:D57"/>
    <mergeCell ref="F57:J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7B29-FC46-4314-8E58-A3F056906CFA}">
  <dimension ref="A1:X69"/>
  <sheetViews>
    <sheetView tabSelected="1" topLeftCell="A19" zoomScale="80" zoomScaleNormal="80" workbookViewId="0">
      <selection activeCell="R42" sqref="R42"/>
    </sheetView>
  </sheetViews>
  <sheetFormatPr defaultRowHeight="15" x14ac:dyDescent="0.25"/>
  <cols>
    <col min="1" max="1" width="7.42578125" bestFit="1" customWidth="1"/>
    <col min="2" max="2" width="10.7109375" bestFit="1" customWidth="1"/>
    <col min="3" max="4" width="9.5703125" customWidth="1"/>
    <col min="5" max="5" width="15" bestFit="1" customWidth="1"/>
    <col min="6" max="6" width="15.85546875" bestFit="1" customWidth="1"/>
    <col min="7" max="7" width="15.140625" bestFit="1" customWidth="1"/>
    <col min="8" max="8" width="15" bestFit="1" customWidth="1"/>
    <col min="9" max="9" width="15.85546875" bestFit="1" customWidth="1"/>
    <col min="10" max="10" width="15.140625" bestFit="1" customWidth="1"/>
    <col min="11" max="11" width="15" bestFit="1" customWidth="1"/>
    <col min="12" max="12" width="15.85546875" bestFit="1" customWidth="1"/>
    <col min="13" max="13" width="15.140625" style="9" bestFit="1" customWidth="1"/>
    <col min="14" max="14" width="15" style="9" bestFit="1" customWidth="1"/>
    <col min="15" max="15" width="15.85546875" style="9" bestFit="1" customWidth="1"/>
    <col min="16" max="16" width="15.140625" bestFit="1" customWidth="1"/>
    <col min="17" max="17" width="14.28515625" bestFit="1" customWidth="1"/>
    <col min="18" max="18" width="17.42578125" style="27" bestFit="1" customWidth="1"/>
    <col min="19" max="19" width="13" bestFit="1" customWidth="1"/>
    <col min="20" max="20" width="16.42578125" bestFit="1" customWidth="1"/>
    <col min="21" max="21" width="5.85546875" bestFit="1" customWidth="1"/>
    <col min="22" max="22" width="6.28515625" bestFit="1" customWidth="1"/>
    <col min="23" max="23" width="8.42578125" bestFit="1" customWidth="1"/>
    <col min="24" max="24" width="8.85546875" bestFit="1" customWidth="1"/>
  </cols>
  <sheetData>
    <row r="1" spans="1:24" s="8" customFormat="1" ht="15.75" thickBot="1" x14ac:dyDescent="0.3">
      <c r="A1" s="96" t="s">
        <v>22</v>
      </c>
      <c r="B1" s="98"/>
      <c r="C1" s="98"/>
      <c r="D1" s="97"/>
      <c r="E1" s="96" t="s">
        <v>5</v>
      </c>
      <c r="F1" s="98"/>
      <c r="G1" s="97"/>
      <c r="H1" s="96" t="s">
        <v>10</v>
      </c>
      <c r="I1" s="98"/>
      <c r="J1" s="97"/>
      <c r="K1" s="96" t="s">
        <v>6</v>
      </c>
      <c r="L1" s="98"/>
      <c r="M1" s="97"/>
      <c r="N1" s="96" t="s">
        <v>11</v>
      </c>
      <c r="O1" s="98"/>
      <c r="P1" s="97"/>
      <c r="R1" s="27"/>
      <c r="S1" s="104"/>
      <c r="T1" s="104"/>
      <c r="U1" s="104"/>
      <c r="V1" s="104"/>
      <c r="W1" s="104"/>
      <c r="X1" s="104"/>
    </row>
    <row r="2" spans="1:24" s="7" customFormat="1" ht="15.75" thickBot="1" x14ac:dyDescent="0.3">
      <c r="A2" s="16" t="s">
        <v>0</v>
      </c>
      <c r="B2" s="17" t="s">
        <v>1</v>
      </c>
      <c r="C2" s="17" t="s">
        <v>2</v>
      </c>
      <c r="D2" s="18" t="s">
        <v>3</v>
      </c>
      <c r="E2" s="16" t="s">
        <v>21</v>
      </c>
      <c r="F2" s="17" t="s">
        <v>4</v>
      </c>
      <c r="G2" s="18" t="s">
        <v>12</v>
      </c>
      <c r="H2" s="4" t="s">
        <v>21</v>
      </c>
      <c r="I2" s="5" t="s">
        <v>4</v>
      </c>
      <c r="J2" s="6" t="s">
        <v>12</v>
      </c>
      <c r="K2" s="4" t="s">
        <v>21</v>
      </c>
      <c r="L2" s="5" t="s">
        <v>4</v>
      </c>
      <c r="M2" s="6" t="s">
        <v>12</v>
      </c>
      <c r="N2" s="16" t="s">
        <v>21</v>
      </c>
      <c r="O2" s="17" t="s">
        <v>4</v>
      </c>
      <c r="P2" s="18" t="s">
        <v>12</v>
      </c>
      <c r="Q2" s="104" t="s">
        <v>47</v>
      </c>
      <c r="R2" s="105" t="s">
        <v>50</v>
      </c>
      <c r="S2" s="105" t="s">
        <v>48</v>
      </c>
      <c r="T2" s="105" t="s">
        <v>49</v>
      </c>
      <c r="U2" s="24"/>
      <c r="V2" s="24"/>
      <c r="W2" s="24"/>
      <c r="X2" s="24"/>
    </row>
    <row r="3" spans="1:24" x14ac:dyDescent="0.25">
      <c r="A3" s="1">
        <v>11</v>
      </c>
      <c r="B3" s="2">
        <v>11</v>
      </c>
      <c r="C3" s="10">
        <v>32</v>
      </c>
      <c r="D3" s="14">
        <v>1</v>
      </c>
      <c r="E3" s="12">
        <v>2</v>
      </c>
      <c r="F3" s="10">
        <v>102</v>
      </c>
      <c r="G3" s="3">
        <v>25</v>
      </c>
      <c r="H3" s="12">
        <v>4</v>
      </c>
      <c r="I3" s="10">
        <v>154</v>
      </c>
      <c r="J3" s="3">
        <v>33</v>
      </c>
      <c r="K3" s="12">
        <v>2</v>
      </c>
      <c r="L3" s="10">
        <v>102</v>
      </c>
      <c r="M3" s="3">
        <v>25</v>
      </c>
      <c r="N3" s="12">
        <v>4</v>
      </c>
      <c r="O3" s="10">
        <v>154</v>
      </c>
      <c r="P3" s="3">
        <v>33</v>
      </c>
      <c r="Q3" s="26">
        <f>K3-E3</f>
        <v>0</v>
      </c>
      <c r="R3" s="107">
        <f>(E3-K3)/E3</f>
        <v>0</v>
      </c>
      <c r="S3" s="23">
        <f>H3-E3</f>
        <v>2</v>
      </c>
      <c r="T3" s="106">
        <f>(H3-E3)/H3</f>
        <v>0.5</v>
      </c>
    </row>
    <row r="4" spans="1:24" s="45" customFormat="1" x14ac:dyDescent="0.25">
      <c r="A4" s="28">
        <v>17</v>
      </c>
      <c r="B4" s="29">
        <v>22</v>
      </c>
      <c r="C4" s="30">
        <v>164</v>
      </c>
      <c r="D4" s="31">
        <v>9</v>
      </c>
      <c r="E4" s="32">
        <v>50</v>
      </c>
      <c r="F4" s="30">
        <v>2546</v>
      </c>
      <c r="G4" s="33">
        <v>105</v>
      </c>
      <c r="H4" s="32">
        <v>36</v>
      </c>
      <c r="I4" s="30">
        <v>2024</v>
      </c>
      <c r="J4" s="33">
        <v>94</v>
      </c>
      <c r="K4" s="32">
        <v>43</v>
      </c>
      <c r="L4" s="30">
        <v>2174</v>
      </c>
      <c r="M4" s="33">
        <v>87</v>
      </c>
      <c r="N4" s="32">
        <v>34</v>
      </c>
      <c r="O4" s="30">
        <v>1892</v>
      </c>
      <c r="P4" s="33">
        <v>70</v>
      </c>
      <c r="Q4" s="26">
        <f>K4-E4</f>
        <v>-7</v>
      </c>
      <c r="R4" s="107">
        <f t="shared" ref="R4:R34" si="0">(E4-K4)/E4</f>
        <v>0.14000000000000001</v>
      </c>
      <c r="S4" s="23">
        <f>H4-E4</f>
        <v>-14</v>
      </c>
      <c r="T4" s="106">
        <f t="shared" ref="T4:T27" si="1">(H4-E4)/H4</f>
        <v>-0.3888888888888889</v>
      </c>
    </row>
    <row r="5" spans="1:24" x14ac:dyDescent="0.25">
      <c r="A5" s="1">
        <v>19</v>
      </c>
      <c r="B5" s="2">
        <v>19</v>
      </c>
      <c r="C5" s="10">
        <v>512</v>
      </c>
      <c r="D5" s="14">
        <v>1</v>
      </c>
      <c r="E5" s="12">
        <v>11</v>
      </c>
      <c r="F5" s="10">
        <v>361</v>
      </c>
      <c r="G5" s="3">
        <v>48</v>
      </c>
      <c r="H5" s="12">
        <v>18</v>
      </c>
      <c r="I5" s="10">
        <v>456</v>
      </c>
      <c r="J5" s="3">
        <v>172</v>
      </c>
      <c r="K5" s="12">
        <v>10</v>
      </c>
      <c r="L5" s="10">
        <v>361</v>
      </c>
      <c r="M5" s="3">
        <v>48</v>
      </c>
      <c r="N5" s="12">
        <v>18</v>
      </c>
      <c r="O5" s="10">
        <v>456</v>
      </c>
      <c r="P5" s="3">
        <v>172</v>
      </c>
      <c r="Q5" s="26">
        <f>K5-E5</f>
        <v>-1</v>
      </c>
      <c r="R5" s="107">
        <f t="shared" si="0"/>
        <v>9.0909090909090912E-2</v>
      </c>
      <c r="S5" s="23">
        <f>H5-E5</f>
        <v>7</v>
      </c>
      <c r="T5" s="106">
        <f t="shared" si="1"/>
        <v>0.3888888888888889</v>
      </c>
      <c r="U5" s="26"/>
      <c r="V5" s="26"/>
      <c r="W5" s="9"/>
      <c r="X5" s="9"/>
    </row>
    <row r="6" spans="1:24" s="45" customFormat="1" x14ac:dyDescent="0.25">
      <c r="A6" s="28">
        <v>24</v>
      </c>
      <c r="B6" s="29">
        <v>29</v>
      </c>
      <c r="C6" s="30">
        <v>1194</v>
      </c>
      <c r="D6" s="31">
        <v>189</v>
      </c>
      <c r="E6" s="32">
        <v>160</v>
      </c>
      <c r="F6" s="30">
        <v>17623</v>
      </c>
      <c r="G6" s="33">
        <v>68</v>
      </c>
      <c r="H6" s="32">
        <v>203</v>
      </c>
      <c r="I6" s="30">
        <v>23432</v>
      </c>
      <c r="J6" s="33">
        <v>188</v>
      </c>
      <c r="K6" s="32">
        <v>148</v>
      </c>
      <c r="L6" s="30">
        <v>16809</v>
      </c>
      <c r="M6" s="33">
        <v>57</v>
      </c>
      <c r="N6" s="32">
        <v>200</v>
      </c>
      <c r="O6" s="30">
        <v>22040</v>
      </c>
      <c r="P6" s="33">
        <v>104</v>
      </c>
      <c r="Q6" s="26">
        <f>K6-E6</f>
        <v>-12</v>
      </c>
      <c r="R6" s="107">
        <f t="shared" si="0"/>
        <v>7.4999999999999997E-2</v>
      </c>
      <c r="S6" s="23">
        <f>H6-E6</f>
        <v>43</v>
      </c>
      <c r="T6" s="106">
        <f t="shared" si="1"/>
        <v>0.21182266009852216</v>
      </c>
    </row>
    <row r="7" spans="1:24" x14ac:dyDescent="0.25">
      <c r="A7" s="1">
        <v>22</v>
      </c>
      <c r="B7" s="2">
        <v>17</v>
      </c>
      <c r="C7" s="10">
        <v>1280</v>
      </c>
      <c r="D7" s="14">
        <v>1</v>
      </c>
      <c r="E7" s="12">
        <v>15</v>
      </c>
      <c r="F7" s="10">
        <v>500</v>
      </c>
      <c r="G7" s="3">
        <v>121</v>
      </c>
      <c r="H7" s="12">
        <v>30</v>
      </c>
      <c r="I7" s="10">
        <v>629</v>
      </c>
      <c r="J7" s="3">
        <v>319</v>
      </c>
      <c r="K7" s="12">
        <v>15</v>
      </c>
      <c r="L7" s="10">
        <v>500</v>
      </c>
      <c r="M7" s="3">
        <v>121</v>
      </c>
      <c r="N7" s="12">
        <v>30</v>
      </c>
      <c r="O7" s="10">
        <v>629</v>
      </c>
      <c r="P7" s="3">
        <v>319</v>
      </c>
      <c r="Q7" s="26">
        <f>K7-E7</f>
        <v>0</v>
      </c>
      <c r="R7" s="107">
        <f t="shared" si="0"/>
        <v>0</v>
      </c>
      <c r="S7" s="23">
        <f>H7-E7</f>
        <v>15</v>
      </c>
      <c r="T7" s="106">
        <f t="shared" si="1"/>
        <v>0.5</v>
      </c>
      <c r="U7" s="26"/>
      <c r="V7" s="26"/>
      <c r="W7" s="9"/>
      <c r="X7" s="26"/>
    </row>
    <row r="8" spans="1:24" s="45" customFormat="1" x14ac:dyDescent="0.25">
      <c r="A8" s="28">
        <v>43</v>
      </c>
      <c r="B8" s="29">
        <v>48</v>
      </c>
      <c r="C8" s="30">
        <v>3172</v>
      </c>
      <c r="D8" s="31">
        <v>55</v>
      </c>
      <c r="E8" s="32">
        <v>329</v>
      </c>
      <c r="F8" s="30">
        <v>19454</v>
      </c>
      <c r="G8" s="33">
        <v>430</v>
      </c>
      <c r="H8" s="32">
        <v>323</v>
      </c>
      <c r="I8" s="30">
        <v>17856</v>
      </c>
      <c r="J8" s="33">
        <v>649</v>
      </c>
      <c r="K8" s="32">
        <v>310</v>
      </c>
      <c r="L8" s="30">
        <v>18843</v>
      </c>
      <c r="M8" s="33">
        <v>430</v>
      </c>
      <c r="N8" s="32">
        <v>295</v>
      </c>
      <c r="O8" s="30">
        <v>16656</v>
      </c>
      <c r="P8" s="33">
        <v>437</v>
      </c>
      <c r="Q8" s="26">
        <f>K8-E8</f>
        <v>-19</v>
      </c>
      <c r="R8" s="107">
        <f t="shared" si="0"/>
        <v>5.7750759878419454E-2</v>
      </c>
      <c r="S8" s="23">
        <f>H8-E8</f>
        <v>-6</v>
      </c>
      <c r="T8" s="106">
        <f t="shared" si="1"/>
        <v>-1.8575851393188854E-2</v>
      </c>
      <c r="U8" s="70"/>
      <c r="V8" s="70"/>
      <c r="W8" s="70"/>
    </row>
    <row r="9" spans="1:24" x14ac:dyDescent="0.25">
      <c r="A9" s="1">
        <v>28</v>
      </c>
      <c r="B9" s="2">
        <v>21</v>
      </c>
      <c r="C9" s="10">
        <v>8000</v>
      </c>
      <c r="D9" s="14">
        <v>1</v>
      </c>
      <c r="E9" s="12">
        <v>25</v>
      </c>
      <c r="F9" s="10">
        <v>889</v>
      </c>
      <c r="G9" s="3">
        <v>178</v>
      </c>
      <c r="H9" s="12">
        <v>86</v>
      </c>
      <c r="I9" s="10">
        <v>1197</v>
      </c>
      <c r="J9" s="3">
        <v>1010</v>
      </c>
      <c r="K9" s="12">
        <v>24</v>
      </c>
      <c r="L9" s="10">
        <v>889</v>
      </c>
      <c r="M9" s="3">
        <v>178</v>
      </c>
      <c r="N9" s="12">
        <v>84</v>
      </c>
      <c r="O9" s="10">
        <v>1197</v>
      </c>
      <c r="P9" s="3">
        <v>1010</v>
      </c>
      <c r="Q9" s="26">
        <f>K9-E9</f>
        <v>-1</v>
      </c>
      <c r="R9" s="107">
        <f t="shared" si="0"/>
        <v>0.04</v>
      </c>
      <c r="S9" s="23">
        <f>H9-E9</f>
        <v>61</v>
      </c>
      <c r="T9" s="106">
        <f t="shared" si="1"/>
        <v>0.70930232558139539</v>
      </c>
      <c r="U9" s="26"/>
      <c r="V9" s="26"/>
      <c r="W9" s="9"/>
      <c r="X9" s="26"/>
    </row>
    <row r="10" spans="1:24" x14ac:dyDescent="0.25">
      <c r="A10" s="1">
        <v>27</v>
      </c>
      <c r="B10" s="2">
        <v>27</v>
      </c>
      <c r="C10" s="10">
        <v>8192</v>
      </c>
      <c r="D10" s="14">
        <v>1</v>
      </c>
      <c r="E10" s="12">
        <v>26</v>
      </c>
      <c r="F10" s="10">
        <v>834</v>
      </c>
      <c r="G10" s="3">
        <v>69</v>
      </c>
      <c r="H10" s="12">
        <v>53</v>
      </c>
      <c r="I10" s="10">
        <v>972</v>
      </c>
      <c r="J10" s="3">
        <v>807</v>
      </c>
      <c r="K10" s="12">
        <v>25</v>
      </c>
      <c r="L10" s="10">
        <v>834</v>
      </c>
      <c r="M10" s="3">
        <v>69</v>
      </c>
      <c r="N10" s="12">
        <v>54</v>
      </c>
      <c r="O10" s="10">
        <v>972</v>
      </c>
      <c r="P10" s="3">
        <v>807</v>
      </c>
      <c r="Q10" s="26">
        <f>K10-E10</f>
        <v>-1</v>
      </c>
      <c r="R10" s="107">
        <f t="shared" si="0"/>
        <v>3.8461538461538464E-2</v>
      </c>
      <c r="S10" s="23">
        <f>H10-E10</f>
        <v>27</v>
      </c>
      <c r="T10" s="106">
        <f t="shared" si="1"/>
        <v>0.50943396226415094</v>
      </c>
      <c r="U10" s="26"/>
      <c r="V10" s="26"/>
      <c r="W10" s="9"/>
      <c r="X10" s="26"/>
    </row>
    <row r="11" spans="1:24" s="45" customFormat="1" x14ac:dyDescent="0.25">
      <c r="A11" s="28">
        <v>31</v>
      </c>
      <c r="B11" s="29">
        <v>41</v>
      </c>
      <c r="C11" s="30">
        <v>15386</v>
      </c>
      <c r="D11" s="31">
        <v>1727</v>
      </c>
      <c r="E11" s="32">
        <v>4244</v>
      </c>
      <c r="F11" s="30">
        <v>299592</v>
      </c>
      <c r="G11" s="33">
        <v>452</v>
      </c>
      <c r="H11" s="32">
        <v>4485</v>
      </c>
      <c r="I11" s="30">
        <v>333248</v>
      </c>
      <c r="J11" s="33">
        <v>1264</v>
      </c>
      <c r="K11" s="32">
        <v>3343</v>
      </c>
      <c r="L11" s="30">
        <v>268707</v>
      </c>
      <c r="M11" s="33">
        <v>399</v>
      </c>
      <c r="N11" s="32">
        <v>3906</v>
      </c>
      <c r="O11" s="30">
        <v>297742</v>
      </c>
      <c r="P11" s="33">
        <v>434</v>
      </c>
      <c r="Q11" s="26">
        <f>K11-E11</f>
        <v>-901</v>
      </c>
      <c r="R11" s="107">
        <f t="shared" si="0"/>
        <v>0.21229971724787935</v>
      </c>
      <c r="S11" s="23">
        <f>H11-E11</f>
        <v>241</v>
      </c>
      <c r="T11" s="106">
        <f t="shared" si="1"/>
        <v>5.3734671125975471E-2</v>
      </c>
      <c r="U11" s="70"/>
      <c r="V11" s="70"/>
      <c r="X11" s="70"/>
    </row>
    <row r="12" spans="1:24" s="45" customFormat="1" x14ac:dyDescent="0.25">
      <c r="A12" s="28">
        <v>53</v>
      </c>
      <c r="B12" s="29">
        <v>53</v>
      </c>
      <c r="C12" s="30">
        <v>21658</v>
      </c>
      <c r="D12" s="31">
        <v>2620</v>
      </c>
      <c r="E12" s="32">
        <v>4957</v>
      </c>
      <c r="F12" s="30">
        <v>433082</v>
      </c>
      <c r="G12" s="33">
        <v>577</v>
      </c>
      <c r="H12" s="32">
        <v>6167</v>
      </c>
      <c r="I12" s="30">
        <v>560369</v>
      </c>
      <c r="J12" s="33">
        <v>1102</v>
      </c>
      <c r="K12" s="32">
        <v>4421</v>
      </c>
      <c r="L12" s="30">
        <v>387774</v>
      </c>
      <c r="M12" s="33">
        <v>577</v>
      </c>
      <c r="N12" s="32">
        <v>4760</v>
      </c>
      <c r="O12" s="30">
        <v>463379</v>
      </c>
      <c r="P12" s="33">
        <v>1102</v>
      </c>
      <c r="Q12" s="26">
        <f>K12-E12</f>
        <v>-536</v>
      </c>
      <c r="R12" s="107">
        <f t="shared" si="0"/>
        <v>0.10812991728868267</v>
      </c>
      <c r="S12" s="23">
        <f>H12-E12</f>
        <v>1210</v>
      </c>
      <c r="T12" s="106">
        <f t="shared" si="1"/>
        <v>0.19620561050754012</v>
      </c>
      <c r="U12" s="70"/>
      <c r="V12" s="70"/>
      <c r="X12" s="70"/>
    </row>
    <row r="13" spans="1:24" s="45" customFormat="1" x14ac:dyDescent="0.25">
      <c r="A13" s="28">
        <v>38</v>
      </c>
      <c r="B13" s="29">
        <v>113</v>
      </c>
      <c r="C13" s="30">
        <v>43200</v>
      </c>
      <c r="D13" s="31">
        <v>75</v>
      </c>
      <c r="E13" s="32">
        <v>1432</v>
      </c>
      <c r="F13" s="30">
        <v>122280</v>
      </c>
      <c r="G13" s="33">
        <v>72</v>
      </c>
      <c r="H13" s="32">
        <v>2243</v>
      </c>
      <c r="I13" s="30">
        <v>163963</v>
      </c>
      <c r="J13" s="33">
        <v>255</v>
      </c>
      <c r="K13" s="32">
        <v>1256</v>
      </c>
      <c r="L13" s="30">
        <v>122007</v>
      </c>
      <c r="M13" s="33">
        <v>72</v>
      </c>
      <c r="N13" s="32">
        <v>2160</v>
      </c>
      <c r="O13" s="30">
        <v>167014</v>
      </c>
      <c r="P13" s="33">
        <v>255</v>
      </c>
      <c r="Q13" s="26">
        <f>K13-E13</f>
        <v>-176</v>
      </c>
      <c r="R13" s="107">
        <f t="shared" si="0"/>
        <v>0.12290502793296089</v>
      </c>
      <c r="S13" s="23">
        <f>H13-E13</f>
        <v>811</v>
      </c>
      <c r="T13" s="106">
        <f t="shared" si="1"/>
        <v>0.36156932679447168</v>
      </c>
      <c r="U13" s="70"/>
      <c r="V13" s="70"/>
      <c r="X13" s="70"/>
    </row>
    <row r="14" spans="1:24" s="45" customFormat="1" x14ac:dyDescent="0.25">
      <c r="A14" s="28">
        <v>34</v>
      </c>
      <c r="B14" s="29">
        <v>29</v>
      </c>
      <c r="C14" s="30">
        <v>61288</v>
      </c>
      <c r="D14" s="31">
        <v>198</v>
      </c>
      <c r="E14" s="32">
        <v>913</v>
      </c>
      <c r="F14" s="30">
        <v>33589</v>
      </c>
      <c r="G14" s="33">
        <v>2206</v>
      </c>
      <c r="H14" s="32">
        <v>1842</v>
      </c>
      <c r="I14" s="30">
        <v>34191</v>
      </c>
      <c r="J14" s="33">
        <v>3530</v>
      </c>
      <c r="K14" s="32">
        <v>744</v>
      </c>
      <c r="L14" s="30">
        <v>32783</v>
      </c>
      <c r="M14" s="33">
        <v>1588</v>
      </c>
      <c r="N14" s="32">
        <v>1391</v>
      </c>
      <c r="O14" s="30">
        <v>33553</v>
      </c>
      <c r="P14" s="33">
        <v>1837</v>
      </c>
      <c r="Q14" s="26">
        <f>K14-E14</f>
        <v>-169</v>
      </c>
      <c r="R14" s="107">
        <f t="shared" si="0"/>
        <v>0.18510405257393209</v>
      </c>
      <c r="S14" s="23">
        <f>H14-E14</f>
        <v>929</v>
      </c>
      <c r="T14" s="106">
        <f t="shared" si="1"/>
        <v>0.50434310532030402</v>
      </c>
      <c r="U14" s="70"/>
      <c r="V14" s="70"/>
      <c r="X14" s="70"/>
    </row>
    <row r="15" spans="1:24" s="45" customFormat="1" x14ac:dyDescent="0.25">
      <c r="A15" s="28">
        <v>41</v>
      </c>
      <c r="B15" s="29">
        <v>127</v>
      </c>
      <c r="C15" s="30">
        <v>86400</v>
      </c>
      <c r="D15" s="31">
        <v>75</v>
      </c>
      <c r="E15" s="32">
        <v>1541</v>
      </c>
      <c r="F15" s="30">
        <v>149043</v>
      </c>
      <c r="G15" s="33">
        <v>75</v>
      </c>
      <c r="H15" s="32">
        <v>3166</v>
      </c>
      <c r="I15" s="30">
        <v>203327</v>
      </c>
      <c r="J15" s="33">
        <v>296</v>
      </c>
      <c r="K15" s="32">
        <v>1468</v>
      </c>
      <c r="L15" s="30">
        <v>148695</v>
      </c>
      <c r="M15" s="33">
        <v>75</v>
      </c>
      <c r="N15" s="32">
        <v>2853</v>
      </c>
      <c r="O15" s="30">
        <v>206756</v>
      </c>
      <c r="P15" s="33">
        <v>296</v>
      </c>
      <c r="Q15" s="26">
        <f>K15-E15</f>
        <v>-73</v>
      </c>
      <c r="R15" s="107">
        <f t="shared" si="0"/>
        <v>4.7371836469824791E-2</v>
      </c>
      <c r="S15" s="23">
        <f>H15-E15</f>
        <v>1625</v>
      </c>
      <c r="T15" s="106">
        <f t="shared" si="1"/>
        <v>0.51326595072646874</v>
      </c>
      <c r="U15" s="70"/>
      <c r="V15" s="70"/>
      <c r="X15" s="70"/>
    </row>
    <row r="16" spans="1:24" x14ac:dyDescent="0.25">
      <c r="A16" s="1">
        <v>35</v>
      </c>
      <c r="B16" s="2">
        <v>35</v>
      </c>
      <c r="C16" s="10">
        <v>131072</v>
      </c>
      <c r="D16" s="14">
        <v>1</v>
      </c>
      <c r="E16" s="12">
        <v>48</v>
      </c>
      <c r="F16" s="10">
        <v>1475</v>
      </c>
      <c r="G16" s="3">
        <v>91</v>
      </c>
      <c r="H16" s="12">
        <v>180</v>
      </c>
      <c r="I16" s="10">
        <v>1645</v>
      </c>
      <c r="J16" s="3">
        <v>3714</v>
      </c>
      <c r="K16" s="12">
        <v>47</v>
      </c>
      <c r="L16" s="10">
        <v>1475</v>
      </c>
      <c r="M16" s="3">
        <v>91</v>
      </c>
      <c r="N16" s="12">
        <v>179</v>
      </c>
      <c r="O16" s="10">
        <v>1645</v>
      </c>
      <c r="P16" s="3">
        <v>3714</v>
      </c>
      <c r="Q16" s="26">
        <f>K16-E16</f>
        <v>-1</v>
      </c>
      <c r="R16" s="107">
        <f t="shared" si="0"/>
        <v>2.0833333333333332E-2</v>
      </c>
      <c r="S16" s="23">
        <f>H16-E16</f>
        <v>132</v>
      </c>
      <c r="T16" s="106">
        <f t="shared" si="1"/>
        <v>0.73333333333333328</v>
      </c>
      <c r="U16" s="26"/>
      <c r="V16" s="26"/>
      <c r="W16" s="26"/>
      <c r="X16" s="9"/>
    </row>
    <row r="17" spans="1:24" s="45" customFormat="1" x14ac:dyDescent="0.25">
      <c r="A17" s="28">
        <v>45</v>
      </c>
      <c r="B17" s="29">
        <v>145</v>
      </c>
      <c r="C17" s="30">
        <v>259200</v>
      </c>
      <c r="D17" s="31">
        <v>75</v>
      </c>
      <c r="E17" s="32">
        <v>2136</v>
      </c>
      <c r="F17" s="30">
        <v>199779</v>
      </c>
      <c r="G17" s="33">
        <v>81</v>
      </c>
      <c r="H17" s="32">
        <v>3490</v>
      </c>
      <c r="I17" s="30">
        <v>253895</v>
      </c>
      <c r="J17" s="33">
        <v>343</v>
      </c>
      <c r="K17" s="32">
        <v>1967</v>
      </c>
      <c r="L17" s="30">
        <v>199424</v>
      </c>
      <c r="M17" s="33">
        <v>81</v>
      </c>
      <c r="N17" s="32">
        <v>3436</v>
      </c>
      <c r="O17" s="30">
        <v>257810</v>
      </c>
      <c r="P17" s="33">
        <v>343</v>
      </c>
      <c r="Q17" s="26">
        <f>K17-E17</f>
        <v>-169</v>
      </c>
      <c r="R17" s="107">
        <f t="shared" si="0"/>
        <v>7.9119850187265917E-2</v>
      </c>
      <c r="S17" s="23">
        <f>H17-E17</f>
        <v>1354</v>
      </c>
      <c r="T17" s="106">
        <f t="shared" si="1"/>
        <v>0.38796561604584529</v>
      </c>
      <c r="V17" s="70"/>
      <c r="W17" s="70"/>
      <c r="X17" s="70"/>
    </row>
    <row r="18" spans="1:24" s="45" customFormat="1" x14ac:dyDescent="0.25">
      <c r="A18" s="28">
        <v>40</v>
      </c>
      <c r="B18" s="29">
        <v>49</v>
      </c>
      <c r="C18" s="30">
        <v>321114</v>
      </c>
      <c r="D18" s="31">
        <v>59229</v>
      </c>
      <c r="E18" s="32">
        <v>76423</v>
      </c>
      <c r="F18" s="30">
        <v>8465567</v>
      </c>
      <c r="G18" s="33">
        <v>128</v>
      </c>
      <c r="H18" s="32">
        <v>88879</v>
      </c>
      <c r="I18" s="30">
        <v>10246096</v>
      </c>
      <c r="J18" s="33">
        <v>778</v>
      </c>
      <c r="K18" s="32">
        <v>65465</v>
      </c>
      <c r="L18" s="30">
        <v>8237733</v>
      </c>
      <c r="M18" s="33">
        <v>105</v>
      </c>
      <c r="N18" s="32">
        <v>77589</v>
      </c>
      <c r="O18" s="30">
        <v>9007768</v>
      </c>
      <c r="P18" s="33">
        <v>384</v>
      </c>
      <c r="Q18" s="26">
        <f>K18-E18</f>
        <v>-10958</v>
      </c>
      <c r="R18" s="107">
        <f t="shared" si="0"/>
        <v>0.14338615338314381</v>
      </c>
      <c r="S18" s="23">
        <f>H18-E18</f>
        <v>12456</v>
      </c>
      <c r="T18" s="106">
        <f t="shared" si="1"/>
        <v>0.14014559119702066</v>
      </c>
      <c r="U18" s="70"/>
      <c r="V18" s="70"/>
      <c r="W18" s="70"/>
    </row>
    <row r="19" spans="1:24" x14ac:dyDescent="0.25">
      <c r="A19" s="1">
        <v>41</v>
      </c>
      <c r="B19" s="2">
        <v>31</v>
      </c>
      <c r="C19" s="10">
        <v>819200</v>
      </c>
      <c r="D19" s="14">
        <v>1</v>
      </c>
      <c r="E19" s="12">
        <v>67</v>
      </c>
      <c r="F19" s="10">
        <v>2011</v>
      </c>
      <c r="G19" s="3">
        <v>205</v>
      </c>
      <c r="H19" s="12">
        <v>628</v>
      </c>
      <c r="I19" s="10">
        <v>2170</v>
      </c>
      <c r="J19" s="3">
        <v>6978</v>
      </c>
      <c r="K19" s="12">
        <v>67</v>
      </c>
      <c r="L19" s="10">
        <v>2011</v>
      </c>
      <c r="M19" s="3">
        <v>205</v>
      </c>
      <c r="N19" s="12">
        <v>719</v>
      </c>
      <c r="O19" s="10">
        <v>2170</v>
      </c>
      <c r="P19" s="3">
        <v>6978</v>
      </c>
      <c r="Q19" s="26">
        <f>K19-E19</f>
        <v>0</v>
      </c>
      <c r="R19" s="107">
        <f t="shared" si="0"/>
        <v>0</v>
      </c>
      <c r="S19" s="23">
        <f>H19-E19</f>
        <v>561</v>
      </c>
      <c r="T19" s="106">
        <f t="shared" si="1"/>
        <v>0.89331210191082799</v>
      </c>
      <c r="U19" s="26"/>
      <c r="V19" s="26"/>
      <c r="W19" s="9"/>
      <c r="X19" s="26"/>
    </row>
    <row r="20" spans="1:24" s="45" customFormat="1" x14ac:dyDescent="0.25">
      <c r="A20" s="28">
        <v>45</v>
      </c>
      <c r="B20" s="29">
        <v>60</v>
      </c>
      <c r="C20" s="34">
        <v>1455374</v>
      </c>
      <c r="D20" s="31">
        <v>252641</v>
      </c>
      <c r="E20" s="32">
        <v>638468</v>
      </c>
      <c r="F20" s="30">
        <v>47028157</v>
      </c>
      <c r="G20" s="33">
        <v>1963</v>
      </c>
      <c r="H20" s="32">
        <v>757761</v>
      </c>
      <c r="I20" s="30">
        <v>58769580</v>
      </c>
      <c r="J20" s="33">
        <v>15018</v>
      </c>
      <c r="K20" s="32">
        <v>530100</v>
      </c>
      <c r="L20" s="30">
        <v>43207789</v>
      </c>
      <c r="M20" s="33">
        <v>1092</v>
      </c>
      <c r="N20" s="32">
        <v>604227</v>
      </c>
      <c r="O20" s="30">
        <v>49570620</v>
      </c>
      <c r="P20" s="33">
        <v>1591</v>
      </c>
      <c r="Q20" s="26">
        <f>K20-E20</f>
        <v>-108368</v>
      </c>
      <c r="R20" s="107">
        <f t="shared" si="0"/>
        <v>0.16973129428569639</v>
      </c>
      <c r="S20" s="23">
        <f>H20-E20</f>
        <v>119293</v>
      </c>
      <c r="T20" s="106">
        <f t="shared" si="1"/>
        <v>0.15742826564048559</v>
      </c>
      <c r="U20" s="70"/>
      <c r="V20" s="70"/>
      <c r="X20" s="70"/>
    </row>
    <row r="21" spans="1:24" x14ac:dyDescent="0.25">
      <c r="A21" s="1">
        <v>43</v>
      </c>
      <c r="B21" s="2">
        <v>43</v>
      </c>
      <c r="C21" s="19">
        <v>2097152</v>
      </c>
      <c r="D21" s="14">
        <v>1</v>
      </c>
      <c r="E21" s="12">
        <v>94</v>
      </c>
      <c r="F21" s="10">
        <v>2774</v>
      </c>
      <c r="G21" s="3">
        <v>113</v>
      </c>
      <c r="H21" s="12">
        <v>762</v>
      </c>
      <c r="I21" s="10">
        <v>2494</v>
      </c>
      <c r="J21" s="3">
        <v>15774</v>
      </c>
      <c r="K21" s="12">
        <v>93</v>
      </c>
      <c r="L21" s="10">
        <v>2774</v>
      </c>
      <c r="M21" s="3">
        <v>113</v>
      </c>
      <c r="N21" s="12">
        <v>768</v>
      </c>
      <c r="O21" s="10">
        <v>2494</v>
      </c>
      <c r="P21" s="3">
        <v>15774</v>
      </c>
      <c r="Q21" s="26">
        <f>K21-E21</f>
        <v>-1</v>
      </c>
      <c r="R21" s="107">
        <f t="shared" si="0"/>
        <v>1.0638297872340425E-2</v>
      </c>
      <c r="S21" s="23">
        <f>H21-E21</f>
        <v>668</v>
      </c>
      <c r="T21" s="106">
        <f t="shared" si="1"/>
        <v>0.87664041994750652</v>
      </c>
      <c r="U21" s="26"/>
      <c r="V21" s="26"/>
      <c r="W21" s="9"/>
      <c r="X21" s="26"/>
    </row>
    <row r="22" spans="1:24" s="45" customFormat="1" x14ac:dyDescent="0.25">
      <c r="A22" s="28">
        <v>73</v>
      </c>
      <c r="B22" s="29">
        <v>68</v>
      </c>
      <c r="C22" s="34">
        <v>3258135</v>
      </c>
      <c r="D22" s="31">
        <v>168754</v>
      </c>
      <c r="E22" s="32">
        <v>470952</v>
      </c>
      <c r="F22" s="30">
        <v>33102086</v>
      </c>
      <c r="G22" s="33">
        <v>3376</v>
      </c>
      <c r="H22" s="32">
        <v>518636</v>
      </c>
      <c r="I22" s="30">
        <v>41071048</v>
      </c>
      <c r="J22" s="33">
        <v>11278</v>
      </c>
      <c r="K22" s="32">
        <v>403996</v>
      </c>
      <c r="L22" s="30">
        <v>30321179</v>
      </c>
      <c r="M22" s="33">
        <v>3376</v>
      </c>
      <c r="N22" s="32">
        <v>445422</v>
      </c>
      <c r="O22" s="30">
        <v>35800368</v>
      </c>
      <c r="P22" s="33">
        <v>11278</v>
      </c>
      <c r="Q22" s="26">
        <f>K22-E22</f>
        <v>-66956</v>
      </c>
      <c r="R22" s="107">
        <f t="shared" si="0"/>
        <v>0.14217160135215479</v>
      </c>
      <c r="S22" s="23">
        <f>H22-E22</f>
        <v>47684</v>
      </c>
      <c r="T22" s="106">
        <f t="shared" si="1"/>
        <v>9.194116875804996E-2</v>
      </c>
      <c r="U22" s="70"/>
      <c r="V22" s="70"/>
      <c r="X22" s="70"/>
    </row>
    <row r="23" spans="1:24" s="45" customFormat="1" x14ac:dyDescent="0.25">
      <c r="A23" s="28">
        <v>71</v>
      </c>
      <c r="B23" s="29">
        <v>66</v>
      </c>
      <c r="C23" s="34">
        <v>5093654</v>
      </c>
      <c r="D23" s="31">
        <v>4404</v>
      </c>
      <c r="E23" s="32">
        <v>16099</v>
      </c>
      <c r="F23" s="30">
        <v>905381</v>
      </c>
      <c r="G23" s="33">
        <v>5684</v>
      </c>
      <c r="H23" s="32">
        <v>38052</v>
      </c>
      <c r="I23" s="30">
        <v>1132824</v>
      </c>
      <c r="J23" s="33">
        <v>23952</v>
      </c>
      <c r="K23" s="32">
        <v>14849</v>
      </c>
      <c r="L23" s="30">
        <v>866680</v>
      </c>
      <c r="M23" s="33">
        <v>4493</v>
      </c>
      <c r="N23" s="32">
        <v>25527</v>
      </c>
      <c r="O23" s="30">
        <v>1026432</v>
      </c>
      <c r="P23" s="33">
        <v>11909</v>
      </c>
      <c r="Q23" s="26">
        <f>K23-E23</f>
        <v>-1250</v>
      </c>
      <c r="R23" s="107">
        <f t="shared" si="0"/>
        <v>7.7644574197155106E-2</v>
      </c>
      <c r="S23" s="23">
        <f>H23-E23</f>
        <v>21953</v>
      </c>
      <c r="T23" s="106">
        <f t="shared" si="1"/>
        <v>0.57692105539787664</v>
      </c>
      <c r="U23" s="70"/>
      <c r="V23" s="70"/>
      <c r="X23" s="70"/>
    </row>
    <row r="24" spans="1:24" s="45" customFormat="1" x14ac:dyDescent="0.25">
      <c r="A24" s="28">
        <v>139</v>
      </c>
      <c r="B24" s="29">
        <v>159</v>
      </c>
      <c r="C24" s="34">
        <v>5307222</v>
      </c>
      <c r="D24" s="31">
        <v>9668</v>
      </c>
      <c r="E24" s="32">
        <v>240800</v>
      </c>
      <c r="F24" s="30">
        <v>13539241</v>
      </c>
      <c r="G24" s="33">
        <v>3998</v>
      </c>
      <c r="H24" s="35"/>
      <c r="I24" s="36"/>
      <c r="J24" s="37"/>
      <c r="K24" s="32">
        <v>213919</v>
      </c>
      <c r="L24" s="30">
        <v>12758905</v>
      </c>
      <c r="M24" s="33">
        <v>3998</v>
      </c>
      <c r="N24" s="35"/>
      <c r="O24" s="36"/>
      <c r="P24" s="37"/>
      <c r="Q24" s="26">
        <f>K24-E24</f>
        <v>-26881</v>
      </c>
      <c r="R24" s="107">
        <f t="shared" si="0"/>
        <v>0.11163205980066446</v>
      </c>
      <c r="S24" s="23"/>
      <c r="T24" s="106"/>
      <c r="U24" s="70"/>
      <c r="V24" s="70"/>
      <c r="X24" s="70"/>
    </row>
    <row r="25" spans="1:24" s="9" customFormat="1" x14ac:dyDescent="0.25">
      <c r="A25" s="1">
        <v>53</v>
      </c>
      <c r="B25" s="2">
        <v>39</v>
      </c>
      <c r="C25" s="19">
        <v>32000000</v>
      </c>
      <c r="D25" s="14">
        <v>1</v>
      </c>
      <c r="E25" s="12">
        <v>155</v>
      </c>
      <c r="F25" s="10">
        <v>4232</v>
      </c>
      <c r="G25" s="3">
        <v>352</v>
      </c>
      <c r="H25" s="12">
        <v>8773</v>
      </c>
      <c r="I25" s="10">
        <v>4680</v>
      </c>
      <c r="J25" s="3">
        <v>31468</v>
      </c>
      <c r="K25" s="12">
        <v>159</v>
      </c>
      <c r="L25" s="10">
        <v>4232</v>
      </c>
      <c r="M25" s="3">
        <v>352</v>
      </c>
      <c r="N25" s="12">
        <v>7913</v>
      </c>
      <c r="O25" s="10">
        <v>4680</v>
      </c>
      <c r="P25" s="3">
        <v>31468</v>
      </c>
      <c r="Q25" s="26">
        <f>K25-E25</f>
        <v>4</v>
      </c>
      <c r="R25" s="107">
        <f t="shared" si="0"/>
        <v>-2.5806451612903226E-2</v>
      </c>
      <c r="S25" s="23">
        <f>H25-E25</f>
        <v>8618</v>
      </c>
      <c r="T25" s="106">
        <f t="shared" si="1"/>
        <v>0.98233215547703179</v>
      </c>
      <c r="U25" s="26"/>
      <c r="V25" s="26"/>
      <c r="X25" s="26"/>
    </row>
    <row r="26" spans="1:24" s="9" customFormat="1" x14ac:dyDescent="0.25">
      <c r="A26" s="1">
        <v>60</v>
      </c>
      <c r="B26" s="2">
        <v>45</v>
      </c>
      <c r="C26" s="19">
        <v>524288000</v>
      </c>
      <c r="D26" s="14">
        <v>1</v>
      </c>
      <c r="E26" s="12">
        <v>192</v>
      </c>
      <c r="F26" s="10">
        <v>4783</v>
      </c>
      <c r="G26" s="3">
        <v>265</v>
      </c>
      <c r="H26" s="12">
        <v>47855</v>
      </c>
      <c r="I26" s="10">
        <v>4950</v>
      </c>
      <c r="J26" s="3">
        <v>62262</v>
      </c>
      <c r="K26" s="12">
        <v>201</v>
      </c>
      <c r="L26" s="10">
        <v>4783</v>
      </c>
      <c r="M26" s="3">
        <v>265</v>
      </c>
      <c r="N26" s="12">
        <v>35797</v>
      </c>
      <c r="O26" s="10">
        <v>4950</v>
      </c>
      <c r="P26" s="3">
        <v>62262</v>
      </c>
      <c r="Q26" s="26">
        <f>K26-E26</f>
        <v>9</v>
      </c>
      <c r="R26" s="107">
        <f t="shared" si="0"/>
        <v>-4.6875E-2</v>
      </c>
      <c r="S26" s="23">
        <f>H26-E26</f>
        <v>47663</v>
      </c>
      <c r="T26" s="106">
        <f t="shared" si="1"/>
        <v>0.99598788005433081</v>
      </c>
      <c r="U26" s="26"/>
      <c r="V26" s="26"/>
      <c r="X26" s="26"/>
    </row>
    <row r="27" spans="1:24" s="9" customFormat="1" x14ac:dyDescent="0.25">
      <c r="A27" s="1">
        <v>78</v>
      </c>
      <c r="B27" s="2">
        <v>57</v>
      </c>
      <c r="C27" s="19">
        <v>128000000000</v>
      </c>
      <c r="D27" s="14">
        <v>1</v>
      </c>
      <c r="E27" s="12">
        <v>483</v>
      </c>
      <c r="F27" s="10">
        <v>11408</v>
      </c>
      <c r="G27" s="3">
        <v>446</v>
      </c>
      <c r="H27" s="12">
        <v>461697</v>
      </c>
      <c r="I27" s="10">
        <v>10773</v>
      </c>
      <c r="J27" s="3">
        <v>381815</v>
      </c>
      <c r="K27" s="12">
        <v>486</v>
      </c>
      <c r="L27" s="10">
        <v>11408</v>
      </c>
      <c r="M27" s="3">
        <v>446</v>
      </c>
      <c r="N27" s="12">
        <v>448039</v>
      </c>
      <c r="O27" s="10">
        <v>10773</v>
      </c>
      <c r="P27" s="3">
        <v>381815</v>
      </c>
      <c r="Q27" s="26">
        <f>K27-E27</f>
        <v>3</v>
      </c>
      <c r="R27" s="107">
        <f t="shared" si="0"/>
        <v>-6.2111801242236021E-3</v>
      </c>
      <c r="S27" s="23">
        <f>H27-E27</f>
        <v>461214</v>
      </c>
      <c r="T27" s="106">
        <f>(H27-E27)/H27</f>
        <v>0.99895385934931347</v>
      </c>
      <c r="U27" s="25"/>
      <c r="V27" s="25"/>
      <c r="X27" s="26"/>
    </row>
    <row r="28" spans="1:24" s="9" customFormat="1" x14ac:dyDescent="0.25">
      <c r="A28" s="1">
        <v>79</v>
      </c>
      <c r="B28" s="2">
        <v>59</v>
      </c>
      <c r="C28" s="19">
        <v>335544320000</v>
      </c>
      <c r="D28" s="14">
        <v>1</v>
      </c>
      <c r="E28" s="12">
        <v>413</v>
      </c>
      <c r="F28" s="10">
        <v>9546</v>
      </c>
      <c r="G28" s="3">
        <v>325</v>
      </c>
      <c r="H28" s="12">
        <v>727951</v>
      </c>
      <c r="I28" s="10">
        <v>8909</v>
      </c>
      <c r="J28" s="3">
        <v>451553</v>
      </c>
      <c r="K28" s="12">
        <v>415</v>
      </c>
      <c r="L28" s="10">
        <v>9546</v>
      </c>
      <c r="M28" s="3">
        <v>325</v>
      </c>
      <c r="N28" s="12">
        <v>647106</v>
      </c>
      <c r="O28" s="10">
        <v>8909</v>
      </c>
      <c r="P28" s="3">
        <v>451553</v>
      </c>
      <c r="Q28" s="26">
        <f>K28-E28</f>
        <v>2</v>
      </c>
      <c r="R28" s="107">
        <f t="shared" si="0"/>
        <v>-4.8426150121065378E-3</v>
      </c>
      <c r="S28" s="23">
        <f>H28-E28</f>
        <v>727538</v>
      </c>
      <c r="T28" s="106">
        <f>(H28-E28)/H28</f>
        <v>0.9994326541209505</v>
      </c>
      <c r="U28" s="25"/>
      <c r="V28" s="25"/>
      <c r="X28" s="26"/>
    </row>
    <row r="29" spans="1:24" s="9" customFormat="1" x14ac:dyDescent="0.25">
      <c r="A29" s="1">
        <v>83</v>
      </c>
      <c r="B29" s="2">
        <v>83</v>
      </c>
      <c r="C29" s="19">
        <v>2199023255552</v>
      </c>
      <c r="D29" s="14">
        <v>1</v>
      </c>
      <c r="E29" s="12">
        <v>616</v>
      </c>
      <c r="F29" s="10">
        <v>13512</v>
      </c>
      <c r="G29" s="3">
        <v>223</v>
      </c>
      <c r="H29" s="35"/>
      <c r="I29" s="36"/>
      <c r="J29" s="37"/>
      <c r="K29" s="12">
        <v>577</v>
      </c>
      <c r="L29" s="10">
        <v>13512</v>
      </c>
      <c r="M29" s="3">
        <v>223</v>
      </c>
      <c r="N29" s="35"/>
      <c r="O29" s="36"/>
      <c r="P29" s="37"/>
      <c r="Q29" s="26">
        <f>K29-E29</f>
        <v>-39</v>
      </c>
      <c r="R29" s="107">
        <f t="shared" si="0"/>
        <v>6.3311688311688305E-2</v>
      </c>
      <c r="S29" s="23"/>
    </row>
    <row r="30" spans="1:24" s="9" customFormat="1" x14ac:dyDescent="0.25">
      <c r="A30" s="1">
        <v>98</v>
      </c>
      <c r="B30" s="2">
        <v>73</v>
      </c>
      <c r="C30" s="19">
        <v>214748364800000</v>
      </c>
      <c r="D30" s="14">
        <v>1</v>
      </c>
      <c r="E30" s="12">
        <v>834</v>
      </c>
      <c r="F30" s="10">
        <v>16164</v>
      </c>
      <c r="G30" s="3">
        <v>385</v>
      </c>
      <c r="H30" s="35"/>
      <c r="I30" s="36"/>
      <c r="J30" s="37"/>
      <c r="K30" s="12">
        <v>782</v>
      </c>
      <c r="L30" s="10">
        <v>16164</v>
      </c>
      <c r="M30" s="3">
        <v>385</v>
      </c>
      <c r="N30" s="35"/>
      <c r="O30" s="36"/>
      <c r="P30" s="37"/>
      <c r="Q30" s="26">
        <f>K30-E30</f>
        <v>-52</v>
      </c>
      <c r="R30" s="107">
        <f t="shared" si="0"/>
        <v>6.235011990407674E-2</v>
      </c>
      <c r="S30" s="23"/>
    </row>
    <row r="31" spans="1:24" s="9" customFormat="1" x14ac:dyDescent="0.25">
      <c r="A31" s="1">
        <v>103</v>
      </c>
      <c r="B31" s="2">
        <v>75</v>
      </c>
      <c r="C31" s="19">
        <v>512000000000000</v>
      </c>
      <c r="D31" s="14">
        <v>1</v>
      </c>
      <c r="E31" s="12">
        <v>1055</v>
      </c>
      <c r="F31" s="10">
        <v>21774</v>
      </c>
      <c r="G31" s="3">
        <v>540</v>
      </c>
      <c r="H31" s="35"/>
      <c r="I31" s="36"/>
      <c r="J31" s="37"/>
      <c r="K31" s="12">
        <v>1083</v>
      </c>
      <c r="L31" s="10">
        <v>21774</v>
      </c>
      <c r="M31" s="3">
        <v>540</v>
      </c>
      <c r="N31" s="35"/>
      <c r="O31" s="36"/>
      <c r="P31" s="37"/>
      <c r="Q31" s="26">
        <f>K31-E31</f>
        <v>28</v>
      </c>
      <c r="R31" s="107">
        <f t="shared" si="0"/>
        <v>-2.6540284360189573E-2</v>
      </c>
      <c r="S31" s="23"/>
    </row>
    <row r="32" spans="1:24" s="9" customFormat="1" x14ac:dyDescent="0.25">
      <c r="A32" s="1">
        <v>128</v>
      </c>
      <c r="B32" s="2">
        <v>93</v>
      </c>
      <c r="C32" s="19">
        <v>2.048E+18</v>
      </c>
      <c r="D32" s="14">
        <v>1</v>
      </c>
      <c r="E32" s="12">
        <v>1982</v>
      </c>
      <c r="F32" s="10">
        <v>36129</v>
      </c>
      <c r="G32" s="3">
        <v>634</v>
      </c>
      <c r="H32" s="35"/>
      <c r="I32" s="36"/>
      <c r="J32" s="37"/>
      <c r="K32" s="12">
        <v>1996</v>
      </c>
      <c r="L32" s="10">
        <v>36129</v>
      </c>
      <c r="M32" s="3">
        <v>634</v>
      </c>
      <c r="N32" s="35"/>
      <c r="O32" s="36"/>
      <c r="P32" s="37"/>
      <c r="Q32" s="26">
        <f>K32-E32</f>
        <v>14</v>
      </c>
      <c r="R32" s="107">
        <f t="shared" si="0"/>
        <v>-7.0635721493440967E-3</v>
      </c>
      <c r="S32" s="23"/>
    </row>
    <row r="33" spans="1:19" s="9" customFormat="1" x14ac:dyDescent="0.25">
      <c r="A33" s="1">
        <v>163</v>
      </c>
      <c r="B33" s="2">
        <v>163</v>
      </c>
      <c r="C33" s="19">
        <v>2.41785163922925E+22</v>
      </c>
      <c r="D33" s="14">
        <v>1</v>
      </c>
      <c r="E33" s="12">
        <v>5418</v>
      </c>
      <c r="F33" s="10">
        <v>88973</v>
      </c>
      <c r="G33" s="3">
        <v>443</v>
      </c>
      <c r="H33" s="35"/>
      <c r="I33" s="36"/>
      <c r="J33" s="37"/>
      <c r="K33" s="12">
        <v>5246</v>
      </c>
      <c r="L33" s="10">
        <v>88973</v>
      </c>
      <c r="M33" s="3">
        <v>443</v>
      </c>
      <c r="N33" s="35"/>
      <c r="O33" s="36"/>
      <c r="P33" s="37"/>
      <c r="Q33" s="26">
        <f>K33-E33</f>
        <v>-172</v>
      </c>
      <c r="R33" s="107">
        <f t="shared" si="0"/>
        <v>3.1746031746031744E-2</v>
      </c>
      <c r="S33" s="23"/>
    </row>
    <row r="34" spans="1:19" s="9" customFormat="1" ht="15.75" thickBot="1" x14ac:dyDescent="0.3">
      <c r="A34" s="4">
        <v>193</v>
      </c>
      <c r="B34" s="5">
        <v>143</v>
      </c>
      <c r="C34" s="20">
        <v>2.30584300921369E+28</v>
      </c>
      <c r="D34" s="15">
        <v>1</v>
      </c>
      <c r="E34" s="13">
        <v>6540</v>
      </c>
      <c r="F34" s="11">
        <v>90245</v>
      </c>
      <c r="G34" s="6">
        <v>685</v>
      </c>
      <c r="H34" s="38"/>
      <c r="I34" s="39"/>
      <c r="J34" s="40"/>
      <c r="K34" s="13">
        <v>6344</v>
      </c>
      <c r="L34" s="11">
        <v>90245</v>
      </c>
      <c r="M34" s="6">
        <v>685</v>
      </c>
      <c r="N34" s="38"/>
      <c r="O34" s="39"/>
      <c r="P34" s="40"/>
      <c r="Q34" s="26">
        <f>K34-E34</f>
        <v>-196</v>
      </c>
      <c r="R34" s="107">
        <f t="shared" si="0"/>
        <v>2.9969418960244649E-2</v>
      </c>
      <c r="S34" s="23"/>
    </row>
    <row r="36" spans="1:19" x14ac:dyDescent="0.2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1:1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9" x14ac:dyDescent="0.25">
      <c r="A38" s="2"/>
      <c r="B38" s="2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9" x14ac:dyDescent="0.25">
      <c r="A39" s="2"/>
      <c r="B39" s="2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9" x14ac:dyDescent="0.25">
      <c r="A40" s="2"/>
      <c r="B40" s="2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9" x14ac:dyDescent="0.25">
      <c r="A41" s="2"/>
      <c r="B41" s="2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9" x14ac:dyDescent="0.25">
      <c r="A42" s="2"/>
      <c r="B42" s="2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9" x14ac:dyDescent="0.25">
      <c r="A43" s="2"/>
      <c r="B43" s="2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9" x14ac:dyDescent="0.25">
      <c r="A44" s="2"/>
      <c r="B44" s="2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9" x14ac:dyDescent="0.25">
      <c r="A45" s="2"/>
      <c r="B45" s="2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9" x14ac:dyDescent="0.25">
      <c r="A46" s="2"/>
      <c r="B46" s="2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9" x14ac:dyDescent="0.25">
      <c r="A47" s="2"/>
      <c r="B47" s="2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9" x14ac:dyDescent="0.25">
      <c r="A48" s="2"/>
      <c r="B48" s="2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x14ac:dyDescent="0.25">
      <c r="A49" s="2"/>
      <c r="B49" s="2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25">
      <c r="A50" s="2"/>
      <c r="B50" s="2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25">
      <c r="A51" s="2"/>
      <c r="B51" s="2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x14ac:dyDescent="0.25">
      <c r="A52" s="2"/>
      <c r="B52" s="2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x14ac:dyDescent="0.25">
      <c r="A53" s="2"/>
      <c r="B53" s="2"/>
      <c r="C53" s="19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A54" s="2"/>
      <c r="B54" s="2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A55" s="2"/>
      <c r="B55" s="2"/>
      <c r="C55" s="19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25">
      <c r="A56" s="2"/>
      <c r="B56" s="2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25">
      <c r="A57" s="2"/>
      <c r="B57" s="2"/>
      <c r="C57" s="19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25">
      <c r="A58" s="2"/>
      <c r="B58" s="2"/>
      <c r="C58" s="19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25">
      <c r="A59" s="2"/>
      <c r="B59" s="2"/>
      <c r="C59" s="21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25">
      <c r="A60" s="2"/>
      <c r="B60" s="2"/>
      <c r="C60" s="21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25">
      <c r="A61" s="2"/>
      <c r="B61" s="2"/>
      <c r="C61" s="21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25">
      <c r="A62" s="2"/>
      <c r="B62" s="2"/>
      <c r="C62" s="21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25">
      <c r="A63" s="2"/>
      <c r="B63" s="2"/>
      <c r="C63" s="21"/>
      <c r="D63" s="10"/>
      <c r="E63" s="10"/>
      <c r="F63" s="10"/>
      <c r="G63" s="10"/>
      <c r="H63" s="10"/>
      <c r="I63" s="2"/>
      <c r="J63" s="2"/>
      <c r="K63" s="2"/>
      <c r="L63" s="2"/>
    </row>
    <row r="64" spans="1:12" x14ac:dyDescent="0.25">
      <c r="A64" s="2"/>
      <c r="B64" s="2"/>
      <c r="C64" s="21"/>
      <c r="D64" s="10"/>
      <c r="E64" s="10"/>
      <c r="F64" s="10"/>
      <c r="G64" s="10"/>
      <c r="H64" s="10"/>
      <c r="I64" s="2"/>
      <c r="J64" s="2"/>
      <c r="K64" s="2"/>
      <c r="L64" s="2"/>
    </row>
    <row r="65" spans="1:12" x14ac:dyDescent="0.25">
      <c r="A65" s="2"/>
      <c r="B65" s="2"/>
      <c r="C65" s="21"/>
      <c r="D65" s="10"/>
      <c r="E65" s="10"/>
      <c r="F65" s="10"/>
      <c r="G65" s="10"/>
      <c r="H65" s="10"/>
      <c r="I65" s="2"/>
      <c r="J65" s="2"/>
      <c r="K65" s="2"/>
      <c r="L65" s="2"/>
    </row>
    <row r="66" spans="1:12" x14ac:dyDescent="0.25">
      <c r="A66" s="2"/>
      <c r="B66" s="2"/>
      <c r="C66" s="21"/>
      <c r="D66" s="10"/>
      <c r="E66" s="10"/>
      <c r="F66" s="10"/>
      <c r="G66" s="10"/>
      <c r="H66" s="10"/>
      <c r="I66" s="2"/>
      <c r="J66" s="2"/>
      <c r="K66" s="2"/>
      <c r="L66" s="2"/>
    </row>
    <row r="67" spans="1:12" x14ac:dyDescent="0.25">
      <c r="A67" s="2"/>
      <c r="B67" s="2"/>
      <c r="C67" s="21"/>
      <c r="D67" s="10"/>
      <c r="E67" s="10"/>
      <c r="F67" s="10"/>
      <c r="G67" s="10"/>
      <c r="H67" s="10"/>
      <c r="I67" s="2"/>
      <c r="J67" s="2"/>
      <c r="K67" s="2"/>
      <c r="L67" s="2"/>
    </row>
    <row r="68" spans="1:12" x14ac:dyDescent="0.25">
      <c r="A68" s="2"/>
      <c r="B68" s="2"/>
      <c r="C68" s="21"/>
      <c r="D68" s="10"/>
      <c r="E68" s="10"/>
      <c r="F68" s="10"/>
      <c r="G68" s="10"/>
      <c r="H68" s="10"/>
      <c r="I68" s="2"/>
      <c r="J68" s="2"/>
      <c r="K68" s="2"/>
      <c r="L68" s="2"/>
    </row>
    <row r="69" spans="1:12" x14ac:dyDescent="0.25">
      <c r="A69" s="2"/>
      <c r="B69" s="2"/>
      <c r="C69" s="21"/>
      <c r="D69" s="10"/>
      <c r="E69" s="10"/>
      <c r="F69" s="10"/>
      <c r="G69" s="10"/>
      <c r="H69" s="10"/>
      <c r="I69" s="2"/>
      <c r="J69" s="2"/>
      <c r="K69" s="2"/>
      <c r="L69" s="2"/>
    </row>
  </sheetData>
  <sortState xmlns:xlrd2="http://schemas.microsoft.com/office/spreadsheetml/2017/richdata2" ref="A3:Q34">
    <sortCondition ref="C3:C34"/>
  </sortState>
  <mergeCells count="10">
    <mergeCell ref="A36:D36"/>
    <mergeCell ref="E36:F36"/>
    <mergeCell ref="G36:H36"/>
    <mergeCell ref="I36:J36"/>
    <mergeCell ref="K36:L36"/>
    <mergeCell ref="A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B0B3-5D4D-4178-B673-EB546C251537}">
  <dimension ref="A1:N8"/>
  <sheetViews>
    <sheetView workbookViewId="0">
      <selection activeCell="P15" sqref="P15"/>
    </sheetView>
  </sheetViews>
  <sheetFormatPr defaultRowHeight="15" x14ac:dyDescent="0.25"/>
  <cols>
    <col min="5" max="5" width="12.140625" bestFit="1" customWidth="1"/>
    <col min="6" max="6" width="12.85546875" bestFit="1" customWidth="1"/>
    <col min="7" max="7" width="12.28515625" style="27" bestFit="1" customWidth="1"/>
    <col min="8" max="8" width="12.140625" bestFit="1" customWidth="1"/>
    <col min="9" max="9" width="12.85546875" bestFit="1" customWidth="1"/>
    <col min="10" max="10" width="14.28515625" style="27" customWidth="1"/>
    <col min="12" max="12" width="21.140625" bestFit="1" customWidth="1"/>
  </cols>
  <sheetData>
    <row r="1" spans="1:14" ht="15.75" thickBot="1" x14ac:dyDescent="0.3">
      <c r="A1" s="96" t="s">
        <v>9</v>
      </c>
      <c r="B1" s="98"/>
      <c r="C1" s="98"/>
      <c r="D1" s="97"/>
      <c r="E1" s="96" t="s">
        <v>5</v>
      </c>
      <c r="F1" s="98"/>
      <c r="G1" s="97"/>
      <c r="H1" s="96" t="s">
        <v>6</v>
      </c>
      <c r="I1" s="98"/>
      <c r="J1" s="97"/>
    </row>
    <row r="2" spans="1:14" ht="15.75" thickBot="1" x14ac:dyDescent="0.3">
      <c r="A2" s="4" t="s">
        <v>0</v>
      </c>
      <c r="B2" s="5" t="s">
        <v>1</v>
      </c>
      <c r="C2" s="5" t="s">
        <v>2</v>
      </c>
      <c r="D2" s="6" t="s">
        <v>7</v>
      </c>
      <c r="E2" s="4" t="s">
        <v>21</v>
      </c>
      <c r="F2" s="5" t="s">
        <v>4</v>
      </c>
      <c r="G2" s="6" t="s">
        <v>12</v>
      </c>
      <c r="H2" s="16" t="s">
        <v>21</v>
      </c>
      <c r="I2" s="17" t="s">
        <v>4</v>
      </c>
      <c r="J2" s="18" t="s">
        <v>12</v>
      </c>
      <c r="L2" t="s">
        <v>51</v>
      </c>
    </row>
    <row r="3" spans="1:14" x14ac:dyDescent="0.25">
      <c r="A3" s="1">
        <v>100</v>
      </c>
      <c r="B3" s="2">
        <v>99</v>
      </c>
      <c r="C3" s="2">
        <v>100</v>
      </c>
      <c r="D3" s="3">
        <v>100</v>
      </c>
      <c r="E3" s="1">
        <v>375</v>
      </c>
      <c r="F3" s="2">
        <v>27273</v>
      </c>
      <c r="G3" s="3">
        <v>113</v>
      </c>
      <c r="H3" s="1">
        <v>2504</v>
      </c>
      <c r="I3" s="2">
        <v>197670</v>
      </c>
      <c r="J3" s="3">
        <v>199</v>
      </c>
      <c r="L3">
        <f>(I3-F3)/I3</f>
        <v>0.86202762179389891</v>
      </c>
    </row>
    <row r="4" spans="1:14" x14ac:dyDescent="0.25">
      <c r="A4" s="1">
        <v>200</v>
      </c>
      <c r="B4" s="2">
        <v>199</v>
      </c>
      <c r="C4" s="2">
        <v>200</v>
      </c>
      <c r="D4" s="3">
        <v>200</v>
      </c>
      <c r="E4" s="1">
        <v>1959</v>
      </c>
      <c r="F4" s="2">
        <v>109817</v>
      </c>
      <c r="G4" s="3">
        <v>218</v>
      </c>
      <c r="H4" s="1">
        <v>38785</v>
      </c>
      <c r="I4" s="2">
        <v>2310995</v>
      </c>
      <c r="J4" s="3">
        <v>399</v>
      </c>
      <c r="L4" s="27">
        <f t="shared" ref="L4:L8" si="0">(I4-F4)/I4</f>
        <v>0.95248064145530387</v>
      </c>
      <c r="M4" s="27"/>
      <c r="N4" s="27"/>
    </row>
    <row r="5" spans="1:14" x14ac:dyDescent="0.25">
      <c r="A5" s="1">
        <v>300</v>
      </c>
      <c r="B5" s="2">
        <v>299</v>
      </c>
      <c r="C5" s="2">
        <v>300</v>
      </c>
      <c r="D5" s="3">
        <v>300</v>
      </c>
      <c r="E5" s="1">
        <v>5199</v>
      </c>
      <c r="F5" s="2">
        <v>248078</v>
      </c>
      <c r="G5" s="3">
        <v>322</v>
      </c>
      <c r="H5" s="1">
        <v>133496</v>
      </c>
      <c r="I5" s="2">
        <v>7135070</v>
      </c>
      <c r="J5" s="3">
        <v>599</v>
      </c>
      <c r="L5" s="27">
        <f t="shared" si="0"/>
        <v>0.9652311750270145</v>
      </c>
      <c r="M5" s="27"/>
      <c r="N5" s="27"/>
    </row>
    <row r="6" spans="1:14" x14ac:dyDescent="0.25">
      <c r="A6" s="1">
        <v>400</v>
      </c>
      <c r="B6" s="2">
        <v>399</v>
      </c>
      <c r="C6" s="2">
        <v>400</v>
      </c>
      <c r="D6" s="3">
        <v>400</v>
      </c>
      <c r="E6" s="1">
        <v>10744</v>
      </c>
      <c r="F6" s="2">
        <v>442899</v>
      </c>
      <c r="G6" s="3">
        <v>426</v>
      </c>
      <c r="H6" s="1">
        <v>315979</v>
      </c>
      <c r="I6" s="2">
        <v>15459995</v>
      </c>
      <c r="J6" s="3">
        <v>799</v>
      </c>
      <c r="L6" s="27">
        <f t="shared" si="0"/>
        <v>0.97135193122636843</v>
      </c>
      <c r="M6" s="27"/>
      <c r="N6" s="27"/>
    </row>
    <row r="7" spans="1:14" x14ac:dyDescent="0.25">
      <c r="A7" s="1">
        <v>500</v>
      </c>
      <c r="B7" s="2">
        <v>499</v>
      </c>
      <c r="C7" s="2">
        <v>500</v>
      </c>
      <c r="D7" s="3">
        <v>500</v>
      </c>
      <c r="E7" s="1">
        <v>18926</v>
      </c>
      <c r="F7" s="2">
        <v>692464</v>
      </c>
      <c r="G7" s="3">
        <v>529</v>
      </c>
      <c r="H7" s="1">
        <v>630470</v>
      </c>
      <c r="I7" s="2">
        <v>28075870</v>
      </c>
      <c r="J7" s="3">
        <v>999</v>
      </c>
      <c r="L7" s="27">
        <f t="shared" si="0"/>
        <v>0.97533597356021384</v>
      </c>
      <c r="M7" s="27"/>
      <c r="N7" s="27"/>
    </row>
    <row r="8" spans="1:14" ht="15.75" thickBot="1" x14ac:dyDescent="0.3">
      <c r="A8" s="4">
        <v>600</v>
      </c>
      <c r="B8" s="5">
        <v>599</v>
      </c>
      <c r="C8" s="5">
        <v>600</v>
      </c>
      <c r="D8" s="6">
        <v>600</v>
      </c>
      <c r="E8" s="4">
        <v>31979</v>
      </c>
      <c r="F8" s="5">
        <v>999533</v>
      </c>
      <c r="G8" s="6">
        <v>632</v>
      </c>
      <c r="H8" s="4">
        <v>1066631</v>
      </c>
      <c r="I8" s="5">
        <v>45772795</v>
      </c>
      <c r="J8" s="6">
        <v>1199</v>
      </c>
      <c r="L8" s="27">
        <f t="shared" si="0"/>
        <v>0.97816316438618178</v>
      </c>
      <c r="M8" s="27"/>
      <c r="N8" s="27"/>
    </row>
  </sheetData>
  <mergeCells count="3">
    <mergeCell ref="A1:D1"/>
    <mergeCell ref="E1:G1"/>
    <mergeCell ref="H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B204-9DB5-48A9-8FD3-DEED5D2D0B4E}">
  <dimension ref="A1:P37"/>
  <sheetViews>
    <sheetView topLeftCell="A19" workbookViewId="0">
      <selection activeCell="AD20" sqref="AD20"/>
    </sheetView>
  </sheetViews>
  <sheetFormatPr defaultRowHeight="15" x14ac:dyDescent="0.25"/>
  <cols>
    <col min="1" max="1" width="6.5703125" bestFit="1" customWidth="1"/>
    <col min="2" max="2" width="9.28515625" bestFit="1" customWidth="1"/>
    <col min="3" max="4" width="9" bestFit="1" customWidth="1"/>
    <col min="5" max="5" width="13.5703125" bestFit="1" customWidth="1"/>
    <col min="6" max="6" width="14.28515625" bestFit="1" customWidth="1"/>
    <col min="7" max="7" width="13.42578125" bestFit="1" customWidth="1"/>
    <col min="8" max="8" width="13.5703125" bestFit="1" customWidth="1"/>
    <col min="9" max="9" width="14.28515625" bestFit="1" customWidth="1"/>
    <col min="10" max="10" width="13.42578125" bestFit="1" customWidth="1"/>
    <col min="11" max="11" width="13.5703125" bestFit="1" customWidth="1"/>
    <col min="12" max="12" width="14.28515625" bestFit="1" customWidth="1"/>
    <col min="13" max="13" width="13.42578125" bestFit="1" customWidth="1"/>
    <col min="14" max="14" width="13.5703125" bestFit="1" customWidth="1"/>
    <col min="15" max="15" width="14.28515625" bestFit="1" customWidth="1"/>
    <col min="16" max="16" width="13.42578125" bestFit="1" customWidth="1"/>
  </cols>
  <sheetData>
    <row r="1" spans="1:16" ht="15.75" thickBot="1" x14ac:dyDescent="0.3">
      <c r="A1" s="96" t="s">
        <v>18</v>
      </c>
      <c r="B1" s="98"/>
      <c r="C1" s="98"/>
      <c r="D1" s="97"/>
      <c r="E1" s="96" t="s">
        <v>5</v>
      </c>
      <c r="F1" s="98"/>
      <c r="G1" s="97"/>
      <c r="H1" s="96" t="s">
        <v>6</v>
      </c>
      <c r="I1" s="98"/>
      <c r="J1" s="97"/>
      <c r="K1" s="96" t="s">
        <v>10</v>
      </c>
      <c r="L1" s="98"/>
      <c r="M1" s="98"/>
      <c r="N1" s="99" t="s">
        <v>11</v>
      </c>
      <c r="O1" s="100"/>
      <c r="P1" s="101"/>
    </row>
    <row r="2" spans="1:16" ht="15.75" thickBot="1" x14ac:dyDescent="0.3">
      <c r="A2" s="16" t="s">
        <v>0</v>
      </c>
      <c r="B2" s="17" t="s">
        <v>1</v>
      </c>
      <c r="C2" s="17" t="s">
        <v>2</v>
      </c>
      <c r="D2" s="18" t="s">
        <v>3</v>
      </c>
      <c r="E2" s="16" t="s">
        <v>21</v>
      </c>
      <c r="F2" s="17" t="s">
        <v>4</v>
      </c>
      <c r="G2" s="18" t="s">
        <v>12</v>
      </c>
      <c r="H2" s="16" t="s">
        <v>21</v>
      </c>
      <c r="I2" s="17" t="s">
        <v>4</v>
      </c>
      <c r="J2" s="6" t="s">
        <v>12</v>
      </c>
      <c r="K2" s="4" t="s">
        <v>21</v>
      </c>
      <c r="L2" s="5" t="s">
        <v>4</v>
      </c>
      <c r="M2" s="5" t="s">
        <v>12</v>
      </c>
      <c r="N2" s="16" t="s">
        <v>21</v>
      </c>
      <c r="O2" s="17" t="s">
        <v>4</v>
      </c>
      <c r="P2" s="18" t="s">
        <v>12</v>
      </c>
    </row>
    <row r="3" spans="1:16" x14ac:dyDescent="0.25">
      <c r="A3" s="1">
        <v>11</v>
      </c>
      <c r="B3" s="2">
        <v>11</v>
      </c>
      <c r="C3" s="10">
        <v>32</v>
      </c>
      <c r="D3" s="14">
        <v>1</v>
      </c>
      <c r="E3" s="12">
        <v>2</v>
      </c>
      <c r="F3" s="10">
        <v>102</v>
      </c>
      <c r="G3" s="3">
        <v>25</v>
      </c>
      <c r="H3" s="12">
        <v>2</v>
      </c>
      <c r="I3" s="10">
        <v>102</v>
      </c>
      <c r="J3" s="3">
        <v>25</v>
      </c>
      <c r="K3" s="12">
        <v>4</v>
      </c>
      <c r="L3" s="10">
        <v>154</v>
      </c>
      <c r="M3" s="27">
        <v>33</v>
      </c>
      <c r="N3" s="12">
        <v>4</v>
      </c>
      <c r="O3" s="10">
        <v>154</v>
      </c>
      <c r="P3" s="3">
        <v>33</v>
      </c>
    </row>
    <row r="4" spans="1:16" x14ac:dyDescent="0.25">
      <c r="A4" s="1">
        <v>19</v>
      </c>
      <c r="B4" s="2">
        <v>19</v>
      </c>
      <c r="C4" s="10">
        <v>512</v>
      </c>
      <c r="D4" s="14">
        <v>1</v>
      </c>
      <c r="E4" s="12">
        <v>11</v>
      </c>
      <c r="F4" s="10">
        <v>361</v>
      </c>
      <c r="G4" s="3">
        <v>48</v>
      </c>
      <c r="H4" s="12">
        <v>10</v>
      </c>
      <c r="I4" s="10">
        <v>361</v>
      </c>
      <c r="J4" s="3">
        <v>48</v>
      </c>
      <c r="K4" s="12">
        <v>18</v>
      </c>
      <c r="L4" s="10">
        <v>456</v>
      </c>
      <c r="M4" s="27">
        <v>172</v>
      </c>
      <c r="N4" s="12">
        <v>18</v>
      </c>
      <c r="O4" s="10">
        <v>456</v>
      </c>
      <c r="P4" s="3">
        <v>172</v>
      </c>
    </row>
    <row r="5" spans="1:16" x14ac:dyDescent="0.25">
      <c r="A5" s="1">
        <v>22</v>
      </c>
      <c r="B5" s="2">
        <v>17</v>
      </c>
      <c r="C5" s="10">
        <v>1280</v>
      </c>
      <c r="D5" s="14">
        <v>1</v>
      </c>
      <c r="E5" s="12">
        <v>15</v>
      </c>
      <c r="F5" s="10">
        <v>500</v>
      </c>
      <c r="G5" s="3">
        <v>121</v>
      </c>
      <c r="H5" s="12">
        <v>15</v>
      </c>
      <c r="I5" s="10">
        <v>500</v>
      </c>
      <c r="J5" s="3">
        <v>121</v>
      </c>
      <c r="K5" s="12">
        <v>30</v>
      </c>
      <c r="L5" s="10">
        <v>629</v>
      </c>
      <c r="M5" s="27">
        <v>319</v>
      </c>
      <c r="N5" s="12">
        <v>30</v>
      </c>
      <c r="O5" s="10">
        <v>629</v>
      </c>
      <c r="P5" s="3">
        <v>319</v>
      </c>
    </row>
    <row r="6" spans="1:16" x14ac:dyDescent="0.25">
      <c r="A6" s="1">
        <v>28</v>
      </c>
      <c r="B6" s="2">
        <v>21</v>
      </c>
      <c r="C6" s="10">
        <v>8000</v>
      </c>
      <c r="D6" s="14">
        <v>1</v>
      </c>
      <c r="E6" s="12">
        <v>25</v>
      </c>
      <c r="F6" s="10">
        <v>889</v>
      </c>
      <c r="G6" s="3">
        <v>178</v>
      </c>
      <c r="H6" s="12">
        <v>24</v>
      </c>
      <c r="I6" s="10">
        <v>889</v>
      </c>
      <c r="J6" s="3">
        <v>178</v>
      </c>
      <c r="K6" s="12">
        <v>86</v>
      </c>
      <c r="L6" s="10">
        <v>1197</v>
      </c>
      <c r="M6" s="27">
        <v>1010</v>
      </c>
      <c r="N6" s="12">
        <v>84</v>
      </c>
      <c r="O6" s="10">
        <v>1197</v>
      </c>
      <c r="P6" s="3">
        <v>1010</v>
      </c>
    </row>
    <row r="7" spans="1:16" x14ac:dyDescent="0.25">
      <c r="A7" s="1">
        <v>27</v>
      </c>
      <c r="B7" s="2">
        <v>27</v>
      </c>
      <c r="C7" s="10">
        <v>8192</v>
      </c>
      <c r="D7" s="14">
        <v>1</v>
      </c>
      <c r="E7" s="12">
        <v>26</v>
      </c>
      <c r="F7" s="10">
        <v>834</v>
      </c>
      <c r="G7" s="3">
        <v>69</v>
      </c>
      <c r="H7" s="12">
        <v>25</v>
      </c>
      <c r="I7" s="10">
        <v>834</v>
      </c>
      <c r="J7" s="3">
        <v>69</v>
      </c>
      <c r="K7" s="12">
        <v>53</v>
      </c>
      <c r="L7" s="10">
        <v>972</v>
      </c>
      <c r="M7" s="27">
        <v>807</v>
      </c>
      <c r="N7" s="12">
        <v>54</v>
      </c>
      <c r="O7" s="10">
        <v>972</v>
      </c>
      <c r="P7" s="3">
        <v>807</v>
      </c>
    </row>
    <row r="8" spans="1:16" x14ac:dyDescent="0.25">
      <c r="A8" s="1">
        <v>35</v>
      </c>
      <c r="B8" s="2">
        <v>35</v>
      </c>
      <c r="C8" s="10">
        <v>131072</v>
      </c>
      <c r="D8" s="14">
        <v>1</v>
      </c>
      <c r="E8" s="12">
        <v>48</v>
      </c>
      <c r="F8" s="10">
        <v>1475</v>
      </c>
      <c r="G8" s="3">
        <v>91</v>
      </c>
      <c r="H8" s="12">
        <v>47</v>
      </c>
      <c r="I8" s="10">
        <v>1475</v>
      </c>
      <c r="J8" s="3">
        <v>91</v>
      </c>
      <c r="K8" s="12">
        <v>180</v>
      </c>
      <c r="L8" s="10">
        <v>1645</v>
      </c>
      <c r="M8" s="27">
        <v>3714</v>
      </c>
      <c r="N8" s="12">
        <v>179</v>
      </c>
      <c r="O8" s="10">
        <v>1645</v>
      </c>
      <c r="P8" s="3">
        <v>3714</v>
      </c>
    </row>
    <row r="9" spans="1:16" x14ac:dyDescent="0.25">
      <c r="A9" s="1">
        <v>41</v>
      </c>
      <c r="B9" s="2">
        <v>31</v>
      </c>
      <c r="C9" s="10">
        <v>819200</v>
      </c>
      <c r="D9" s="14">
        <v>1</v>
      </c>
      <c r="E9" s="12">
        <v>67</v>
      </c>
      <c r="F9" s="10">
        <v>2011</v>
      </c>
      <c r="G9" s="3">
        <v>205</v>
      </c>
      <c r="H9" s="12">
        <v>67</v>
      </c>
      <c r="I9" s="10">
        <v>2011</v>
      </c>
      <c r="J9" s="3">
        <v>205</v>
      </c>
      <c r="K9" s="12">
        <v>628</v>
      </c>
      <c r="L9" s="10">
        <v>2170</v>
      </c>
      <c r="M9" s="27">
        <v>6978</v>
      </c>
      <c r="N9" s="12">
        <v>719</v>
      </c>
      <c r="O9" s="10">
        <v>2170</v>
      </c>
      <c r="P9" s="3">
        <v>6978</v>
      </c>
    </row>
    <row r="10" spans="1:16" x14ac:dyDescent="0.25">
      <c r="A10" s="1">
        <v>43</v>
      </c>
      <c r="B10" s="2">
        <v>43</v>
      </c>
      <c r="C10" s="19">
        <v>2097152</v>
      </c>
      <c r="D10" s="14">
        <v>1</v>
      </c>
      <c r="E10" s="12">
        <v>94</v>
      </c>
      <c r="F10" s="10">
        <v>2774</v>
      </c>
      <c r="G10" s="3">
        <v>113</v>
      </c>
      <c r="H10" s="12">
        <v>93</v>
      </c>
      <c r="I10" s="10">
        <v>2774</v>
      </c>
      <c r="J10" s="3">
        <v>113</v>
      </c>
      <c r="K10" s="12">
        <v>762</v>
      </c>
      <c r="L10" s="10">
        <v>2494</v>
      </c>
      <c r="M10" s="27">
        <v>15774</v>
      </c>
      <c r="N10" s="12">
        <v>768</v>
      </c>
      <c r="O10" s="10">
        <v>2494</v>
      </c>
      <c r="P10" s="3">
        <v>15774</v>
      </c>
    </row>
    <row r="11" spans="1:16" x14ac:dyDescent="0.25">
      <c r="A11" s="1">
        <v>53</v>
      </c>
      <c r="B11" s="2">
        <v>39</v>
      </c>
      <c r="C11" s="19">
        <v>32000000</v>
      </c>
      <c r="D11" s="14">
        <v>1</v>
      </c>
      <c r="E11" s="12">
        <v>155</v>
      </c>
      <c r="F11" s="10">
        <v>4232</v>
      </c>
      <c r="G11" s="3">
        <v>352</v>
      </c>
      <c r="H11" s="12">
        <v>159</v>
      </c>
      <c r="I11" s="10">
        <v>4232</v>
      </c>
      <c r="J11" s="3">
        <v>352</v>
      </c>
      <c r="K11" s="12">
        <v>8773</v>
      </c>
      <c r="L11" s="10">
        <v>4680</v>
      </c>
      <c r="M11" s="27">
        <v>31468</v>
      </c>
      <c r="N11" s="12">
        <v>7913</v>
      </c>
      <c r="O11" s="10">
        <v>4680</v>
      </c>
      <c r="P11" s="3">
        <v>31468</v>
      </c>
    </row>
    <row r="12" spans="1:16" x14ac:dyDescent="0.25">
      <c r="A12" s="1">
        <v>60</v>
      </c>
      <c r="B12" s="2">
        <v>45</v>
      </c>
      <c r="C12" s="19">
        <v>524288000</v>
      </c>
      <c r="D12" s="14">
        <v>1</v>
      </c>
      <c r="E12" s="12">
        <v>192</v>
      </c>
      <c r="F12" s="10">
        <v>4783</v>
      </c>
      <c r="G12" s="3">
        <v>265</v>
      </c>
      <c r="H12" s="12">
        <v>201</v>
      </c>
      <c r="I12" s="10">
        <v>4783</v>
      </c>
      <c r="J12" s="3">
        <v>265</v>
      </c>
      <c r="K12" s="12">
        <v>47855</v>
      </c>
      <c r="L12" s="10">
        <v>4950</v>
      </c>
      <c r="M12" s="27">
        <v>62262</v>
      </c>
      <c r="N12" s="12">
        <v>35797</v>
      </c>
      <c r="O12" s="10">
        <v>4950</v>
      </c>
      <c r="P12" s="3">
        <v>62262</v>
      </c>
    </row>
    <row r="13" spans="1:16" x14ac:dyDescent="0.25">
      <c r="A13" s="1">
        <v>78</v>
      </c>
      <c r="B13" s="2">
        <v>57</v>
      </c>
      <c r="C13" s="19">
        <v>128000000000</v>
      </c>
      <c r="D13" s="14">
        <v>1</v>
      </c>
      <c r="E13" s="12">
        <v>483</v>
      </c>
      <c r="F13" s="10">
        <v>11408</v>
      </c>
      <c r="G13" s="3">
        <v>446</v>
      </c>
      <c r="H13" s="12">
        <v>486</v>
      </c>
      <c r="I13" s="10">
        <v>11408</v>
      </c>
      <c r="J13" s="3">
        <v>446</v>
      </c>
      <c r="K13" s="12">
        <v>461697</v>
      </c>
      <c r="L13" s="10">
        <v>10773</v>
      </c>
      <c r="M13" s="27">
        <v>381815</v>
      </c>
      <c r="N13" s="12">
        <v>448039</v>
      </c>
      <c r="O13" s="10">
        <v>10773</v>
      </c>
      <c r="P13" s="3">
        <v>381815</v>
      </c>
    </row>
    <row r="14" spans="1:16" x14ac:dyDescent="0.25">
      <c r="A14" s="1">
        <v>79</v>
      </c>
      <c r="B14" s="2">
        <v>59</v>
      </c>
      <c r="C14" s="19">
        <v>335544320000</v>
      </c>
      <c r="D14" s="14">
        <v>1</v>
      </c>
      <c r="E14" s="12">
        <v>413</v>
      </c>
      <c r="F14" s="10">
        <v>9546</v>
      </c>
      <c r="G14" s="3">
        <v>325</v>
      </c>
      <c r="H14" s="12">
        <v>415</v>
      </c>
      <c r="I14" s="10">
        <v>9546</v>
      </c>
      <c r="J14" s="3">
        <v>325</v>
      </c>
      <c r="K14" s="12">
        <v>727951</v>
      </c>
      <c r="L14" s="10">
        <v>8909</v>
      </c>
      <c r="M14" s="27">
        <v>451553</v>
      </c>
      <c r="N14" s="12">
        <v>647106</v>
      </c>
      <c r="O14" s="10">
        <v>8909</v>
      </c>
      <c r="P14" s="3">
        <v>451553</v>
      </c>
    </row>
    <row r="15" spans="1:16" x14ac:dyDescent="0.25">
      <c r="A15" s="1">
        <v>83</v>
      </c>
      <c r="B15" s="2">
        <v>83</v>
      </c>
      <c r="C15" s="19">
        <v>2199023255552</v>
      </c>
      <c r="D15" s="14">
        <v>1</v>
      </c>
      <c r="E15" s="12">
        <v>616</v>
      </c>
      <c r="F15" s="10">
        <v>13512</v>
      </c>
      <c r="G15" s="3">
        <v>223</v>
      </c>
      <c r="H15" s="12">
        <v>577</v>
      </c>
      <c r="I15" s="10">
        <v>13512</v>
      </c>
      <c r="J15" s="3">
        <v>223</v>
      </c>
      <c r="K15" s="35"/>
      <c r="L15" s="36"/>
      <c r="M15" s="36"/>
      <c r="N15" s="35"/>
      <c r="O15" s="36"/>
      <c r="P15" s="37"/>
    </row>
    <row r="16" spans="1:16" x14ac:dyDescent="0.25">
      <c r="A16" s="1">
        <v>98</v>
      </c>
      <c r="B16" s="2">
        <v>73</v>
      </c>
      <c r="C16" s="19">
        <v>214748364800000</v>
      </c>
      <c r="D16" s="14">
        <v>1</v>
      </c>
      <c r="E16" s="12">
        <v>834</v>
      </c>
      <c r="F16" s="10">
        <v>16164</v>
      </c>
      <c r="G16" s="3">
        <v>385</v>
      </c>
      <c r="H16" s="12">
        <v>782</v>
      </c>
      <c r="I16" s="10">
        <v>16164</v>
      </c>
      <c r="J16" s="3">
        <v>385</v>
      </c>
      <c r="K16" s="35"/>
      <c r="L16" s="36"/>
      <c r="M16" s="36"/>
      <c r="N16" s="35"/>
      <c r="O16" s="36"/>
      <c r="P16" s="37"/>
    </row>
    <row r="17" spans="1:16" x14ac:dyDescent="0.25">
      <c r="A17" s="1">
        <v>103</v>
      </c>
      <c r="B17" s="2">
        <v>75</v>
      </c>
      <c r="C17" s="19">
        <v>512000000000000</v>
      </c>
      <c r="D17" s="14">
        <v>1</v>
      </c>
      <c r="E17" s="12">
        <v>1055</v>
      </c>
      <c r="F17" s="10">
        <v>21774</v>
      </c>
      <c r="G17" s="3">
        <v>540</v>
      </c>
      <c r="H17" s="12">
        <v>1083</v>
      </c>
      <c r="I17" s="10">
        <v>21774</v>
      </c>
      <c r="J17" s="3">
        <v>540</v>
      </c>
      <c r="K17" s="35"/>
      <c r="L17" s="36"/>
      <c r="M17" s="36"/>
      <c r="N17" s="35"/>
      <c r="O17" s="36"/>
      <c r="P17" s="37"/>
    </row>
    <row r="18" spans="1:16" x14ac:dyDescent="0.25">
      <c r="A18" s="1">
        <v>128</v>
      </c>
      <c r="B18" s="2">
        <v>93</v>
      </c>
      <c r="C18" s="19">
        <v>2.048E+18</v>
      </c>
      <c r="D18" s="14">
        <v>1</v>
      </c>
      <c r="E18" s="12">
        <v>1982</v>
      </c>
      <c r="F18" s="10">
        <v>36129</v>
      </c>
      <c r="G18" s="3">
        <v>634</v>
      </c>
      <c r="H18" s="12">
        <v>1996</v>
      </c>
      <c r="I18" s="10">
        <v>36129</v>
      </c>
      <c r="J18" s="3">
        <v>634</v>
      </c>
      <c r="K18" s="35"/>
      <c r="L18" s="36"/>
      <c r="M18" s="36"/>
      <c r="N18" s="35"/>
      <c r="O18" s="36"/>
      <c r="P18" s="37"/>
    </row>
    <row r="19" spans="1:16" x14ac:dyDescent="0.25">
      <c r="A19" s="1">
        <v>163</v>
      </c>
      <c r="B19" s="2">
        <v>163</v>
      </c>
      <c r="C19" s="19">
        <v>2.41785163922925E+22</v>
      </c>
      <c r="D19" s="14">
        <v>1</v>
      </c>
      <c r="E19" s="12">
        <v>5418</v>
      </c>
      <c r="F19" s="10">
        <v>88973</v>
      </c>
      <c r="G19" s="3">
        <v>443</v>
      </c>
      <c r="H19" s="12">
        <v>5246</v>
      </c>
      <c r="I19" s="10">
        <v>88973</v>
      </c>
      <c r="J19" s="3">
        <v>443</v>
      </c>
      <c r="K19" s="35"/>
      <c r="L19" s="36"/>
      <c r="M19" s="36"/>
      <c r="N19" s="35"/>
      <c r="O19" s="36"/>
      <c r="P19" s="37"/>
    </row>
    <row r="20" spans="1:16" ht="15.75" thickBot="1" x14ac:dyDescent="0.3">
      <c r="A20" s="4">
        <v>193</v>
      </c>
      <c r="B20" s="5">
        <v>143</v>
      </c>
      <c r="C20" s="20">
        <v>2.30584300921369E+28</v>
      </c>
      <c r="D20" s="15">
        <v>1</v>
      </c>
      <c r="E20" s="13">
        <v>6540</v>
      </c>
      <c r="F20" s="11">
        <v>90245</v>
      </c>
      <c r="G20" s="6">
        <v>685</v>
      </c>
      <c r="H20" s="13">
        <v>6344</v>
      </c>
      <c r="I20" s="11">
        <v>90245</v>
      </c>
      <c r="J20" s="6">
        <v>685</v>
      </c>
      <c r="K20" s="38"/>
      <c r="L20" s="39"/>
      <c r="M20" s="39"/>
      <c r="N20" s="38"/>
      <c r="O20" s="39"/>
      <c r="P20" s="40"/>
    </row>
    <row r="21" spans="1:16" ht="15.75" thickBot="1" x14ac:dyDescent="0.3"/>
    <row r="22" spans="1:16" ht="15.75" thickBot="1" x14ac:dyDescent="0.3">
      <c r="A22" s="96" t="s">
        <v>19</v>
      </c>
      <c r="B22" s="98"/>
      <c r="C22" s="98"/>
      <c r="D22" s="97"/>
      <c r="E22" s="96" t="s">
        <v>5</v>
      </c>
      <c r="F22" s="98"/>
      <c r="G22" s="97"/>
      <c r="H22" s="96" t="s">
        <v>6</v>
      </c>
      <c r="I22" s="98"/>
      <c r="J22" s="97"/>
      <c r="K22" s="96" t="s">
        <v>10</v>
      </c>
      <c r="L22" s="98"/>
      <c r="M22" s="98"/>
      <c r="N22" s="99" t="s">
        <v>11</v>
      </c>
      <c r="O22" s="100"/>
      <c r="P22" s="101"/>
    </row>
    <row r="23" spans="1:16" ht="15.75" thickBot="1" x14ac:dyDescent="0.3">
      <c r="A23" s="16" t="s">
        <v>0</v>
      </c>
      <c r="B23" s="17" t="s">
        <v>1</v>
      </c>
      <c r="C23" s="17" t="s">
        <v>2</v>
      </c>
      <c r="D23" s="18" t="s">
        <v>3</v>
      </c>
      <c r="E23" s="16" t="s">
        <v>21</v>
      </c>
      <c r="F23" s="17" t="s">
        <v>4</v>
      </c>
      <c r="G23" s="18" t="s">
        <v>12</v>
      </c>
      <c r="H23" s="16" t="s">
        <v>21</v>
      </c>
      <c r="I23" s="17" t="s">
        <v>4</v>
      </c>
      <c r="J23" s="6" t="s">
        <v>12</v>
      </c>
      <c r="K23" s="4" t="s">
        <v>21</v>
      </c>
      <c r="L23" s="5" t="s">
        <v>4</v>
      </c>
      <c r="M23" s="5" t="s">
        <v>12</v>
      </c>
      <c r="N23" s="16" t="s">
        <v>21</v>
      </c>
      <c r="O23" s="17" t="s">
        <v>4</v>
      </c>
      <c r="P23" s="18" t="s">
        <v>12</v>
      </c>
    </row>
    <row r="24" spans="1:16" x14ac:dyDescent="0.25">
      <c r="A24" s="28">
        <v>17</v>
      </c>
      <c r="B24" s="29">
        <v>22</v>
      </c>
      <c r="C24" s="30">
        <v>164</v>
      </c>
      <c r="D24" s="31">
        <v>9</v>
      </c>
      <c r="E24" s="32">
        <v>50</v>
      </c>
      <c r="F24" s="30">
        <v>2546</v>
      </c>
      <c r="G24" s="33">
        <v>105</v>
      </c>
      <c r="H24" s="32">
        <v>43</v>
      </c>
      <c r="I24" s="30">
        <v>2174</v>
      </c>
      <c r="J24" s="33">
        <v>87</v>
      </c>
      <c r="K24" s="32">
        <v>36</v>
      </c>
      <c r="L24" s="30">
        <v>2024</v>
      </c>
      <c r="M24" s="29">
        <v>94</v>
      </c>
      <c r="N24" s="32">
        <v>34</v>
      </c>
      <c r="O24" s="30">
        <v>1892</v>
      </c>
      <c r="P24" s="33">
        <v>70</v>
      </c>
    </row>
    <row r="25" spans="1:16" x14ac:dyDescent="0.25">
      <c r="A25" s="28">
        <v>24</v>
      </c>
      <c r="B25" s="29">
        <v>29</v>
      </c>
      <c r="C25" s="30">
        <v>1194</v>
      </c>
      <c r="D25" s="31">
        <v>189</v>
      </c>
      <c r="E25" s="32">
        <v>160</v>
      </c>
      <c r="F25" s="30">
        <v>17623</v>
      </c>
      <c r="G25" s="33">
        <v>68</v>
      </c>
      <c r="H25" s="32">
        <v>148</v>
      </c>
      <c r="I25" s="30">
        <v>16809</v>
      </c>
      <c r="J25" s="33">
        <v>57</v>
      </c>
      <c r="K25" s="32">
        <v>203</v>
      </c>
      <c r="L25" s="30">
        <v>23432</v>
      </c>
      <c r="M25" s="29">
        <v>188</v>
      </c>
      <c r="N25" s="32">
        <v>200</v>
      </c>
      <c r="O25" s="30">
        <v>22040</v>
      </c>
      <c r="P25" s="33">
        <v>104</v>
      </c>
    </row>
    <row r="26" spans="1:16" x14ac:dyDescent="0.25">
      <c r="A26" s="28">
        <v>43</v>
      </c>
      <c r="B26" s="29">
        <v>48</v>
      </c>
      <c r="C26" s="30">
        <v>3172</v>
      </c>
      <c r="D26" s="31">
        <v>55</v>
      </c>
      <c r="E26" s="32">
        <v>329</v>
      </c>
      <c r="F26" s="30">
        <v>19454</v>
      </c>
      <c r="G26" s="33">
        <v>430</v>
      </c>
      <c r="H26" s="32">
        <v>310</v>
      </c>
      <c r="I26" s="30">
        <v>18843</v>
      </c>
      <c r="J26" s="33">
        <v>430</v>
      </c>
      <c r="K26" s="32">
        <v>323</v>
      </c>
      <c r="L26" s="30">
        <v>17856</v>
      </c>
      <c r="M26" s="29">
        <v>649</v>
      </c>
      <c r="N26" s="32">
        <v>295</v>
      </c>
      <c r="O26" s="30">
        <v>16656</v>
      </c>
      <c r="P26" s="33">
        <v>437</v>
      </c>
    </row>
    <row r="27" spans="1:16" x14ac:dyDescent="0.25">
      <c r="A27" s="28">
        <v>31</v>
      </c>
      <c r="B27" s="29">
        <v>41</v>
      </c>
      <c r="C27" s="30">
        <v>15386</v>
      </c>
      <c r="D27" s="31">
        <v>1727</v>
      </c>
      <c r="E27" s="32">
        <v>4244</v>
      </c>
      <c r="F27" s="30">
        <v>299592</v>
      </c>
      <c r="G27" s="33">
        <v>452</v>
      </c>
      <c r="H27" s="32">
        <v>3343</v>
      </c>
      <c r="I27" s="30">
        <v>268707</v>
      </c>
      <c r="J27" s="33">
        <v>399</v>
      </c>
      <c r="K27" s="32">
        <v>4485</v>
      </c>
      <c r="L27" s="30">
        <v>333248</v>
      </c>
      <c r="M27" s="29">
        <v>1264</v>
      </c>
      <c r="N27" s="32">
        <v>3906</v>
      </c>
      <c r="O27" s="30">
        <v>297742</v>
      </c>
      <c r="P27" s="33">
        <v>434</v>
      </c>
    </row>
    <row r="28" spans="1:16" x14ac:dyDescent="0.25">
      <c r="A28" s="28">
        <v>53</v>
      </c>
      <c r="B28" s="29">
        <v>53</v>
      </c>
      <c r="C28" s="30">
        <v>21658</v>
      </c>
      <c r="D28" s="31">
        <v>2620</v>
      </c>
      <c r="E28" s="32">
        <v>4957</v>
      </c>
      <c r="F28" s="30">
        <v>433082</v>
      </c>
      <c r="G28" s="33">
        <v>577</v>
      </c>
      <c r="H28" s="32">
        <v>4421</v>
      </c>
      <c r="I28" s="30">
        <v>387774</v>
      </c>
      <c r="J28" s="33">
        <v>577</v>
      </c>
      <c r="K28" s="32">
        <v>6167</v>
      </c>
      <c r="L28" s="30">
        <v>560369</v>
      </c>
      <c r="M28" s="29">
        <v>1102</v>
      </c>
      <c r="N28" s="32">
        <v>4760</v>
      </c>
      <c r="O28" s="30">
        <v>463379</v>
      </c>
      <c r="P28" s="33">
        <v>1102</v>
      </c>
    </row>
    <row r="29" spans="1:16" x14ac:dyDescent="0.25">
      <c r="A29" s="28">
        <v>38</v>
      </c>
      <c r="B29" s="29">
        <v>113</v>
      </c>
      <c r="C29" s="30">
        <v>43200</v>
      </c>
      <c r="D29" s="31">
        <v>75</v>
      </c>
      <c r="E29" s="32">
        <v>1432</v>
      </c>
      <c r="F29" s="30">
        <v>122280</v>
      </c>
      <c r="G29" s="33">
        <v>72</v>
      </c>
      <c r="H29" s="32">
        <v>1256</v>
      </c>
      <c r="I29" s="30">
        <v>122007</v>
      </c>
      <c r="J29" s="33">
        <v>72</v>
      </c>
      <c r="K29" s="32">
        <v>2243</v>
      </c>
      <c r="L29" s="30">
        <v>163963</v>
      </c>
      <c r="M29" s="29">
        <v>255</v>
      </c>
      <c r="N29" s="32">
        <v>2160</v>
      </c>
      <c r="O29" s="30">
        <v>167014</v>
      </c>
      <c r="P29" s="33">
        <v>255</v>
      </c>
    </row>
    <row r="30" spans="1:16" x14ac:dyDescent="0.25">
      <c r="A30" s="28">
        <v>34</v>
      </c>
      <c r="B30" s="29">
        <v>29</v>
      </c>
      <c r="C30" s="30">
        <v>61288</v>
      </c>
      <c r="D30" s="31">
        <v>198</v>
      </c>
      <c r="E30" s="32">
        <v>913</v>
      </c>
      <c r="F30" s="30">
        <v>33589</v>
      </c>
      <c r="G30" s="33">
        <v>2206</v>
      </c>
      <c r="H30" s="32">
        <v>744</v>
      </c>
      <c r="I30" s="30">
        <v>32783</v>
      </c>
      <c r="J30" s="33">
        <v>1588</v>
      </c>
      <c r="K30" s="32">
        <v>1842</v>
      </c>
      <c r="L30" s="30">
        <v>34191</v>
      </c>
      <c r="M30" s="29">
        <v>3530</v>
      </c>
      <c r="N30" s="32">
        <v>1391</v>
      </c>
      <c r="O30" s="30">
        <v>33553</v>
      </c>
      <c r="P30" s="33">
        <v>1837</v>
      </c>
    </row>
    <row r="31" spans="1:16" x14ac:dyDescent="0.25">
      <c r="A31" s="28">
        <v>41</v>
      </c>
      <c r="B31" s="29">
        <v>127</v>
      </c>
      <c r="C31" s="30">
        <v>86400</v>
      </c>
      <c r="D31" s="31">
        <v>75</v>
      </c>
      <c r="E31" s="32">
        <v>1541</v>
      </c>
      <c r="F31" s="30">
        <v>149043</v>
      </c>
      <c r="G31" s="33">
        <v>75</v>
      </c>
      <c r="H31" s="32">
        <v>1468</v>
      </c>
      <c r="I31" s="30">
        <v>148695</v>
      </c>
      <c r="J31" s="33">
        <v>75</v>
      </c>
      <c r="K31" s="32">
        <v>3166</v>
      </c>
      <c r="L31" s="30">
        <v>203327</v>
      </c>
      <c r="M31" s="29">
        <v>296</v>
      </c>
      <c r="N31" s="32">
        <v>2853</v>
      </c>
      <c r="O31" s="30">
        <v>206756</v>
      </c>
      <c r="P31" s="33">
        <v>296</v>
      </c>
    </row>
    <row r="32" spans="1:16" x14ac:dyDescent="0.25">
      <c r="A32" s="28">
        <v>45</v>
      </c>
      <c r="B32" s="29">
        <v>145</v>
      </c>
      <c r="C32" s="30">
        <v>259200</v>
      </c>
      <c r="D32" s="31">
        <v>75</v>
      </c>
      <c r="E32" s="32">
        <v>2136</v>
      </c>
      <c r="F32" s="30">
        <v>199779</v>
      </c>
      <c r="G32" s="33">
        <v>81</v>
      </c>
      <c r="H32" s="32">
        <v>1967</v>
      </c>
      <c r="I32" s="30">
        <v>199424</v>
      </c>
      <c r="J32" s="33">
        <v>81</v>
      </c>
      <c r="K32" s="32">
        <v>3490</v>
      </c>
      <c r="L32" s="30">
        <v>253895</v>
      </c>
      <c r="M32" s="29">
        <v>343</v>
      </c>
      <c r="N32" s="32">
        <v>3436</v>
      </c>
      <c r="O32" s="30">
        <v>257810</v>
      </c>
      <c r="P32" s="33">
        <v>343</v>
      </c>
    </row>
    <row r="33" spans="1:16" x14ac:dyDescent="0.25">
      <c r="A33" s="28">
        <v>40</v>
      </c>
      <c r="B33" s="29">
        <v>49</v>
      </c>
      <c r="C33" s="30">
        <v>321114</v>
      </c>
      <c r="D33" s="31">
        <v>59229</v>
      </c>
      <c r="E33" s="32">
        <v>76423</v>
      </c>
      <c r="F33" s="30">
        <v>8465567</v>
      </c>
      <c r="G33" s="33">
        <v>128</v>
      </c>
      <c r="H33" s="32">
        <v>65465</v>
      </c>
      <c r="I33" s="30">
        <v>8237733</v>
      </c>
      <c r="J33" s="33">
        <v>105</v>
      </c>
      <c r="K33" s="32">
        <v>88879</v>
      </c>
      <c r="L33" s="30">
        <v>10246096</v>
      </c>
      <c r="M33" s="29">
        <v>778</v>
      </c>
      <c r="N33" s="32">
        <v>77589</v>
      </c>
      <c r="O33" s="30">
        <v>9007768</v>
      </c>
      <c r="P33" s="33">
        <v>384</v>
      </c>
    </row>
    <row r="34" spans="1:16" x14ac:dyDescent="0.25">
      <c r="A34" s="28">
        <v>45</v>
      </c>
      <c r="B34" s="29">
        <v>60</v>
      </c>
      <c r="C34" s="34">
        <v>1455374</v>
      </c>
      <c r="D34" s="31">
        <v>252641</v>
      </c>
      <c r="E34" s="32">
        <v>638468</v>
      </c>
      <c r="F34" s="30">
        <v>47028157</v>
      </c>
      <c r="G34" s="33">
        <v>1963</v>
      </c>
      <c r="H34" s="32">
        <v>530100</v>
      </c>
      <c r="I34" s="30">
        <v>43207789</v>
      </c>
      <c r="J34" s="33">
        <v>1092</v>
      </c>
      <c r="K34" s="32">
        <v>757761</v>
      </c>
      <c r="L34" s="30">
        <v>58769580</v>
      </c>
      <c r="M34" s="29">
        <v>15018</v>
      </c>
      <c r="N34" s="32">
        <v>604227</v>
      </c>
      <c r="O34" s="30">
        <v>49570620</v>
      </c>
      <c r="P34" s="33">
        <v>1591</v>
      </c>
    </row>
    <row r="35" spans="1:16" x14ac:dyDescent="0.25">
      <c r="A35" s="28">
        <v>73</v>
      </c>
      <c r="B35" s="29">
        <v>68</v>
      </c>
      <c r="C35" s="34">
        <v>3258135</v>
      </c>
      <c r="D35" s="31">
        <v>168754</v>
      </c>
      <c r="E35" s="32">
        <v>470952</v>
      </c>
      <c r="F35" s="30">
        <v>33102086</v>
      </c>
      <c r="G35" s="33">
        <v>3376</v>
      </c>
      <c r="H35" s="32">
        <v>403996</v>
      </c>
      <c r="I35" s="30">
        <v>30321179</v>
      </c>
      <c r="J35" s="33">
        <v>3376</v>
      </c>
      <c r="K35" s="32">
        <v>518636</v>
      </c>
      <c r="L35" s="30">
        <v>41071048</v>
      </c>
      <c r="M35" s="29">
        <v>11278</v>
      </c>
      <c r="N35" s="32">
        <v>445422</v>
      </c>
      <c r="O35" s="30">
        <v>35800368</v>
      </c>
      <c r="P35" s="33">
        <v>11278</v>
      </c>
    </row>
    <row r="36" spans="1:16" x14ac:dyDescent="0.25">
      <c r="A36" s="28">
        <v>71</v>
      </c>
      <c r="B36" s="29">
        <v>66</v>
      </c>
      <c r="C36" s="34">
        <v>5093654</v>
      </c>
      <c r="D36" s="31">
        <v>4404</v>
      </c>
      <c r="E36" s="32">
        <v>16099</v>
      </c>
      <c r="F36" s="30">
        <v>905381</v>
      </c>
      <c r="G36" s="33">
        <v>5684</v>
      </c>
      <c r="H36" s="32">
        <v>14849</v>
      </c>
      <c r="I36" s="30">
        <v>866680</v>
      </c>
      <c r="J36" s="33">
        <v>4493</v>
      </c>
      <c r="K36" s="32">
        <v>38052</v>
      </c>
      <c r="L36" s="30">
        <v>1132824</v>
      </c>
      <c r="M36" s="29">
        <v>23952</v>
      </c>
      <c r="N36" s="32">
        <v>25527</v>
      </c>
      <c r="O36" s="30">
        <v>1026432</v>
      </c>
      <c r="P36" s="33">
        <v>11909</v>
      </c>
    </row>
    <row r="37" spans="1:16" ht="15.75" thickBot="1" x14ac:dyDescent="0.3">
      <c r="A37" s="50">
        <v>139</v>
      </c>
      <c r="B37" s="51">
        <v>159</v>
      </c>
      <c r="C37" s="52">
        <v>5307222</v>
      </c>
      <c r="D37" s="53">
        <v>9668</v>
      </c>
      <c r="E37" s="54">
        <v>240800</v>
      </c>
      <c r="F37" s="55">
        <v>13539241</v>
      </c>
      <c r="G37" s="56">
        <v>3998</v>
      </c>
      <c r="H37" s="54">
        <v>213919</v>
      </c>
      <c r="I37" s="55">
        <v>12758905</v>
      </c>
      <c r="J37" s="56">
        <v>3998</v>
      </c>
      <c r="K37" s="38"/>
      <c r="L37" s="39"/>
      <c r="M37" s="39"/>
      <c r="N37" s="38"/>
      <c r="O37" s="39"/>
      <c r="P37" s="40"/>
    </row>
  </sheetData>
  <sortState xmlns:xlrd2="http://schemas.microsoft.com/office/spreadsheetml/2017/richdata2" ref="A3:P20">
    <sortCondition ref="C3:C20"/>
  </sortState>
  <mergeCells count="10">
    <mergeCell ref="A1:D1"/>
    <mergeCell ref="E1:G1"/>
    <mergeCell ref="H1:J1"/>
    <mergeCell ref="K1:M1"/>
    <mergeCell ref="N1:P1"/>
    <mergeCell ref="A22:D22"/>
    <mergeCell ref="E22:G22"/>
    <mergeCell ref="H22:J22"/>
    <mergeCell ref="K22:M22"/>
    <mergeCell ref="N22:P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843B-AFB3-4BF6-9378-10FF72A3078D}">
  <dimension ref="A1:I67"/>
  <sheetViews>
    <sheetView zoomScaleNormal="100" workbookViewId="0">
      <selection sqref="A1:H11"/>
    </sheetView>
  </sheetViews>
  <sheetFormatPr defaultRowHeight="15" x14ac:dyDescent="0.25"/>
  <cols>
    <col min="5" max="5" width="9.28515625" style="2" bestFit="1" customWidth="1"/>
    <col min="6" max="6" width="15.7109375" style="2" bestFit="1" customWidth="1"/>
    <col min="7" max="7" width="15.140625" style="2" bestFit="1" customWidth="1"/>
    <col min="8" max="8" width="10.7109375" style="2" bestFit="1" customWidth="1"/>
    <col min="9" max="9" width="9.7109375" bestFit="1" customWidth="1"/>
  </cols>
  <sheetData>
    <row r="1" spans="1:9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6" t="s">
        <v>42</v>
      </c>
      <c r="F1" s="17" t="s">
        <v>39</v>
      </c>
      <c r="G1" s="17" t="s">
        <v>38</v>
      </c>
      <c r="H1" s="71" t="s">
        <v>43</v>
      </c>
    </row>
    <row r="2" spans="1:9" x14ac:dyDescent="0.25">
      <c r="A2" s="1">
        <v>11</v>
      </c>
      <c r="B2" s="2">
        <v>11</v>
      </c>
      <c r="C2" s="10">
        <v>32</v>
      </c>
      <c r="D2" s="10">
        <v>1</v>
      </c>
      <c r="E2" s="12">
        <v>39</v>
      </c>
      <c r="F2" s="79">
        <f t="shared" ref="F2:F33" si="0">E2*2/B2/B2</f>
        <v>0.64462809917355368</v>
      </c>
      <c r="G2" s="73">
        <f t="shared" ref="G2:G33" si="1">E2/B2</f>
        <v>3.5454545454545454</v>
      </c>
      <c r="H2" s="72">
        <f t="shared" ref="H2:H33" si="2">2*E2/(B2*(B2-1))</f>
        <v>0.70909090909090911</v>
      </c>
      <c r="I2" s="78"/>
    </row>
    <row r="3" spans="1:9" x14ac:dyDescent="0.25">
      <c r="A3" s="28">
        <v>17</v>
      </c>
      <c r="B3" s="29">
        <v>22</v>
      </c>
      <c r="C3" s="30">
        <v>164</v>
      </c>
      <c r="D3" s="30">
        <v>9</v>
      </c>
      <c r="E3" s="32">
        <v>188</v>
      </c>
      <c r="F3" s="81">
        <f t="shared" si="0"/>
        <v>0.77685950413223137</v>
      </c>
      <c r="G3" s="76">
        <f t="shared" si="1"/>
        <v>8.545454545454545</v>
      </c>
      <c r="H3" s="77">
        <f t="shared" si="2"/>
        <v>0.81385281385281383</v>
      </c>
      <c r="I3" s="78"/>
    </row>
    <row r="4" spans="1:9" x14ac:dyDescent="0.25">
      <c r="A4" s="1">
        <v>19</v>
      </c>
      <c r="B4" s="2">
        <v>19</v>
      </c>
      <c r="C4" s="10">
        <v>512</v>
      </c>
      <c r="D4" s="10">
        <v>1</v>
      </c>
      <c r="E4" s="12">
        <v>80</v>
      </c>
      <c r="F4" s="79">
        <f t="shared" si="0"/>
        <v>0.44321329639889195</v>
      </c>
      <c r="G4" s="73">
        <f t="shared" si="1"/>
        <v>4.2105263157894735</v>
      </c>
      <c r="H4" s="72">
        <f t="shared" si="2"/>
        <v>0.46783625730994149</v>
      </c>
      <c r="I4" s="78"/>
    </row>
    <row r="5" spans="1:9" x14ac:dyDescent="0.25">
      <c r="A5" s="1">
        <v>22</v>
      </c>
      <c r="B5" s="2">
        <v>17</v>
      </c>
      <c r="C5" s="10">
        <v>1280</v>
      </c>
      <c r="D5" s="10">
        <v>1</v>
      </c>
      <c r="E5" s="12">
        <v>98</v>
      </c>
      <c r="F5" s="79">
        <f t="shared" si="0"/>
        <v>0.67820069204152245</v>
      </c>
      <c r="G5" s="73">
        <f t="shared" si="1"/>
        <v>5.7647058823529411</v>
      </c>
      <c r="H5" s="72">
        <f t="shared" si="2"/>
        <v>0.72058823529411764</v>
      </c>
      <c r="I5" s="78"/>
    </row>
    <row r="6" spans="1:9" x14ac:dyDescent="0.25">
      <c r="A6" s="28">
        <v>24</v>
      </c>
      <c r="B6" s="29">
        <v>29</v>
      </c>
      <c r="C6" s="30">
        <v>1194</v>
      </c>
      <c r="D6" s="30">
        <v>189</v>
      </c>
      <c r="E6" s="32">
        <v>218</v>
      </c>
      <c r="F6" s="81">
        <f t="shared" si="0"/>
        <v>0.51843043995243765</v>
      </c>
      <c r="G6" s="76">
        <f t="shared" si="1"/>
        <v>7.5172413793103452</v>
      </c>
      <c r="H6" s="77">
        <f t="shared" si="2"/>
        <v>0.53694581280788178</v>
      </c>
      <c r="I6" s="78"/>
    </row>
    <row r="7" spans="1:9" x14ac:dyDescent="0.25">
      <c r="A7" s="1">
        <v>27</v>
      </c>
      <c r="B7" s="2">
        <v>27</v>
      </c>
      <c r="C7" s="10">
        <v>8192</v>
      </c>
      <c r="D7" s="10">
        <v>1</v>
      </c>
      <c r="E7" s="12">
        <v>121</v>
      </c>
      <c r="F7" s="79">
        <f t="shared" si="0"/>
        <v>0.3319615912208505</v>
      </c>
      <c r="G7" s="73">
        <f t="shared" si="1"/>
        <v>4.4814814814814818</v>
      </c>
      <c r="H7" s="72">
        <f t="shared" si="2"/>
        <v>0.34472934472934474</v>
      </c>
      <c r="I7" s="78"/>
    </row>
    <row r="8" spans="1:9" x14ac:dyDescent="0.25">
      <c r="A8" s="1">
        <v>28</v>
      </c>
      <c r="B8" s="2">
        <v>21</v>
      </c>
      <c r="C8" s="10">
        <v>8000</v>
      </c>
      <c r="D8" s="10">
        <v>1</v>
      </c>
      <c r="E8" s="12">
        <v>148</v>
      </c>
      <c r="F8" s="79">
        <f t="shared" si="0"/>
        <v>0.67120181405895685</v>
      </c>
      <c r="G8" s="73">
        <f t="shared" si="1"/>
        <v>7.0476190476190474</v>
      </c>
      <c r="H8" s="72">
        <f t="shared" si="2"/>
        <v>0.70476190476190481</v>
      </c>
      <c r="I8" s="78"/>
    </row>
    <row r="9" spans="1:9" x14ac:dyDescent="0.25">
      <c r="A9" s="28">
        <v>31</v>
      </c>
      <c r="B9" s="29">
        <v>41</v>
      </c>
      <c r="C9" s="30">
        <v>15386</v>
      </c>
      <c r="D9" s="30">
        <v>1727</v>
      </c>
      <c r="E9" s="32">
        <v>481</v>
      </c>
      <c r="F9" s="81">
        <f t="shared" si="0"/>
        <v>0.5722784057108864</v>
      </c>
      <c r="G9" s="76">
        <f t="shared" si="1"/>
        <v>11.731707317073171</v>
      </c>
      <c r="H9" s="77">
        <f t="shared" si="2"/>
        <v>0.5865853658536585</v>
      </c>
      <c r="I9" s="78"/>
    </row>
    <row r="10" spans="1:9" x14ac:dyDescent="0.25">
      <c r="A10" s="28">
        <v>34</v>
      </c>
      <c r="B10" s="29">
        <v>29</v>
      </c>
      <c r="C10" s="30">
        <v>61288</v>
      </c>
      <c r="D10" s="30">
        <v>198</v>
      </c>
      <c r="E10" s="32">
        <v>298</v>
      </c>
      <c r="F10" s="81">
        <f t="shared" si="0"/>
        <v>0.70868014268727708</v>
      </c>
      <c r="G10" s="76">
        <f t="shared" si="1"/>
        <v>10.275862068965518</v>
      </c>
      <c r="H10" s="77">
        <f t="shared" si="2"/>
        <v>0.73399014778325122</v>
      </c>
      <c r="I10" s="78"/>
    </row>
    <row r="11" spans="1:9" x14ac:dyDescent="0.25">
      <c r="A11" s="1">
        <v>35</v>
      </c>
      <c r="B11" s="2">
        <v>35</v>
      </c>
      <c r="C11" s="10">
        <v>131072</v>
      </c>
      <c r="D11" s="10">
        <v>1</v>
      </c>
      <c r="E11" s="12">
        <v>162</v>
      </c>
      <c r="F11" s="79">
        <f t="shared" si="0"/>
        <v>0.26448979591836735</v>
      </c>
      <c r="G11" s="73">
        <f t="shared" si="1"/>
        <v>4.628571428571429</v>
      </c>
      <c r="H11" s="72">
        <f t="shared" si="2"/>
        <v>0.27226890756302519</v>
      </c>
      <c r="I11" s="78"/>
    </row>
    <row r="12" spans="1:9" x14ac:dyDescent="0.25">
      <c r="A12" s="28">
        <v>38</v>
      </c>
      <c r="B12" s="29">
        <v>113</v>
      </c>
      <c r="C12" s="30">
        <v>43200</v>
      </c>
      <c r="D12" s="30">
        <v>75</v>
      </c>
      <c r="E12" s="32">
        <v>2372</v>
      </c>
      <c r="F12" s="81">
        <f t="shared" si="0"/>
        <v>0.3715247865925288</v>
      </c>
      <c r="G12" s="76">
        <f t="shared" si="1"/>
        <v>20.991150442477878</v>
      </c>
      <c r="H12" s="77">
        <f t="shared" si="2"/>
        <v>0.37484197218710491</v>
      </c>
      <c r="I12" s="78"/>
    </row>
    <row r="13" spans="1:9" x14ac:dyDescent="0.25">
      <c r="A13" s="28">
        <v>40</v>
      </c>
      <c r="B13" s="29">
        <v>49</v>
      </c>
      <c r="C13" s="30">
        <v>321114</v>
      </c>
      <c r="D13" s="30">
        <v>59229</v>
      </c>
      <c r="E13" s="32">
        <v>574</v>
      </c>
      <c r="F13" s="81">
        <f t="shared" si="0"/>
        <v>0.478134110787172</v>
      </c>
      <c r="G13" s="76">
        <f t="shared" si="1"/>
        <v>11.714285714285714</v>
      </c>
      <c r="H13" s="77">
        <f t="shared" si="2"/>
        <v>0.48809523809523808</v>
      </c>
      <c r="I13" s="78"/>
    </row>
    <row r="14" spans="1:9" x14ac:dyDescent="0.25">
      <c r="A14" s="28">
        <v>41</v>
      </c>
      <c r="B14" s="29">
        <v>127</v>
      </c>
      <c r="C14" s="30">
        <v>86400</v>
      </c>
      <c r="D14" s="30">
        <v>75</v>
      </c>
      <c r="E14" s="32">
        <v>2865</v>
      </c>
      <c r="F14" s="81">
        <f t="shared" si="0"/>
        <v>0.35526071052142105</v>
      </c>
      <c r="G14" s="76">
        <f t="shared" si="1"/>
        <v>22.559055118110237</v>
      </c>
      <c r="H14" s="77">
        <f t="shared" si="2"/>
        <v>0.35808023997000377</v>
      </c>
      <c r="I14" s="78"/>
    </row>
    <row r="15" spans="1:9" x14ac:dyDescent="0.25">
      <c r="A15" s="1">
        <v>41</v>
      </c>
      <c r="B15" s="2">
        <v>31</v>
      </c>
      <c r="C15" s="10">
        <v>819200</v>
      </c>
      <c r="D15" s="10">
        <v>1</v>
      </c>
      <c r="E15" s="12">
        <v>201</v>
      </c>
      <c r="F15" s="79">
        <f t="shared" si="0"/>
        <v>0.41831425598335065</v>
      </c>
      <c r="G15" s="73">
        <f t="shared" si="1"/>
        <v>6.4838709677419351</v>
      </c>
      <c r="H15" s="72">
        <f t="shared" si="2"/>
        <v>0.43225806451612903</v>
      </c>
      <c r="I15" s="78"/>
    </row>
    <row r="16" spans="1:9" x14ac:dyDescent="0.25">
      <c r="A16" s="28">
        <v>43</v>
      </c>
      <c r="B16" s="29">
        <v>48</v>
      </c>
      <c r="C16" s="30">
        <v>3172</v>
      </c>
      <c r="D16" s="30">
        <v>55</v>
      </c>
      <c r="E16" s="32">
        <v>508</v>
      </c>
      <c r="F16" s="81">
        <f t="shared" si="0"/>
        <v>0.44097222222222227</v>
      </c>
      <c r="G16" s="76">
        <f t="shared" si="1"/>
        <v>10.583333333333334</v>
      </c>
      <c r="H16" s="77">
        <f t="shared" si="2"/>
        <v>0.450354609929078</v>
      </c>
      <c r="I16" s="78"/>
    </row>
    <row r="17" spans="1:9" x14ac:dyDescent="0.25">
      <c r="A17" s="1">
        <v>43</v>
      </c>
      <c r="B17" s="2">
        <v>43</v>
      </c>
      <c r="C17" s="19">
        <v>2097152</v>
      </c>
      <c r="D17" s="10">
        <v>1</v>
      </c>
      <c r="E17" s="12">
        <v>203</v>
      </c>
      <c r="F17" s="79">
        <f t="shared" si="0"/>
        <v>0.21957815035154138</v>
      </c>
      <c r="G17" s="73">
        <f t="shared" si="1"/>
        <v>4.7209302325581399</v>
      </c>
      <c r="H17" s="72">
        <f t="shared" si="2"/>
        <v>0.22480620155038761</v>
      </c>
      <c r="I17" s="78"/>
    </row>
    <row r="18" spans="1:9" x14ac:dyDescent="0.25">
      <c r="A18" s="28">
        <v>45</v>
      </c>
      <c r="B18" s="29">
        <v>145</v>
      </c>
      <c r="C18" s="30">
        <v>259200</v>
      </c>
      <c r="D18" s="30">
        <v>75</v>
      </c>
      <c r="E18" s="32">
        <v>3528</v>
      </c>
      <c r="F18" s="81">
        <f t="shared" si="0"/>
        <v>0.33560047562425682</v>
      </c>
      <c r="G18" s="76">
        <f t="shared" si="1"/>
        <v>24.331034482758621</v>
      </c>
      <c r="H18" s="77">
        <f t="shared" si="2"/>
        <v>0.33793103448275863</v>
      </c>
      <c r="I18" s="78"/>
    </row>
    <row r="19" spans="1:9" x14ac:dyDescent="0.25">
      <c r="A19" s="28">
        <v>45</v>
      </c>
      <c r="B19" s="29">
        <v>60</v>
      </c>
      <c r="C19" s="34">
        <v>1455374</v>
      </c>
      <c r="D19" s="30">
        <v>252641</v>
      </c>
      <c r="E19" s="32">
        <v>783</v>
      </c>
      <c r="F19" s="81">
        <f t="shared" si="0"/>
        <v>0.435</v>
      </c>
      <c r="G19" s="76">
        <f t="shared" si="1"/>
        <v>13.05</v>
      </c>
      <c r="H19" s="77">
        <f t="shared" si="2"/>
        <v>0.44237288135593222</v>
      </c>
      <c r="I19" s="78"/>
    </row>
    <row r="20" spans="1:9" x14ac:dyDescent="0.25">
      <c r="A20" s="28">
        <v>53</v>
      </c>
      <c r="B20" s="29">
        <v>53</v>
      </c>
      <c r="C20" s="30">
        <v>21658</v>
      </c>
      <c r="D20" s="30">
        <v>2620</v>
      </c>
      <c r="E20" s="32">
        <v>380</v>
      </c>
      <c r="F20" s="81">
        <f t="shared" si="0"/>
        <v>0.27055891776432894</v>
      </c>
      <c r="G20" s="76">
        <f t="shared" si="1"/>
        <v>7.1698113207547172</v>
      </c>
      <c r="H20" s="77">
        <f t="shared" si="2"/>
        <v>0.27576197387518142</v>
      </c>
      <c r="I20" s="78"/>
    </row>
    <row r="21" spans="1:9" x14ac:dyDescent="0.25">
      <c r="A21" s="1">
        <v>53</v>
      </c>
      <c r="B21" s="2">
        <v>39</v>
      </c>
      <c r="C21" s="19">
        <v>32000000</v>
      </c>
      <c r="D21" s="10">
        <v>1</v>
      </c>
      <c r="E21" s="12">
        <v>301</v>
      </c>
      <c r="F21" s="79">
        <f t="shared" si="0"/>
        <v>0.39579224194608809</v>
      </c>
      <c r="G21" s="73">
        <f t="shared" si="1"/>
        <v>7.7179487179487181</v>
      </c>
      <c r="H21" s="72">
        <f t="shared" si="2"/>
        <v>0.40620782726045884</v>
      </c>
      <c r="I21" s="78"/>
    </row>
    <row r="22" spans="1:9" x14ac:dyDescent="0.25">
      <c r="A22" s="1">
        <v>60</v>
      </c>
      <c r="B22" s="2">
        <v>45</v>
      </c>
      <c r="C22" s="19">
        <v>524288000</v>
      </c>
      <c r="D22" s="10">
        <v>1</v>
      </c>
      <c r="E22" s="12">
        <v>304</v>
      </c>
      <c r="F22" s="79">
        <f t="shared" si="0"/>
        <v>0.30024691358024691</v>
      </c>
      <c r="G22" s="73">
        <f t="shared" si="1"/>
        <v>6.7555555555555555</v>
      </c>
      <c r="H22" s="72">
        <f t="shared" si="2"/>
        <v>0.30707070707070705</v>
      </c>
      <c r="I22" s="78"/>
    </row>
    <row r="23" spans="1:9" x14ac:dyDescent="0.25">
      <c r="A23" s="28">
        <v>71</v>
      </c>
      <c r="B23" s="29">
        <v>66</v>
      </c>
      <c r="C23" s="34">
        <v>5093654</v>
      </c>
      <c r="D23" s="30">
        <v>4404</v>
      </c>
      <c r="E23" s="32">
        <v>823</v>
      </c>
      <c r="F23" s="81">
        <f t="shared" si="0"/>
        <v>0.37786960514233237</v>
      </c>
      <c r="G23" s="76">
        <f t="shared" si="1"/>
        <v>12.469696969696969</v>
      </c>
      <c r="H23" s="77">
        <f t="shared" si="2"/>
        <v>0.3836829836829837</v>
      </c>
      <c r="I23" s="78"/>
    </row>
    <row r="24" spans="1:9" x14ac:dyDescent="0.25">
      <c r="A24" s="28">
        <v>73</v>
      </c>
      <c r="B24" s="29">
        <v>68</v>
      </c>
      <c r="C24" s="34">
        <v>3258135</v>
      </c>
      <c r="D24" s="30">
        <v>168754</v>
      </c>
      <c r="E24" s="32">
        <v>650</v>
      </c>
      <c r="F24" s="81">
        <f t="shared" si="0"/>
        <v>0.2811418685121107</v>
      </c>
      <c r="G24" s="76">
        <f t="shared" si="1"/>
        <v>9.5588235294117645</v>
      </c>
      <c r="H24" s="77">
        <f t="shared" si="2"/>
        <v>0.28533801580333629</v>
      </c>
      <c r="I24" s="78"/>
    </row>
    <row r="25" spans="1:9" x14ac:dyDescent="0.25">
      <c r="A25" s="1">
        <v>78</v>
      </c>
      <c r="B25" s="2">
        <v>57</v>
      </c>
      <c r="C25" s="19">
        <v>128000000000</v>
      </c>
      <c r="D25" s="10">
        <v>1</v>
      </c>
      <c r="E25" s="12">
        <v>454</v>
      </c>
      <c r="F25" s="79">
        <f t="shared" si="0"/>
        <v>0.27947060634041243</v>
      </c>
      <c r="G25" s="73">
        <f t="shared" si="1"/>
        <v>7.9649122807017543</v>
      </c>
      <c r="H25" s="72">
        <f t="shared" si="2"/>
        <v>0.28446115288220553</v>
      </c>
      <c r="I25" s="78"/>
    </row>
    <row r="26" spans="1:9" x14ac:dyDescent="0.25">
      <c r="A26" s="1">
        <v>79</v>
      </c>
      <c r="B26" s="2">
        <v>59</v>
      </c>
      <c r="C26" s="19">
        <v>335544320000</v>
      </c>
      <c r="D26" s="10">
        <v>1</v>
      </c>
      <c r="E26" s="12">
        <v>407</v>
      </c>
      <c r="F26" s="79">
        <f t="shared" si="0"/>
        <v>0.23384085033036484</v>
      </c>
      <c r="G26" s="73">
        <f t="shared" si="1"/>
        <v>6.898305084745763</v>
      </c>
      <c r="H26" s="72">
        <f t="shared" si="2"/>
        <v>0.23787258912916423</v>
      </c>
      <c r="I26" s="78"/>
    </row>
    <row r="27" spans="1:9" x14ac:dyDescent="0.25">
      <c r="A27" s="1">
        <v>83</v>
      </c>
      <c r="B27" s="2">
        <v>83</v>
      </c>
      <c r="C27" s="19">
        <v>2199023255552</v>
      </c>
      <c r="D27" s="10">
        <v>1</v>
      </c>
      <c r="E27" s="12">
        <v>408</v>
      </c>
      <c r="F27" s="79">
        <f t="shared" si="0"/>
        <v>0.11844970242415445</v>
      </c>
      <c r="G27" s="73">
        <f t="shared" si="1"/>
        <v>4.9156626506024095</v>
      </c>
      <c r="H27" s="72">
        <f t="shared" si="2"/>
        <v>0.11989421099030267</v>
      </c>
      <c r="I27" s="78"/>
    </row>
    <row r="28" spans="1:9" x14ac:dyDescent="0.25">
      <c r="A28" s="1">
        <v>98</v>
      </c>
      <c r="B28" s="2">
        <v>73</v>
      </c>
      <c r="C28" s="19">
        <v>214748364800000</v>
      </c>
      <c r="D28" s="10">
        <v>1</v>
      </c>
      <c r="E28" s="12">
        <v>510</v>
      </c>
      <c r="F28" s="79">
        <f t="shared" si="0"/>
        <v>0.19140551698254832</v>
      </c>
      <c r="G28" s="73">
        <f t="shared" si="1"/>
        <v>6.9863013698630141</v>
      </c>
      <c r="H28" s="72">
        <f t="shared" si="2"/>
        <v>0.19406392694063926</v>
      </c>
      <c r="I28" s="78"/>
    </row>
    <row r="29" spans="1:9" x14ac:dyDescent="0.25">
      <c r="A29" s="1">
        <v>103</v>
      </c>
      <c r="B29" s="2">
        <v>75</v>
      </c>
      <c r="C29" s="19">
        <v>512000000000000</v>
      </c>
      <c r="D29" s="10">
        <v>1</v>
      </c>
      <c r="E29" s="12">
        <v>607</v>
      </c>
      <c r="F29" s="79">
        <f t="shared" si="0"/>
        <v>0.21582222222222222</v>
      </c>
      <c r="G29" s="73">
        <f t="shared" si="1"/>
        <v>8.0933333333333337</v>
      </c>
      <c r="H29" s="72">
        <f t="shared" si="2"/>
        <v>0.21873873873873872</v>
      </c>
      <c r="I29" s="78"/>
    </row>
    <row r="30" spans="1:9" x14ac:dyDescent="0.25">
      <c r="A30" s="1">
        <v>128</v>
      </c>
      <c r="B30" s="2">
        <v>93</v>
      </c>
      <c r="C30" s="19">
        <v>2.048E+18</v>
      </c>
      <c r="D30" s="10">
        <v>1</v>
      </c>
      <c r="E30" s="12">
        <v>760</v>
      </c>
      <c r="F30" s="79">
        <f t="shared" si="0"/>
        <v>0.17574286044629436</v>
      </c>
      <c r="G30" s="73">
        <f t="shared" si="1"/>
        <v>8.172043010752688</v>
      </c>
      <c r="H30" s="72">
        <f t="shared" si="2"/>
        <v>0.17765310892940628</v>
      </c>
      <c r="I30" s="78"/>
    </row>
    <row r="31" spans="1:9" x14ac:dyDescent="0.25">
      <c r="A31" s="28">
        <v>139</v>
      </c>
      <c r="B31" s="29">
        <v>159</v>
      </c>
      <c r="C31" s="34">
        <v>5307222</v>
      </c>
      <c r="D31" s="30">
        <v>9668</v>
      </c>
      <c r="E31" s="32">
        <v>2750</v>
      </c>
      <c r="F31" s="81">
        <f t="shared" si="0"/>
        <v>0.21755468533681421</v>
      </c>
      <c r="G31" s="76">
        <f t="shared" si="1"/>
        <v>17.29559748427673</v>
      </c>
      <c r="H31" s="77">
        <f t="shared" si="2"/>
        <v>0.2189316137250219</v>
      </c>
      <c r="I31" s="78"/>
    </row>
    <row r="32" spans="1:9" x14ac:dyDescent="0.25">
      <c r="A32" s="1">
        <v>163</v>
      </c>
      <c r="B32" s="2">
        <v>163</v>
      </c>
      <c r="C32" s="19">
        <v>2.41785163922925E+22</v>
      </c>
      <c r="D32" s="10">
        <v>1</v>
      </c>
      <c r="E32" s="12">
        <v>818</v>
      </c>
      <c r="F32" s="79">
        <f t="shared" si="0"/>
        <v>6.1575520343257181E-2</v>
      </c>
      <c r="G32" s="73">
        <f t="shared" si="1"/>
        <v>5.0184049079754605</v>
      </c>
      <c r="H32" s="72">
        <f t="shared" si="2"/>
        <v>6.1955616147845186E-2</v>
      </c>
      <c r="I32" s="78"/>
    </row>
    <row r="33" spans="1:9" ht="15.75" thickBot="1" x14ac:dyDescent="0.3">
      <c r="A33" s="4">
        <v>193</v>
      </c>
      <c r="B33" s="5">
        <v>143</v>
      </c>
      <c r="C33" s="20">
        <v>2.30584300921369E+28</v>
      </c>
      <c r="D33" s="11">
        <v>1</v>
      </c>
      <c r="E33" s="13">
        <v>1025</v>
      </c>
      <c r="F33" s="80">
        <f t="shared" si="0"/>
        <v>0.10024940094870165</v>
      </c>
      <c r="G33" s="74">
        <f t="shared" si="1"/>
        <v>7.1678321678321675</v>
      </c>
      <c r="H33" s="75">
        <f t="shared" si="2"/>
        <v>0.10095538264552349</v>
      </c>
      <c r="I33" s="78"/>
    </row>
    <row r="34" spans="1:9" ht="15.75" thickBot="1" x14ac:dyDescent="0.3"/>
    <row r="35" spans="1:9" ht="15.75" thickBot="1" x14ac:dyDescent="0.3">
      <c r="A35" s="16" t="s">
        <v>0</v>
      </c>
      <c r="B35" s="17" t="s">
        <v>1</v>
      </c>
      <c r="C35" s="17" t="s">
        <v>2</v>
      </c>
      <c r="D35" s="17" t="s">
        <v>3</v>
      </c>
      <c r="E35" s="16" t="s">
        <v>42</v>
      </c>
      <c r="F35" s="17" t="s">
        <v>39</v>
      </c>
      <c r="G35" s="17" t="s">
        <v>38</v>
      </c>
      <c r="H35" s="71" t="s">
        <v>43</v>
      </c>
    </row>
    <row r="36" spans="1:9" x14ac:dyDescent="0.25">
      <c r="A36" s="1">
        <v>11</v>
      </c>
      <c r="B36" s="2">
        <v>11</v>
      </c>
      <c r="C36" s="10">
        <v>32</v>
      </c>
      <c r="D36" s="10">
        <v>1</v>
      </c>
      <c r="E36" s="12">
        <v>39</v>
      </c>
      <c r="F36" s="79">
        <f t="shared" ref="F36:F67" si="3">E36*2/B36/B36</f>
        <v>0.64462809917355368</v>
      </c>
      <c r="G36" s="73">
        <f t="shared" ref="G36:G67" si="4">E36/B36</f>
        <v>3.5454545454545454</v>
      </c>
      <c r="H36" s="72">
        <f t="shared" ref="H36:H67" si="5">2*E36/(B36*(B36-1))</f>
        <v>0.70909090909090911</v>
      </c>
    </row>
    <row r="37" spans="1:9" x14ac:dyDescent="0.25">
      <c r="A37" s="1">
        <v>19</v>
      </c>
      <c r="B37" s="2">
        <v>19</v>
      </c>
      <c r="C37" s="10">
        <v>512</v>
      </c>
      <c r="D37" s="10">
        <v>1</v>
      </c>
      <c r="E37" s="12">
        <v>80</v>
      </c>
      <c r="F37" s="79">
        <f t="shared" si="3"/>
        <v>0.44321329639889195</v>
      </c>
      <c r="G37" s="73">
        <f t="shared" si="4"/>
        <v>4.2105263157894735</v>
      </c>
      <c r="H37" s="72">
        <f t="shared" si="5"/>
        <v>0.46783625730994149</v>
      </c>
    </row>
    <row r="38" spans="1:9" x14ac:dyDescent="0.25">
      <c r="A38" s="1">
        <v>27</v>
      </c>
      <c r="B38" s="2">
        <v>27</v>
      </c>
      <c r="C38" s="10">
        <v>8192</v>
      </c>
      <c r="D38" s="10">
        <v>1</v>
      </c>
      <c r="E38" s="12">
        <v>121</v>
      </c>
      <c r="F38" s="79">
        <f t="shared" si="3"/>
        <v>0.3319615912208505</v>
      </c>
      <c r="G38" s="73">
        <f t="shared" si="4"/>
        <v>4.4814814814814818</v>
      </c>
      <c r="H38" s="72">
        <f t="shared" si="5"/>
        <v>0.34472934472934474</v>
      </c>
    </row>
    <row r="39" spans="1:9" x14ac:dyDescent="0.25">
      <c r="A39" s="1">
        <v>35</v>
      </c>
      <c r="B39" s="2">
        <v>35</v>
      </c>
      <c r="C39" s="10">
        <v>131072</v>
      </c>
      <c r="D39" s="10">
        <v>1</v>
      </c>
      <c r="E39" s="12">
        <v>162</v>
      </c>
      <c r="F39" s="79">
        <f t="shared" si="3"/>
        <v>0.26448979591836735</v>
      </c>
      <c r="G39" s="73">
        <f t="shared" si="4"/>
        <v>4.628571428571429</v>
      </c>
      <c r="H39" s="72">
        <f t="shared" si="5"/>
        <v>0.27226890756302519</v>
      </c>
    </row>
    <row r="40" spans="1:9" x14ac:dyDescent="0.25">
      <c r="A40" s="1">
        <v>43</v>
      </c>
      <c r="B40" s="2">
        <v>43</v>
      </c>
      <c r="C40" s="19">
        <v>2097152</v>
      </c>
      <c r="D40" s="10">
        <v>1</v>
      </c>
      <c r="E40" s="12">
        <v>203</v>
      </c>
      <c r="F40" s="79">
        <f t="shared" si="3"/>
        <v>0.21957815035154138</v>
      </c>
      <c r="G40" s="73">
        <f t="shared" si="4"/>
        <v>4.7209302325581399</v>
      </c>
      <c r="H40" s="72">
        <f t="shared" si="5"/>
        <v>0.22480620155038761</v>
      </c>
    </row>
    <row r="41" spans="1:9" x14ac:dyDescent="0.25">
      <c r="A41" s="1">
        <v>83</v>
      </c>
      <c r="B41" s="2">
        <v>83</v>
      </c>
      <c r="C41" s="19">
        <v>2199023255552</v>
      </c>
      <c r="D41" s="10">
        <v>1</v>
      </c>
      <c r="E41" s="12">
        <v>408</v>
      </c>
      <c r="F41" s="79">
        <f t="shared" si="3"/>
        <v>0.11844970242415445</v>
      </c>
      <c r="G41" s="73">
        <f t="shared" si="4"/>
        <v>4.9156626506024095</v>
      </c>
      <c r="H41" s="72">
        <f t="shared" si="5"/>
        <v>0.11989421099030267</v>
      </c>
    </row>
    <row r="42" spans="1:9" x14ac:dyDescent="0.25">
      <c r="A42" s="1">
        <v>163</v>
      </c>
      <c r="B42" s="2">
        <v>163</v>
      </c>
      <c r="C42" s="19">
        <v>2.41785163922925E+22</v>
      </c>
      <c r="D42" s="10">
        <v>1</v>
      </c>
      <c r="E42" s="12">
        <v>818</v>
      </c>
      <c r="F42" s="79">
        <f t="shared" si="3"/>
        <v>6.1575520343257181E-2</v>
      </c>
      <c r="G42" s="73">
        <f t="shared" si="4"/>
        <v>5.0184049079754605</v>
      </c>
      <c r="H42" s="72">
        <f t="shared" si="5"/>
        <v>6.1955616147845186E-2</v>
      </c>
    </row>
    <row r="43" spans="1:9" x14ac:dyDescent="0.25">
      <c r="A43" s="1">
        <v>22</v>
      </c>
      <c r="B43" s="2">
        <v>17</v>
      </c>
      <c r="C43" s="10">
        <v>1280</v>
      </c>
      <c r="D43" s="10">
        <v>1</v>
      </c>
      <c r="E43" s="12">
        <v>98</v>
      </c>
      <c r="F43" s="79">
        <f t="shared" si="3"/>
        <v>0.67820069204152245</v>
      </c>
      <c r="G43" s="73">
        <f t="shared" si="4"/>
        <v>5.7647058823529411</v>
      </c>
      <c r="H43" s="72">
        <f t="shared" si="5"/>
        <v>0.72058823529411764</v>
      </c>
    </row>
    <row r="44" spans="1:9" x14ac:dyDescent="0.25">
      <c r="A44" s="1">
        <v>41</v>
      </c>
      <c r="B44" s="2">
        <v>31</v>
      </c>
      <c r="C44" s="10">
        <v>819200</v>
      </c>
      <c r="D44" s="10">
        <v>1</v>
      </c>
      <c r="E44" s="12">
        <v>201</v>
      </c>
      <c r="F44" s="79">
        <f t="shared" si="3"/>
        <v>0.41831425598335065</v>
      </c>
      <c r="G44" s="73">
        <f t="shared" si="4"/>
        <v>6.4838709677419351</v>
      </c>
      <c r="H44" s="72">
        <f t="shared" si="5"/>
        <v>0.43225806451612903</v>
      </c>
    </row>
    <row r="45" spans="1:9" x14ac:dyDescent="0.25">
      <c r="A45" s="1">
        <v>60</v>
      </c>
      <c r="B45" s="2">
        <v>45</v>
      </c>
      <c r="C45" s="19">
        <v>524288000</v>
      </c>
      <c r="D45" s="10">
        <v>1</v>
      </c>
      <c r="E45" s="12">
        <v>304</v>
      </c>
      <c r="F45" s="79">
        <f t="shared" si="3"/>
        <v>0.30024691358024691</v>
      </c>
      <c r="G45" s="73">
        <f t="shared" si="4"/>
        <v>6.7555555555555555</v>
      </c>
      <c r="H45" s="72">
        <f t="shared" si="5"/>
        <v>0.30707070707070705</v>
      </c>
    </row>
    <row r="46" spans="1:9" x14ac:dyDescent="0.25">
      <c r="A46" s="1">
        <v>79</v>
      </c>
      <c r="B46" s="2">
        <v>59</v>
      </c>
      <c r="C46" s="19">
        <v>335544320000</v>
      </c>
      <c r="D46" s="10">
        <v>1</v>
      </c>
      <c r="E46" s="12">
        <v>407</v>
      </c>
      <c r="F46" s="79">
        <f t="shared" si="3"/>
        <v>0.23384085033036484</v>
      </c>
      <c r="G46" s="73">
        <f t="shared" si="4"/>
        <v>6.898305084745763</v>
      </c>
      <c r="H46" s="72">
        <f t="shared" si="5"/>
        <v>0.23787258912916423</v>
      </c>
    </row>
    <row r="47" spans="1:9" x14ac:dyDescent="0.25">
      <c r="A47" s="1">
        <v>98</v>
      </c>
      <c r="B47" s="2">
        <v>73</v>
      </c>
      <c r="C47" s="19">
        <v>214748364800000</v>
      </c>
      <c r="D47" s="10">
        <v>1</v>
      </c>
      <c r="E47" s="12">
        <v>510</v>
      </c>
      <c r="F47" s="79">
        <f t="shared" si="3"/>
        <v>0.19140551698254832</v>
      </c>
      <c r="G47" s="73">
        <f t="shared" si="4"/>
        <v>6.9863013698630141</v>
      </c>
      <c r="H47" s="72">
        <f t="shared" si="5"/>
        <v>0.19406392694063926</v>
      </c>
    </row>
    <row r="48" spans="1:9" x14ac:dyDescent="0.25">
      <c r="A48" s="1">
        <v>28</v>
      </c>
      <c r="B48" s="2">
        <v>21</v>
      </c>
      <c r="C48" s="10">
        <v>8000</v>
      </c>
      <c r="D48" s="10">
        <v>1</v>
      </c>
      <c r="E48" s="12">
        <v>148</v>
      </c>
      <c r="F48" s="79">
        <f t="shared" si="3"/>
        <v>0.67120181405895685</v>
      </c>
      <c r="G48" s="73">
        <f t="shared" si="4"/>
        <v>7.0476190476190474</v>
      </c>
      <c r="H48" s="72">
        <f t="shared" si="5"/>
        <v>0.70476190476190481</v>
      </c>
    </row>
    <row r="49" spans="1:8" x14ac:dyDescent="0.25">
      <c r="A49" s="1">
        <v>193</v>
      </c>
      <c r="B49" s="2">
        <v>143</v>
      </c>
      <c r="C49" s="19">
        <v>2.30584300921369E+28</v>
      </c>
      <c r="D49" s="10">
        <v>1</v>
      </c>
      <c r="E49" s="12">
        <v>1025</v>
      </c>
      <c r="F49" s="79">
        <f t="shared" si="3"/>
        <v>0.10024940094870165</v>
      </c>
      <c r="G49" s="73">
        <f t="shared" si="4"/>
        <v>7.1678321678321675</v>
      </c>
      <c r="H49" s="72">
        <f t="shared" si="5"/>
        <v>0.10095538264552349</v>
      </c>
    </row>
    <row r="50" spans="1:8" x14ac:dyDescent="0.25">
      <c r="A50" s="28">
        <v>53</v>
      </c>
      <c r="B50" s="29">
        <v>53</v>
      </c>
      <c r="C50" s="30">
        <v>21658</v>
      </c>
      <c r="D50" s="30">
        <v>2620</v>
      </c>
      <c r="E50" s="32">
        <v>380</v>
      </c>
      <c r="F50" s="81">
        <f t="shared" si="3"/>
        <v>0.27055891776432894</v>
      </c>
      <c r="G50" s="76">
        <f t="shared" si="4"/>
        <v>7.1698113207547172</v>
      </c>
      <c r="H50" s="77">
        <f t="shared" si="5"/>
        <v>0.27576197387518142</v>
      </c>
    </row>
    <row r="51" spans="1:8" x14ac:dyDescent="0.25">
      <c r="A51" s="28">
        <v>24</v>
      </c>
      <c r="B51" s="29">
        <v>29</v>
      </c>
      <c r="C51" s="30">
        <v>1194</v>
      </c>
      <c r="D51" s="30">
        <v>189</v>
      </c>
      <c r="E51" s="32">
        <v>218</v>
      </c>
      <c r="F51" s="81">
        <f t="shared" si="3"/>
        <v>0.51843043995243765</v>
      </c>
      <c r="G51" s="76">
        <f t="shared" si="4"/>
        <v>7.5172413793103452</v>
      </c>
      <c r="H51" s="77">
        <f t="shared" si="5"/>
        <v>0.53694581280788178</v>
      </c>
    </row>
    <row r="52" spans="1:8" x14ac:dyDescent="0.25">
      <c r="A52" s="1">
        <v>53</v>
      </c>
      <c r="B52" s="2">
        <v>39</v>
      </c>
      <c r="C52" s="19">
        <v>32000000</v>
      </c>
      <c r="D52" s="10">
        <v>1</v>
      </c>
      <c r="E52" s="12">
        <v>301</v>
      </c>
      <c r="F52" s="79">
        <f t="shared" si="3"/>
        <v>0.39579224194608809</v>
      </c>
      <c r="G52" s="73">
        <f t="shared" si="4"/>
        <v>7.7179487179487181</v>
      </c>
      <c r="H52" s="72">
        <f t="shared" si="5"/>
        <v>0.40620782726045884</v>
      </c>
    </row>
    <row r="53" spans="1:8" x14ac:dyDescent="0.25">
      <c r="A53" s="1">
        <v>78</v>
      </c>
      <c r="B53" s="2">
        <v>57</v>
      </c>
      <c r="C53" s="19">
        <v>128000000000</v>
      </c>
      <c r="D53" s="10">
        <v>1</v>
      </c>
      <c r="E53" s="12">
        <v>454</v>
      </c>
      <c r="F53" s="79">
        <f t="shared" si="3"/>
        <v>0.27947060634041243</v>
      </c>
      <c r="G53" s="73">
        <f t="shared" si="4"/>
        <v>7.9649122807017543</v>
      </c>
      <c r="H53" s="72">
        <f t="shared" si="5"/>
        <v>0.28446115288220553</v>
      </c>
    </row>
    <row r="54" spans="1:8" x14ac:dyDescent="0.25">
      <c r="A54" s="1">
        <v>103</v>
      </c>
      <c r="B54" s="2">
        <v>75</v>
      </c>
      <c r="C54" s="19">
        <v>512000000000000</v>
      </c>
      <c r="D54" s="10">
        <v>1</v>
      </c>
      <c r="E54" s="12">
        <v>607</v>
      </c>
      <c r="F54" s="79">
        <f t="shared" si="3"/>
        <v>0.21582222222222222</v>
      </c>
      <c r="G54" s="73">
        <f t="shared" si="4"/>
        <v>8.0933333333333337</v>
      </c>
      <c r="H54" s="72">
        <f t="shared" si="5"/>
        <v>0.21873873873873872</v>
      </c>
    </row>
    <row r="55" spans="1:8" x14ac:dyDescent="0.25">
      <c r="A55" s="1">
        <v>128</v>
      </c>
      <c r="B55" s="2">
        <v>93</v>
      </c>
      <c r="C55" s="19">
        <v>2.048E+18</v>
      </c>
      <c r="D55" s="10">
        <v>1</v>
      </c>
      <c r="E55" s="12">
        <v>760</v>
      </c>
      <c r="F55" s="79">
        <f t="shared" si="3"/>
        <v>0.17574286044629436</v>
      </c>
      <c r="G55" s="73">
        <f t="shared" si="4"/>
        <v>8.172043010752688</v>
      </c>
      <c r="H55" s="72">
        <f t="shared" si="5"/>
        <v>0.17765310892940628</v>
      </c>
    </row>
    <row r="56" spans="1:8" x14ac:dyDescent="0.25">
      <c r="A56" s="28">
        <v>17</v>
      </c>
      <c r="B56" s="29">
        <v>22</v>
      </c>
      <c r="C56" s="30">
        <v>164</v>
      </c>
      <c r="D56" s="30">
        <v>9</v>
      </c>
      <c r="E56" s="32">
        <v>188</v>
      </c>
      <c r="F56" s="81">
        <f t="shared" si="3"/>
        <v>0.77685950413223137</v>
      </c>
      <c r="G56" s="76">
        <f t="shared" si="4"/>
        <v>8.545454545454545</v>
      </c>
      <c r="H56" s="77">
        <f t="shared" si="5"/>
        <v>0.81385281385281383</v>
      </c>
    </row>
    <row r="57" spans="1:8" x14ac:dyDescent="0.25">
      <c r="A57" s="28">
        <v>73</v>
      </c>
      <c r="B57" s="29">
        <v>68</v>
      </c>
      <c r="C57" s="34">
        <v>3258135</v>
      </c>
      <c r="D57" s="30">
        <v>168754</v>
      </c>
      <c r="E57" s="32">
        <v>650</v>
      </c>
      <c r="F57" s="81">
        <f t="shared" si="3"/>
        <v>0.2811418685121107</v>
      </c>
      <c r="G57" s="76">
        <f t="shared" si="4"/>
        <v>9.5588235294117645</v>
      </c>
      <c r="H57" s="77">
        <f t="shared" si="5"/>
        <v>0.28533801580333629</v>
      </c>
    </row>
    <row r="58" spans="1:8" x14ac:dyDescent="0.25">
      <c r="A58" s="28">
        <v>34</v>
      </c>
      <c r="B58" s="29">
        <v>29</v>
      </c>
      <c r="C58" s="30">
        <v>61288</v>
      </c>
      <c r="D58" s="30">
        <v>198</v>
      </c>
      <c r="E58" s="32">
        <v>298</v>
      </c>
      <c r="F58" s="81">
        <f t="shared" si="3"/>
        <v>0.70868014268727708</v>
      </c>
      <c r="G58" s="76">
        <f t="shared" si="4"/>
        <v>10.275862068965518</v>
      </c>
      <c r="H58" s="77">
        <f t="shared" si="5"/>
        <v>0.73399014778325122</v>
      </c>
    </row>
    <row r="59" spans="1:8" x14ac:dyDescent="0.25">
      <c r="A59" s="28">
        <v>43</v>
      </c>
      <c r="B59" s="29">
        <v>48</v>
      </c>
      <c r="C59" s="30">
        <v>3172</v>
      </c>
      <c r="D59" s="30">
        <v>55</v>
      </c>
      <c r="E59" s="32">
        <v>508</v>
      </c>
      <c r="F59" s="81">
        <f t="shared" si="3"/>
        <v>0.44097222222222227</v>
      </c>
      <c r="G59" s="76">
        <f t="shared" si="4"/>
        <v>10.583333333333334</v>
      </c>
      <c r="H59" s="77">
        <f t="shared" si="5"/>
        <v>0.450354609929078</v>
      </c>
    </row>
    <row r="60" spans="1:8" x14ac:dyDescent="0.25">
      <c r="A60" s="28">
        <v>40</v>
      </c>
      <c r="B60" s="29">
        <v>49</v>
      </c>
      <c r="C60" s="30">
        <v>321114</v>
      </c>
      <c r="D60" s="30">
        <v>59229</v>
      </c>
      <c r="E60" s="32">
        <v>574</v>
      </c>
      <c r="F60" s="81">
        <f t="shared" si="3"/>
        <v>0.478134110787172</v>
      </c>
      <c r="G60" s="76">
        <f t="shared" si="4"/>
        <v>11.714285714285714</v>
      </c>
      <c r="H60" s="77">
        <f t="shared" si="5"/>
        <v>0.48809523809523808</v>
      </c>
    </row>
    <row r="61" spans="1:8" x14ac:dyDescent="0.25">
      <c r="A61" s="28">
        <v>31</v>
      </c>
      <c r="B61" s="29">
        <v>41</v>
      </c>
      <c r="C61" s="30">
        <v>15386</v>
      </c>
      <c r="D61" s="30">
        <v>1727</v>
      </c>
      <c r="E61" s="32">
        <v>481</v>
      </c>
      <c r="F61" s="81">
        <f t="shared" si="3"/>
        <v>0.5722784057108864</v>
      </c>
      <c r="G61" s="76">
        <f t="shared" si="4"/>
        <v>11.731707317073171</v>
      </c>
      <c r="H61" s="77">
        <f t="shared" si="5"/>
        <v>0.5865853658536585</v>
      </c>
    </row>
    <row r="62" spans="1:8" x14ac:dyDescent="0.25">
      <c r="A62" s="28">
        <v>71</v>
      </c>
      <c r="B62" s="29">
        <v>66</v>
      </c>
      <c r="C62" s="34">
        <v>5093654</v>
      </c>
      <c r="D62" s="30">
        <v>4404</v>
      </c>
      <c r="E62" s="32">
        <v>823</v>
      </c>
      <c r="F62" s="81">
        <f t="shared" si="3"/>
        <v>0.37786960514233237</v>
      </c>
      <c r="G62" s="76">
        <f t="shared" si="4"/>
        <v>12.469696969696969</v>
      </c>
      <c r="H62" s="77">
        <f t="shared" si="5"/>
        <v>0.3836829836829837</v>
      </c>
    </row>
    <row r="63" spans="1:8" x14ac:dyDescent="0.25">
      <c r="A63" s="28">
        <v>45</v>
      </c>
      <c r="B63" s="29">
        <v>60</v>
      </c>
      <c r="C63" s="34">
        <v>1455374</v>
      </c>
      <c r="D63" s="30">
        <v>252641</v>
      </c>
      <c r="E63" s="32">
        <v>783</v>
      </c>
      <c r="F63" s="81">
        <f t="shared" si="3"/>
        <v>0.435</v>
      </c>
      <c r="G63" s="76">
        <f t="shared" si="4"/>
        <v>13.05</v>
      </c>
      <c r="H63" s="77">
        <f t="shared" si="5"/>
        <v>0.44237288135593222</v>
      </c>
    </row>
    <row r="64" spans="1:8" x14ac:dyDescent="0.25">
      <c r="A64" s="28">
        <v>139</v>
      </c>
      <c r="B64" s="29">
        <v>159</v>
      </c>
      <c r="C64" s="34">
        <v>5307222</v>
      </c>
      <c r="D64" s="30">
        <v>9668</v>
      </c>
      <c r="E64" s="32">
        <v>2750</v>
      </c>
      <c r="F64" s="81">
        <f t="shared" si="3"/>
        <v>0.21755468533681421</v>
      </c>
      <c r="G64" s="76">
        <f t="shared" si="4"/>
        <v>17.29559748427673</v>
      </c>
      <c r="H64" s="77">
        <f t="shared" si="5"/>
        <v>0.2189316137250219</v>
      </c>
    </row>
    <row r="65" spans="1:8" x14ac:dyDescent="0.25">
      <c r="A65" s="28">
        <v>38</v>
      </c>
      <c r="B65" s="29">
        <v>113</v>
      </c>
      <c r="C65" s="30">
        <v>43200</v>
      </c>
      <c r="D65" s="30">
        <v>75</v>
      </c>
      <c r="E65" s="32">
        <v>2372</v>
      </c>
      <c r="F65" s="81">
        <f t="shared" si="3"/>
        <v>0.3715247865925288</v>
      </c>
      <c r="G65" s="76">
        <f t="shared" si="4"/>
        <v>20.991150442477878</v>
      </c>
      <c r="H65" s="77">
        <f t="shared" si="5"/>
        <v>0.37484197218710491</v>
      </c>
    </row>
    <row r="66" spans="1:8" x14ac:dyDescent="0.25">
      <c r="A66" s="28">
        <v>41</v>
      </c>
      <c r="B66" s="29">
        <v>127</v>
      </c>
      <c r="C66" s="30">
        <v>86400</v>
      </c>
      <c r="D66" s="30">
        <v>75</v>
      </c>
      <c r="E66" s="32">
        <v>2865</v>
      </c>
      <c r="F66" s="81">
        <f t="shared" si="3"/>
        <v>0.35526071052142105</v>
      </c>
      <c r="G66" s="76">
        <f t="shared" si="4"/>
        <v>22.559055118110237</v>
      </c>
      <c r="H66" s="77">
        <f t="shared" si="5"/>
        <v>0.35808023997000377</v>
      </c>
    </row>
    <row r="67" spans="1:8" ht="15.75" thickBot="1" x14ac:dyDescent="0.3">
      <c r="A67" s="50">
        <v>45</v>
      </c>
      <c r="B67" s="51">
        <v>145</v>
      </c>
      <c r="C67" s="55">
        <v>259200</v>
      </c>
      <c r="D67" s="55">
        <v>75</v>
      </c>
      <c r="E67" s="54">
        <v>3528</v>
      </c>
      <c r="F67" s="82">
        <f t="shared" si="3"/>
        <v>0.33560047562425682</v>
      </c>
      <c r="G67" s="83">
        <f t="shared" si="4"/>
        <v>24.331034482758621</v>
      </c>
      <c r="H67" s="84">
        <f t="shared" si="5"/>
        <v>0.33793103448275863</v>
      </c>
    </row>
  </sheetData>
  <sortState xmlns:xlrd2="http://schemas.microsoft.com/office/spreadsheetml/2017/richdata2" ref="A36:H67">
    <sortCondition ref="G36:G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Appendix</vt:lpstr>
      <vt:lpstr>Optimizations</vt:lpstr>
      <vt:lpstr>BDD peak size experiments</vt:lpstr>
      <vt:lpstr>Lockstep algorithms</vt:lpstr>
      <vt:lpstr>Peak BDD size</vt:lpstr>
      <vt:lpstr>All runs</vt:lpstr>
      <vt:lpstr>XB slow</vt:lpstr>
      <vt:lpstr>1 or more SCCS</vt:lpstr>
      <vt:lpstr>Relation connectedness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Blume Jakobsen</dc:creator>
  <cp:lastModifiedBy>Anna Blume Jakobsen</cp:lastModifiedBy>
  <dcterms:created xsi:type="dcterms:W3CDTF">2022-05-11T08:47:52Z</dcterms:created>
  <dcterms:modified xsi:type="dcterms:W3CDTF">2022-05-31T11:47:39Z</dcterms:modified>
</cp:coreProperties>
</file>