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a\Desktop\"/>
    </mc:Choice>
  </mc:AlternateContent>
  <bookViews>
    <workbookView xWindow="0" yWindow="0" windowWidth="10950" windowHeight="10830" tabRatio="774" activeTab="1"/>
  </bookViews>
  <sheets>
    <sheet name="Outputs" sheetId="6" r:id="rId1"/>
    <sheet name="Regression and Forecast" sheetId="4" r:id="rId2"/>
    <sheet name="Temperature Degree Days" sheetId="3" r:id="rId3"/>
    <sheet name="RAW_Temperatures Indiana" sheetId="5" r:id="rId4"/>
    <sheet name="RAW_Residential Demand Indiana" sheetId="2" r:id="rId5"/>
  </sheets>
  <definedNames>
    <definedName name="_xlnm._FilterDatabase" localSheetId="1" hidden="1">'Regression and Forecast'!$B$5:$H$57</definedName>
    <definedName name="_xlnm._FilterDatabase" localSheetId="2" hidden="1">'Temperature Degree Days'!$B$5:$Q$1708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6" i="4" l="1"/>
  <c r="K6" i="6"/>
  <c r="M6" i="6"/>
  <c r="N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C6" i="4"/>
  <c r="F6" i="4" s="1"/>
  <c r="E6" i="4"/>
  <c r="G6" i="4"/>
  <c r="S6" i="4"/>
  <c r="T6" i="4" s="1"/>
  <c r="AA6" i="4"/>
  <c r="AB6" i="4"/>
  <c r="AC6" i="4"/>
  <c r="AD6" i="4"/>
  <c r="AE6" i="4"/>
  <c r="AI6" i="4"/>
  <c r="AJ6" i="4"/>
  <c r="C7" i="4"/>
  <c r="F7" i="4" s="1"/>
  <c r="E7" i="4"/>
  <c r="G7" i="4"/>
  <c r="S7" i="4"/>
  <c r="T7" i="4" s="1"/>
  <c r="AA7" i="4"/>
  <c r="AB7" i="4"/>
  <c r="AC7" i="4"/>
  <c r="AD7" i="4"/>
  <c r="AE7" i="4"/>
  <c r="AI7" i="4"/>
  <c r="AJ7" i="4"/>
  <c r="C8" i="4"/>
  <c r="F8" i="4" s="1"/>
  <c r="E8" i="4"/>
  <c r="G8" i="4"/>
  <c r="S8" i="4"/>
  <c r="T8" i="4" s="1"/>
  <c r="AA8" i="4"/>
  <c r="AB8" i="4"/>
  <c r="AC8" i="4"/>
  <c r="AD8" i="4"/>
  <c r="AE8" i="4"/>
  <c r="AI8" i="4"/>
  <c r="AJ8" i="4"/>
  <c r="C9" i="4"/>
  <c r="F9" i="4" s="1"/>
  <c r="E9" i="4"/>
  <c r="G9" i="4"/>
  <c r="S9" i="4"/>
  <c r="T9" i="4"/>
  <c r="U9" i="4" s="1"/>
  <c r="AA9" i="4"/>
  <c r="AB9" i="4"/>
  <c r="AC9" i="4"/>
  <c r="AD9" i="4"/>
  <c r="AE9" i="4"/>
  <c r="AI9" i="4"/>
  <c r="AJ9" i="4" s="1"/>
  <c r="C10" i="4"/>
  <c r="D10" i="4"/>
  <c r="E10" i="4"/>
  <c r="F10" i="4"/>
  <c r="G10" i="4"/>
  <c r="S10" i="4"/>
  <c r="T10" i="4" s="1"/>
  <c r="AA10" i="4"/>
  <c r="AB10" i="4"/>
  <c r="AC10" i="4"/>
  <c r="AD10" i="4"/>
  <c r="AE10" i="4"/>
  <c r="C11" i="4"/>
  <c r="D11" i="4" s="1"/>
  <c r="G11" i="4"/>
  <c r="S11" i="4"/>
  <c r="T11" i="4"/>
  <c r="AA11" i="4"/>
  <c r="AB11" i="4"/>
  <c r="AC11" i="4"/>
  <c r="AD11" i="4"/>
  <c r="AE11" i="4"/>
  <c r="C12" i="4"/>
  <c r="E12" i="4" s="1"/>
  <c r="D12" i="4"/>
  <c r="F12" i="4"/>
  <c r="G12" i="4"/>
  <c r="S12" i="4"/>
  <c r="T12" i="4" s="1"/>
  <c r="AA12" i="4"/>
  <c r="AB12" i="4"/>
  <c r="AC12" i="4"/>
  <c r="AD12" i="4"/>
  <c r="AE12" i="4"/>
  <c r="C13" i="4"/>
  <c r="F13" i="4" s="1"/>
  <c r="E13" i="4"/>
  <c r="G13" i="4"/>
  <c r="S13" i="4"/>
  <c r="T13" i="4"/>
  <c r="U13" i="4" s="1"/>
  <c r="AA13" i="4"/>
  <c r="AB13" i="4"/>
  <c r="AC13" i="4"/>
  <c r="AD13" i="4"/>
  <c r="AE13" i="4"/>
  <c r="C14" i="4"/>
  <c r="D14" i="4"/>
  <c r="E14" i="4"/>
  <c r="F14" i="4"/>
  <c r="G14" i="4"/>
  <c r="S14" i="4"/>
  <c r="T14" i="4"/>
  <c r="U14" i="4" s="1"/>
  <c r="AA14" i="4"/>
  <c r="AB14" i="4"/>
  <c r="AC14" i="4"/>
  <c r="AD14" i="4"/>
  <c r="AE14" i="4"/>
  <c r="C15" i="4"/>
  <c r="D15" i="4"/>
  <c r="E15" i="4"/>
  <c r="F15" i="4"/>
  <c r="G15" i="4"/>
  <c r="S15" i="4"/>
  <c r="T15" i="4"/>
  <c r="U15" i="4" s="1"/>
  <c r="AA15" i="4"/>
  <c r="AB15" i="4"/>
  <c r="AC15" i="4"/>
  <c r="AD15" i="4"/>
  <c r="AE15" i="4"/>
  <c r="C16" i="4"/>
  <c r="D16" i="4"/>
  <c r="E16" i="4"/>
  <c r="F16" i="4"/>
  <c r="S16" i="4"/>
  <c r="T16" i="4"/>
  <c r="AA16" i="4"/>
  <c r="AB16" i="4"/>
  <c r="AC16" i="4"/>
  <c r="AD16" i="4"/>
  <c r="AE16" i="4"/>
  <c r="C17" i="4"/>
  <c r="D17" i="4"/>
  <c r="E17" i="4"/>
  <c r="F17" i="4"/>
  <c r="G17" i="4"/>
  <c r="S17" i="4"/>
  <c r="T17" i="4"/>
  <c r="AA17" i="4"/>
  <c r="AB17" i="4"/>
  <c r="AC17" i="4"/>
  <c r="AD17" i="4"/>
  <c r="AE17" i="4"/>
  <c r="C18" i="4"/>
  <c r="D18" i="4"/>
  <c r="E18" i="4"/>
  <c r="F18" i="4"/>
  <c r="G18" i="4"/>
  <c r="S18" i="4"/>
  <c r="T18" i="4"/>
  <c r="AA18" i="4"/>
  <c r="AB18" i="4"/>
  <c r="AC18" i="4"/>
  <c r="AD18" i="4"/>
  <c r="AE18" i="4"/>
  <c r="C19" i="4"/>
  <c r="D19" i="4"/>
  <c r="E19" i="4"/>
  <c r="F19" i="4"/>
  <c r="G19" i="4"/>
  <c r="S19" i="4"/>
  <c r="T19" i="4"/>
  <c r="AA19" i="4"/>
  <c r="AB19" i="4"/>
  <c r="AC19" i="4"/>
  <c r="AD19" i="4"/>
  <c r="AE19" i="4"/>
  <c r="C20" i="4"/>
  <c r="D20" i="4"/>
  <c r="E20" i="4"/>
  <c r="F20" i="4"/>
  <c r="G20" i="4"/>
  <c r="S20" i="4"/>
  <c r="T20" i="4"/>
  <c r="AA20" i="4"/>
  <c r="AB20" i="4"/>
  <c r="AC20" i="4"/>
  <c r="AD20" i="4"/>
  <c r="AE20" i="4"/>
  <c r="C21" i="4"/>
  <c r="D21" i="4"/>
  <c r="E21" i="4"/>
  <c r="F21" i="4"/>
  <c r="G21" i="4"/>
  <c r="S21" i="4"/>
  <c r="T21" i="4"/>
  <c r="AA21" i="4"/>
  <c r="AB21" i="4"/>
  <c r="AC21" i="4"/>
  <c r="AD21" i="4"/>
  <c r="AE21" i="4"/>
  <c r="C22" i="4"/>
  <c r="D22" i="4"/>
  <c r="E22" i="4"/>
  <c r="F22" i="4"/>
  <c r="G22" i="4"/>
  <c r="S22" i="4"/>
  <c r="T22" i="4"/>
  <c r="AA22" i="4"/>
  <c r="AB22" i="4"/>
  <c r="AC22" i="4"/>
  <c r="AD22" i="4"/>
  <c r="AE22" i="4"/>
  <c r="C23" i="4"/>
  <c r="D23" i="4"/>
  <c r="E23" i="4"/>
  <c r="F23" i="4"/>
  <c r="G23" i="4"/>
  <c r="S23" i="4"/>
  <c r="T23" i="4"/>
  <c r="AA23" i="4"/>
  <c r="AB23" i="4"/>
  <c r="AC23" i="4"/>
  <c r="AD23" i="4"/>
  <c r="AE23" i="4"/>
  <c r="C24" i="4"/>
  <c r="D24" i="4"/>
  <c r="E24" i="4"/>
  <c r="F24" i="4"/>
  <c r="G24" i="4"/>
  <c r="S24" i="4"/>
  <c r="T24" i="4"/>
  <c r="AA24" i="4"/>
  <c r="AB24" i="4"/>
  <c r="AC24" i="4"/>
  <c r="AD24" i="4"/>
  <c r="AE24" i="4"/>
  <c r="C25" i="4"/>
  <c r="D25" i="4"/>
  <c r="E25" i="4"/>
  <c r="F25" i="4"/>
  <c r="G25" i="4"/>
  <c r="S25" i="4"/>
  <c r="T25" i="4"/>
  <c r="AA25" i="4"/>
  <c r="AB25" i="4"/>
  <c r="AC25" i="4"/>
  <c r="AD25" i="4"/>
  <c r="AE25" i="4"/>
  <c r="C26" i="4"/>
  <c r="D26" i="4"/>
  <c r="E26" i="4"/>
  <c r="F26" i="4"/>
  <c r="G26" i="4"/>
  <c r="S26" i="4"/>
  <c r="T26" i="4"/>
  <c r="AA26" i="4"/>
  <c r="AB26" i="4"/>
  <c r="AC26" i="4"/>
  <c r="AD26" i="4"/>
  <c r="AE26" i="4"/>
  <c r="C27" i="4"/>
  <c r="D27" i="4"/>
  <c r="E27" i="4"/>
  <c r="F27" i="4"/>
  <c r="G27" i="4"/>
  <c r="S27" i="4"/>
  <c r="T27" i="4"/>
  <c r="AA27" i="4"/>
  <c r="AB27" i="4"/>
  <c r="AC27" i="4"/>
  <c r="AD27" i="4"/>
  <c r="AE27" i="4"/>
  <c r="C28" i="4"/>
  <c r="D28" i="4"/>
  <c r="E28" i="4"/>
  <c r="F28" i="4"/>
  <c r="G28" i="4"/>
  <c r="S28" i="4"/>
  <c r="T28" i="4"/>
  <c r="AA28" i="4"/>
  <c r="AB28" i="4"/>
  <c r="AC28" i="4"/>
  <c r="AD28" i="4"/>
  <c r="AE28" i="4"/>
  <c r="C29" i="4"/>
  <c r="D29" i="4"/>
  <c r="E29" i="4"/>
  <c r="F29" i="4"/>
  <c r="G29" i="4"/>
  <c r="S29" i="4"/>
  <c r="T29" i="4"/>
  <c r="AA29" i="4"/>
  <c r="AB29" i="4"/>
  <c r="AC29" i="4"/>
  <c r="AD29" i="4"/>
  <c r="AE29" i="4"/>
  <c r="C30" i="4"/>
  <c r="D30" i="4"/>
  <c r="E30" i="4"/>
  <c r="F30" i="4"/>
  <c r="G30" i="4"/>
  <c r="AA30" i="4"/>
  <c r="AB30" i="4"/>
  <c r="AC30" i="4"/>
  <c r="AD30" i="4"/>
  <c r="AE30" i="4"/>
  <c r="C31" i="4"/>
  <c r="E31" i="4" s="1"/>
  <c r="D31" i="4"/>
  <c r="G31" i="4"/>
  <c r="AA31" i="4"/>
  <c r="AB31" i="4"/>
  <c r="AC31" i="4"/>
  <c r="AD31" i="4"/>
  <c r="AE31" i="4"/>
  <c r="C32" i="4"/>
  <c r="D32" i="4"/>
  <c r="E32" i="4"/>
  <c r="F32" i="4"/>
  <c r="G32" i="4"/>
  <c r="AA32" i="4"/>
  <c r="AB32" i="4"/>
  <c r="AC32" i="4"/>
  <c r="AD32" i="4"/>
  <c r="AE32" i="4"/>
  <c r="C33" i="4"/>
  <c r="E33" i="4" s="1"/>
  <c r="D33" i="4"/>
  <c r="G33" i="4"/>
  <c r="AA33" i="4"/>
  <c r="AB33" i="4"/>
  <c r="AC33" i="4"/>
  <c r="AD33" i="4"/>
  <c r="AE33" i="4"/>
  <c r="C34" i="4"/>
  <c r="D34" i="4"/>
  <c r="E34" i="4"/>
  <c r="F34" i="4"/>
  <c r="G34" i="4"/>
  <c r="AA34" i="4"/>
  <c r="AB34" i="4"/>
  <c r="AC34" i="4"/>
  <c r="AD34" i="4"/>
  <c r="AE34" i="4"/>
  <c r="C35" i="4"/>
  <c r="E35" i="4" s="1"/>
  <c r="D35" i="4"/>
  <c r="G35" i="4"/>
  <c r="AA35" i="4"/>
  <c r="AB35" i="4"/>
  <c r="AC35" i="4"/>
  <c r="AD35" i="4"/>
  <c r="AE35" i="4"/>
  <c r="C36" i="4"/>
  <c r="D36" i="4"/>
  <c r="E36" i="4"/>
  <c r="F36" i="4"/>
  <c r="G36" i="4"/>
  <c r="AA36" i="4"/>
  <c r="AB36" i="4"/>
  <c r="AC36" i="4"/>
  <c r="AD36" i="4"/>
  <c r="AE36" i="4"/>
  <c r="C37" i="4"/>
  <c r="E37" i="4" s="1"/>
  <c r="D37" i="4"/>
  <c r="G37" i="4"/>
  <c r="AA37" i="4"/>
  <c r="AB37" i="4"/>
  <c r="AC37" i="4"/>
  <c r="AD37" i="4"/>
  <c r="AE37" i="4"/>
  <c r="C38" i="4"/>
  <c r="D38" i="4"/>
  <c r="E38" i="4"/>
  <c r="F38" i="4"/>
  <c r="G38" i="4"/>
  <c r="AA38" i="4"/>
  <c r="AB38" i="4"/>
  <c r="AC38" i="4"/>
  <c r="AD38" i="4"/>
  <c r="AE38" i="4"/>
  <c r="C39" i="4"/>
  <c r="E39" i="4" s="1"/>
  <c r="D39" i="4"/>
  <c r="G39" i="4"/>
  <c r="AA39" i="4"/>
  <c r="AB39" i="4"/>
  <c r="AC39" i="4"/>
  <c r="AD39" i="4"/>
  <c r="AE39" i="4"/>
  <c r="C40" i="4"/>
  <c r="D40" i="4"/>
  <c r="E40" i="4"/>
  <c r="F40" i="4"/>
  <c r="G40" i="4"/>
  <c r="AA40" i="4"/>
  <c r="AB40" i="4"/>
  <c r="AC40" i="4"/>
  <c r="AD40" i="4"/>
  <c r="AE40" i="4"/>
  <c r="C41" i="4"/>
  <c r="E41" i="4" s="1"/>
  <c r="D41" i="4"/>
  <c r="G41" i="4"/>
  <c r="AA41" i="4"/>
  <c r="AB41" i="4"/>
  <c r="AC41" i="4"/>
  <c r="AD41" i="4"/>
  <c r="AE41" i="4"/>
  <c r="C42" i="4"/>
  <c r="D42" i="4"/>
  <c r="E42" i="4"/>
  <c r="F42" i="4"/>
  <c r="G42" i="4"/>
  <c r="AA42" i="4"/>
  <c r="AB42" i="4"/>
  <c r="AC42" i="4"/>
  <c r="AD42" i="4"/>
  <c r="AE42" i="4"/>
  <c r="C43" i="4"/>
  <c r="E43" i="4" s="1"/>
  <c r="D43" i="4"/>
  <c r="G43" i="4"/>
  <c r="AA43" i="4"/>
  <c r="AB43" i="4"/>
  <c r="AC43" i="4"/>
  <c r="AD43" i="4"/>
  <c r="AE43" i="4"/>
  <c r="C44" i="4"/>
  <c r="D44" i="4"/>
  <c r="E44" i="4"/>
  <c r="F44" i="4"/>
  <c r="G44" i="4"/>
  <c r="AA44" i="4"/>
  <c r="AB44" i="4"/>
  <c r="AC44" i="4"/>
  <c r="AD44" i="4"/>
  <c r="AE44" i="4"/>
  <c r="C45" i="4"/>
  <c r="E45" i="4" s="1"/>
  <c r="D45" i="4"/>
  <c r="G45" i="4"/>
  <c r="AA45" i="4"/>
  <c r="AB45" i="4"/>
  <c r="AC45" i="4"/>
  <c r="AD45" i="4"/>
  <c r="AE45" i="4"/>
  <c r="C46" i="4"/>
  <c r="D46" i="4"/>
  <c r="E46" i="4"/>
  <c r="F46" i="4"/>
  <c r="G46" i="4"/>
  <c r="AA46" i="4"/>
  <c r="AB46" i="4"/>
  <c r="AC46" i="4"/>
  <c r="AD46" i="4"/>
  <c r="AE46" i="4"/>
  <c r="C47" i="4"/>
  <c r="E47" i="4" s="1"/>
  <c r="D47" i="4"/>
  <c r="G47" i="4"/>
  <c r="AA47" i="4"/>
  <c r="AB47" i="4"/>
  <c r="AC47" i="4"/>
  <c r="AD47" i="4"/>
  <c r="AE47" i="4"/>
  <c r="C48" i="4"/>
  <c r="D48" i="4"/>
  <c r="E48" i="4"/>
  <c r="F48" i="4"/>
  <c r="G48" i="4"/>
  <c r="AA48" i="4"/>
  <c r="AB48" i="4"/>
  <c r="AC48" i="4"/>
  <c r="AD48" i="4"/>
  <c r="AE48" i="4"/>
  <c r="C49" i="4"/>
  <c r="E49" i="4" s="1"/>
  <c r="D49" i="4"/>
  <c r="G49" i="4"/>
  <c r="AA49" i="4"/>
  <c r="AB49" i="4"/>
  <c r="AC49" i="4"/>
  <c r="AD49" i="4"/>
  <c r="AE49" i="4"/>
  <c r="C50" i="4"/>
  <c r="D50" i="4"/>
  <c r="E50" i="4"/>
  <c r="F50" i="4"/>
  <c r="G50" i="4"/>
  <c r="AA50" i="4"/>
  <c r="AB50" i="4"/>
  <c r="AC50" i="4"/>
  <c r="AD50" i="4"/>
  <c r="AE50" i="4"/>
  <c r="C51" i="4"/>
  <c r="E51" i="4" s="1"/>
  <c r="D51" i="4"/>
  <c r="F51" i="4"/>
  <c r="G51" i="4"/>
  <c r="AA51" i="4"/>
  <c r="AB51" i="4"/>
  <c r="AC51" i="4"/>
  <c r="AD51" i="4"/>
  <c r="AE51" i="4"/>
  <c r="C52" i="4"/>
  <c r="D52" i="4"/>
  <c r="E52" i="4"/>
  <c r="F52" i="4"/>
  <c r="G52" i="4"/>
  <c r="AA52" i="4"/>
  <c r="AB52" i="4"/>
  <c r="AC52" i="4"/>
  <c r="AD52" i="4"/>
  <c r="AE52" i="4"/>
  <c r="C53" i="4"/>
  <c r="D53" i="4"/>
  <c r="E53" i="4"/>
  <c r="F53" i="4"/>
  <c r="G53" i="4"/>
  <c r="AA53" i="4"/>
  <c r="AB53" i="4"/>
  <c r="AC53" i="4"/>
  <c r="AD53" i="4"/>
  <c r="AE53" i="4"/>
  <c r="C54" i="4"/>
  <c r="E54" i="4" s="1"/>
  <c r="D54" i="4"/>
  <c r="F54" i="4"/>
  <c r="G54" i="4"/>
  <c r="AA54" i="4"/>
  <c r="AB54" i="4"/>
  <c r="AC54" i="4"/>
  <c r="AD54" i="4"/>
  <c r="AE54" i="4"/>
  <c r="C55" i="4"/>
  <c r="D55" i="4"/>
  <c r="E55" i="4"/>
  <c r="F55" i="4"/>
  <c r="G55" i="4"/>
  <c r="AA55" i="4"/>
  <c r="AB55" i="4"/>
  <c r="AC55" i="4"/>
  <c r="AD55" i="4"/>
  <c r="AE55" i="4"/>
  <c r="C56" i="4"/>
  <c r="E56" i="4" s="1"/>
  <c r="D56" i="4"/>
  <c r="F56" i="4"/>
  <c r="G56" i="4"/>
  <c r="AA56" i="4"/>
  <c r="AB56" i="4"/>
  <c r="AC56" i="4"/>
  <c r="AD56" i="4"/>
  <c r="AE56" i="4"/>
  <c r="C57" i="4"/>
  <c r="D57" i="4"/>
  <c r="E57" i="4"/>
  <c r="F57" i="4"/>
  <c r="G57" i="4"/>
  <c r="AA57" i="4"/>
  <c r="AB57" i="4"/>
  <c r="AC57" i="4"/>
  <c r="AD57" i="4"/>
  <c r="AE57" i="4"/>
  <c r="C58" i="4"/>
  <c r="D58" i="4"/>
  <c r="E58" i="4"/>
  <c r="G58" i="4"/>
  <c r="AA58" i="4"/>
  <c r="AB58" i="4"/>
  <c r="AC58" i="4"/>
  <c r="AD58" i="4"/>
  <c r="AE58" i="4"/>
  <c r="C59" i="4"/>
  <c r="D59" i="4" s="1"/>
  <c r="E59" i="4"/>
  <c r="G59" i="4"/>
  <c r="AA59" i="4"/>
  <c r="AB59" i="4"/>
  <c r="AC59" i="4"/>
  <c r="AD59" i="4"/>
  <c r="AE59" i="4"/>
  <c r="C60" i="4"/>
  <c r="D60" i="4"/>
  <c r="E60" i="4"/>
  <c r="G60" i="4"/>
  <c r="AA60" i="4"/>
  <c r="AB60" i="4"/>
  <c r="AC60" i="4"/>
  <c r="AD60" i="4"/>
  <c r="AE60" i="4"/>
  <c r="C61" i="4"/>
  <c r="D61" i="4" s="1"/>
  <c r="E61" i="4"/>
  <c r="G61" i="4"/>
  <c r="AA61" i="4"/>
  <c r="AB61" i="4"/>
  <c r="AC61" i="4"/>
  <c r="AD61" i="4"/>
  <c r="AE61" i="4"/>
  <c r="C62" i="4"/>
  <c r="D62" i="4"/>
  <c r="E62" i="4"/>
  <c r="G62" i="4"/>
  <c r="AA62" i="4"/>
  <c r="AB62" i="4"/>
  <c r="AC62" i="4"/>
  <c r="AD62" i="4"/>
  <c r="AE62" i="4"/>
  <c r="C63" i="4"/>
  <c r="D63" i="4" s="1"/>
  <c r="E63" i="4"/>
  <c r="G63" i="4"/>
  <c r="AA63" i="4"/>
  <c r="AB63" i="4"/>
  <c r="AC63" i="4"/>
  <c r="AD63" i="4"/>
  <c r="AE63" i="4"/>
  <c r="C64" i="4"/>
  <c r="D64" i="4"/>
  <c r="E64" i="4"/>
  <c r="G64" i="4"/>
  <c r="AA64" i="4"/>
  <c r="AB64" i="4"/>
  <c r="AC64" i="4"/>
  <c r="AD64" i="4"/>
  <c r="AE64" i="4"/>
  <c r="C65" i="4"/>
  <c r="D65" i="4" s="1"/>
  <c r="E65" i="4"/>
  <c r="G65" i="4"/>
  <c r="AA65" i="4"/>
  <c r="AB65" i="4"/>
  <c r="AC65" i="4"/>
  <c r="AD65" i="4"/>
  <c r="AE65" i="4"/>
  <c r="C66" i="4"/>
  <c r="D66" i="4"/>
  <c r="E66" i="4"/>
  <c r="G66" i="4"/>
  <c r="AA66" i="4"/>
  <c r="AB66" i="4"/>
  <c r="AC66" i="4"/>
  <c r="AD66" i="4"/>
  <c r="AE66" i="4"/>
  <c r="C67" i="4"/>
  <c r="D67" i="4" s="1"/>
  <c r="E67" i="4"/>
  <c r="G67" i="4"/>
  <c r="AA67" i="4"/>
  <c r="AB67" i="4"/>
  <c r="AC67" i="4"/>
  <c r="AD67" i="4"/>
  <c r="AE67" i="4"/>
  <c r="C68" i="4"/>
  <c r="D68" i="4"/>
  <c r="E68" i="4"/>
  <c r="G68" i="4"/>
  <c r="AA68" i="4"/>
  <c r="AB68" i="4"/>
  <c r="AC68" i="4"/>
  <c r="AD68" i="4"/>
  <c r="AE68" i="4"/>
  <c r="C69" i="4"/>
  <c r="D69" i="4" s="1"/>
  <c r="E69" i="4"/>
  <c r="G69" i="4"/>
  <c r="AA69" i="4"/>
  <c r="AB69" i="4"/>
  <c r="AC69" i="4"/>
  <c r="AD69" i="4"/>
  <c r="AE69" i="4"/>
  <c r="C70" i="4"/>
  <c r="D70" i="4"/>
  <c r="E70" i="4"/>
  <c r="G70" i="4"/>
  <c r="AA70" i="4"/>
  <c r="AB70" i="4"/>
  <c r="AC70" i="4"/>
  <c r="AD70" i="4"/>
  <c r="AE70" i="4"/>
  <c r="C71" i="4"/>
  <c r="D71" i="4" s="1"/>
  <c r="E71" i="4"/>
  <c r="G71" i="4"/>
  <c r="AA71" i="4"/>
  <c r="AB71" i="4"/>
  <c r="AC71" i="4"/>
  <c r="AD71" i="4"/>
  <c r="AE71" i="4"/>
  <c r="C72" i="4"/>
  <c r="D72" i="4"/>
  <c r="E72" i="4"/>
  <c r="G72" i="4"/>
  <c r="AA72" i="4"/>
  <c r="AB72" i="4"/>
  <c r="AC72" i="4"/>
  <c r="AD72" i="4"/>
  <c r="AE72" i="4"/>
  <c r="C73" i="4"/>
  <c r="D73" i="4" s="1"/>
  <c r="E73" i="4"/>
  <c r="G73" i="4"/>
  <c r="AA73" i="4"/>
  <c r="AB73" i="4"/>
  <c r="AC73" i="4"/>
  <c r="AD73" i="4"/>
  <c r="AE73" i="4"/>
  <c r="C74" i="4"/>
  <c r="D74" i="4"/>
  <c r="E74" i="4"/>
  <c r="G74" i="4"/>
  <c r="AA74" i="4"/>
  <c r="AB74" i="4"/>
  <c r="AC74" i="4"/>
  <c r="AD74" i="4"/>
  <c r="AE74" i="4"/>
  <c r="C75" i="4"/>
  <c r="D75" i="4" s="1"/>
  <c r="E75" i="4"/>
  <c r="G75" i="4"/>
  <c r="AA75" i="4"/>
  <c r="AB75" i="4"/>
  <c r="AC75" i="4"/>
  <c r="AD75" i="4"/>
  <c r="AE75" i="4"/>
  <c r="C76" i="4"/>
  <c r="D76" i="4"/>
  <c r="E76" i="4"/>
  <c r="G76" i="4"/>
  <c r="AA76" i="4"/>
  <c r="AB76" i="4"/>
  <c r="AC76" i="4"/>
  <c r="AD76" i="4"/>
  <c r="AE76" i="4"/>
  <c r="C77" i="4"/>
  <c r="D77" i="4" s="1"/>
  <c r="E77" i="4"/>
  <c r="G77" i="4"/>
  <c r="AA77" i="4"/>
  <c r="AB77" i="4"/>
  <c r="AC77" i="4"/>
  <c r="AD77" i="4"/>
  <c r="AE77" i="4"/>
  <c r="C78" i="4"/>
  <c r="D78" i="4"/>
  <c r="E78" i="4"/>
  <c r="G78" i="4"/>
  <c r="AA78" i="4"/>
  <c r="AB78" i="4"/>
  <c r="AC78" i="4"/>
  <c r="AD78" i="4"/>
  <c r="AE78" i="4"/>
  <c r="C79" i="4"/>
  <c r="D79" i="4" s="1"/>
  <c r="E79" i="4"/>
  <c r="G79" i="4"/>
  <c r="AA79" i="4"/>
  <c r="AB79" i="4"/>
  <c r="AC79" i="4"/>
  <c r="AD79" i="4"/>
  <c r="AE79" i="4"/>
  <c r="C80" i="4"/>
  <c r="D80" i="4"/>
  <c r="E80" i="4"/>
  <c r="G80" i="4"/>
  <c r="AA80" i="4"/>
  <c r="AB80" i="4"/>
  <c r="AC80" i="4"/>
  <c r="AD80" i="4"/>
  <c r="AE80" i="4"/>
  <c r="C81" i="4"/>
  <c r="D81" i="4" s="1"/>
  <c r="E81" i="4"/>
  <c r="G81" i="4"/>
  <c r="AA81" i="4"/>
  <c r="AB81" i="4"/>
  <c r="AC81" i="4"/>
  <c r="AD81" i="4"/>
  <c r="AE81" i="4"/>
  <c r="AA82" i="4"/>
  <c r="AB82" i="4"/>
  <c r="AC82" i="4"/>
  <c r="AD82" i="4"/>
  <c r="AE82" i="4"/>
  <c r="AA83" i="4"/>
  <c r="AB83" i="4"/>
  <c r="AC83" i="4"/>
  <c r="AD83" i="4"/>
  <c r="AE83" i="4"/>
  <c r="AA84" i="4"/>
  <c r="AB84" i="4"/>
  <c r="AC84" i="4"/>
  <c r="AD84" i="4"/>
  <c r="AE84" i="4"/>
  <c r="AA85" i="4"/>
  <c r="AB85" i="4"/>
  <c r="AC85" i="4"/>
  <c r="AD85" i="4"/>
  <c r="AE85" i="4"/>
  <c r="AA86" i="4"/>
  <c r="AB86" i="4"/>
  <c r="AC86" i="4"/>
  <c r="AD86" i="4"/>
  <c r="AE86" i="4"/>
  <c r="AA87" i="4"/>
  <c r="AB87" i="4"/>
  <c r="AC87" i="4"/>
  <c r="AD87" i="4"/>
  <c r="AE87" i="4"/>
  <c r="AA88" i="4"/>
  <c r="AB88" i="4"/>
  <c r="AC88" i="4"/>
  <c r="AD88" i="4"/>
  <c r="AE88" i="4"/>
  <c r="AA89" i="4"/>
  <c r="AB89" i="4"/>
  <c r="AC89" i="4"/>
  <c r="AD89" i="4"/>
  <c r="AE89" i="4"/>
  <c r="AA90" i="4"/>
  <c r="AB90" i="4"/>
  <c r="AC90" i="4"/>
  <c r="AD90" i="4"/>
  <c r="AE90" i="4"/>
  <c r="AA91" i="4"/>
  <c r="AB91" i="4"/>
  <c r="AC91" i="4"/>
  <c r="AD91" i="4"/>
  <c r="AE91" i="4"/>
  <c r="AA92" i="4"/>
  <c r="AB92" i="4"/>
  <c r="AC92" i="4"/>
  <c r="AD92" i="4"/>
  <c r="AE92" i="4"/>
  <c r="AA93" i="4"/>
  <c r="AB93" i="4"/>
  <c r="AC93" i="4"/>
  <c r="AD93" i="4"/>
  <c r="AE93" i="4"/>
  <c r="AA94" i="4"/>
  <c r="AB94" i="4"/>
  <c r="AC94" i="4"/>
  <c r="AD94" i="4"/>
  <c r="AE94" i="4"/>
  <c r="AA95" i="4"/>
  <c r="AB95" i="4"/>
  <c r="AC95" i="4"/>
  <c r="AD95" i="4"/>
  <c r="AE95" i="4"/>
  <c r="AA96" i="4"/>
  <c r="AB96" i="4"/>
  <c r="AC96" i="4"/>
  <c r="AD96" i="4"/>
  <c r="AE96" i="4"/>
  <c r="AA97" i="4"/>
  <c r="AB97" i="4"/>
  <c r="AC97" i="4"/>
  <c r="AD97" i="4"/>
  <c r="AE97" i="4"/>
  <c r="AA98" i="4"/>
  <c r="AB98" i="4"/>
  <c r="AC98" i="4"/>
  <c r="AD98" i="4"/>
  <c r="AE98" i="4"/>
  <c r="AA99" i="4"/>
  <c r="AB99" i="4"/>
  <c r="AC99" i="4"/>
  <c r="AD99" i="4"/>
  <c r="AE99" i="4"/>
  <c r="AA100" i="4"/>
  <c r="AB100" i="4"/>
  <c r="AC100" i="4"/>
  <c r="AD100" i="4"/>
  <c r="AE100" i="4"/>
  <c r="AA101" i="4"/>
  <c r="AB101" i="4"/>
  <c r="AC101" i="4"/>
  <c r="AD101" i="4"/>
  <c r="AE101" i="4"/>
  <c r="AA102" i="4"/>
  <c r="AB102" i="4"/>
  <c r="AC102" i="4"/>
  <c r="AD102" i="4"/>
  <c r="AE102" i="4"/>
  <c r="AA103" i="4"/>
  <c r="AB103" i="4"/>
  <c r="AC103" i="4"/>
  <c r="AD103" i="4"/>
  <c r="AE103" i="4"/>
  <c r="AA104" i="4"/>
  <c r="AB104" i="4"/>
  <c r="AC104" i="4"/>
  <c r="AD104" i="4"/>
  <c r="AE104" i="4"/>
  <c r="AA105" i="4"/>
  <c r="AB105" i="4"/>
  <c r="AC105" i="4"/>
  <c r="AD105" i="4"/>
  <c r="AE105" i="4"/>
  <c r="AA106" i="4"/>
  <c r="AB106" i="4"/>
  <c r="AC106" i="4"/>
  <c r="AD106" i="4"/>
  <c r="AE106" i="4"/>
  <c r="AA107" i="4"/>
  <c r="AB107" i="4"/>
  <c r="AC107" i="4"/>
  <c r="AD107" i="4"/>
  <c r="AE107" i="4"/>
  <c r="AA108" i="4"/>
  <c r="AB108" i="4"/>
  <c r="AC108" i="4"/>
  <c r="AD108" i="4"/>
  <c r="AE108" i="4"/>
  <c r="AA109" i="4"/>
  <c r="AB109" i="4"/>
  <c r="AC109" i="4"/>
  <c r="AD109" i="4"/>
  <c r="AE109" i="4"/>
  <c r="AA110" i="4"/>
  <c r="AB110" i="4"/>
  <c r="AC110" i="4"/>
  <c r="AD110" i="4"/>
  <c r="AE110" i="4"/>
  <c r="AA111" i="4"/>
  <c r="AB111" i="4"/>
  <c r="AC111" i="4"/>
  <c r="AD111" i="4"/>
  <c r="AE111" i="4"/>
  <c r="AA112" i="4"/>
  <c r="AB112" i="4"/>
  <c r="AC112" i="4"/>
  <c r="AD112" i="4"/>
  <c r="AE112" i="4"/>
  <c r="AA113" i="4"/>
  <c r="AB113" i="4"/>
  <c r="AC113" i="4"/>
  <c r="AD113" i="4"/>
  <c r="AE113" i="4"/>
  <c r="AA114" i="4"/>
  <c r="AB114" i="4"/>
  <c r="AC114" i="4"/>
  <c r="AD114" i="4"/>
  <c r="AE114" i="4"/>
  <c r="AA115" i="4"/>
  <c r="AB115" i="4"/>
  <c r="AC115" i="4"/>
  <c r="AD115" i="4"/>
  <c r="AE115" i="4"/>
  <c r="AA116" i="4"/>
  <c r="AB116" i="4"/>
  <c r="AC116" i="4"/>
  <c r="AD116" i="4"/>
  <c r="AE116" i="4"/>
  <c r="AA117" i="4"/>
  <c r="AB117" i="4"/>
  <c r="AC117" i="4"/>
  <c r="AD117" i="4"/>
  <c r="AE117" i="4"/>
  <c r="AA118" i="4"/>
  <c r="AB118" i="4"/>
  <c r="AC118" i="4"/>
  <c r="AD118" i="4"/>
  <c r="AE118" i="4"/>
  <c r="AA119" i="4"/>
  <c r="AB119" i="4"/>
  <c r="AC119" i="4"/>
  <c r="AD119" i="4"/>
  <c r="AE119" i="4"/>
  <c r="AA120" i="4"/>
  <c r="AB120" i="4"/>
  <c r="AC120" i="4"/>
  <c r="AD120" i="4"/>
  <c r="AE120" i="4"/>
  <c r="AA121" i="4"/>
  <c r="AB121" i="4"/>
  <c r="AC121" i="4"/>
  <c r="AD121" i="4"/>
  <c r="AE121" i="4"/>
  <c r="AA122" i="4"/>
  <c r="AB122" i="4"/>
  <c r="AC122" i="4"/>
  <c r="AD122" i="4"/>
  <c r="AE122" i="4"/>
  <c r="AA123" i="4"/>
  <c r="AB123" i="4"/>
  <c r="AC123" i="4"/>
  <c r="AD123" i="4"/>
  <c r="AE123" i="4"/>
  <c r="AA124" i="4"/>
  <c r="AB124" i="4"/>
  <c r="AC124" i="4"/>
  <c r="AD124" i="4"/>
  <c r="AE124" i="4"/>
  <c r="AA125" i="4"/>
  <c r="AB125" i="4"/>
  <c r="AC125" i="4"/>
  <c r="AD125" i="4"/>
  <c r="AE125" i="4"/>
  <c r="AA126" i="4"/>
  <c r="AB126" i="4"/>
  <c r="AC126" i="4"/>
  <c r="AD126" i="4"/>
  <c r="AE126" i="4"/>
  <c r="AA127" i="4"/>
  <c r="AB127" i="4"/>
  <c r="AC127" i="4"/>
  <c r="AD127" i="4"/>
  <c r="AE127" i="4"/>
  <c r="AA128" i="4"/>
  <c r="AB128" i="4"/>
  <c r="AC128" i="4"/>
  <c r="AD128" i="4"/>
  <c r="AE128" i="4"/>
  <c r="AA129" i="4"/>
  <c r="AB129" i="4"/>
  <c r="AC129" i="4"/>
  <c r="AD129" i="4"/>
  <c r="AE129" i="4"/>
  <c r="AA130" i="4"/>
  <c r="AB130" i="4"/>
  <c r="AC130" i="4"/>
  <c r="AD130" i="4"/>
  <c r="AE130" i="4"/>
  <c r="AA131" i="4"/>
  <c r="AB131" i="4"/>
  <c r="AC131" i="4"/>
  <c r="AD131" i="4"/>
  <c r="AE131" i="4"/>
  <c r="AA132" i="4"/>
  <c r="AB132" i="4"/>
  <c r="AC132" i="4"/>
  <c r="AD132" i="4"/>
  <c r="AE132" i="4"/>
  <c r="AA133" i="4"/>
  <c r="AB133" i="4"/>
  <c r="AC133" i="4"/>
  <c r="AD133" i="4"/>
  <c r="AE133" i="4"/>
  <c r="AA134" i="4"/>
  <c r="AB134" i="4"/>
  <c r="AC134" i="4"/>
  <c r="AD134" i="4"/>
  <c r="AE134" i="4"/>
  <c r="AA135" i="4"/>
  <c r="AB135" i="4"/>
  <c r="AC135" i="4"/>
  <c r="AD135" i="4"/>
  <c r="AE135" i="4"/>
  <c r="AA136" i="4"/>
  <c r="AB136" i="4"/>
  <c r="AC136" i="4"/>
  <c r="AD136" i="4"/>
  <c r="AE136" i="4"/>
  <c r="AA137" i="4"/>
  <c r="AB137" i="4"/>
  <c r="AC137" i="4"/>
  <c r="AD137" i="4"/>
  <c r="AE137" i="4"/>
  <c r="AA138" i="4"/>
  <c r="AB138" i="4"/>
  <c r="AC138" i="4"/>
  <c r="AD138" i="4"/>
  <c r="AE138" i="4"/>
  <c r="AA139" i="4"/>
  <c r="AB139" i="4"/>
  <c r="AC139" i="4"/>
  <c r="AD139" i="4"/>
  <c r="AE139" i="4"/>
  <c r="AA140" i="4"/>
  <c r="AB140" i="4"/>
  <c r="AC140" i="4"/>
  <c r="AD140" i="4"/>
  <c r="AE140" i="4"/>
  <c r="AA141" i="4"/>
  <c r="AB141" i="4"/>
  <c r="AC141" i="4"/>
  <c r="AD141" i="4"/>
  <c r="AE141" i="4"/>
  <c r="AA142" i="4"/>
  <c r="AB142" i="4"/>
  <c r="AC142" i="4"/>
  <c r="AD142" i="4"/>
  <c r="AE142" i="4"/>
  <c r="AA143" i="4"/>
  <c r="AB143" i="4"/>
  <c r="AC143" i="4"/>
  <c r="AD143" i="4"/>
  <c r="AE143" i="4"/>
  <c r="AA144" i="4"/>
  <c r="AB144" i="4"/>
  <c r="AC144" i="4"/>
  <c r="AD144" i="4"/>
  <c r="AE144" i="4"/>
  <c r="AA145" i="4"/>
  <c r="AB145" i="4"/>
  <c r="AC145" i="4"/>
  <c r="AD145" i="4"/>
  <c r="AE145" i="4"/>
  <c r="AA146" i="4"/>
  <c r="AB146" i="4"/>
  <c r="AC146" i="4"/>
  <c r="AD146" i="4"/>
  <c r="AE146" i="4"/>
  <c r="AA147" i="4"/>
  <c r="AB147" i="4"/>
  <c r="AC147" i="4"/>
  <c r="AD147" i="4"/>
  <c r="AE147" i="4"/>
  <c r="AA148" i="4"/>
  <c r="AB148" i="4"/>
  <c r="AC148" i="4"/>
  <c r="AD148" i="4"/>
  <c r="AE148" i="4"/>
  <c r="AA149" i="4"/>
  <c r="AB149" i="4"/>
  <c r="AC149" i="4"/>
  <c r="AD149" i="4"/>
  <c r="AE149" i="4"/>
  <c r="AA150" i="4"/>
  <c r="AB150" i="4"/>
  <c r="AC150" i="4"/>
  <c r="AD150" i="4"/>
  <c r="AE150" i="4"/>
  <c r="AA151" i="4"/>
  <c r="AB151" i="4"/>
  <c r="AC151" i="4"/>
  <c r="AD151" i="4"/>
  <c r="AE151" i="4"/>
  <c r="AA152" i="4"/>
  <c r="AB152" i="4"/>
  <c r="AC152" i="4"/>
  <c r="AD152" i="4"/>
  <c r="AE152" i="4"/>
  <c r="AA153" i="4"/>
  <c r="AB153" i="4"/>
  <c r="AC153" i="4"/>
  <c r="AD153" i="4"/>
  <c r="AE153" i="4"/>
  <c r="AA154" i="4"/>
  <c r="AB154" i="4"/>
  <c r="AC154" i="4"/>
  <c r="AD154" i="4"/>
  <c r="AE154" i="4"/>
  <c r="AA155" i="4"/>
  <c r="AB155" i="4"/>
  <c r="AC155" i="4"/>
  <c r="AD155" i="4"/>
  <c r="AE155" i="4"/>
  <c r="AA156" i="4"/>
  <c r="AB156" i="4"/>
  <c r="AC156" i="4"/>
  <c r="AD156" i="4"/>
  <c r="AE156" i="4"/>
  <c r="AA157" i="4"/>
  <c r="AB157" i="4"/>
  <c r="AC157" i="4"/>
  <c r="AD157" i="4"/>
  <c r="AE157" i="4"/>
  <c r="AA158" i="4"/>
  <c r="AB158" i="4"/>
  <c r="AC158" i="4"/>
  <c r="AD158" i="4"/>
  <c r="AE158" i="4"/>
  <c r="AA159" i="4"/>
  <c r="AB159" i="4"/>
  <c r="AC159" i="4"/>
  <c r="AD159" i="4"/>
  <c r="AE159" i="4"/>
  <c r="AA160" i="4"/>
  <c r="AB160" i="4"/>
  <c r="AC160" i="4"/>
  <c r="AD160" i="4"/>
  <c r="AE160" i="4"/>
  <c r="AA161" i="4"/>
  <c r="AB161" i="4"/>
  <c r="AC161" i="4"/>
  <c r="AD161" i="4"/>
  <c r="AE161" i="4"/>
  <c r="AA162" i="4"/>
  <c r="AB162" i="4"/>
  <c r="AC162" i="4"/>
  <c r="AD162" i="4"/>
  <c r="AE162" i="4"/>
  <c r="AA163" i="4"/>
  <c r="AB163" i="4"/>
  <c r="AC163" i="4"/>
  <c r="AD163" i="4"/>
  <c r="AE163" i="4"/>
  <c r="AA164" i="4"/>
  <c r="AB164" i="4"/>
  <c r="AC164" i="4"/>
  <c r="AD164" i="4"/>
  <c r="AE164" i="4"/>
  <c r="AA165" i="4"/>
  <c r="AB165" i="4"/>
  <c r="AC165" i="4"/>
  <c r="AD165" i="4"/>
  <c r="AE165" i="4"/>
  <c r="AA166" i="4"/>
  <c r="AB166" i="4"/>
  <c r="AC166" i="4"/>
  <c r="AD166" i="4"/>
  <c r="AE166" i="4"/>
  <c r="AA167" i="4"/>
  <c r="AB167" i="4"/>
  <c r="AC167" i="4"/>
  <c r="AD167" i="4"/>
  <c r="AE167" i="4"/>
  <c r="AA168" i="4"/>
  <c r="AB168" i="4"/>
  <c r="AC168" i="4"/>
  <c r="AD168" i="4"/>
  <c r="AE168" i="4"/>
  <c r="AA169" i="4"/>
  <c r="AB169" i="4"/>
  <c r="AC169" i="4"/>
  <c r="AD169" i="4"/>
  <c r="AE169" i="4"/>
  <c r="AA170" i="4"/>
  <c r="AB170" i="4"/>
  <c r="AC170" i="4"/>
  <c r="AD170" i="4"/>
  <c r="AE170" i="4"/>
  <c r="AA171" i="4"/>
  <c r="AB171" i="4"/>
  <c r="AC171" i="4"/>
  <c r="AD171" i="4"/>
  <c r="AE171" i="4"/>
  <c r="AA172" i="4"/>
  <c r="AB172" i="4"/>
  <c r="AC172" i="4"/>
  <c r="AD172" i="4"/>
  <c r="AE172" i="4"/>
  <c r="AA173" i="4"/>
  <c r="AB173" i="4"/>
  <c r="AC173" i="4"/>
  <c r="AD173" i="4"/>
  <c r="AE173" i="4"/>
  <c r="AA174" i="4"/>
  <c r="AB174" i="4"/>
  <c r="AC174" i="4"/>
  <c r="AD174" i="4"/>
  <c r="AE174" i="4"/>
  <c r="AA175" i="4"/>
  <c r="AB175" i="4"/>
  <c r="AC175" i="4"/>
  <c r="AD175" i="4"/>
  <c r="AE175" i="4"/>
  <c r="AA176" i="4"/>
  <c r="AB176" i="4"/>
  <c r="AC176" i="4"/>
  <c r="AD176" i="4"/>
  <c r="AE176" i="4"/>
  <c r="AA177" i="4"/>
  <c r="AB177" i="4"/>
  <c r="AC177" i="4"/>
  <c r="AD177" i="4"/>
  <c r="AE177" i="4"/>
  <c r="AA178" i="4"/>
  <c r="AB178" i="4"/>
  <c r="AC178" i="4"/>
  <c r="AD178" i="4"/>
  <c r="AE178" i="4"/>
  <c r="AA179" i="4"/>
  <c r="AB179" i="4"/>
  <c r="AC179" i="4"/>
  <c r="AD179" i="4"/>
  <c r="AE179" i="4"/>
  <c r="AA180" i="4"/>
  <c r="AB180" i="4"/>
  <c r="AC180" i="4"/>
  <c r="AD180" i="4"/>
  <c r="AE180" i="4"/>
  <c r="AA181" i="4"/>
  <c r="AB181" i="4"/>
  <c r="AC181" i="4"/>
  <c r="AD181" i="4"/>
  <c r="AE181" i="4"/>
  <c r="AA182" i="4"/>
  <c r="AB182" i="4"/>
  <c r="AC182" i="4"/>
  <c r="AD182" i="4"/>
  <c r="AE182" i="4"/>
  <c r="AA183" i="4"/>
  <c r="AB183" i="4"/>
  <c r="AC183" i="4"/>
  <c r="AD183" i="4"/>
  <c r="AE183" i="4"/>
  <c r="AA184" i="4"/>
  <c r="AB184" i="4"/>
  <c r="AC184" i="4"/>
  <c r="AD184" i="4"/>
  <c r="AE184" i="4"/>
  <c r="AA185" i="4"/>
  <c r="AB185" i="4"/>
  <c r="AC185" i="4"/>
  <c r="AD185" i="4"/>
  <c r="AE185" i="4"/>
  <c r="AA186" i="4"/>
  <c r="AB186" i="4"/>
  <c r="AC186" i="4"/>
  <c r="AD186" i="4"/>
  <c r="AE186" i="4"/>
  <c r="AA187" i="4"/>
  <c r="AB187" i="4"/>
  <c r="AC187" i="4"/>
  <c r="AD187" i="4"/>
  <c r="AE187" i="4"/>
  <c r="AA188" i="4"/>
  <c r="AB188" i="4"/>
  <c r="AC188" i="4"/>
  <c r="AD188" i="4"/>
  <c r="AE188" i="4"/>
  <c r="AA189" i="4"/>
  <c r="AB189" i="4"/>
  <c r="AC189" i="4"/>
  <c r="AD189" i="4"/>
  <c r="AE189" i="4"/>
  <c r="AA190" i="4"/>
  <c r="AB190" i="4"/>
  <c r="AC190" i="4"/>
  <c r="AD190" i="4"/>
  <c r="AE190" i="4"/>
  <c r="AA191" i="4"/>
  <c r="AB191" i="4"/>
  <c r="AC191" i="4"/>
  <c r="AD191" i="4"/>
  <c r="AE191" i="4"/>
  <c r="AA192" i="4"/>
  <c r="AB192" i="4"/>
  <c r="AC192" i="4"/>
  <c r="AD192" i="4"/>
  <c r="AE192" i="4"/>
  <c r="AA193" i="4"/>
  <c r="AB193" i="4"/>
  <c r="AC193" i="4"/>
  <c r="AD193" i="4"/>
  <c r="AE193" i="4"/>
  <c r="AA194" i="4"/>
  <c r="AB194" i="4"/>
  <c r="AC194" i="4"/>
  <c r="AD194" i="4"/>
  <c r="AE194" i="4"/>
  <c r="AA195" i="4"/>
  <c r="AB195" i="4"/>
  <c r="AC195" i="4"/>
  <c r="AD195" i="4"/>
  <c r="AE195" i="4"/>
  <c r="AA196" i="4"/>
  <c r="AB196" i="4"/>
  <c r="AC196" i="4"/>
  <c r="AD196" i="4"/>
  <c r="AE196" i="4"/>
  <c r="AA197" i="4"/>
  <c r="AB197" i="4"/>
  <c r="AC197" i="4"/>
  <c r="AD197" i="4"/>
  <c r="AE197" i="4"/>
  <c r="AA198" i="4"/>
  <c r="AB198" i="4"/>
  <c r="AC198" i="4"/>
  <c r="AD198" i="4"/>
  <c r="AE198" i="4"/>
  <c r="AA199" i="4"/>
  <c r="AB199" i="4"/>
  <c r="AC199" i="4"/>
  <c r="AD199" i="4"/>
  <c r="AE199" i="4"/>
  <c r="AA200" i="4"/>
  <c r="AB200" i="4"/>
  <c r="AC200" i="4"/>
  <c r="AD200" i="4"/>
  <c r="AE200" i="4"/>
  <c r="AA201" i="4"/>
  <c r="AB201" i="4"/>
  <c r="AC201" i="4"/>
  <c r="AD201" i="4"/>
  <c r="AE201" i="4"/>
  <c r="AA202" i="4"/>
  <c r="AB202" i="4"/>
  <c r="AC202" i="4"/>
  <c r="AD202" i="4"/>
  <c r="AE202" i="4"/>
  <c r="AA203" i="4"/>
  <c r="AB203" i="4"/>
  <c r="AC203" i="4"/>
  <c r="AD203" i="4"/>
  <c r="AE203" i="4"/>
  <c r="AA204" i="4"/>
  <c r="AB204" i="4"/>
  <c r="AC204" i="4"/>
  <c r="AD204" i="4"/>
  <c r="AE204" i="4"/>
  <c r="AA205" i="4"/>
  <c r="AB205" i="4"/>
  <c r="AC205" i="4"/>
  <c r="AD205" i="4"/>
  <c r="AE205" i="4"/>
  <c r="AA206" i="4"/>
  <c r="AB206" i="4"/>
  <c r="AC206" i="4"/>
  <c r="AD206" i="4"/>
  <c r="AE206" i="4"/>
  <c r="AA207" i="4"/>
  <c r="AB207" i="4"/>
  <c r="AC207" i="4"/>
  <c r="AD207" i="4"/>
  <c r="AE207" i="4"/>
  <c r="AA208" i="4"/>
  <c r="AB208" i="4"/>
  <c r="AC208" i="4"/>
  <c r="AD208" i="4"/>
  <c r="AE208" i="4"/>
  <c r="AA209" i="4"/>
  <c r="AB209" i="4"/>
  <c r="AC209" i="4"/>
  <c r="AD209" i="4"/>
  <c r="AE209" i="4"/>
  <c r="AA210" i="4"/>
  <c r="AB210" i="4"/>
  <c r="AC210" i="4"/>
  <c r="AD210" i="4"/>
  <c r="AE210" i="4"/>
  <c r="AA211" i="4"/>
  <c r="AB211" i="4"/>
  <c r="AC211" i="4"/>
  <c r="AD211" i="4"/>
  <c r="AE211" i="4"/>
  <c r="AA212" i="4"/>
  <c r="AB212" i="4"/>
  <c r="AC212" i="4"/>
  <c r="AD212" i="4"/>
  <c r="AE212" i="4"/>
  <c r="AA213" i="4"/>
  <c r="AB213" i="4"/>
  <c r="AC213" i="4"/>
  <c r="AD213" i="4"/>
  <c r="AE213" i="4"/>
  <c r="AA214" i="4"/>
  <c r="AB214" i="4"/>
  <c r="AC214" i="4"/>
  <c r="AD214" i="4"/>
  <c r="AE214" i="4"/>
  <c r="AA215" i="4"/>
  <c r="AB215" i="4"/>
  <c r="AC215" i="4"/>
  <c r="AD215" i="4"/>
  <c r="AE215" i="4"/>
  <c r="AA216" i="4"/>
  <c r="AB216" i="4"/>
  <c r="AC216" i="4"/>
  <c r="AD216" i="4"/>
  <c r="AE216" i="4"/>
  <c r="AA217" i="4"/>
  <c r="AB217" i="4"/>
  <c r="AC217" i="4"/>
  <c r="AD217" i="4"/>
  <c r="AE217" i="4"/>
  <c r="AA218" i="4"/>
  <c r="AB218" i="4"/>
  <c r="AC218" i="4"/>
  <c r="AD218" i="4"/>
  <c r="AE218" i="4"/>
  <c r="AA219" i="4"/>
  <c r="AB219" i="4"/>
  <c r="AC219" i="4"/>
  <c r="AD219" i="4"/>
  <c r="AE219" i="4"/>
  <c r="AA220" i="4"/>
  <c r="AB220" i="4"/>
  <c r="AC220" i="4"/>
  <c r="AD220" i="4"/>
  <c r="AE220" i="4"/>
  <c r="AA221" i="4"/>
  <c r="AB221" i="4"/>
  <c r="AC221" i="4"/>
  <c r="AD221" i="4"/>
  <c r="AE221" i="4"/>
  <c r="AA222" i="4"/>
  <c r="AB222" i="4"/>
  <c r="AC222" i="4"/>
  <c r="AD222" i="4"/>
  <c r="AE222" i="4"/>
  <c r="AA223" i="4"/>
  <c r="AB223" i="4"/>
  <c r="AC223" i="4"/>
  <c r="AD223" i="4"/>
  <c r="AE223" i="4"/>
  <c r="AA224" i="4"/>
  <c r="AB224" i="4"/>
  <c r="AC224" i="4"/>
  <c r="AD224" i="4"/>
  <c r="AE224" i="4"/>
  <c r="AA225" i="4"/>
  <c r="AB225" i="4"/>
  <c r="AC225" i="4"/>
  <c r="AD225" i="4"/>
  <c r="AE225" i="4"/>
  <c r="AA226" i="4"/>
  <c r="AB226" i="4"/>
  <c r="AC226" i="4"/>
  <c r="AD226" i="4"/>
  <c r="AE226" i="4"/>
  <c r="AA227" i="4"/>
  <c r="AB227" i="4"/>
  <c r="AC227" i="4"/>
  <c r="AD227" i="4"/>
  <c r="AE227" i="4"/>
  <c r="AA228" i="4"/>
  <c r="AB228" i="4"/>
  <c r="AC228" i="4"/>
  <c r="AD228" i="4"/>
  <c r="AE228" i="4"/>
  <c r="AA229" i="4"/>
  <c r="AB229" i="4"/>
  <c r="AC229" i="4"/>
  <c r="AD229" i="4"/>
  <c r="AE229" i="4"/>
  <c r="AA230" i="4"/>
  <c r="AB230" i="4"/>
  <c r="AC230" i="4"/>
  <c r="AD230" i="4"/>
  <c r="AE230" i="4"/>
  <c r="AA231" i="4"/>
  <c r="AB231" i="4"/>
  <c r="AC231" i="4"/>
  <c r="AD231" i="4"/>
  <c r="AE231" i="4"/>
  <c r="AA232" i="4"/>
  <c r="AB232" i="4"/>
  <c r="AC232" i="4"/>
  <c r="AD232" i="4"/>
  <c r="AE232" i="4"/>
  <c r="AA233" i="4"/>
  <c r="AB233" i="4"/>
  <c r="AC233" i="4"/>
  <c r="AD233" i="4"/>
  <c r="AE233" i="4"/>
  <c r="AA234" i="4"/>
  <c r="AB234" i="4"/>
  <c r="AC234" i="4"/>
  <c r="AD234" i="4"/>
  <c r="AE234" i="4"/>
  <c r="AA235" i="4"/>
  <c r="AB235" i="4"/>
  <c r="AC235" i="4"/>
  <c r="AD235" i="4"/>
  <c r="AE235" i="4"/>
  <c r="AA236" i="4"/>
  <c r="AB236" i="4"/>
  <c r="AC236" i="4"/>
  <c r="AD236" i="4"/>
  <c r="AE236" i="4"/>
  <c r="AA237" i="4"/>
  <c r="AB237" i="4"/>
  <c r="AC237" i="4"/>
  <c r="AD237" i="4"/>
  <c r="AE237" i="4"/>
  <c r="AA238" i="4"/>
  <c r="AB238" i="4"/>
  <c r="AC238" i="4"/>
  <c r="AD238" i="4"/>
  <c r="AE238" i="4"/>
  <c r="AA239" i="4"/>
  <c r="AB239" i="4"/>
  <c r="AC239" i="4"/>
  <c r="AD239" i="4"/>
  <c r="AE239" i="4"/>
  <c r="AA240" i="4"/>
  <c r="AB240" i="4"/>
  <c r="AC240" i="4"/>
  <c r="AD240" i="4"/>
  <c r="AE240" i="4"/>
  <c r="AA241" i="4"/>
  <c r="AB241" i="4"/>
  <c r="AC241" i="4"/>
  <c r="AD241" i="4"/>
  <c r="AE241" i="4"/>
  <c r="AA242" i="4"/>
  <c r="AB242" i="4"/>
  <c r="AC242" i="4"/>
  <c r="AD242" i="4"/>
  <c r="AE242" i="4"/>
  <c r="AA243" i="4"/>
  <c r="AB243" i="4"/>
  <c r="AC243" i="4"/>
  <c r="AD243" i="4"/>
  <c r="AE243" i="4"/>
  <c r="AA244" i="4"/>
  <c r="AB244" i="4"/>
  <c r="AC244" i="4"/>
  <c r="AD244" i="4"/>
  <c r="AE244" i="4"/>
  <c r="AA245" i="4"/>
  <c r="AB245" i="4"/>
  <c r="AC245" i="4"/>
  <c r="AD245" i="4"/>
  <c r="AE245" i="4"/>
  <c r="AA246" i="4"/>
  <c r="AB246" i="4"/>
  <c r="AC246" i="4"/>
  <c r="AD246" i="4"/>
  <c r="AE246" i="4"/>
  <c r="AA247" i="4"/>
  <c r="AB247" i="4"/>
  <c r="AC247" i="4"/>
  <c r="AD247" i="4"/>
  <c r="AE247" i="4"/>
  <c r="AA248" i="4"/>
  <c r="AB248" i="4"/>
  <c r="AC248" i="4"/>
  <c r="AD248" i="4"/>
  <c r="AE248" i="4"/>
  <c r="AA249" i="4"/>
  <c r="AB249" i="4"/>
  <c r="AC249" i="4"/>
  <c r="AD249" i="4"/>
  <c r="AE249" i="4"/>
  <c r="AA250" i="4"/>
  <c r="AB250" i="4"/>
  <c r="AC250" i="4"/>
  <c r="AD250" i="4"/>
  <c r="AE250" i="4"/>
  <c r="AA251" i="4"/>
  <c r="AB251" i="4"/>
  <c r="AC251" i="4"/>
  <c r="AD251" i="4"/>
  <c r="AE251" i="4"/>
  <c r="AA252" i="4"/>
  <c r="AB252" i="4"/>
  <c r="AC252" i="4"/>
  <c r="AD252" i="4"/>
  <c r="AE252" i="4"/>
  <c r="AA253" i="4"/>
  <c r="AB253" i="4"/>
  <c r="AC253" i="4"/>
  <c r="AD253" i="4"/>
  <c r="AE253" i="4"/>
  <c r="AA254" i="4"/>
  <c r="AB254" i="4"/>
  <c r="AC254" i="4"/>
  <c r="AD254" i="4"/>
  <c r="AE254" i="4"/>
  <c r="AA255" i="4"/>
  <c r="AB255" i="4"/>
  <c r="AC255" i="4"/>
  <c r="AD255" i="4"/>
  <c r="AE255" i="4"/>
  <c r="AA256" i="4"/>
  <c r="AB256" i="4"/>
  <c r="AC256" i="4"/>
  <c r="AD256" i="4"/>
  <c r="AE256" i="4"/>
  <c r="AA257" i="4"/>
  <c r="AB257" i="4"/>
  <c r="AC257" i="4"/>
  <c r="AD257" i="4"/>
  <c r="AE257" i="4"/>
  <c r="AA258" i="4"/>
  <c r="AB258" i="4"/>
  <c r="AC258" i="4"/>
  <c r="AD258" i="4"/>
  <c r="AE258" i="4"/>
  <c r="AA259" i="4"/>
  <c r="AB259" i="4"/>
  <c r="AC259" i="4"/>
  <c r="AD259" i="4"/>
  <c r="AE259" i="4"/>
  <c r="AA260" i="4"/>
  <c r="AB260" i="4"/>
  <c r="AC260" i="4"/>
  <c r="AD260" i="4"/>
  <c r="AE260" i="4"/>
  <c r="AA261" i="4"/>
  <c r="AB261" i="4"/>
  <c r="AC261" i="4"/>
  <c r="AD261" i="4"/>
  <c r="AE261" i="4"/>
  <c r="AA262" i="4"/>
  <c r="AB262" i="4"/>
  <c r="AC262" i="4"/>
  <c r="AD262" i="4"/>
  <c r="AE262" i="4"/>
  <c r="AA263" i="4"/>
  <c r="AB263" i="4"/>
  <c r="AC263" i="4"/>
  <c r="AD263" i="4"/>
  <c r="AE263" i="4"/>
  <c r="AA264" i="4"/>
  <c r="AB264" i="4"/>
  <c r="AC264" i="4"/>
  <c r="AD264" i="4"/>
  <c r="AE264" i="4"/>
  <c r="AA265" i="4"/>
  <c r="AB265" i="4"/>
  <c r="AC265" i="4"/>
  <c r="AD265" i="4"/>
  <c r="AE265" i="4"/>
  <c r="AA266" i="4"/>
  <c r="AB266" i="4"/>
  <c r="AC266" i="4"/>
  <c r="AD266" i="4"/>
  <c r="AE266" i="4"/>
  <c r="AA267" i="4"/>
  <c r="AB267" i="4"/>
  <c r="AC267" i="4"/>
  <c r="AD267" i="4"/>
  <c r="AE267" i="4"/>
  <c r="AA268" i="4"/>
  <c r="AB268" i="4"/>
  <c r="AC268" i="4"/>
  <c r="AD268" i="4"/>
  <c r="AE268" i="4"/>
  <c r="AA269" i="4"/>
  <c r="AB269" i="4"/>
  <c r="AC269" i="4"/>
  <c r="AD269" i="4"/>
  <c r="AE269" i="4"/>
  <c r="AA270" i="4"/>
  <c r="AB270" i="4"/>
  <c r="AC270" i="4"/>
  <c r="AD270" i="4"/>
  <c r="AE270" i="4"/>
  <c r="AA271" i="4"/>
  <c r="AB271" i="4"/>
  <c r="AC271" i="4"/>
  <c r="AD271" i="4"/>
  <c r="AE271" i="4"/>
  <c r="AA272" i="4"/>
  <c r="AB272" i="4"/>
  <c r="AC272" i="4"/>
  <c r="AD272" i="4"/>
  <c r="AE272" i="4"/>
  <c r="AA273" i="4"/>
  <c r="AB273" i="4"/>
  <c r="AC273" i="4"/>
  <c r="AD273" i="4"/>
  <c r="AE273" i="4"/>
  <c r="AA274" i="4"/>
  <c r="AB274" i="4"/>
  <c r="AC274" i="4"/>
  <c r="AD274" i="4"/>
  <c r="AE274" i="4"/>
  <c r="AA275" i="4"/>
  <c r="AB275" i="4"/>
  <c r="AC275" i="4"/>
  <c r="AD275" i="4"/>
  <c r="AE275" i="4"/>
  <c r="AA276" i="4"/>
  <c r="AB276" i="4"/>
  <c r="AC276" i="4"/>
  <c r="AD276" i="4"/>
  <c r="AE276" i="4"/>
  <c r="AA277" i="4"/>
  <c r="AB277" i="4"/>
  <c r="AC277" i="4"/>
  <c r="AD277" i="4"/>
  <c r="AE277" i="4"/>
  <c r="AA278" i="4"/>
  <c r="AB278" i="4"/>
  <c r="AC278" i="4"/>
  <c r="AD278" i="4"/>
  <c r="AE278" i="4"/>
  <c r="AA279" i="4"/>
  <c r="AB279" i="4"/>
  <c r="AC279" i="4"/>
  <c r="AD279" i="4"/>
  <c r="AE279" i="4"/>
  <c r="AA280" i="4"/>
  <c r="AB280" i="4"/>
  <c r="AC280" i="4"/>
  <c r="AD280" i="4"/>
  <c r="AE280" i="4"/>
  <c r="AA281" i="4"/>
  <c r="AB281" i="4"/>
  <c r="AC281" i="4"/>
  <c r="AD281" i="4"/>
  <c r="AE281" i="4"/>
  <c r="AA282" i="4"/>
  <c r="AB282" i="4"/>
  <c r="AC282" i="4"/>
  <c r="AD282" i="4"/>
  <c r="AE282" i="4"/>
  <c r="AA283" i="4"/>
  <c r="AB283" i="4"/>
  <c r="AC283" i="4"/>
  <c r="AD283" i="4"/>
  <c r="AE283" i="4"/>
  <c r="AA284" i="4"/>
  <c r="AB284" i="4"/>
  <c r="AC284" i="4"/>
  <c r="AD284" i="4"/>
  <c r="AE284" i="4"/>
  <c r="AA285" i="4"/>
  <c r="AB285" i="4"/>
  <c r="AC285" i="4"/>
  <c r="AD285" i="4"/>
  <c r="AE285" i="4"/>
  <c r="AA286" i="4"/>
  <c r="AB286" i="4"/>
  <c r="AC286" i="4"/>
  <c r="AD286" i="4"/>
  <c r="AE286" i="4"/>
  <c r="AA287" i="4"/>
  <c r="AB287" i="4"/>
  <c r="AC287" i="4"/>
  <c r="AD287" i="4"/>
  <c r="AE287" i="4"/>
  <c r="AA288" i="4"/>
  <c r="AB288" i="4"/>
  <c r="AC288" i="4"/>
  <c r="AD288" i="4"/>
  <c r="AE288" i="4"/>
  <c r="AA289" i="4"/>
  <c r="AB289" i="4"/>
  <c r="AC289" i="4"/>
  <c r="AD289" i="4"/>
  <c r="AE289" i="4"/>
  <c r="AA290" i="4"/>
  <c r="AB290" i="4"/>
  <c r="AC290" i="4"/>
  <c r="AD290" i="4"/>
  <c r="AE290" i="4"/>
  <c r="AA291" i="4"/>
  <c r="AB291" i="4"/>
  <c r="AC291" i="4"/>
  <c r="AD291" i="4"/>
  <c r="AE291" i="4"/>
  <c r="AA292" i="4"/>
  <c r="AB292" i="4"/>
  <c r="AC292" i="4"/>
  <c r="AD292" i="4"/>
  <c r="AE292" i="4"/>
  <c r="AA293" i="4"/>
  <c r="AB293" i="4"/>
  <c r="AC293" i="4"/>
  <c r="AD293" i="4"/>
  <c r="AE293" i="4"/>
  <c r="AA294" i="4"/>
  <c r="AB294" i="4"/>
  <c r="AC294" i="4"/>
  <c r="AD294" i="4"/>
  <c r="AE294" i="4"/>
  <c r="AA295" i="4"/>
  <c r="AB295" i="4"/>
  <c r="AC295" i="4"/>
  <c r="AD295" i="4"/>
  <c r="AE295" i="4"/>
  <c r="AA296" i="4"/>
  <c r="AB296" i="4"/>
  <c r="AC296" i="4"/>
  <c r="AD296" i="4"/>
  <c r="AE296" i="4"/>
  <c r="AA297" i="4"/>
  <c r="AB297" i="4"/>
  <c r="AC297" i="4"/>
  <c r="AD297" i="4"/>
  <c r="AE297" i="4"/>
  <c r="AA298" i="4"/>
  <c r="AB298" i="4"/>
  <c r="AC298" i="4"/>
  <c r="AD298" i="4"/>
  <c r="AE298" i="4"/>
  <c r="AA299" i="4"/>
  <c r="AB299" i="4"/>
  <c r="AC299" i="4"/>
  <c r="AD299" i="4"/>
  <c r="AE299" i="4"/>
  <c r="AA300" i="4"/>
  <c r="AB300" i="4"/>
  <c r="AC300" i="4"/>
  <c r="AD300" i="4"/>
  <c r="AE300" i="4"/>
  <c r="AA301" i="4"/>
  <c r="AB301" i="4"/>
  <c r="AC301" i="4"/>
  <c r="AD301" i="4"/>
  <c r="AE301" i="4"/>
  <c r="AA302" i="4"/>
  <c r="AB302" i="4"/>
  <c r="AC302" i="4"/>
  <c r="AD302" i="4"/>
  <c r="AE302" i="4"/>
  <c r="AA303" i="4"/>
  <c r="AB303" i="4"/>
  <c r="AC303" i="4"/>
  <c r="AD303" i="4"/>
  <c r="AE303" i="4"/>
  <c r="AA304" i="4"/>
  <c r="AB304" i="4"/>
  <c r="AC304" i="4"/>
  <c r="AD304" i="4"/>
  <c r="AE304" i="4"/>
  <c r="AA305" i="4"/>
  <c r="AB305" i="4"/>
  <c r="AC305" i="4"/>
  <c r="AD305" i="4"/>
  <c r="AE305" i="4"/>
  <c r="AA306" i="4"/>
  <c r="AB306" i="4"/>
  <c r="AC306" i="4"/>
  <c r="AD306" i="4"/>
  <c r="AE306" i="4"/>
  <c r="AA307" i="4"/>
  <c r="AB307" i="4"/>
  <c r="AC307" i="4"/>
  <c r="AD307" i="4"/>
  <c r="AE307" i="4"/>
  <c r="AA308" i="4"/>
  <c r="AB308" i="4"/>
  <c r="AC308" i="4"/>
  <c r="AD308" i="4"/>
  <c r="AE308" i="4"/>
  <c r="AA309" i="4"/>
  <c r="AB309" i="4"/>
  <c r="AC309" i="4"/>
  <c r="AD309" i="4"/>
  <c r="AE309" i="4"/>
  <c r="AA310" i="4"/>
  <c r="AB310" i="4"/>
  <c r="AC310" i="4"/>
  <c r="AD310" i="4"/>
  <c r="AE310" i="4"/>
  <c r="AA311" i="4"/>
  <c r="AB311" i="4"/>
  <c r="AC311" i="4"/>
  <c r="AD311" i="4"/>
  <c r="AE311" i="4"/>
  <c r="AA312" i="4"/>
  <c r="AB312" i="4"/>
  <c r="AC312" i="4"/>
  <c r="AD312" i="4"/>
  <c r="AE312" i="4"/>
  <c r="AA313" i="4"/>
  <c r="AB313" i="4"/>
  <c r="AC313" i="4"/>
  <c r="AD313" i="4"/>
  <c r="AE313" i="4"/>
  <c r="AA314" i="4"/>
  <c r="AB314" i="4"/>
  <c r="AC314" i="4"/>
  <c r="AD314" i="4"/>
  <c r="AE314" i="4"/>
  <c r="AA315" i="4"/>
  <c r="AB315" i="4"/>
  <c r="AC315" i="4"/>
  <c r="AD315" i="4"/>
  <c r="AE315" i="4"/>
  <c r="AA316" i="4"/>
  <c r="AB316" i="4"/>
  <c r="AC316" i="4"/>
  <c r="AD316" i="4"/>
  <c r="AE316" i="4"/>
  <c r="AA317" i="4"/>
  <c r="AB317" i="4"/>
  <c r="AC317" i="4"/>
  <c r="AD317" i="4"/>
  <c r="AE317" i="4"/>
  <c r="AA318" i="4"/>
  <c r="AB318" i="4"/>
  <c r="AC318" i="4"/>
  <c r="AD318" i="4"/>
  <c r="AE318" i="4"/>
  <c r="AA319" i="4"/>
  <c r="AB319" i="4"/>
  <c r="AC319" i="4"/>
  <c r="AD319" i="4"/>
  <c r="AE319" i="4"/>
  <c r="AA320" i="4"/>
  <c r="AB320" i="4"/>
  <c r="AC320" i="4"/>
  <c r="AD320" i="4"/>
  <c r="AE320" i="4"/>
  <c r="AA321" i="4"/>
  <c r="AB321" i="4"/>
  <c r="AC321" i="4"/>
  <c r="AD321" i="4"/>
  <c r="AE321" i="4"/>
  <c r="AA322" i="4"/>
  <c r="AB322" i="4"/>
  <c r="AC322" i="4"/>
  <c r="AD322" i="4"/>
  <c r="AE322" i="4"/>
  <c r="AA323" i="4"/>
  <c r="AB323" i="4"/>
  <c r="AC323" i="4"/>
  <c r="AD323" i="4"/>
  <c r="AE323" i="4"/>
  <c r="AA324" i="4"/>
  <c r="AB324" i="4"/>
  <c r="AC324" i="4"/>
  <c r="AD324" i="4"/>
  <c r="AE324" i="4"/>
  <c r="AA325" i="4"/>
  <c r="AB325" i="4"/>
  <c r="AC325" i="4"/>
  <c r="AD325" i="4"/>
  <c r="AE325" i="4"/>
  <c r="AA326" i="4"/>
  <c r="AB326" i="4"/>
  <c r="AC326" i="4"/>
  <c r="AD326" i="4"/>
  <c r="AE326" i="4"/>
  <c r="AA327" i="4"/>
  <c r="AB327" i="4"/>
  <c r="AC327" i="4"/>
  <c r="AD327" i="4"/>
  <c r="AE327" i="4"/>
  <c r="AA328" i="4"/>
  <c r="AB328" i="4"/>
  <c r="AC328" i="4"/>
  <c r="AD328" i="4"/>
  <c r="AE328" i="4"/>
  <c r="AA329" i="4"/>
  <c r="AB329" i="4"/>
  <c r="AC329" i="4"/>
  <c r="AD329" i="4"/>
  <c r="AE329" i="4"/>
  <c r="AA330" i="4"/>
  <c r="AB330" i="4"/>
  <c r="AC330" i="4"/>
  <c r="AD330" i="4"/>
  <c r="AE330" i="4"/>
  <c r="AA331" i="4"/>
  <c r="AB331" i="4"/>
  <c r="AC331" i="4"/>
  <c r="AD331" i="4"/>
  <c r="AE331" i="4"/>
  <c r="AA332" i="4"/>
  <c r="AB332" i="4"/>
  <c r="AC332" i="4"/>
  <c r="AD332" i="4"/>
  <c r="AE332" i="4"/>
  <c r="AA333" i="4"/>
  <c r="AB333" i="4"/>
  <c r="AC333" i="4"/>
  <c r="AD333" i="4"/>
  <c r="AE333" i="4"/>
  <c r="AA334" i="4"/>
  <c r="AB334" i="4"/>
  <c r="AC334" i="4"/>
  <c r="AD334" i="4"/>
  <c r="AE334" i="4"/>
  <c r="AA335" i="4"/>
  <c r="AB335" i="4"/>
  <c r="AC335" i="4"/>
  <c r="AD335" i="4"/>
  <c r="AE335" i="4"/>
  <c r="AA336" i="4"/>
  <c r="AB336" i="4"/>
  <c r="AC336" i="4"/>
  <c r="AD336" i="4"/>
  <c r="AE336" i="4"/>
  <c r="AA337" i="4"/>
  <c r="AB337" i="4"/>
  <c r="AC337" i="4"/>
  <c r="AD337" i="4"/>
  <c r="AE337" i="4"/>
  <c r="AA338" i="4"/>
  <c r="AB338" i="4"/>
  <c r="AC338" i="4"/>
  <c r="AD338" i="4"/>
  <c r="AE338" i="4"/>
  <c r="AA339" i="4"/>
  <c r="AB339" i="4"/>
  <c r="AC339" i="4"/>
  <c r="AD339" i="4"/>
  <c r="AE339" i="4"/>
  <c r="AA340" i="4"/>
  <c r="AB340" i="4"/>
  <c r="AC340" i="4"/>
  <c r="AD340" i="4"/>
  <c r="AE340" i="4"/>
  <c r="AA341" i="4"/>
  <c r="AB341" i="4"/>
  <c r="AC341" i="4"/>
  <c r="AD341" i="4"/>
  <c r="AE341" i="4"/>
  <c r="AA342" i="4"/>
  <c r="AB342" i="4"/>
  <c r="AC342" i="4"/>
  <c r="AD342" i="4"/>
  <c r="AE342" i="4"/>
  <c r="AA343" i="4"/>
  <c r="AB343" i="4"/>
  <c r="AC343" i="4"/>
  <c r="AD343" i="4"/>
  <c r="AE343" i="4"/>
  <c r="AA344" i="4"/>
  <c r="AB344" i="4"/>
  <c r="AC344" i="4"/>
  <c r="AD344" i="4"/>
  <c r="AE344" i="4"/>
  <c r="AA345" i="4"/>
  <c r="AB345" i="4"/>
  <c r="AC345" i="4"/>
  <c r="AD345" i="4"/>
  <c r="AE345" i="4"/>
  <c r="AA346" i="4"/>
  <c r="AB346" i="4"/>
  <c r="AC346" i="4"/>
  <c r="AD346" i="4"/>
  <c r="AE346" i="4"/>
  <c r="AA347" i="4"/>
  <c r="AB347" i="4"/>
  <c r="AC347" i="4"/>
  <c r="AD347" i="4"/>
  <c r="AE347" i="4"/>
  <c r="AA348" i="4"/>
  <c r="AB348" i="4"/>
  <c r="AC348" i="4"/>
  <c r="AD348" i="4"/>
  <c r="AE348" i="4"/>
  <c r="AA349" i="4"/>
  <c r="AB349" i="4"/>
  <c r="AC349" i="4"/>
  <c r="AD349" i="4"/>
  <c r="AE349" i="4"/>
  <c r="AA350" i="4"/>
  <c r="AB350" i="4"/>
  <c r="AC350" i="4"/>
  <c r="AD350" i="4"/>
  <c r="AE350" i="4"/>
  <c r="AA351" i="4"/>
  <c r="AB351" i="4"/>
  <c r="AC351" i="4"/>
  <c r="AD351" i="4"/>
  <c r="AE351" i="4"/>
  <c r="AA352" i="4"/>
  <c r="AB352" i="4"/>
  <c r="AC352" i="4"/>
  <c r="AD352" i="4"/>
  <c r="AE352" i="4"/>
  <c r="AA353" i="4"/>
  <c r="AB353" i="4"/>
  <c r="AC353" i="4"/>
  <c r="AD353" i="4"/>
  <c r="AE353" i="4"/>
  <c r="AA354" i="4"/>
  <c r="AB354" i="4"/>
  <c r="AC354" i="4"/>
  <c r="AD354" i="4"/>
  <c r="AE354" i="4"/>
  <c r="AA355" i="4"/>
  <c r="AB355" i="4"/>
  <c r="AC355" i="4"/>
  <c r="AD355" i="4"/>
  <c r="AE355" i="4"/>
  <c r="AA356" i="4"/>
  <c r="AB356" i="4"/>
  <c r="AC356" i="4"/>
  <c r="AD356" i="4"/>
  <c r="AE356" i="4"/>
  <c r="AA357" i="4"/>
  <c r="AB357" i="4"/>
  <c r="AC357" i="4"/>
  <c r="AD357" i="4"/>
  <c r="AE357" i="4"/>
  <c r="AA358" i="4"/>
  <c r="AB358" i="4"/>
  <c r="AC358" i="4"/>
  <c r="AD358" i="4"/>
  <c r="AE358" i="4"/>
  <c r="AA359" i="4"/>
  <c r="AB359" i="4"/>
  <c r="AC359" i="4"/>
  <c r="AD359" i="4"/>
  <c r="AE359" i="4"/>
  <c r="AA360" i="4"/>
  <c r="AB360" i="4"/>
  <c r="AC360" i="4"/>
  <c r="AD360" i="4"/>
  <c r="AE360" i="4"/>
  <c r="AA361" i="4"/>
  <c r="AB361" i="4"/>
  <c r="AC361" i="4"/>
  <c r="AD361" i="4"/>
  <c r="AE361" i="4"/>
  <c r="AA362" i="4"/>
  <c r="AB362" i="4"/>
  <c r="AC362" i="4"/>
  <c r="AD362" i="4"/>
  <c r="AE362" i="4"/>
  <c r="AA363" i="4"/>
  <c r="AB363" i="4"/>
  <c r="AC363" i="4"/>
  <c r="AD363" i="4"/>
  <c r="AE363" i="4"/>
  <c r="AA364" i="4"/>
  <c r="AB364" i="4"/>
  <c r="AC364" i="4"/>
  <c r="AD364" i="4"/>
  <c r="AE364" i="4"/>
  <c r="AA365" i="4"/>
  <c r="AB365" i="4"/>
  <c r="AC365" i="4"/>
  <c r="AD365" i="4"/>
  <c r="AE365" i="4"/>
  <c r="AA366" i="4"/>
  <c r="AB366" i="4"/>
  <c r="AC366" i="4"/>
  <c r="AD366" i="4"/>
  <c r="AE366" i="4"/>
  <c r="AA367" i="4"/>
  <c r="AB367" i="4"/>
  <c r="AC367" i="4"/>
  <c r="AD367" i="4"/>
  <c r="AE367" i="4"/>
  <c r="AA368" i="4"/>
  <c r="AB368" i="4"/>
  <c r="AC368" i="4"/>
  <c r="AD368" i="4"/>
  <c r="AE368" i="4"/>
  <c r="AA369" i="4"/>
  <c r="AB369" i="4"/>
  <c r="AC369" i="4"/>
  <c r="AD369" i="4"/>
  <c r="AE369" i="4"/>
  <c r="AA370" i="4"/>
  <c r="AB370" i="4"/>
  <c r="AC370" i="4"/>
  <c r="AD370" i="4"/>
  <c r="AE370" i="4"/>
  <c r="AA371" i="4"/>
  <c r="AB371" i="4"/>
  <c r="AC371" i="4"/>
  <c r="AD371" i="4"/>
  <c r="AE371" i="4"/>
  <c r="AA372" i="4"/>
  <c r="AB372" i="4"/>
  <c r="AC372" i="4"/>
  <c r="AD372" i="4"/>
  <c r="AE372" i="4"/>
  <c r="AA373" i="4"/>
  <c r="AB373" i="4"/>
  <c r="AC373" i="4"/>
  <c r="AD373" i="4"/>
  <c r="AE373" i="4"/>
  <c r="AA374" i="4"/>
  <c r="AB374" i="4"/>
  <c r="AC374" i="4"/>
  <c r="AD374" i="4"/>
  <c r="AE374" i="4"/>
  <c r="AA375" i="4"/>
  <c r="AB375" i="4"/>
  <c r="AC375" i="4"/>
  <c r="AD375" i="4"/>
  <c r="AE375" i="4"/>
  <c r="AA376" i="4"/>
  <c r="AB376" i="4"/>
  <c r="AC376" i="4"/>
  <c r="AD376" i="4"/>
  <c r="AE376" i="4"/>
  <c r="AA377" i="4"/>
  <c r="AB377" i="4"/>
  <c r="AC377" i="4"/>
  <c r="AD377" i="4"/>
  <c r="AE377" i="4"/>
  <c r="D6" i="3"/>
  <c r="E6" i="3" s="1"/>
  <c r="F6" i="3"/>
  <c r="G6" i="3"/>
  <c r="H6" i="3"/>
  <c r="I6" i="3"/>
  <c r="M6" i="3"/>
  <c r="N6" i="3"/>
  <c r="D7" i="3"/>
  <c r="F7" i="3"/>
  <c r="H7" i="3"/>
  <c r="I7" i="3"/>
  <c r="M7" i="3"/>
  <c r="N7" i="3"/>
  <c r="D8" i="3"/>
  <c r="E8" i="3"/>
  <c r="G8" i="3" s="1"/>
  <c r="F8" i="3"/>
  <c r="H8" i="3"/>
  <c r="I8" i="3"/>
  <c r="M8" i="3"/>
  <c r="N8" i="3"/>
  <c r="D9" i="3"/>
  <c r="E9" i="3"/>
  <c r="F9" i="3"/>
  <c r="H9" i="3"/>
  <c r="I9" i="3"/>
  <c r="M9" i="3"/>
  <c r="D10" i="3"/>
  <c r="E10" i="3"/>
  <c r="F10" i="3"/>
  <c r="G10" i="3" s="1"/>
  <c r="H10" i="3"/>
  <c r="I10" i="3"/>
  <c r="M10" i="3"/>
  <c r="D11" i="3"/>
  <c r="F11" i="3"/>
  <c r="H11" i="3"/>
  <c r="I11" i="3"/>
  <c r="M11" i="3"/>
  <c r="N11" i="3"/>
  <c r="D12" i="3"/>
  <c r="F12" i="3"/>
  <c r="H12" i="3"/>
  <c r="I12" i="3"/>
  <c r="M12" i="3"/>
  <c r="N12" i="3"/>
  <c r="D13" i="3"/>
  <c r="E13" i="3"/>
  <c r="F13" i="3"/>
  <c r="H13" i="3"/>
  <c r="I13" i="3"/>
  <c r="M13" i="3"/>
  <c r="D14" i="3"/>
  <c r="E14" i="3"/>
  <c r="F14" i="3"/>
  <c r="G14" i="3"/>
  <c r="H14" i="3"/>
  <c r="I14" i="3"/>
  <c r="M14" i="3"/>
  <c r="N14" i="3"/>
  <c r="D15" i="3"/>
  <c r="E15" i="3" s="1"/>
  <c r="F15" i="3"/>
  <c r="G15" i="3"/>
  <c r="H15" i="3"/>
  <c r="I15" i="3"/>
  <c r="M15" i="3"/>
  <c r="N15" i="3"/>
  <c r="D16" i="3"/>
  <c r="E16" i="3"/>
  <c r="G16" i="3" s="1"/>
  <c r="F16" i="3"/>
  <c r="H16" i="3"/>
  <c r="I16" i="3"/>
  <c r="M16" i="3"/>
  <c r="N16" i="3"/>
  <c r="D17" i="3"/>
  <c r="E17" i="3"/>
  <c r="F17" i="3"/>
  <c r="H17" i="3"/>
  <c r="I17" i="3"/>
  <c r="M17" i="3"/>
  <c r="D18" i="3"/>
  <c r="E18" i="3"/>
  <c r="F18" i="3"/>
  <c r="G18" i="3" s="1"/>
  <c r="H18" i="3"/>
  <c r="I18" i="3"/>
  <c r="M18" i="3"/>
  <c r="D19" i="3"/>
  <c r="E19" i="3" s="1"/>
  <c r="G19" i="3" s="1"/>
  <c r="F19" i="3"/>
  <c r="H19" i="3"/>
  <c r="I19" i="3"/>
  <c r="M19" i="3"/>
  <c r="N19" i="3"/>
  <c r="D20" i="3"/>
  <c r="E20" i="3" s="1"/>
  <c r="G20" i="3" s="1"/>
  <c r="F20" i="3"/>
  <c r="H20" i="3"/>
  <c r="I20" i="3"/>
  <c r="M20" i="3"/>
  <c r="N20" i="3"/>
  <c r="D21" i="3"/>
  <c r="E21" i="3"/>
  <c r="F21" i="3"/>
  <c r="H21" i="3"/>
  <c r="I21" i="3"/>
  <c r="M21" i="3"/>
  <c r="D22" i="3"/>
  <c r="E22" i="3"/>
  <c r="F22" i="3"/>
  <c r="G22" i="3"/>
  <c r="H22" i="3"/>
  <c r="I22" i="3"/>
  <c r="M22" i="3"/>
  <c r="N22" i="3"/>
  <c r="D23" i="3"/>
  <c r="E23" i="3" s="1"/>
  <c r="F23" i="3"/>
  <c r="G23" i="3"/>
  <c r="H23" i="3"/>
  <c r="I23" i="3"/>
  <c r="M23" i="3"/>
  <c r="N23" i="3"/>
  <c r="D24" i="3"/>
  <c r="E24" i="3"/>
  <c r="G24" i="3" s="1"/>
  <c r="F24" i="3"/>
  <c r="H24" i="3"/>
  <c r="I24" i="3"/>
  <c r="M24" i="3"/>
  <c r="N24" i="3"/>
  <c r="D25" i="3"/>
  <c r="E25" i="3"/>
  <c r="G25" i="3" s="1"/>
  <c r="F25" i="3"/>
  <c r="H25" i="3"/>
  <c r="I25" i="3"/>
  <c r="M25" i="3"/>
  <c r="D26" i="3"/>
  <c r="E26" i="3" s="1"/>
  <c r="F26" i="3"/>
  <c r="G26" i="3"/>
  <c r="H26" i="3"/>
  <c r="I26" i="3"/>
  <c r="M26" i="3"/>
  <c r="N26" i="3"/>
  <c r="D27" i="3"/>
  <c r="E27" i="3" s="1"/>
  <c r="F27" i="3"/>
  <c r="G27" i="3"/>
  <c r="H27" i="3"/>
  <c r="I27" i="3"/>
  <c r="M27" i="3"/>
  <c r="N27" i="3"/>
  <c r="D28" i="3"/>
  <c r="E28" i="3"/>
  <c r="G28" i="3" s="1"/>
  <c r="F28" i="3"/>
  <c r="H28" i="3"/>
  <c r="I28" i="3"/>
  <c r="M28" i="3"/>
  <c r="N28" i="3" s="1"/>
  <c r="D29" i="3"/>
  <c r="E29" i="3"/>
  <c r="G29" i="3" s="1"/>
  <c r="F29" i="3"/>
  <c r="H29" i="3"/>
  <c r="I29" i="3"/>
  <c r="M29" i="3"/>
  <c r="D30" i="3"/>
  <c r="E30" i="3" s="1"/>
  <c r="F30" i="3"/>
  <c r="G30" i="3" s="1"/>
  <c r="H30" i="3"/>
  <c r="I30" i="3"/>
  <c r="M30" i="3"/>
  <c r="D31" i="3"/>
  <c r="E31" i="3" s="1"/>
  <c r="F31" i="3"/>
  <c r="G31" i="3"/>
  <c r="H31" i="3"/>
  <c r="I31" i="3"/>
  <c r="M31" i="3"/>
  <c r="N31" i="3"/>
  <c r="D32" i="3"/>
  <c r="E32" i="3"/>
  <c r="G32" i="3" s="1"/>
  <c r="F32" i="3"/>
  <c r="H32" i="3"/>
  <c r="I32" i="3"/>
  <c r="M32" i="3"/>
  <c r="N32" i="3" s="1"/>
  <c r="D33" i="3"/>
  <c r="E33" i="3"/>
  <c r="G33" i="3" s="1"/>
  <c r="F33" i="3"/>
  <c r="H33" i="3"/>
  <c r="I33" i="3"/>
  <c r="M33" i="3"/>
  <c r="D34" i="3"/>
  <c r="E34" i="3" s="1"/>
  <c r="F34" i="3"/>
  <c r="G34" i="3"/>
  <c r="H34" i="3"/>
  <c r="I34" i="3"/>
  <c r="M34" i="3"/>
  <c r="N34" i="3"/>
  <c r="D35" i="3"/>
  <c r="E35" i="3" s="1"/>
  <c r="F35" i="3"/>
  <c r="G35" i="3"/>
  <c r="H35" i="3"/>
  <c r="I35" i="3"/>
  <c r="M35" i="3"/>
  <c r="N35" i="3"/>
  <c r="D36" i="3"/>
  <c r="E36" i="3"/>
  <c r="G36" i="3" s="1"/>
  <c r="F36" i="3"/>
  <c r="H36" i="3"/>
  <c r="I36" i="3"/>
  <c r="M36" i="3"/>
  <c r="N36" i="3" s="1"/>
  <c r="D37" i="3"/>
  <c r="E37" i="3"/>
  <c r="G37" i="3" s="1"/>
  <c r="F37" i="3"/>
  <c r="H37" i="3"/>
  <c r="I37" i="3"/>
  <c r="M37" i="3"/>
  <c r="D38" i="3"/>
  <c r="E38" i="3" s="1"/>
  <c r="F38" i="3"/>
  <c r="G38" i="3" s="1"/>
  <c r="H38" i="3"/>
  <c r="I38" i="3"/>
  <c r="M38" i="3"/>
  <c r="D39" i="3"/>
  <c r="E39" i="3" s="1"/>
  <c r="F39" i="3"/>
  <c r="G39" i="3"/>
  <c r="H39" i="3"/>
  <c r="I39" i="3"/>
  <c r="M39" i="3"/>
  <c r="N39" i="3"/>
  <c r="D40" i="3"/>
  <c r="E40" i="3"/>
  <c r="G40" i="3" s="1"/>
  <c r="F40" i="3"/>
  <c r="H40" i="3"/>
  <c r="I40" i="3"/>
  <c r="M40" i="3"/>
  <c r="N40" i="3" s="1"/>
  <c r="D41" i="3"/>
  <c r="E41" i="3"/>
  <c r="G41" i="3" s="1"/>
  <c r="F41" i="3"/>
  <c r="H41" i="3"/>
  <c r="I41" i="3"/>
  <c r="M41" i="3"/>
  <c r="D42" i="3"/>
  <c r="E42" i="3" s="1"/>
  <c r="F42" i="3"/>
  <c r="G42" i="3"/>
  <c r="H42" i="3"/>
  <c r="I42" i="3"/>
  <c r="M42" i="3"/>
  <c r="N42" i="3"/>
  <c r="D43" i="3"/>
  <c r="E43" i="3" s="1"/>
  <c r="F43" i="3"/>
  <c r="G43" i="3"/>
  <c r="H43" i="3"/>
  <c r="I43" i="3"/>
  <c r="M43" i="3"/>
  <c r="N43" i="3"/>
  <c r="D44" i="3"/>
  <c r="E44" i="3"/>
  <c r="G44" i="3" s="1"/>
  <c r="F44" i="3"/>
  <c r="H44" i="3"/>
  <c r="I44" i="3"/>
  <c r="M44" i="3"/>
  <c r="N44" i="3" s="1"/>
  <c r="D45" i="3"/>
  <c r="E45" i="3"/>
  <c r="G45" i="3" s="1"/>
  <c r="F45" i="3"/>
  <c r="H45" i="3"/>
  <c r="I45" i="3"/>
  <c r="M45" i="3"/>
  <c r="D46" i="3"/>
  <c r="E46" i="3" s="1"/>
  <c r="F46" i="3"/>
  <c r="G46" i="3" s="1"/>
  <c r="H46" i="3"/>
  <c r="I46" i="3"/>
  <c r="M46" i="3"/>
  <c r="D47" i="3"/>
  <c r="E47" i="3" s="1"/>
  <c r="F47" i="3"/>
  <c r="G47" i="3"/>
  <c r="H47" i="3"/>
  <c r="I47" i="3"/>
  <c r="M47" i="3"/>
  <c r="N47" i="3"/>
  <c r="D48" i="3"/>
  <c r="E48" i="3"/>
  <c r="G48" i="3" s="1"/>
  <c r="F48" i="3"/>
  <c r="H48" i="3"/>
  <c r="I48" i="3"/>
  <c r="M48" i="3"/>
  <c r="N48" i="3" s="1"/>
  <c r="D49" i="3"/>
  <c r="E49" i="3"/>
  <c r="G49" i="3" s="1"/>
  <c r="F49" i="3"/>
  <c r="H49" i="3"/>
  <c r="I49" i="3"/>
  <c r="M49" i="3"/>
  <c r="N49" i="3"/>
  <c r="D50" i="3"/>
  <c r="E50" i="3" s="1"/>
  <c r="F50" i="3"/>
  <c r="G50" i="3"/>
  <c r="H50" i="3"/>
  <c r="I50" i="3"/>
  <c r="M50" i="3"/>
  <c r="N50" i="3"/>
  <c r="D51" i="3"/>
  <c r="E51" i="3"/>
  <c r="G51" i="3" s="1"/>
  <c r="F51" i="3"/>
  <c r="H51" i="3"/>
  <c r="I51" i="3"/>
  <c r="M51" i="3"/>
  <c r="N51" i="3"/>
  <c r="D52" i="3"/>
  <c r="E52" i="3" s="1"/>
  <c r="G52" i="3" s="1"/>
  <c r="F52" i="3"/>
  <c r="H52" i="3"/>
  <c r="I52" i="3"/>
  <c r="M52" i="3"/>
  <c r="N52" i="3" s="1"/>
  <c r="D53" i="3"/>
  <c r="E53" i="3"/>
  <c r="F53" i="3"/>
  <c r="G53" i="3"/>
  <c r="H53" i="3"/>
  <c r="I53" i="3"/>
  <c r="M53" i="3"/>
  <c r="N53" i="3"/>
  <c r="D54" i="3"/>
  <c r="F54" i="3"/>
  <c r="H54" i="3"/>
  <c r="I54" i="3"/>
  <c r="M54" i="3"/>
  <c r="D55" i="3"/>
  <c r="E55" i="3" s="1"/>
  <c r="F55" i="3"/>
  <c r="G55" i="3"/>
  <c r="H55" i="3"/>
  <c r="I55" i="3"/>
  <c r="M55" i="3"/>
  <c r="N55" i="3"/>
  <c r="D56" i="3"/>
  <c r="E56" i="3"/>
  <c r="F56" i="3"/>
  <c r="H56" i="3"/>
  <c r="I56" i="3"/>
  <c r="M56" i="3"/>
  <c r="D57" i="3"/>
  <c r="E57" i="3"/>
  <c r="G57" i="3" s="1"/>
  <c r="F57" i="3"/>
  <c r="H57" i="3"/>
  <c r="I57" i="3"/>
  <c r="M57" i="3"/>
  <c r="N57" i="3"/>
  <c r="D58" i="3"/>
  <c r="E58" i="3" s="1"/>
  <c r="F58" i="3"/>
  <c r="G58" i="3"/>
  <c r="H58" i="3"/>
  <c r="I58" i="3"/>
  <c r="D59" i="3"/>
  <c r="E59" i="3"/>
  <c r="G59" i="3" s="1"/>
  <c r="F59" i="3"/>
  <c r="H59" i="3"/>
  <c r="I59" i="3"/>
  <c r="D60" i="3"/>
  <c r="E60" i="3" s="1"/>
  <c r="G60" i="3" s="1"/>
  <c r="F60" i="3"/>
  <c r="H60" i="3"/>
  <c r="I60" i="3"/>
  <c r="D61" i="3"/>
  <c r="E61" i="3" s="1"/>
  <c r="G61" i="3" s="1"/>
  <c r="F61" i="3"/>
  <c r="H61" i="3"/>
  <c r="I61" i="3"/>
  <c r="D62" i="3"/>
  <c r="E62" i="3" s="1"/>
  <c r="F62" i="3"/>
  <c r="G62" i="3"/>
  <c r="H62" i="3"/>
  <c r="I62" i="3"/>
  <c r="D63" i="3"/>
  <c r="E63" i="3"/>
  <c r="F63" i="3"/>
  <c r="H63" i="3"/>
  <c r="I63" i="3"/>
  <c r="D64" i="3"/>
  <c r="E64" i="3" s="1"/>
  <c r="F64" i="3"/>
  <c r="H64" i="3"/>
  <c r="I64" i="3"/>
  <c r="D65" i="3"/>
  <c r="E65" i="3" s="1"/>
  <c r="G65" i="3" s="1"/>
  <c r="F65" i="3"/>
  <c r="H65" i="3"/>
  <c r="I65" i="3"/>
  <c r="D66" i="3"/>
  <c r="E66" i="3" s="1"/>
  <c r="F66" i="3"/>
  <c r="G66" i="3"/>
  <c r="H66" i="3"/>
  <c r="I66" i="3"/>
  <c r="D67" i="3"/>
  <c r="E67" i="3"/>
  <c r="G67" i="3" s="1"/>
  <c r="F67" i="3"/>
  <c r="H67" i="3"/>
  <c r="I67" i="3"/>
  <c r="D68" i="3"/>
  <c r="E68" i="3" s="1"/>
  <c r="G68" i="3" s="1"/>
  <c r="F68" i="3"/>
  <c r="H68" i="3"/>
  <c r="I68" i="3"/>
  <c r="D69" i="3"/>
  <c r="E69" i="3" s="1"/>
  <c r="G69" i="3" s="1"/>
  <c r="F69" i="3"/>
  <c r="H69" i="3"/>
  <c r="I69" i="3"/>
  <c r="D70" i="3"/>
  <c r="E70" i="3" s="1"/>
  <c r="F70" i="3"/>
  <c r="G70" i="3"/>
  <c r="H70" i="3"/>
  <c r="I70" i="3"/>
  <c r="D71" i="3"/>
  <c r="E71" i="3"/>
  <c r="F71" i="3"/>
  <c r="H71" i="3"/>
  <c r="I71" i="3"/>
  <c r="D72" i="3"/>
  <c r="E72" i="3" s="1"/>
  <c r="F72" i="3"/>
  <c r="H72" i="3"/>
  <c r="I72" i="3"/>
  <c r="D73" i="3"/>
  <c r="E73" i="3" s="1"/>
  <c r="G73" i="3" s="1"/>
  <c r="F73" i="3"/>
  <c r="H73" i="3"/>
  <c r="I73" i="3"/>
  <c r="D74" i="3"/>
  <c r="E74" i="3"/>
  <c r="F74" i="3"/>
  <c r="G74" i="3" s="1"/>
  <c r="H74" i="3"/>
  <c r="I74" i="3"/>
  <c r="D75" i="3"/>
  <c r="E75" i="3" s="1"/>
  <c r="G75" i="3" s="1"/>
  <c r="F75" i="3"/>
  <c r="H75" i="3"/>
  <c r="I75" i="3"/>
  <c r="D76" i="3"/>
  <c r="E76" i="3"/>
  <c r="F76" i="3"/>
  <c r="G76" i="3"/>
  <c r="H76" i="3"/>
  <c r="I76" i="3"/>
  <c r="D77" i="3"/>
  <c r="E77" i="3"/>
  <c r="G77" i="3" s="1"/>
  <c r="F77" i="3"/>
  <c r="H77" i="3"/>
  <c r="I77" i="3"/>
  <c r="D78" i="3"/>
  <c r="E78" i="3"/>
  <c r="F78" i="3"/>
  <c r="G78" i="3"/>
  <c r="H78" i="3"/>
  <c r="I78" i="3"/>
  <c r="D79" i="3"/>
  <c r="E79" i="3"/>
  <c r="G79" i="3" s="1"/>
  <c r="F79" i="3"/>
  <c r="H79" i="3"/>
  <c r="I79" i="3"/>
  <c r="D80" i="3"/>
  <c r="E80" i="3"/>
  <c r="F80" i="3"/>
  <c r="G80" i="3" s="1"/>
  <c r="H80" i="3"/>
  <c r="I80" i="3"/>
  <c r="D81" i="3"/>
  <c r="E81" i="3" s="1"/>
  <c r="G81" i="3" s="1"/>
  <c r="F81" i="3"/>
  <c r="H81" i="3"/>
  <c r="I81" i="3"/>
  <c r="D82" i="3"/>
  <c r="E82" i="3"/>
  <c r="F82" i="3"/>
  <c r="G82" i="3" s="1"/>
  <c r="H82" i="3"/>
  <c r="I82" i="3"/>
  <c r="D83" i="3"/>
  <c r="E83" i="3" s="1"/>
  <c r="G83" i="3" s="1"/>
  <c r="F83" i="3"/>
  <c r="H83" i="3"/>
  <c r="I83" i="3"/>
  <c r="D84" i="3"/>
  <c r="E84" i="3"/>
  <c r="F84" i="3"/>
  <c r="G84" i="3"/>
  <c r="H84" i="3"/>
  <c r="I84" i="3"/>
  <c r="D85" i="3"/>
  <c r="E85" i="3"/>
  <c r="G85" i="3" s="1"/>
  <c r="F85" i="3"/>
  <c r="H85" i="3"/>
  <c r="I85" i="3"/>
  <c r="D86" i="3"/>
  <c r="E86" i="3"/>
  <c r="F86" i="3"/>
  <c r="G86" i="3"/>
  <c r="H86" i="3"/>
  <c r="I86" i="3"/>
  <c r="D87" i="3"/>
  <c r="E87" i="3"/>
  <c r="G87" i="3" s="1"/>
  <c r="F87" i="3"/>
  <c r="H87" i="3"/>
  <c r="I87" i="3"/>
  <c r="D88" i="3"/>
  <c r="E88" i="3"/>
  <c r="F88" i="3"/>
  <c r="G88" i="3" s="1"/>
  <c r="H88" i="3"/>
  <c r="I88" i="3"/>
  <c r="D89" i="3"/>
  <c r="E89" i="3" s="1"/>
  <c r="G89" i="3" s="1"/>
  <c r="F89" i="3"/>
  <c r="H89" i="3"/>
  <c r="I89" i="3"/>
  <c r="D90" i="3"/>
  <c r="E90" i="3" s="1"/>
  <c r="F90" i="3"/>
  <c r="G90" i="3"/>
  <c r="H90" i="3"/>
  <c r="I90" i="3"/>
  <c r="D91" i="3"/>
  <c r="E91" i="3"/>
  <c r="G91" i="3" s="1"/>
  <c r="F91" i="3"/>
  <c r="H91" i="3"/>
  <c r="I91" i="3"/>
  <c r="D92" i="3"/>
  <c r="E92" i="3" s="1"/>
  <c r="G92" i="3" s="1"/>
  <c r="F92" i="3"/>
  <c r="H92" i="3"/>
  <c r="I92" i="3"/>
  <c r="D93" i="3"/>
  <c r="E93" i="3" s="1"/>
  <c r="G93" i="3" s="1"/>
  <c r="F93" i="3"/>
  <c r="H93" i="3"/>
  <c r="I93" i="3"/>
  <c r="D94" i="3"/>
  <c r="E94" i="3" s="1"/>
  <c r="F94" i="3"/>
  <c r="G94" i="3"/>
  <c r="H94" i="3"/>
  <c r="I94" i="3"/>
  <c r="D95" i="3"/>
  <c r="E95" i="3"/>
  <c r="G95" i="3" s="1"/>
  <c r="F95" i="3"/>
  <c r="H95" i="3"/>
  <c r="I95" i="3"/>
  <c r="D96" i="3"/>
  <c r="E96" i="3" s="1"/>
  <c r="G96" i="3" s="1"/>
  <c r="F96" i="3"/>
  <c r="H96" i="3"/>
  <c r="I96" i="3"/>
  <c r="D97" i="3"/>
  <c r="E97" i="3" s="1"/>
  <c r="G97" i="3" s="1"/>
  <c r="F97" i="3"/>
  <c r="H97" i="3"/>
  <c r="I97" i="3"/>
  <c r="D98" i="3"/>
  <c r="E98" i="3" s="1"/>
  <c r="F98" i="3"/>
  <c r="G98" i="3"/>
  <c r="H98" i="3"/>
  <c r="I98" i="3"/>
  <c r="D99" i="3"/>
  <c r="E99" i="3"/>
  <c r="G99" i="3" s="1"/>
  <c r="F99" i="3"/>
  <c r="H99" i="3"/>
  <c r="I99" i="3"/>
  <c r="D100" i="3"/>
  <c r="E100" i="3" s="1"/>
  <c r="G100" i="3" s="1"/>
  <c r="F100" i="3"/>
  <c r="H100" i="3"/>
  <c r="I100" i="3"/>
  <c r="D101" i="3"/>
  <c r="E101" i="3" s="1"/>
  <c r="G101" i="3" s="1"/>
  <c r="F101" i="3"/>
  <c r="H101" i="3"/>
  <c r="I101" i="3"/>
  <c r="D102" i="3"/>
  <c r="E102" i="3" s="1"/>
  <c r="F102" i="3"/>
  <c r="G102" i="3"/>
  <c r="H102" i="3"/>
  <c r="I102" i="3"/>
  <c r="D103" i="3"/>
  <c r="E103" i="3"/>
  <c r="G103" i="3" s="1"/>
  <c r="F103" i="3"/>
  <c r="H103" i="3"/>
  <c r="I103" i="3"/>
  <c r="D104" i="3"/>
  <c r="E104" i="3" s="1"/>
  <c r="G104" i="3" s="1"/>
  <c r="F104" i="3"/>
  <c r="H104" i="3"/>
  <c r="I104" i="3"/>
  <c r="D105" i="3"/>
  <c r="E105" i="3" s="1"/>
  <c r="G105" i="3" s="1"/>
  <c r="F105" i="3"/>
  <c r="H105" i="3"/>
  <c r="I105" i="3"/>
  <c r="D106" i="3"/>
  <c r="E106" i="3" s="1"/>
  <c r="F106" i="3"/>
  <c r="G106" i="3"/>
  <c r="H106" i="3"/>
  <c r="I106" i="3"/>
  <c r="D107" i="3"/>
  <c r="E107" i="3"/>
  <c r="G107" i="3" s="1"/>
  <c r="F107" i="3"/>
  <c r="H107" i="3"/>
  <c r="I107" i="3"/>
  <c r="D108" i="3"/>
  <c r="E108" i="3" s="1"/>
  <c r="G108" i="3" s="1"/>
  <c r="F108" i="3"/>
  <c r="H108" i="3"/>
  <c r="I108" i="3"/>
  <c r="D109" i="3"/>
  <c r="E109" i="3" s="1"/>
  <c r="G109" i="3" s="1"/>
  <c r="F109" i="3"/>
  <c r="H109" i="3"/>
  <c r="I109" i="3"/>
  <c r="D110" i="3"/>
  <c r="E110" i="3" s="1"/>
  <c r="F110" i="3"/>
  <c r="G110" i="3"/>
  <c r="H110" i="3"/>
  <c r="I110" i="3"/>
  <c r="D111" i="3"/>
  <c r="E111" i="3"/>
  <c r="G111" i="3" s="1"/>
  <c r="F111" i="3"/>
  <c r="H111" i="3"/>
  <c r="I111" i="3"/>
  <c r="D112" i="3"/>
  <c r="E112" i="3" s="1"/>
  <c r="G112" i="3" s="1"/>
  <c r="F112" i="3"/>
  <c r="H112" i="3"/>
  <c r="I112" i="3"/>
  <c r="D113" i="3"/>
  <c r="E113" i="3" s="1"/>
  <c r="G113" i="3" s="1"/>
  <c r="F113" i="3"/>
  <c r="H113" i="3"/>
  <c r="I113" i="3"/>
  <c r="D114" i="3"/>
  <c r="E114" i="3" s="1"/>
  <c r="F114" i="3"/>
  <c r="G114" i="3"/>
  <c r="H114" i="3"/>
  <c r="I114" i="3"/>
  <c r="D115" i="3"/>
  <c r="E115" i="3"/>
  <c r="G115" i="3" s="1"/>
  <c r="F115" i="3"/>
  <c r="H115" i="3"/>
  <c r="I115" i="3"/>
  <c r="D116" i="3"/>
  <c r="E116" i="3" s="1"/>
  <c r="G116" i="3" s="1"/>
  <c r="F116" i="3"/>
  <c r="H116" i="3"/>
  <c r="I116" i="3"/>
  <c r="D117" i="3"/>
  <c r="E117" i="3" s="1"/>
  <c r="G117" i="3" s="1"/>
  <c r="F117" i="3"/>
  <c r="H117" i="3"/>
  <c r="I117" i="3"/>
  <c r="D118" i="3"/>
  <c r="E118" i="3" s="1"/>
  <c r="F118" i="3"/>
  <c r="G118" i="3"/>
  <c r="H118" i="3"/>
  <c r="I118" i="3"/>
  <c r="D119" i="3"/>
  <c r="E119" i="3"/>
  <c r="G119" i="3" s="1"/>
  <c r="F119" i="3"/>
  <c r="H119" i="3"/>
  <c r="I119" i="3"/>
  <c r="D120" i="3"/>
  <c r="E120" i="3" s="1"/>
  <c r="G120" i="3" s="1"/>
  <c r="F120" i="3"/>
  <c r="H120" i="3"/>
  <c r="I120" i="3"/>
  <c r="D121" i="3"/>
  <c r="E121" i="3" s="1"/>
  <c r="G121" i="3" s="1"/>
  <c r="F121" i="3"/>
  <c r="H121" i="3"/>
  <c r="I121" i="3"/>
  <c r="D122" i="3"/>
  <c r="E122" i="3" s="1"/>
  <c r="F122" i="3"/>
  <c r="G122" i="3"/>
  <c r="H122" i="3"/>
  <c r="I122" i="3"/>
  <c r="D123" i="3"/>
  <c r="E123" i="3"/>
  <c r="G123" i="3" s="1"/>
  <c r="F123" i="3"/>
  <c r="H123" i="3"/>
  <c r="I123" i="3"/>
  <c r="D124" i="3"/>
  <c r="E124" i="3" s="1"/>
  <c r="G124" i="3" s="1"/>
  <c r="F124" i="3"/>
  <c r="H124" i="3"/>
  <c r="I124" i="3"/>
  <c r="D125" i="3"/>
  <c r="E125" i="3" s="1"/>
  <c r="G125" i="3" s="1"/>
  <c r="F125" i="3"/>
  <c r="H125" i="3"/>
  <c r="I125" i="3"/>
  <c r="D126" i="3"/>
  <c r="E126" i="3" s="1"/>
  <c r="F126" i="3"/>
  <c r="G126" i="3"/>
  <c r="H126" i="3"/>
  <c r="I126" i="3"/>
  <c r="D127" i="3"/>
  <c r="E127" i="3"/>
  <c r="G127" i="3" s="1"/>
  <c r="F127" i="3"/>
  <c r="H127" i="3"/>
  <c r="I127" i="3"/>
  <c r="D128" i="3"/>
  <c r="E128" i="3" s="1"/>
  <c r="G128" i="3" s="1"/>
  <c r="F128" i="3"/>
  <c r="H128" i="3"/>
  <c r="I128" i="3"/>
  <c r="D129" i="3"/>
  <c r="E129" i="3" s="1"/>
  <c r="G129" i="3" s="1"/>
  <c r="F129" i="3"/>
  <c r="H129" i="3"/>
  <c r="I129" i="3"/>
  <c r="D130" i="3"/>
  <c r="E130" i="3" s="1"/>
  <c r="F130" i="3"/>
  <c r="G130" i="3"/>
  <c r="H130" i="3"/>
  <c r="I130" i="3"/>
  <c r="D131" i="3"/>
  <c r="E131" i="3"/>
  <c r="G131" i="3" s="1"/>
  <c r="F131" i="3"/>
  <c r="H131" i="3"/>
  <c r="I131" i="3"/>
  <c r="D132" i="3"/>
  <c r="E132" i="3" s="1"/>
  <c r="G132" i="3" s="1"/>
  <c r="F132" i="3"/>
  <c r="H132" i="3"/>
  <c r="I132" i="3"/>
  <c r="D133" i="3"/>
  <c r="E133" i="3" s="1"/>
  <c r="G133" i="3" s="1"/>
  <c r="F133" i="3"/>
  <c r="H133" i="3"/>
  <c r="I133" i="3"/>
  <c r="D134" i="3"/>
  <c r="E134" i="3" s="1"/>
  <c r="F134" i="3"/>
  <c r="G134" i="3"/>
  <c r="H134" i="3"/>
  <c r="I134" i="3"/>
  <c r="D135" i="3"/>
  <c r="E135" i="3"/>
  <c r="G135" i="3" s="1"/>
  <c r="F135" i="3"/>
  <c r="H135" i="3"/>
  <c r="I135" i="3"/>
  <c r="D136" i="3"/>
  <c r="E136" i="3" s="1"/>
  <c r="G136" i="3" s="1"/>
  <c r="F136" i="3"/>
  <c r="H136" i="3"/>
  <c r="I136" i="3"/>
  <c r="D137" i="3"/>
  <c r="E137" i="3" s="1"/>
  <c r="G137" i="3" s="1"/>
  <c r="F137" i="3"/>
  <c r="H137" i="3"/>
  <c r="I137" i="3"/>
  <c r="D138" i="3"/>
  <c r="E138" i="3" s="1"/>
  <c r="F138" i="3"/>
  <c r="G138" i="3"/>
  <c r="H138" i="3"/>
  <c r="I138" i="3"/>
  <c r="D139" i="3"/>
  <c r="E139" i="3"/>
  <c r="G139" i="3" s="1"/>
  <c r="F139" i="3"/>
  <c r="H139" i="3"/>
  <c r="I139" i="3"/>
  <c r="D140" i="3"/>
  <c r="E140" i="3" s="1"/>
  <c r="G140" i="3" s="1"/>
  <c r="F140" i="3"/>
  <c r="H140" i="3"/>
  <c r="I140" i="3"/>
  <c r="D141" i="3"/>
  <c r="E141" i="3" s="1"/>
  <c r="G141" i="3" s="1"/>
  <c r="F141" i="3"/>
  <c r="H141" i="3"/>
  <c r="I141" i="3"/>
  <c r="D142" i="3"/>
  <c r="E142" i="3" s="1"/>
  <c r="F142" i="3"/>
  <c r="G142" i="3"/>
  <c r="H142" i="3"/>
  <c r="I142" i="3"/>
  <c r="D143" i="3"/>
  <c r="E143" i="3"/>
  <c r="G143" i="3" s="1"/>
  <c r="F143" i="3"/>
  <c r="H143" i="3"/>
  <c r="I143" i="3"/>
  <c r="D144" i="3"/>
  <c r="E144" i="3" s="1"/>
  <c r="G144" i="3" s="1"/>
  <c r="F144" i="3"/>
  <c r="H144" i="3"/>
  <c r="I144" i="3"/>
  <c r="D145" i="3"/>
  <c r="E145" i="3" s="1"/>
  <c r="G145" i="3" s="1"/>
  <c r="F145" i="3"/>
  <c r="H145" i="3"/>
  <c r="I145" i="3"/>
  <c r="D146" i="3"/>
  <c r="E146" i="3" s="1"/>
  <c r="F146" i="3"/>
  <c r="G146" i="3"/>
  <c r="H146" i="3"/>
  <c r="I146" i="3"/>
  <c r="D147" i="3"/>
  <c r="E147" i="3"/>
  <c r="G147" i="3" s="1"/>
  <c r="F147" i="3"/>
  <c r="H147" i="3"/>
  <c r="I147" i="3"/>
  <c r="D148" i="3"/>
  <c r="E148" i="3" s="1"/>
  <c r="G148" i="3" s="1"/>
  <c r="F148" i="3"/>
  <c r="H148" i="3"/>
  <c r="I148" i="3"/>
  <c r="D149" i="3"/>
  <c r="E149" i="3" s="1"/>
  <c r="G149" i="3" s="1"/>
  <c r="F149" i="3"/>
  <c r="H149" i="3"/>
  <c r="I149" i="3"/>
  <c r="D150" i="3"/>
  <c r="E150" i="3" s="1"/>
  <c r="F150" i="3"/>
  <c r="G150" i="3"/>
  <c r="H150" i="3"/>
  <c r="I150" i="3"/>
  <c r="D151" i="3"/>
  <c r="E151" i="3"/>
  <c r="G151" i="3" s="1"/>
  <c r="F151" i="3"/>
  <c r="H151" i="3"/>
  <c r="I151" i="3"/>
  <c r="D152" i="3"/>
  <c r="E152" i="3" s="1"/>
  <c r="G152" i="3" s="1"/>
  <c r="F152" i="3"/>
  <c r="H152" i="3"/>
  <c r="I152" i="3"/>
  <c r="D153" i="3"/>
  <c r="E153" i="3" s="1"/>
  <c r="G153" i="3" s="1"/>
  <c r="F153" i="3"/>
  <c r="H153" i="3"/>
  <c r="I153" i="3"/>
  <c r="D154" i="3"/>
  <c r="E154" i="3" s="1"/>
  <c r="F154" i="3"/>
  <c r="G154" i="3"/>
  <c r="H154" i="3"/>
  <c r="I154" i="3"/>
  <c r="D155" i="3"/>
  <c r="E155" i="3"/>
  <c r="G155" i="3" s="1"/>
  <c r="F155" i="3"/>
  <c r="H155" i="3"/>
  <c r="I155" i="3"/>
  <c r="D156" i="3"/>
  <c r="E156" i="3" s="1"/>
  <c r="G156" i="3" s="1"/>
  <c r="F156" i="3"/>
  <c r="H156" i="3"/>
  <c r="I156" i="3"/>
  <c r="D157" i="3"/>
  <c r="E157" i="3" s="1"/>
  <c r="G157" i="3" s="1"/>
  <c r="F157" i="3"/>
  <c r="H157" i="3"/>
  <c r="I157" i="3"/>
  <c r="D158" i="3"/>
  <c r="E158" i="3" s="1"/>
  <c r="F158" i="3"/>
  <c r="G158" i="3"/>
  <c r="H158" i="3"/>
  <c r="I158" i="3"/>
  <c r="D159" i="3"/>
  <c r="E159" i="3"/>
  <c r="G159" i="3" s="1"/>
  <c r="F159" i="3"/>
  <c r="H159" i="3"/>
  <c r="I159" i="3"/>
  <c r="D160" i="3"/>
  <c r="E160" i="3" s="1"/>
  <c r="G160" i="3" s="1"/>
  <c r="F160" i="3"/>
  <c r="H160" i="3"/>
  <c r="I160" i="3"/>
  <c r="D161" i="3"/>
  <c r="E161" i="3" s="1"/>
  <c r="G161" i="3" s="1"/>
  <c r="F161" i="3"/>
  <c r="H161" i="3"/>
  <c r="I161" i="3"/>
  <c r="D162" i="3"/>
  <c r="E162" i="3" s="1"/>
  <c r="F162" i="3"/>
  <c r="G162" i="3"/>
  <c r="H162" i="3"/>
  <c r="I162" i="3"/>
  <c r="D163" i="3"/>
  <c r="E163" i="3"/>
  <c r="G163" i="3" s="1"/>
  <c r="F163" i="3"/>
  <c r="H163" i="3"/>
  <c r="I163" i="3"/>
  <c r="D164" i="3"/>
  <c r="E164" i="3" s="1"/>
  <c r="G164" i="3" s="1"/>
  <c r="F164" i="3"/>
  <c r="H164" i="3"/>
  <c r="I164" i="3"/>
  <c r="D165" i="3"/>
  <c r="E165" i="3" s="1"/>
  <c r="G165" i="3" s="1"/>
  <c r="F165" i="3"/>
  <c r="H165" i="3"/>
  <c r="I165" i="3"/>
  <c r="D166" i="3"/>
  <c r="E166" i="3" s="1"/>
  <c r="F166" i="3"/>
  <c r="G166" i="3"/>
  <c r="H166" i="3"/>
  <c r="I166" i="3"/>
  <c r="D167" i="3"/>
  <c r="E167" i="3"/>
  <c r="G167" i="3" s="1"/>
  <c r="F167" i="3"/>
  <c r="H167" i="3"/>
  <c r="I167" i="3"/>
  <c r="D168" i="3"/>
  <c r="E168" i="3" s="1"/>
  <c r="G168" i="3" s="1"/>
  <c r="F168" i="3"/>
  <c r="H168" i="3"/>
  <c r="I168" i="3"/>
  <c r="D169" i="3"/>
  <c r="E169" i="3" s="1"/>
  <c r="G169" i="3" s="1"/>
  <c r="F169" i="3"/>
  <c r="H169" i="3"/>
  <c r="I169" i="3"/>
  <c r="D170" i="3"/>
  <c r="E170" i="3" s="1"/>
  <c r="F170" i="3"/>
  <c r="G170" i="3"/>
  <c r="H170" i="3"/>
  <c r="I170" i="3"/>
  <c r="D171" i="3"/>
  <c r="E171" i="3"/>
  <c r="G171" i="3" s="1"/>
  <c r="F171" i="3"/>
  <c r="H171" i="3"/>
  <c r="I171" i="3"/>
  <c r="D172" i="3"/>
  <c r="E172" i="3" s="1"/>
  <c r="G172" i="3" s="1"/>
  <c r="F172" i="3"/>
  <c r="H172" i="3"/>
  <c r="I172" i="3"/>
  <c r="D173" i="3"/>
  <c r="E173" i="3" s="1"/>
  <c r="G173" i="3" s="1"/>
  <c r="F173" i="3"/>
  <c r="H173" i="3"/>
  <c r="I173" i="3"/>
  <c r="D174" i="3"/>
  <c r="E174" i="3" s="1"/>
  <c r="F174" i="3"/>
  <c r="G174" i="3"/>
  <c r="H174" i="3"/>
  <c r="I174" i="3"/>
  <c r="D175" i="3"/>
  <c r="E175" i="3"/>
  <c r="G175" i="3" s="1"/>
  <c r="F175" i="3"/>
  <c r="H175" i="3"/>
  <c r="I175" i="3"/>
  <c r="D176" i="3"/>
  <c r="E176" i="3" s="1"/>
  <c r="G176" i="3" s="1"/>
  <c r="F176" i="3"/>
  <c r="H176" i="3"/>
  <c r="I176" i="3"/>
  <c r="D177" i="3"/>
  <c r="E177" i="3" s="1"/>
  <c r="G177" i="3" s="1"/>
  <c r="F177" i="3"/>
  <c r="H177" i="3"/>
  <c r="I177" i="3"/>
  <c r="D178" i="3"/>
  <c r="E178" i="3" s="1"/>
  <c r="F178" i="3"/>
  <c r="G178" i="3"/>
  <c r="H178" i="3"/>
  <c r="I178" i="3"/>
  <c r="D179" i="3"/>
  <c r="E179" i="3"/>
  <c r="G179" i="3" s="1"/>
  <c r="F179" i="3"/>
  <c r="H179" i="3"/>
  <c r="I179" i="3"/>
  <c r="D180" i="3"/>
  <c r="E180" i="3" s="1"/>
  <c r="G180" i="3" s="1"/>
  <c r="F180" i="3"/>
  <c r="H180" i="3"/>
  <c r="I180" i="3"/>
  <c r="D181" i="3"/>
  <c r="E181" i="3" s="1"/>
  <c r="G181" i="3" s="1"/>
  <c r="F181" i="3"/>
  <c r="H181" i="3"/>
  <c r="I181" i="3"/>
  <c r="D182" i="3"/>
  <c r="E182" i="3" s="1"/>
  <c r="F182" i="3"/>
  <c r="G182" i="3"/>
  <c r="H182" i="3"/>
  <c r="I182" i="3"/>
  <c r="D183" i="3"/>
  <c r="E183" i="3"/>
  <c r="G183" i="3" s="1"/>
  <c r="F183" i="3"/>
  <c r="H183" i="3"/>
  <c r="I183" i="3"/>
  <c r="D184" i="3"/>
  <c r="E184" i="3" s="1"/>
  <c r="G184" i="3" s="1"/>
  <c r="F184" i="3"/>
  <c r="H184" i="3"/>
  <c r="I184" i="3"/>
  <c r="D185" i="3"/>
  <c r="E185" i="3" s="1"/>
  <c r="G185" i="3" s="1"/>
  <c r="F185" i="3"/>
  <c r="H185" i="3"/>
  <c r="I185" i="3"/>
  <c r="D186" i="3"/>
  <c r="E186" i="3" s="1"/>
  <c r="F186" i="3"/>
  <c r="G186" i="3"/>
  <c r="H186" i="3"/>
  <c r="I186" i="3"/>
  <c r="D187" i="3"/>
  <c r="E187" i="3"/>
  <c r="G187" i="3" s="1"/>
  <c r="F187" i="3"/>
  <c r="H187" i="3"/>
  <c r="I187" i="3"/>
  <c r="D188" i="3"/>
  <c r="E188" i="3" s="1"/>
  <c r="G188" i="3" s="1"/>
  <c r="F188" i="3"/>
  <c r="H188" i="3"/>
  <c r="I188" i="3"/>
  <c r="D189" i="3"/>
  <c r="E189" i="3" s="1"/>
  <c r="G189" i="3" s="1"/>
  <c r="F189" i="3"/>
  <c r="H189" i="3"/>
  <c r="I189" i="3"/>
  <c r="D190" i="3"/>
  <c r="E190" i="3" s="1"/>
  <c r="F190" i="3"/>
  <c r="G190" i="3"/>
  <c r="H190" i="3"/>
  <c r="I190" i="3"/>
  <c r="D191" i="3"/>
  <c r="E191" i="3"/>
  <c r="G191" i="3" s="1"/>
  <c r="F191" i="3"/>
  <c r="H191" i="3"/>
  <c r="I191" i="3"/>
  <c r="D192" i="3"/>
  <c r="E192" i="3" s="1"/>
  <c r="G192" i="3" s="1"/>
  <c r="F192" i="3"/>
  <c r="H192" i="3"/>
  <c r="I192" i="3"/>
  <c r="D193" i="3"/>
  <c r="E193" i="3" s="1"/>
  <c r="G193" i="3" s="1"/>
  <c r="F193" i="3"/>
  <c r="H193" i="3"/>
  <c r="I193" i="3"/>
  <c r="D194" i="3"/>
  <c r="E194" i="3" s="1"/>
  <c r="F194" i="3"/>
  <c r="G194" i="3"/>
  <c r="H194" i="3"/>
  <c r="I194" i="3"/>
  <c r="D195" i="3"/>
  <c r="E195" i="3"/>
  <c r="G195" i="3" s="1"/>
  <c r="F195" i="3"/>
  <c r="H195" i="3"/>
  <c r="I195" i="3"/>
  <c r="D196" i="3"/>
  <c r="E196" i="3" s="1"/>
  <c r="G196" i="3" s="1"/>
  <c r="F196" i="3"/>
  <c r="H196" i="3"/>
  <c r="I196" i="3"/>
  <c r="D197" i="3"/>
  <c r="E197" i="3" s="1"/>
  <c r="G197" i="3" s="1"/>
  <c r="F197" i="3"/>
  <c r="H197" i="3"/>
  <c r="I197" i="3"/>
  <c r="D198" i="3"/>
  <c r="E198" i="3" s="1"/>
  <c r="F198" i="3"/>
  <c r="G198" i="3"/>
  <c r="H198" i="3"/>
  <c r="I198" i="3"/>
  <c r="D199" i="3"/>
  <c r="E199" i="3"/>
  <c r="G199" i="3" s="1"/>
  <c r="F199" i="3"/>
  <c r="H199" i="3"/>
  <c r="I199" i="3"/>
  <c r="D200" i="3"/>
  <c r="E200" i="3" s="1"/>
  <c r="G200" i="3" s="1"/>
  <c r="F200" i="3"/>
  <c r="H200" i="3"/>
  <c r="I200" i="3"/>
  <c r="D201" i="3"/>
  <c r="E201" i="3" s="1"/>
  <c r="G201" i="3" s="1"/>
  <c r="F201" i="3"/>
  <c r="H201" i="3"/>
  <c r="I201" i="3"/>
  <c r="D202" i="3"/>
  <c r="E202" i="3" s="1"/>
  <c r="F202" i="3"/>
  <c r="G202" i="3"/>
  <c r="H202" i="3"/>
  <c r="I202" i="3"/>
  <c r="D203" i="3"/>
  <c r="E203" i="3"/>
  <c r="G203" i="3" s="1"/>
  <c r="F203" i="3"/>
  <c r="H203" i="3"/>
  <c r="I203" i="3"/>
  <c r="D204" i="3"/>
  <c r="E204" i="3" s="1"/>
  <c r="G204" i="3" s="1"/>
  <c r="F204" i="3"/>
  <c r="H204" i="3"/>
  <c r="I204" i="3"/>
  <c r="D205" i="3"/>
  <c r="E205" i="3" s="1"/>
  <c r="G205" i="3" s="1"/>
  <c r="F205" i="3"/>
  <c r="H205" i="3"/>
  <c r="I205" i="3"/>
  <c r="D206" i="3"/>
  <c r="E206" i="3" s="1"/>
  <c r="F206" i="3"/>
  <c r="G206" i="3"/>
  <c r="H206" i="3"/>
  <c r="I206" i="3"/>
  <c r="D207" i="3"/>
  <c r="E207" i="3"/>
  <c r="G207" i="3" s="1"/>
  <c r="F207" i="3"/>
  <c r="H207" i="3"/>
  <c r="I207" i="3"/>
  <c r="D208" i="3"/>
  <c r="E208" i="3" s="1"/>
  <c r="G208" i="3" s="1"/>
  <c r="F208" i="3"/>
  <c r="H208" i="3"/>
  <c r="I208" i="3"/>
  <c r="D209" i="3"/>
  <c r="E209" i="3" s="1"/>
  <c r="G209" i="3" s="1"/>
  <c r="F209" i="3"/>
  <c r="H209" i="3"/>
  <c r="I209" i="3"/>
  <c r="D210" i="3"/>
  <c r="E210" i="3" s="1"/>
  <c r="F210" i="3"/>
  <c r="G210" i="3"/>
  <c r="H210" i="3"/>
  <c r="I210" i="3"/>
  <c r="D211" i="3"/>
  <c r="E211" i="3"/>
  <c r="G211" i="3" s="1"/>
  <c r="F211" i="3"/>
  <c r="H211" i="3"/>
  <c r="I211" i="3"/>
  <c r="D212" i="3"/>
  <c r="E212" i="3" s="1"/>
  <c r="G212" i="3" s="1"/>
  <c r="F212" i="3"/>
  <c r="H212" i="3"/>
  <c r="I212" i="3"/>
  <c r="D213" i="3"/>
  <c r="E213" i="3" s="1"/>
  <c r="G213" i="3" s="1"/>
  <c r="F213" i="3"/>
  <c r="H213" i="3"/>
  <c r="I213" i="3"/>
  <c r="D214" i="3"/>
  <c r="E214" i="3" s="1"/>
  <c r="F214" i="3"/>
  <c r="G214" i="3"/>
  <c r="H214" i="3"/>
  <c r="I214" i="3"/>
  <c r="D215" i="3"/>
  <c r="E215" i="3"/>
  <c r="G215" i="3" s="1"/>
  <c r="F215" i="3"/>
  <c r="H215" i="3"/>
  <c r="I215" i="3"/>
  <c r="D216" i="3"/>
  <c r="E216" i="3" s="1"/>
  <c r="G216" i="3" s="1"/>
  <c r="F216" i="3"/>
  <c r="H216" i="3"/>
  <c r="I216" i="3"/>
  <c r="D217" i="3"/>
  <c r="E217" i="3" s="1"/>
  <c r="G217" i="3" s="1"/>
  <c r="F217" i="3"/>
  <c r="H217" i="3"/>
  <c r="I217" i="3"/>
  <c r="D218" i="3"/>
  <c r="E218" i="3" s="1"/>
  <c r="F218" i="3"/>
  <c r="G218" i="3"/>
  <c r="H218" i="3"/>
  <c r="I218" i="3"/>
  <c r="D219" i="3"/>
  <c r="E219" i="3"/>
  <c r="G219" i="3" s="1"/>
  <c r="F219" i="3"/>
  <c r="H219" i="3"/>
  <c r="I219" i="3"/>
  <c r="D220" i="3"/>
  <c r="E220" i="3" s="1"/>
  <c r="G220" i="3" s="1"/>
  <c r="F220" i="3"/>
  <c r="H220" i="3"/>
  <c r="I220" i="3"/>
  <c r="D221" i="3"/>
  <c r="E221" i="3" s="1"/>
  <c r="G221" i="3" s="1"/>
  <c r="F221" i="3"/>
  <c r="H221" i="3"/>
  <c r="I221" i="3"/>
  <c r="D222" i="3"/>
  <c r="E222" i="3" s="1"/>
  <c r="G222" i="3" s="1"/>
  <c r="F222" i="3"/>
  <c r="H222" i="3"/>
  <c r="I222" i="3"/>
  <c r="D223" i="3"/>
  <c r="E223" i="3" s="1"/>
  <c r="G223" i="3" s="1"/>
  <c r="F223" i="3"/>
  <c r="H223" i="3"/>
  <c r="I223" i="3"/>
  <c r="D224" i="3"/>
  <c r="E224" i="3" s="1"/>
  <c r="F224" i="3"/>
  <c r="G224" i="3" s="1"/>
  <c r="H224" i="3"/>
  <c r="I224" i="3"/>
  <c r="D225" i="3"/>
  <c r="E225" i="3" s="1"/>
  <c r="G225" i="3" s="1"/>
  <c r="F225" i="3"/>
  <c r="H225" i="3"/>
  <c r="I225" i="3"/>
  <c r="D226" i="3"/>
  <c r="E226" i="3" s="1"/>
  <c r="G226" i="3" s="1"/>
  <c r="F226" i="3"/>
  <c r="H226" i="3"/>
  <c r="I226" i="3"/>
  <c r="D227" i="3"/>
  <c r="E227" i="3" s="1"/>
  <c r="G227" i="3" s="1"/>
  <c r="F227" i="3"/>
  <c r="H227" i="3"/>
  <c r="I227" i="3"/>
  <c r="D228" i="3"/>
  <c r="E228" i="3" s="1"/>
  <c r="F228" i="3"/>
  <c r="G228" i="3" s="1"/>
  <c r="H228" i="3"/>
  <c r="I228" i="3"/>
  <c r="D229" i="3"/>
  <c r="E229" i="3" s="1"/>
  <c r="G229" i="3" s="1"/>
  <c r="F229" i="3"/>
  <c r="H229" i="3"/>
  <c r="I229" i="3"/>
  <c r="D230" i="3"/>
  <c r="E230" i="3" s="1"/>
  <c r="G230" i="3" s="1"/>
  <c r="F230" i="3"/>
  <c r="H230" i="3"/>
  <c r="I230" i="3"/>
  <c r="D231" i="3"/>
  <c r="E231" i="3" s="1"/>
  <c r="G231" i="3" s="1"/>
  <c r="F231" i="3"/>
  <c r="H231" i="3"/>
  <c r="I231" i="3"/>
  <c r="D232" i="3"/>
  <c r="E232" i="3" s="1"/>
  <c r="G232" i="3" s="1"/>
  <c r="F232" i="3"/>
  <c r="H232" i="3"/>
  <c r="I232" i="3"/>
  <c r="D233" i="3"/>
  <c r="E233" i="3" s="1"/>
  <c r="G233" i="3" s="1"/>
  <c r="F233" i="3"/>
  <c r="H233" i="3"/>
  <c r="I233" i="3"/>
  <c r="D234" i="3"/>
  <c r="E234" i="3" s="1"/>
  <c r="G234" i="3" s="1"/>
  <c r="F234" i="3"/>
  <c r="H234" i="3"/>
  <c r="I234" i="3"/>
  <c r="D235" i="3"/>
  <c r="E235" i="3" s="1"/>
  <c r="G235" i="3" s="1"/>
  <c r="F235" i="3"/>
  <c r="H235" i="3"/>
  <c r="I235" i="3"/>
  <c r="D236" i="3"/>
  <c r="E236" i="3" s="1"/>
  <c r="G236" i="3" s="1"/>
  <c r="F236" i="3"/>
  <c r="H236" i="3"/>
  <c r="I236" i="3"/>
  <c r="D237" i="3"/>
  <c r="E237" i="3" s="1"/>
  <c r="G237" i="3" s="1"/>
  <c r="F237" i="3"/>
  <c r="H237" i="3"/>
  <c r="I237" i="3"/>
  <c r="D238" i="3"/>
  <c r="E238" i="3" s="1"/>
  <c r="G238" i="3" s="1"/>
  <c r="F238" i="3"/>
  <c r="H238" i="3"/>
  <c r="I238" i="3"/>
  <c r="D239" i="3"/>
  <c r="E239" i="3" s="1"/>
  <c r="G239" i="3" s="1"/>
  <c r="F239" i="3"/>
  <c r="H239" i="3"/>
  <c r="I239" i="3"/>
  <c r="D240" i="3"/>
  <c r="E240" i="3" s="1"/>
  <c r="G240" i="3" s="1"/>
  <c r="F240" i="3"/>
  <c r="H240" i="3"/>
  <c r="I240" i="3"/>
  <c r="D241" i="3"/>
  <c r="E241" i="3" s="1"/>
  <c r="G241" i="3" s="1"/>
  <c r="F241" i="3"/>
  <c r="H241" i="3"/>
  <c r="I241" i="3"/>
  <c r="D242" i="3"/>
  <c r="E242" i="3" s="1"/>
  <c r="G242" i="3" s="1"/>
  <c r="F242" i="3"/>
  <c r="H242" i="3"/>
  <c r="I242" i="3"/>
  <c r="D243" i="3"/>
  <c r="E243" i="3" s="1"/>
  <c r="G243" i="3" s="1"/>
  <c r="F243" i="3"/>
  <c r="H243" i="3"/>
  <c r="I243" i="3"/>
  <c r="D244" i="3"/>
  <c r="E244" i="3" s="1"/>
  <c r="G244" i="3" s="1"/>
  <c r="F244" i="3"/>
  <c r="H244" i="3"/>
  <c r="I244" i="3"/>
  <c r="D245" i="3"/>
  <c r="E245" i="3" s="1"/>
  <c r="G245" i="3" s="1"/>
  <c r="F245" i="3"/>
  <c r="H245" i="3"/>
  <c r="I245" i="3"/>
  <c r="D246" i="3"/>
  <c r="E246" i="3" s="1"/>
  <c r="G246" i="3" s="1"/>
  <c r="F246" i="3"/>
  <c r="H246" i="3"/>
  <c r="I246" i="3"/>
  <c r="D247" i="3"/>
  <c r="E247" i="3" s="1"/>
  <c r="G247" i="3" s="1"/>
  <c r="F247" i="3"/>
  <c r="H247" i="3"/>
  <c r="I247" i="3"/>
  <c r="D248" i="3"/>
  <c r="E248" i="3" s="1"/>
  <c r="G248" i="3" s="1"/>
  <c r="F248" i="3"/>
  <c r="H248" i="3"/>
  <c r="I248" i="3"/>
  <c r="D249" i="3"/>
  <c r="E249" i="3" s="1"/>
  <c r="G249" i="3" s="1"/>
  <c r="F249" i="3"/>
  <c r="H249" i="3"/>
  <c r="I249" i="3"/>
  <c r="D250" i="3"/>
  <c r="E250" i="3" s="1"/>
  <c r="G250" i="3" s="1"/>
  <c r="F250" i="3"/>
  <c r="H250" i="3"/>
  <c r="I250" i="3"/>
  <c r="D251" i="3"/>
  <c r="E251" i="3" s="1"/>
  <c r="G251" i="3" s="1"/>
  <c r="F251" i="3"/>
  <c r="H251" i="3"/>
  <c r="I251" i="3"/>
  <c r="D252" i="3"/>
  <c r="E252" i="3" s="1"/>
  <c r="G252" i="3" s="1"/>
  <c r="F252" i="3"/>
  <c r="H252" i="3"/>
  <c r="I252" i="3"/>
  <c r="D253" i="3"/>
  <c r="E253" i="3" s="1"/>
  <c r="G253" i="3" s="1"/>
  <c r="F253" i="3"/>
  <c r="H253" i="3"/>
  <c r="I253" i="3"/>
  <c r="D254" i="3"/>
  <c r="E254" i="3" s="1"/>
  <c r="G254" i="3" s="1"/>
  <c r="F254" i="3"/>
  <c r="H254" i="3"/>
  <c r="I254" i="3"/>
  <c r="D255" i="3"/>
  <c r="E255" i="3" s="1"/>
  <c r="G255" i="3" s="1"/>
  <c r="F255" i="3"/>
  <c r="H255" i="3"/>
  <c r="I255" i="3"/>
  <c r="D256" i="3"/>
  <c r="E256" i="3" s="1"/>
  <c r="G256" i="3" s="1"/>
  <c r="F256" i="3"/>
  <c r="H256" i="3"/>
  <c r="I256" i="3"/>
  <c r="D257" i="3"/>
  <c r="E257" i="3" s="1"/>
  <c r="G257" i="3" s="1"/>
  <c r="F257" i="3"/>
  <c r="H257" i="3"/>
  <c r="I257" i="3"/>
  <c r="D258" i="3"/>
  <c r="E258" i="3" s="1"/>
  <c r="G258" i="3" s="1"/>
  <c r="F258" i="3"/>
  <c r="H258" i="3"/>
  <c r="I258" i="3"/>
  <c r="D259" i="3"/>
  <c r="E259" i="3" s="1"/>
  <c r="G259" i="3" s="1"/>
  <c r="F259" i="3"/>
  <c r="H259" i="3"/>
  <c r="I259" i="3"/>
  <c r="D260" i="3"/>
  <c r="E260" i="3" s="1"/>
  <c r="G260" i="3" s="1"/>
  <c r="F260" i="3"/>
  <c r="H260" i="3"/>
  <c r="I260" i="3"/>
  <c r="D261" i="3"/>
  <c r="E261" i="3" s="1"/>
  <c r="G261" i="3" s="1"/>
  <c r="F261" i="3"/>
  <c r="H261" i="3"/>
  <c r="I261" i="3"/>
  <c r="D262" i="3"/>
  <c r="E262" i="3" s="1"/>
  <c r="G262" i="3" s="1"/>
  <c r="F262" i="3"/>
  <c r="H262" i="3"/>
  <c r="I262" i="3"/>
  <c r="D263" i="3"/>
  <c r="E263" i="3" s="1"/>
  <c r="G263" i="3" s="1"/>
  <c r="F263" i="3"/>
  <c r="H263" i="3"/>
  <c r="I263" i="3"/>
  <c r="D264" i="3"/>
  <c r="E264" i="3" s="1"/>
  <c r="G264" i="3" s="1"/>
  <c r="F264" i="3"/>
  <c r="H264" i="3"/>
  <c r="I264" i="3"/>
  <c r="D265" i="3"/>
  <c r="E265" i="3" s="1"/>
  <c r="G265" i="3" s="1"/>
  <c r="F265" i="3"/>
  <c r="H265" i="3"/>
  <c r="I265" i="3"/>
  <c r="D266" i="3"/>
  <c r="E266" i="3" s="1"/>
  <c r="G266" i="3" s="1"/>
  <c r="F266" i="3"/>
  <c r="H266" i="3"/>
  <c r="I266" i="3"/>
  <c r="D267" i="3"/>
  <c r="E267" i="3" s="1"/>
  <c r="G267" i="3" s="1"/>
  <c r="F267" i="3"/>
  <c r="H267" i="3"/>
  <c r="I267" i="3"/>
  <c r="D268" i="3"/>
  <c r="E268" i="3" s="1"/>
  <c r="G268" i="3" s="1"/>
  <c r="F268" i="3"/>
  <c r="H268" i="3"/>
  <c r="I268" i="3"/>
  <c r="D269" i="3"/>
  <c r="E269" i="3" s="1"/>
  <c r="G269" i="3" s="1"/>
  <c r="F269" i="3"/>
  <c r="H269" i="3"/>
  <c r="I269" i="3"/>
  <c r="D270" i="3"/>
  <c r="E270" i="3" s="1"/>
  <c r="G270" i="3" s="1"/>
  <c r="F270" i="3"/>
  <c r="H270" i="3"/>
  <c r="I270" i="3"/>
  <c r="D271" i="3"/>
  <c r="E271" i="3" s="1"/>
  <c r="G271" i="3" s="1"/>
  <c r="F271" i="3"/>
  <c r="H271" i="3"/>
  <c r="I271" i="3"/>
  <c r="D272" i="3"/>
  <c r="E272" i="3" s="1"/>
  <c r="G272" i="3" s="1"/>
  <c r="F272" i="3"/>
  <c r="H272" i="3"/>
  <c r="I272" i="3"/>
  <c r="D273" i="3"/>
  <c r="E273" i="3" s="1"/>
  <c r="G273" i="3" s="1"/>
  <c r="F273" i="3"/>
  <c r="H273" i="3"/>
  <c r="I273" i="3"/>
  <c r="D274" i="3"/>
  <c r="E274" i="3" s="1"/>
  <c r="G274" i="3" s="1"/>
  <c r="F274" i="3"/>
  <c r="H274" i="3"/>
  <c r="I274" i="3"/>
  <c r="D275" i="3"/>
  <c r="E275" i="3" s="1"/>
  <c r="G275" i="3" s="1"/>
  <c r="F275" i="3"/>
  <c r="H275" i="3"/>
  <c r="I275" i="3"/>
  <c r="D276" i="3"/>
  <c r="E276" i="3" s="1"/>
  <c r="G276" i="3" s="1"/>
  <c r="F276" i="3"/>
  <c r="H276" i="3"/>
  <c r="I276" i="3"/>
  <c r="D277" i="3"/>
  <c r="E277" i="3" s="1"/>
  <c r="G277" i="3" s="1"/>
  <c r="F277" i="3"/>
  <c r="H277" i="3"/>
  <c r="I277" i="3"/>
  <c r="D278" i="3"/>
  <c r="E278" i="3" s="1"/>
  <c r="G278" i="3" s="1"/>
  <c r="F278" i="3"/>
  <c r="H278" i="3"/>
  <c r="I278" i="3"/>
  <c r="D279" i="3"/>
  <c r="E279" i="3" s="1"/>
  <c r="G279" i="3" s="1"/>
  <c r="F279" i="3"/>
  <c r="H279" i="3"/>
  <c r="I279" i="3"/>
  <c r="D280" i="3"/>
  <c r="E280" i="3" s="1"/>
  <c r="G280" i="3" s="1"/>
  <c r="F280" i="3"/>
  <c r="H280" i="3"/>
  <c r="I280" i="3"/>
  <c r="D281" i="3"/>
  <c r="E281" i="3" s="1"/>
  <c r="G281" i="3" s="1"/>
  <c r="F281" i="3"/>
  <c r="H281" i="3"/>
  <c r="I281" i="3"/>
  <c r="D282" i="3"/>
  <c r="E282" i="3" s="1"/>
  <c r="G282" i="3" s="1"/>
  <c r="F282" i="3"/>
  <c r="H282" i="3"/>
  <c r="I282" i="3"/>
  <c r="D283" i="3"/>
  <c r="E283" i="3" s="1"/>
  <c r="G283" i="3" s="1"/>
  <c r="F283" i="3"/>
  <c r="H283" i="3"/>
  <c r="I283" i="3"/>
  <c r="D284" i="3"/>
  <c r="E284" i="3" s="1"/>
  <c r="G284" i="3" s="1"/>
  <c r="F284" i="3"/>
  <c r="H284" i="3"/>
  <c r="I284" i="3"/>
  <c r="D285" i="3"/>
  <c r="E285" i="3" s="1"/>
  <c r="G285" i="3" s="1"/>
  <c r="F285" i="3"/>
  <c r="H285" i="3"/>
  <c r="I285" i="3"/>
  <c r="D286" i="3"/>
  <c r="E286" i="3" s="1"/>
  <c r="G286" i="3" s="1"/>
  <c r="F286" i="3"/>
  <c r="H286" i="3"/>
  <c r="I286" i="3"/>
  <c r="D287" i="3"/>
  <c r="E287" i="3" s="1"/>
  <c r="G287" i="3" s="1"/>
  <c r="F287" i="3"/>
  <c r="H287" i="3"/>
  <c r="I287" i="3"/>
  <c r="D288" i="3"/>
  <c r="E288" i="3" s="1"/>
  <c r="G288" i="3" s="1"/>
  <c r="F288" i="3"/>
  <c r="H288" i="3"/>
  <c r="I288" i="3"/>
  <c r="D289" i="3"/>
  <c r="E289" i="3" s="1"/>
  <c r="G289" i="3" s="1"/>
  <c r="F289" i="3"/>
  <c r="H289" i="3"/>
  <c r="I289" i="3"/>
  <c r="D290" i="3"/>
  <c r="E290" i="3" s="1"/>
  <c r="G290" i="3" s="1"/>
  <c r="F290" i="3"/>
  <c r="H290" i="3"/>
  <c r="I290" i="3"/>
  <c r="D291" i="3"/>
  <c r="E291" i="3" s="1"/>
  <c r="G291" i="3" s="1"/>
  <c r="F291" i="3"/>
  <c r="H291" i="3"/>
  <c r="I291" i="3"/>
  <c r="D292" i="3"/>
  <c r="E292" i="3" s="1"/>
  <c r="G292" i="3" s="1"/>
  <c r="F292" i="3"/>
  <c r="H292" i="3"/>
  <c r="I292" i="3"/>
  <c r="D293" i="3"/>
  <c r="E293" i="3" s="1"/>
  <c r="G293" i="3" s="1"/>
  <c r="F293" i="3"/>
  <c r="H293" i="3"/>
  <c r="I293" i="3"/>
  <c r="D294" i="3"/>
  <c r="E294" i="3" s="1"/>
  <c r="G294" i="3" s="1"/>
  <c r="F294" i="3"/>
  <c r="H294" i="3"/>
  <c r="I294" i="3"/>
  <c r="D295" i="3"/>
  <c r="E295" i="3" s="1"/>
  <c r="G295" i="3" s="1"/>
  <c r="F295" i="3"/>
  <c r="H295" i="3"/>
  <c r="I295" i="3"/>
  <c r="D296" i="3"/>
  <c r="E296" i="3" s="1"/>
  <c r="G296" i="3" s="1"/>
  <c r="F296" i="3"/>
  <c r="H296" i="3"/>
  <c r="I296" i="3"/>
  <c r="D297" i="3"/>
  <c r="E297" i="3" s="1"/>
  <c r="G297" i="3" s="1"/>
  <c r="F297" i="3"/>
  <c r="H297" i="3"/>
  <c r="I297" i="3"/>
  <c r="D298" i="3"/>
  <c r="E298" i="3" s="1"/>
  <c r="G298" i="3" s="1"/>
  <c r="F298" i="3"/>
  <c r="H298" i="3"/>
  <c r="I298" i="3"/>
  <c r="D299" i="3"/>
  <c r="E299" i="3" s="1"/>
  <c r="G299" i="3" s="1"/>
  <c r="F299" i="3"/>
  <c r="H299" i="3"/>
  <c r="I299" i="3"/>
  <c r="D300" i="3"/>
  <c r="E300" i="3" s="1"/>
  <c r="G300" i="3" s="1"/>
  <c r="F300" i="3"/>
  <c r="H300" i="3"/>
  <c r="I300" i="3"/>
  <c r="D301" i="3"/>
  <c r="E301" i="3" s="1"/>
  <c r="G301" i="3" s="1"/>
  <c r="F301" i="3"/>
  <c r="H301" i="3"/>
  <c r="I301" i="3"/>
  <c r="D302" i="3"/>
  <c r="E302" i="3" s="1"/>
  <c r="G302" i="3" s="1"/>
  <c r="F302" i="3"/>
  <c r="H302" i="3"/>
  <c r="I302" i="3"/>
  <c r="D303" i="3"/>
  <c r="E303" i="3" s="1"/>
  <c r="G303" i="3" s="1"/>
  <c r="F303" i="3"/>
  <c r="H303" i="3"/>
  <c r="I303" i="3"/>
  <c r="D304" i="3"/>
  <c r="E304" i="3" s="1"/>
  <c r="G304" i="3" s="1"/>
  <c r="F304" i="3"/>
  <c r="H304" i="3"/>
  <c r="I304" i="3"/>
  <c r="D305" i="3"/>
  <c r="E305" i="3" s="1"/>
  <c r="G305" i="3" s="1"/>
  <c r="F305" i="3"/>
  <c r="H305" i="3"/>
  <c r="I305" i="3"/>
  <c r="D306" i="3"/>
  <c r="E306" i="3" s="1"/>
  <c r="G306" i="3" s="1"/>
  <c r="F306" i="3"/>
  <c r="H306" i="3"/>
  <c r="I306" i="3"/>
  <c r="D307" i="3"/>
  <c r="E307" i="3"/>
  <c r="G307" i="3" s="1"/>
  <c r="F307" i="3"/>
  <c r="H307" i="3"/>
  <c r="I307" i="3"/>
  <c r="D308" i="3"/>
  <c r="E308" i="3" s="1"/>
  <c r="F308" i="3"/>
  <c r="G308" i="3"/>
  <c r="H308" i="3"/>
  <c r="I308" i="3"/>
  <c r="D309" i="3"/>
  <c r="E309" i="3"/>
  <c r="G309" i="3" s="1"/>
  <c r="F309" i="3"/>
  <c r="H309" i="3"/>
  <c r="I309" i="3"/>
  <c r="D310" i="3"/>
  <c r="E310" i="3" s="1"/>
  <c r="G310" i="3" s="1"/>
  <c r="F310" i="3"/>
  <c r="H310" i="3"/>
  <c r="I310" i="3"/>
  <c r="D311" i="3"/>
  <c r="E311" i="3"/>
  <c r="G311" i="3" s="1"/>
  <c r="F311" i="3"/>
  <c r="H311" i="3"/>
  <c r="I311" i="3"/>
  <c r="D312" i="3"/>
  <c r="E312" i="3" s="1"/>
  <c r="F312" i="3"/>
  <c r="G312" i="3"/>
  <c r="H312" i="3"/>
  <c r="I312" i="3"/>
  <c r="D313" i="3"/>
  <c r="E313" i="3"/>
  <c r="G313" i="3" s="1"/>
  <c r="F313" i="3"/>
  <c r="H313" i="3"/>
  <c r="I313" i="3"/>
  <c r="D314" i="3"/>
  <c r="E314" i="3" s="1"/>
  <c r="G314" i="3" s="1"/>
  <c r="F314" i="3"/>
  <c r="H314" i="3"/>
  <c r="I314" i="3"/>
  <c r="D315" i="3"/>
  <c r="E315" i="3"/>
  <c r="G315" i="3" s="1"/>
  <c r="F315" i="3"/>
  <c r="H315" i="3"/>
  <c r="I315" i="3"/>
  <c r="D316" i="3"/>
  <c r="E316" i="3" s="1"/>
  <c r="F316" i="3"/>
  <c r="G316" i="3"/>
  <c r="H316" i="3"/>
  <c r="I316" i="3"/>
  <c r="D317" i="3"/>
  <c r="E317" i="3"/>
  <c r="G317" i="3" s="1"/>
  <c r="F317" i="3"/>
  <c r="H317" i="3"/>
  <c r="I317" i="3"/>
  <c r="D318" i="3"/>
  <c r="E318" i="3" s="1"/>
  <c r="G318" i="3" s="1"/>
  <c r="F318" i="3"/>
  <c r="H318" i="3"/>
  <c r="I318" i="3"/>
  <c r="D319" i="3"/>
  <c r="E319" i="3"/>
  <c r="G319" i="3" s="1"/>
  <c r="F319" i="3"/>
  <c r="H319" i="3"/>
  <c r="I319" i="3"/>
  <c r="D320" i="3"/>
  <c r="E320" i="3" s="1"/>
  <c r="F320" i="3"/>
  <c r="G320" i="3"/>
  <c r="H320" i="3"/>
  <c r="I320" i="3"/>
  <c r="D321" i="3"/>
  <c r="E321" i="3"/>
  <c r="G321" i="3" s="1"/>
  <c r="F321" i="3"/>
  <c r="H321" i="3"/>
  <c r="I321" i="3"/>
  <c r="D322" i="3"/>
  <c r="E322" i="3" s="1"/>
  <c r="G322" i="3" s="1"/>
  <c r="F322" i="3"/>
  <c r="H322" i="3"/>
  <c r="I322" i="3"/>
  <c r="D323" i="3"/>
  <c r="E323" i="3"/>
  <c r="G323" i="3" s="1"/>
  <c r="F323" i="3"/>
  <c r="H323" i="3"/>
  <c r="I323" i="3"/>
  <c r="D324" i="3"/>
  <c r="E324" i="3" s="1"/>
  <c r="F324" i="3"/>
  <c r="G324" i="3"/>
  <c r="H324" i="3"/>
  <c r="I324" i="3"/>
  <c r="D325" i="3"/>
  <c r="E325" i="3"/>
  <c r="G325" i="3" s="1"/>
  <c r="F325" i="3"/>
  <c r="H325" i="3"/>
  <c r="I325" i="3"/>
  <c r="D326" i="3"/>
  <c r="E326" i="3" s="1"/>
  <c r="G326" i="3" s="1"/>
  <c r="F326" i="3"/>
  <c r="H326" i="3"/>
  <c r="I326" i="3"/>
  <c r="D327" i="3"/>
  <c r="E327" i="3"/>
  <c r="G327" i="3" s="1"/>
  <c r="F327" i="3"/>
  <c r="H327" i="3"/>
  <c r="I327" i="3"/>
  <c r="D328" i="3"/>
  <c r="E328" i="3" s="1"/>
  <c r="F328" i="3"/>
  <c r="G328" i="3"/>
  <c r="H328" i="3"/>
  <c r="I328" i="3"/>
  <c r="D329" i="3"/>
  <c r="E329" i="3"/>
  <c r="G329" i="3" s="1"/>
  <c r="F329" i="3"/>
  <c r="H329" i="3"/>
  <c r="I329" i="3"/>
  <c r="D330" i="3"/>
  <c r="E330" i="3" s="1"/>
  <c r="G330" i="3" s="1"/>
  <c r="F330" i="3"/>
  <c r="H330" i="3"/>
  <c r="I330" i="3"/>
  <c r="D331" i="3"/>
  <c r="E331" i="3"/>
  <c r="G331" i="3" s="1"/>
  <c r="F331" i="3"/>
  <c r="H331" i="3"/>
  <c r="I331" i="3"/>
  <c r="D332" i="3"/>
  <c r="E332" i="3" s="1"/>
  <c r="F332" i="3"/>
  <c r="G332" i="3"/>
  <c r="H332" i="3"/>
  <c r="I332" i="3"/>
  <c r="D333" i="3"/>
  <c r="E333" i="3"/>
  <c r="G333" i="3" s="1"/>
  <c r="F333" i="3"/>
  <c r="H333" i="3"/>
  <c r="I333" i="3"/>
  <c r="D334" i="3"/>
  <c r="E334" i="3" s="1"/>
  <c r="G334" i="3" s="1"/>
  <c r="F334" i="3"/>
  <c r="H334" i="3"/>
  <c r="I334" i="3"/>
  <c r="D335" i="3"/>
  <c r="E335" i="3"/>
  <c r="G335" i="3" s="1"/>
  <c r="F335" i="3"/>
  <c r="H335" i="3"/>
  <c r="I335" i="3"/>
  <c r="D336" i="3"/>
  <c r="E336" i="3" s="1"/>
  <c r="F336" i="3"/>
  <c r="G336" i="3"/>
  <c r="H336" i="3"/>
  <c r="I336" i="3"/>
  <c r="D337" i="3"/>
  <c r="E337" i="3"/>
  <c r="G337" i="3" s="1"/>
  <c r="F337" i="3"/>
  <c r="H337" i="3"/>
  <c r="I337" i="3"/>
  <c r="D338" i="3"/>
  <c r="E338" i="3" s="1"/>
  <c r="G338" i="3" s="1"/>
  <c r="F338" i="3"/>
  <c r="H338" i="3"/>
  <c r="I338" i="3"/>
  <c r="D339" i="3"/>
  <c r="E339" i="3"/>
  <c r="G339" i="3" s="1"/>
  <c r="F339" i="3"/>
  <c r="H339" i="3"/>
  <c r="I339" i="3"/>
  <c r="D340" i="3"/>
  <c r="E340" i="3" s="1"/>
  <c r="F340" i="3"/>
  <c r="G340" i="3"/>
  <c r="H340" i="3"/>
  <c r="I340" i="3"/>
  <c r="D341" i="3"/>
  <c r="E341" i="3"/>
  <c r="G341" i="3" s="1"/>
  <c r="F341" i="3"/>
  <c r="H341" i="3"/>
  <c r="I341" i="3"/>
  <c r="D342" i="3"/>
  <c r="E342" i="3" s="1"/>
  <c r="G342" i="3" s="1"/>
  <c r="F342" i="3"/>
  <c r="H342" i="3"/>
  <c r="I342" i="3"/>
  <c r="D343" i="3"/>
  <c r="E343" i="3"/>
  <c r="G343" i="3" s="1"/>
  <c r="F343" i="3"/>
  <c r="H343" i="3"/>
  <c r="I343" i="3"/>
  <c r="D344" i="3"/>
  <c r="E344" i="3" s="1"/>
  <c r="F344" i="3"/>
  <c r="G344" i="3"/>
  <c r="H344" i="3"/>
  <c r="I344" i="3"/>
  <c r="D345" i="3"/>
  <c r="E345" i="3"/>
  <c r="G345" i="3" s="1"/>
  <c r="F345" i="3"/>
  <c r="H345" i="3"/>
  <c r="I345" i="3"/>
  <c r="D346" i="3"/>
  <c r="E346" i="3" s="1"/>
  <c r="G346" i="3" s="1"/>
  <c r="F346" i="3"/>
  <c r="H346" i="3"/>
  <c r="I346" i="3"/>
  <c r="D347" i="3"/>
  <c r="E347" i="3"/>
  <c r="G347" i="3" s="1"/>
  <c r="F347" i="3"/>
  <c r="H347" i="3"/>
  <c r="I347" i="3"/>
  <c r="D348" i="3"/>
  <c r="E348" i="3" s="1"/>
  <c r="F348" i="3"/>
  <c r="G348" i="3"/>
  <c r="H348" i="3"/>
  <c r="I348" i="3"/>
  <c r="D349" i="3"/>
  <c r="E349" i="3"/>
  <c r="G349" i="3" s="1"/>
  <c r="F349" i="3"/>
  <c r="H349" i="3"/>
  <c r="I349" i="3"/>
  <c r="D350" i="3"/>
  <c r="E350" i="3" s="1"/>
  <c r="G350" i="3" s="1"/>
  <c r="F350" i="3"/>
  <c r="H350" i="3"/>
  <c r="I350" i="3"/>
  <c r="D351" i="3"/>
  <c r="E351" i="3"/>
  <c r="G351" i="3" s="1"/>
  <c r="F351" i="3"/>
  <c r="H351" i="3"/>
  <c r="I351" i="3"/>
  <c r="D352" i="3"/>
  <c r="E352" i="3" s="1"/>
  <c r="F352" i="3"/>
  <c r="G352" i="3"/>
  <c r="H352" i="3"/>
  <c r="I352" i="3"/>
  <c r="D353" i="3"/>
  <c r="E353" i="3"/>
  <c r="G353" i="3" s="1"/>
  <c r="F353" i="3"/>
  <c r="H353" i="3"/>
  <c r="I353" i="3"/>
  <c r="D354" i="3"/>
  <c r="E354" i="3" s="1"/>
  <c r="G354" i="3" s="1"/>
  <c r="F354" i="3"/>
  <c r="H354" i="3"/>
  <c r="I354" i="3"/>
  <c r="D355" i="3"/>
  <c r="E355" i="3"/>
  <c r="G355" i="3" s="1"/>
  <c r="F355" i="3"/>
  <c r="H355" i="3"/>
  <c r="I355" i="3"/>
  <c r="D356" i="3"/>
  <c r="E356" i="3" s="1"/>
  <c r="F356" i="3"/>
  <c r="G356" i="3"/>
  <c r="H356" i="3"/>
  <c r="I356" i="3"/>
  <c r="D357" i="3"/>
  <c r="E357" i="3"/>
  <c r="G357" i="3" s="1"/>
  <c r="F357" i="3"/>
  <c r="H357" i="3"/>
  <c r="I357" i="3"/>
  <c r="D358" i="3"/>
  <c r="E358" i="3" s="1"/>
  <c r="G358" i="3" s="1"/>
  <c r="F358" i="3"/>
  <c r="H358" i="3"/>
  <c r="I358" i="3"/>
  <c r="D359" i="3"/>
  <c r="E359" i="3"/>
  <c r="G359" i="3" s="1"/>
  <c r="F359" i="3"/>
  <c r="H359" i="3"/>
  <c r="I359" i="3"/>
  <c r="D360" i="3"/>
  <c r="E360" i="3" s="1"/>
  <c r="F360" i="3"/>
  <c r="G360" i="3"/>
  <c r="H360" i="3"/>
  <c r="I360" i="3"/>
  <c r="D361" i="3"/>
  <c r="E361" i="3"/>
  <c r="G361" i="3" s="1"/>
  <c r="F361" i="3"/>
  <c r="H361" i="3"/>
  <c r="I361" i="3"/>
  <c r="D362" i="3"/>
  <c r="E362" i="3" s="1"/>
  <c r="G362" i="3" s="1"/>
  <c r="F362" i="3"/>
  <c r="H362" i="3"/>
  <c r="I362" i="3"/>
  <c r="D363" i="3"/>
  <c r="E363" i="3"/>
  <c r="G363" i="3" s="1"/>
  <c r="F363" i="3"/>
  <c r="H363" i="3"/>
  <c r="I363" i="3"/>
  <c r="D364" i="3"/>
  <c r="E364" i="3" s="1"/>
  <c r="F364" i="3"/>
  <c r="G364" i="3"/>
  <c r="H364" i="3"/>
  <c r="I364" i="3"/>
  <c r="D365" i="3"/>
  <c r="E365" i="3"/>
  <c r="G365" i="3" s="1"/>
  <c r="F365" i="3"/>
  <c r="H365" i="3"/>
  <c r="I365" i="3"/>
  <c r="D366" i="3"/>
  <c r="E366" i="3" s="1"/>
  <c r="G366" i="3" s="1"/>
  <c r="F366" i="3"/>
  <c r="H366" i="3"/>
  <c r="I366" i="3"/>
  <c r="D367" i="3"/>
  <c r="E367" i="3"/>
  <c r="G367" i="3" s="1"/>
  <c r="F367" i="3"/>
  <c r="H367" i="3"/>
  <c r="I367" i="3"/>
  <c r="D368" i="3"/>
  <c r="E368" i="3" s="1"/>
  <c r="F368" i="3"/>
  <c r="G368" i="3"/>
  <c r="H368" i="3"/>
  <c r="I368" i="3"/>
  <c r="D369" i="3"/>
  <c r="E369" i="3"/>
  <c r="G369" i="3" s="1"/>
  <c r="F369" i="3"/>
  <c r="H369" i="3"/>
  <c r="I369" i="3"/>
  <c r="D370" i="3"/>
  <c r="E370" i="3" s="1"/>
  <c r="G370" i="3" s="1"/>
  <c r="F370" i="3"/>
  <c r="H370" i="3"/>
  <c r="I370" i="3"/>
  <c r="D371" i="3"/>
  <c r="E371" i="3"/>
  <c r="G371" i="3" s="1"/>
  <c r="F371" i="3"/>
  <c r="H371" i="3"/>
  <c r="I371" i="3"/>
  <c r="D372" i="3"/>
  <c r="E372" i="3" s="1"/>
  <c r="F372" i="3"/>
  <c r="G372" i="3"/>
  <c r="H372" i="3"/>
  <c r="I372" i="3"/>
  <c r="D373" i="3"/>
  <c r="E373" i="3"/>
  <c r="G373" i="3" s="1"/>
  <c r="F373" i="3"/>
  <c r="H373" i="3"/>
  <c r="I373" i="3"/>
  <c r="D374" i="3"/>
  <c r="E374" i="3" s="1"/>
  <c r="G374" i="3" s="1"/>
  <c r="F374" i="3"/>
  <c r="H374" i="3"/>
  <c r="I374" i="3"/>
  <c r="D375" i="3"/>
  <c r="E375" i="3"/>
  <c r="G375" i="3" s="1"/>
  <c r="F375" i="3"/>
  <c r="H375" i="3"/>
  <c r="I375" i="3"/>
  <c r="D376" i="3"/>
  <c r="E376" i="3" s="1"/>
  <c r="F376" i="3"/>
  <c r="G376" i="3"/>
  <c r="H376" i="3"/>
  <c r="I376" i="3"/>
  <c r="D377" i="3"/>
  <c r="E377" i="3"/>
  <c r="G377" i="3" s="1"/>
  <c r="F377" i="3"/>
  <c r="H377" i="3"/>
  <c r="I377" i="3"/>
  <c r="D378" i="3"/>
  <c r="E378" i="3" s="1"/>
  <c r="G378" i="3" s="1"/>
  <c r="F378" i="3"/>
  <c r="H378" i="3"/>
  <c r="I378" i="3"/>
  <c r="D379" i="3"/>
  <c r="E379" i="3"/>
  <c r="G379" i="3" s="1"/>
  <c r="F379" i="3"/>
  <c r="H379" i="3"/>
  <c r="I379" i="3"/>
  <c r="D380" i="3"/>
  <c r="E380" i="3" s="1"/>
  <c r="F380" i="3"/>
  <c r="G380" i="3"/>
  <c r="H380" i="3"/>
  <c r="I380" i="3"/>
  <c r="D381" i="3"/>
  <c r="E381" i="3"/>
  <c r="G381" i="3" s="1"/>
  <c r="F381" i="3"/>
  <c r="H381" i="3"/>
  <c r="I381" i="3"/>
  <c r="D382" i="3"/>
  <c r="E382" i="3" s="1"/>
  <c r="G382" i="3" s="1"/>
  <c r="F382" i="3"/>
  <c r="H382" i="3"/>
  <c r="I382" i="3"/>
  <c r="D383" i="3"/>
  <c r="E383" i="3"/>
  <c r="G383" i="3" s="1"/>
  <c r="F383" i="3"/>
  <c r="H383" i="3"/>
  <c r="I383" i="3"/>
  <c r="D384" i="3"/>
  <c r="E384" i="3" s="1"/>
  <c r="F384" i="3"/>
  <c r="G384" i="3"/>
  <c r="H384" i="3"/>
  <c r="I384" i="3"/>
  <c r="D385" i="3"/>
  <c r="E385" i="3"/>
  <c r="G385" i="3" s="1"/>
  <c r="F385" i="3"/>
  <c r="H385" i="3"/>
  <c r="I385" i="3"/>
  <c r="D386" i="3"/>
  <c r="E386" i="3" s="1"/>
  <c r="G386" i="3" s="1"/>
  <c r="F386" i="3"/>
  <c r="H386" i="3"/>
  <c r="I386" i="3"/>
  <c r="D387" i="3"/>
  <c r="E387" i="3"/>
  <c r="G387" i="3" s="1"/>
  <c r="F387" i="3"/>
  <c r="H387" i="3"/>
  <c r="I387" i="3"/>
  <c r="D388" i="3"/>
  <c r="E388" i="3" s="1"/>
  <c r="F388" i="3"/>
  <c r="G388" i="3"/>
  <c r="H388" i="3"/>
  <c r="I388" i="3"/>
  <c r="D389" i="3"/>
  <c r="E389" i="3"/>
  <c r="G389" i="3" s="1"/>
  <c r="F389" i="3"/>
  <c r="H389" i="3"/>
  <c r="I389" i="3"/>
  <c r="D390" i="3"/>
  <c r="E390" i="3" s="1"/>
  <c r="G390" i="3" s="1"/>
  <c r="F390" i="3"/>
  <c r="H390" i="3"/>
  <c r="I390" i="3"/>
  <c r="D391" i="3"/>
  <c r="E391" i="3"/>
  <c r="G391" i="3" s="1"/>
  <c r="F391" i="3"/>
  <c r="H391" i="3"/>
  <c r="I391" i="3"/>
  <c r="D392" i="3"/>
  <c r="E392" i="3" s="1"/>
  <c r="F392" i="3"/>
  <c r="G392" i="3"/>
  <c r="H392" i="3"/>
  <c r="I392" i="3"/>
  <c r="D393" i="3"/>
  <c r="E393" i="3"/>
  <c r="G393" i="3" s="1"/>
  <c r="F393" i="3"/>
  <c r="H393" i="3"/>
  <c r="I393" i="3"/>
  <c r="D394" i="3"/>
  <c r="E394" i="3" s="1"/>
  <c r="G394" i="3" s="1"/>
  <c r="F394" i="3"/>
  <c r="H394" i="3"/>
  <c r="I394" i="3"/>
  <c r="D395" i="3"/>
  <c r="E395" i="3"/>
  <c r="G395" i="3" s="1"/>
  <c r="F395" i="3"/>
  <c r="H395" i="3"/>
  <c r="I395" i="3"/>
  <c r="D396" i="3"/>
  <c r="E396" i="3" s="1"/>
  <c r="F396" i="3"/>
  <c r="G396" i="3"/>
  <c r="H396" i="3"/>
  <c r="I396" i="3"/>
  <c r="D397" i="3"/>
  <c r="E397" i="3"/>
  <c r="G397" i="3" s="1"/>
  <c r="F397" i="3"/>
  <c r="H397" i="3"/>
  <c r="I397" i="3"/>
  <c r="D398" i="3"/>
  <c r="E398" i="3" s="1"/>
  <c r="G398" i="3" s="1"/>
  <c r="F398" i="3"/>
  <c r="H398" i="3"/>
  <c r="I398" i="3"/>
  <c r="D399" i="3"/>
  <c r="E399" i="3"/>
  <c r="G399" i="3" s="1"/>
  <c r="F399" i="3"/>
  <c r="H399" i="3"/>
  <c r="I399" i="3"/>
  <c r="D400" i="3"/>
  <c r="E400" i="3" s="1"/>
  <c r="F400" i="3"/>
  <c r="G400" i="3"/>
  <c r="H400" i="3"/>
  <c r="I400" i="3"/>
  <c r="D401" i="3"/>
  <c r="E401" i="3"/>
  <c r="G401" i="3" s="1"/>
  <c r="F401" i="3"/>
  <c r="H401" i="3"/>
  <c r="I401" i="3"/>
  <c r="D402" i="3"/>
  <c r="E402" i="3" s="1"/>
  <c r="G402" i="3" s="1"/>
  <c r="F402" i="3"/>
  <c r="H402" i="3"/>
  <c r="I402" i="3"/>
  <c r="D403" i="3"/>
  <c r="E403" i="3"/>
  <c r="G403" i="3" s="1"/>
  <c r="F403" i="3"/>
  <c r="H403" i="3"/>
  <c r="I403" i="3"/>
  <c r="D404" i="3"/>
  <c r="E404" i="3" s="1"/>
  <c r="F404" i="3"/>
  <c r="G404" i="3"/>
  <c r="H404" i="3"/>
  <c r="I404" i="3"/>
  <c r="D405" i="3"/>
  <c r="E405" i="3"/>
  <c r="G405" i="3" s="1"/>
  <c r="F405" i="3"/>
  <c r="H405" i="3"/>
  <c r="I405" i="3"/>
  <c r="D406" i="3"/>
  <c r="E406" i="3" s="1"/>
  <c r="G406" i="3" s="1"/>
  <c r="F406" i="3"/>
  <c r="H406" i="3"/>
  <c r="I406" i="3"/>
  <c r="D407" i="3"/>
  <c r="E407" i="3"/>
  <c r="G407" i="3" s="1"/>
  <c r="F407" i="3"/>
  <c r="H407" i="3"/>
  <c r="I407" i="3"/>
  <c r="D408" i="3"/>
  <c r="E408" i="3" s="1"/>
  <c r="F408" i="3"/>
  <c r="G408" i="3"/>
  <c r="H408" i="3"/>
  <c r="I408" i="3"/>
  <c r="D409" i="3"/>
  <c r="E409" i="3"/>
  <c r="G409" i="3" s="1"/>
  <c r="F409" i="3"/>
  <c r="H409" i="3"/>
  <c r="I409" i="3"/>
  <c r="D410" i="3"/>
  <c r="E410" i="3" s="1"/>
  <c r="G410" i="3" s="1"/>
  <c r="F410" i="3"/>
  <c r="H410" i="3"/>
  <c r="I410" i="3"/>
  <c r="D411" i="3"/>
  <c r="E411" i="3"/>
  <c r="G411" i="3" s="1"/>
  <c r="F411" i="3"/>
  <c r="H411" i="3"/>
  <c r="I411" i="3"/>
  <c r="D412" i="3"/>
  <c r="E412" i="3" s="1"/>
  <c r="F412" i="3"/>
  <c r="G412" i="3"/>
  <c r="H412" i="3"/>
  <c r="I412" i="3"/>
  <c r="D413" i="3"/>
  <c r="E413" i="3"/>
  <c r="G413" i="3" s="1"/>
  <c r="F413" i="3"/>
  <c r="H413" i="3"/>
  <c r="I413" i="3"/>
  <c r="D414" i="3"/>
  <c r="E414" i="3" s="1"/>
  <c r="G414" i="3" s="1"/>
  <c r="F414" i="3"/>
  <c r="H414" i="3"/>
  <c r="I414" i="3"/>
  <c r="D415" i="3"/>
  <c r="E415" i="3"/>
  <c r="G415" i="3" s="1"/>
  <c r="F415" i="3"/>
  <c r="H415" i="3"/>
  <c r="I415" i="3"/>
  <c r="D416" i="3"/>
  <c r="E416" i="3" s="1"/>
  <c r="F416" i="3"/>
  <c r="G416" i="3"/>
  <c r="H416" i="3"/>
  <c r="I416" i="3"/>
  <c r="D417" i="3"/>
  <c r="E417" i="3"/>
  <c r="G417" i="3" s="1"/>
  <c r="F417" i="3"/>
  <c r="H417" i="3"/>
  <c r="I417" i="3"/>
  <c r="D418" i="3"/>
  <c r="E418" i="3" s="1"/>
  <c r="G418" i="3" s="1"/>
  <c r="F418" i="3"/>
  <c r="H418" i="3"/>
  <c r="I418" i="3"/>
  <c r="D419" i="3"/>
  <c r="E419" i="3"/>
  <c r="G419" i="3" s="1"/>
  <c r="F419" i="3"/>
  <c r="H419" i="3"/>
  <c r="I419" i="3"/>
  <c r="D420" i="3"/>
  <c r="E420" i="3" s="1"/>
  <c r="F420" i="3"/>
  <c r="G420" i="3"/>
  <c r="H420" i="3"/>
  <c r="I420" i="3"/>
  <c r="D421" i="3"/>
  <c r="E421" i="3"/>
  <c r="G421" i="3" s="1"/>
  <c r="F421" i="3"/>
  <c r="H421" i="3"/>
  <c r="I421" i="3"/>
  <c r="D422" i="3"/>
  <c r="E422" i="3" s="1"/>
  <c r="G422" i="3" s="1"/>
  <c r="F422" i="3"/>
  <c r="H422" i="3"/>
  <c r="I422" i="3"/>
  <c r="D423" i="3"/>
  <c r="E423" i="3" s="1"/>
  <c r="G423" i="3" s="1"/>
  <c r="F423" i="3"/>
  <c r="H423" i="3"/>
  <c r="I423" i="3"/>
  <c r="D424" i="3"/>
  <c r="E424" i="3" s="1"/>
  <c r="F424" i="3"/>
  <c r="G424" i="3"/>
  <c r="H424" i="3"/>
  <c r="I424" i="3"/>
  <c r="D425" i="3"/>
  <c r="E425" i="3"/>
  <c r="G425" i="3" s="1"/>
  <c r="F425" i="3"/>
  <c r="H425" i="3"/>
  <c r="I425" i="3"/>
  <c r="D426" i="3"/>
  <c r="E426" i="3" s="1"/>
  <c r="G426" i="3" s="1"/>
  <c r="F426" i="3"/>
  <c r="H426" i="3"/>
  <c r="I426" i="3"/>
  <c r="D427" i="3"/>
  <c r="E427" i="3" s="1"/>
  <c r="G427" i="3" s="1"/>
  <c r="F427" i="3"/>
  <c r="H427" i="3"/>
  <c r="I427" i="3"/>
  <c r="D428" i="3"/>
  <c r="E428" i="3" s="1"/>
  <c r="F428" i="3"/>
  <c r="G428" i="3"/>
  <c r="H428" i="3"/>
  <c r="I428" i="3"/>
  <c r="D429" i="3"/>
  <c r="E429" i="3"/>
  <c r="G429" i="3" s="1"/>
  <c r="F429" i="3"/>
  <c r="H429" i="3"/>
  <c r="I429" i="3"/>
  <c r="D430" i="3"/>
  <c r="E430" i="3" s="1"/>
  <c r="G430" i="3" s="1"/>
  <c r="F430" i="3"/>
  <c r="H430" i="3"/>
  <c r="I430" i="3"/>
  <c r="D431" i="3"/>
  <c r="E431" i="3" s="1"/>
  <c r="G431" i="3" s="1"/>
  <c r="F431" i="3"/>
  <c r="H431" i="3"/>
  <c r="I431" i="3"/>
  <c r="D432" i="3"/>
  <c r="E432" i="3" s="1"/>
  <c r="F432" i="3"/>
  <c r="G432" i="3"/>
  <c r="H432" i="3"/>
  <c r="I432" i="3"/>
  <c r="D433" i="3"/>
  <c r="E433" i="3"/>
  <c r="G433" i="3" s="1"/>
  <c r="F433" i="3"/>
  <c r="H433" i="3"/>
  <c r="I433" i="3"/>
  <c r="D434" i="3"/>
  <c r="E434" i="3" s="1"/>
  <c r="G434" i="3" s="1"/>
  <c r="F434" i="3"/>
  <c r="H434" i="3"/>
  <c r="I434" i="3"/>
  <c r="D435" i="3"/>
  <c r="E435" i="3" s="1"/>
  <c r="G435" i="3" s="1"/>
  <c r="F435" i="3"/>
  <c r="H435" i="3"/>
  <c r="I435" i="3"/>
  <c r="D436" i="3"/>
  <c r="E436" i="3" s="1"/>
  <c r="F436" i="3"/>
  <c r="G436" i="3"/>
  <c r="H436" i="3"/>
  <c r="I436" i="3"/>
  <c r="D437" i="3"/>
  <c r="E437" i="3"/>
  <c r="G437" i="3" s="1"/>
  <c r="F437" i="3"/>
  <c r="H437" i="3"/>
  <c r="I437" i="3"/>
  <c r="D438" i="3"/>
  <c r="E438" i="3" s="1"/>
  <c r="G438" i="3" s="1"/>
  <c r="F438" i="3"/>
  <c r="H438" i="3"/>
  <c r="I438" i="3"/>
  <c r="D439" i="3"/>
  <c r="E439" i="3" s="1"/>
  <c r="G439" i="3" s="1"/>
  <c r="F439" i="3"/>
  <c r="H439" i="3"/>
  <c r="I439" i="3"/>
  <c r="D440" i="3"/>
  <c r="E440" i="3" s="1"/>
  <c r="F440" i="3"/>
  <c r="G440" i="3"/>
  <c r="H440" i="3"/>
  <c r="I440" i="3"/>
  <c r="D441" i="3"/>
  <c r="E441" i="3"/>
  <c r="G441" i="3" s="1"/>
  <c r="F441" i="3"/>
  <c r="H441" i="3"/>
  <c r="I441" i="3"/>
  <c r="D442" i="3"/>
  <c r="E442" i="3" s="1"/>
  <c r="G442" i="3" s="1"/>
  <c r="F442" i="3"/>
  <c r="H442" i="3"/>
  <c r="I442" i="3"/>
  <c r="D443" i="3"/>
  <c r="E443" i="3" s="1"/>
  <c r="G443" i="3" s="1"/>
  <c r="F443" i="3"/>
  <c r="H443" i="3"/>
  <c r="I443" i="3"/>
  <c r="D444" i="3"/>
  <c r="E444" i="3" s="1"/>
  <c r="F444" i="3"/>
  <c r="G444" i="3"/>
  <c r="H444" i="3"/>
  <c r="I444" i="3"/>
  <c r="D445" i="3"/>
  <c r="E445" i="3"/>
  <c r="G445" i="3" s="1"/>
  <c r="F445" i="3"/>
  <c r="H445" i="3"/>
  <c r="I445" i="3"/>
  <c r="D446" i="3"/>
  <c r="E446" i="3" s="1"/>
  <c r="G446" i="3" s="1"/>
  <c r="F446" i="3"/>
  <c r="H446" i="3"/>
  <c r="I446" i="3"/>
  <c r="D447" i="3"/>
  <c r="E447" i="3" s="1"/>
  <c r="G447" i="3" s="1"/>
  <c r="F447" i="3"/>
  <c r="H447" i="3"/>
  <c r="I447" i="3"/>
  <c r="D448" i="3"/>
  <c r="E448" i="3" s="1"/>
  <c r="F448" i="3"/>
  <c r="G448" i="3"/>
  <c r="H448" i="3"/>
  <c r="I448" i="3"/>
  <c r="D449" i="3"/>
  <c r="E449" i="3"/>
  <c r="G449" i="3" s="1"/>
  <c r="F449" i="3"/>
  <c r="H449" i="3"/>
  <c r="I449" i="3"/>
  <c r="D450" i="3"/>
  <c r="E450" i="3" s="1"/>
  <c r="G450" i="3" s="1"/>
  <c r="F450" i="3"/>
  <c r="H450" i="3"/>
  <c r="I450" i="3"/>
  <c r="D451" i="3"/>
  <c r="E451" i="3" s="1"/>
  <c r="G451" i="3" s="1"/>
  <c r="F451" i="3"/>
  <c r="H451" i="3"/>
  <c r="I451" i="3"/>
  <c r="D452" i="3"/>
  <c r="E452" i="3" s="1"/>
  <c r="F452" i="3"/>
  <c r="G452" i="3"/>
  <c r="H452" i="3"/>
  <c r="I452" i="3"/>
  <c r="D453" i="3"/>
  <c r="E453" i="3"/>
  <c r="G453" i="3" s="1"/>
  <c r="F453" i="3"/>
  <c r="H453" i="3"/>
  <c r="I453" i="3"/>
  <c r="D454" i="3"/>
  <c r="E454" i="3" s="1"/>
  <c r="G454" i="3" s="1"/>
  <c r="F454" i="3"/>
  <c r="H454" i="3"/>
  <c r="I454" i="3"/>
  <c r="D455" i="3"/>
  <c r="E455" i="3" s="1"/>
  <c r="G455" i="3" s="1"/>
  <c r="F455" i="3"/>
  <c r="H455" i="3"/>
  <c r="I455" i="3"/>
  <c r="D456" i="3"/>
  <c r="E456" i="3" s="1"/>
  <c r="F456" i="3"/>
  <c r="G456" i="3"/>
  <c r="H456" i="3"/>
  <c r="I456" i="3"/>
  <c r="D457" i="3"/>
  <c r="E457" i="3"/>
  <c r="G457" i="3" s="1"/>
  <c r="F457" i="3"/>
  <c r="H457" i="3"/>
  <c r="I457" i="3"/>
  <c r="D458" i="3"/>
  <c r="E458" i="3" s="1"/>
  <c r="G458" i="3" s="1"/>
  <c r="F458" i="3"/>
  <c r="H458" i="3"/>
  <c r="I458" i="3"/>
  <c r="D459" i="3"/>
  <c r="E459" i="3" s="1"/>
  <c r="G459" i="3" s="1"/>
  <c r="F459" i="3"/>
  <c r="H459" i="3"/>
  <c r="I459" i="3"/>
  <c r="D460" i="3"/>
  <c r="E460" i="3" s="1"/>
  <c r="F460" i="3"/>
  <c r="G460" i="3"/>
  <c r="H460" i="3"/>
  <c r="I460" i="3"/>
  <c r="D461" i="3"/>
  <c r="E461" i="3"/>
  <c r="G461" i="3" s="1"/>
  <c r="F461" i="3"/>
  <c r="H461" i="3"/>
  <c r="I461" i="3"/>
  <c r="D462" i="3"/>
  <c r="E462" i="3" s="1"/>
  <c r="G462" i="3" s="1"/>
  <c r="F462" i="3"/>
  <c r="H462" i="3"/>
  <c r="I462" i="3"/>
  <c r="D463" i="3"/>
  <c r="E463" i="3" s="1"/>
  <c r="G463" i="3" s="1"/>
  <c r="F463" i="3"/>
  <c r="H463" i="3"/>
  <c r="I463" i="3"/>
  <c r="D464" i="3"/>
  <c r="E464" i="3" s="1"/>
  <c r="F464" i="3"/>
  <c r="G464" i="3"/>
  <c r="H464" i="3"/>
  <c r="I464" i="3"/>
  <c r="D465" i="3"/>
  <c r="E465" i="3"/>
  <c r="G465" i="3" s="1"/>
  <c r="F465" i="3"/>
  <c r="H465" i="3"/>
  <c r="I465" i="3"/>
  <c r="D466" i="3"/>
  <c r="E466" i="3" s="1"/>
  <c r="G466" i="3" s="1"/>
  <c r="F466" i="3"/>
  <c r="H466" i="3"/>
  <c r="I466" i="3"/>
  <c r="D467" i="3"/>
  <c r="E467" i="3" s="1"/>
  <c r="G467" i="3" s="1"/>
  <c r="F467" i="3"/>
  <c r="H467" i="3"/>
  <c r="I467" i="3"/>
  <c r="D468" i="3"/>
  <c r="E468" i="3" s="1"/>
  <c r="F468" i="3"/>
  <c r="G468" i="3"/>
  <c r="H468" i="3"/>
  <c r="I468" i="3"/>
  <c r="D469" i="3"/>
  <c r="E469" i="3"/>
  <c r="G469" i="3" s="1"/>
  <c r="F469" i="3"/>
  <c r="H469" i="3"/>
  <c r="I469" i="3"/>
  <c r="D470" i="3"/>
  <c r="E470" i="3" s="1"/>
  <c r="G470" i="3" s="1"/>
  <c r="F470" i="3"/>
  <c r="H470" i="3"/>
  <c r="I470" i="3"/>
  <c r="D471" i="3"/>
  <c r="E471" i="3" s="1"/>
  <c r="G471" i="3" s="1"/>
  <c r="F471" i="3"/>
  <c r="H471" i="3"/>
  <c r="I471" i="3"/>
  <c r="D472" i="3"/>
  <c r="E472" i="3" s="1"/>
  <c r="F472" i="3"/>
  <c r="G472" i="3"/>
  <c r="H472" i="3"/>
  <c r="I472" i="3"/>
  <c r="D473" i="3"/>
  <c r="E473" i="3"/>
  <c r="G473" i="3" s="1"/>
  <c r="F473" i="3"/>
  <c r="H473" i="3"/>
  <c r="I473" i="3"/>
  <c r="D474" i="3"/>
  <c r="E474" i="3" s="1"/>
  <c r="G474" i="3" s="1"/>
  <c r="F474" i="3"/>
  <c r="H474" i="3"/>
  <c r="I474" i="3"/>
  <c r="D475" i="3"/>
  <c r="E475" i="3" s="1"/>
  <c r="G475" i="3" s="1"/>
  <c r="F475" i="3"/>
  <c r="H475" i="3"/>
  <c r="I475" i="3"/>
  <c r="D476" i="3"/>
  <c r="E476" i="3" s="1"/>
  <c r="F476" i="3"/>
  <c r="G476" i="3"/>
  <c r="H476" i="3"/>
  <c r="I476" i="3"/>
  <c r="D477" i="3"/>
  <c r="E477" i="3"/>
  <c r="G477" i="3" s="1"/>
  <c r="F477" i="3"/>
  <c r="H477" i="3"/>
  <c r="I477" i="3"/>
  <c r="D478" i="3"/>
  <c r="E478" i="3" s="1"/>
  <c r="G478" i="3" s="1"/>
  <c r="F478" i="3"/>
  <c r="H478" i="3"/>
  <c r="I478" i="3"/>
  <c r="D479" i="3"/>
  <c r="E479" i="3" s="1"/>
  <c r="G479" i="3" s="1"/>
  <c r="F479" i="3"/>
  <c r="H479" i="3"/>
  <c r="I479" i="3"/>
  <c r="D480" i="3"/>
  <c r="E480" i="3" s="1"/>
  <c r="F480" i="3"/>
  <c r="G480" i="3"/>
  <c r="H480" i="3"/>
  <c r="I480" i="3"/>
  <c r="D481" i="3"/>
  <c r="E481" i="3"/>
  <c r="G481" i="3" s="1"/>
  <c r="F481" i="3"/>
  <c r="H481" i="3"/>
  <c r="I481" i="3"/>
  <c r="D482" i="3"/>
  <c r="E482" i="3" s="1"/>
  <c r="G482" i="3" s="1"/>
  <c r="F482" i="3"/>
  <c r="H482" i="3"/>
  <c r="I482" i="3"/>
  <c r="D483" i="3"/>
  <c r="E483" i="3" s="1"/>
  <c r="G483" i="3" s="1"/>
  <c r="F483" i="3"/>
  <c r="H483" i="3"/>
  <c r="I483" i="3"/>
  <c r="D484" i="3"/>
  <c r="E484" i="3" s="1"/>
  <c r="F484" i="3"/>
  <c r="G484" i="3"/>
  <c r="H484" i="3"/>
  <c r="I484" i="3"/>
  <c r="D485" i="3"/>
  <c r="E485" i="3"/>
  <c r="G485" i="3" s="1"/>
  <c r="F485" i="3"/>
  <c r="H485" i="3"/>
  <c r="I485" i="3"/>
  <c r="D486" i="3"/>
  <c r="E486" i="3" s="1"/>
  <c r="G486" i="3" s="1"/>
  <c r="F486" i="3"/>
  <c r="H486" i="3"/>
  <c r="I486" i="3"/>
  <c r="D487" i="3"/>
  <c r="E487" i="3" s="1"/>
  <c r="G487" i="3" s="1"/>
  <c r="F487" i="3"/>
  <c r="H487" i="3"/>
  <c r="I487" i="3"/>
  <c r="D488" i="3"/>
  <c r="E488" i="3" s="1"/>
  <c r="F488" i="3"/>
  <c r="G488" i="3"/>
  <c r="H488" i="3"/>
  <c r="I488" i="3"/>
  <c r="D489" i="3"/>
  <c r="E489" i="3"/>
  <c r="G489" i="3" s="1"/>
  <c r="F489" i="3"/>
  <c r="H489" i="3"/>
  <c r="I489" i="3"/>
  <c r="D490" i="3"/>
  <c r="E490" i="3" s="1"/>
  <c r="G490" i="3" s="1"/>
  <c r="F490" i="3"/>
  <c r="H490" i="3"/>
  <c r="I490" i="3"/>
  <c r="D491" i="3"/>
  <c r="E491" i="3" s="1"/>
  <c r="G491" i="3" s="1"/>
  <c r="F491" i="3"/>
  <c r="H491" i="3"/>
  <c r="I491" i="3"/>
  <c r="D492" i="3"/>
  <c r="E492" i="3" s="1"/>
  <c r="F492" i="3"/>
  <c r="G492" i="3"/>
  <c r="H492" i="3"/>
  <c r="I492" i="3"/>
  <c r="D493" i="3"/>
  <c r="E493" i="3"/>
  <c r="G493" i="3" s="1"/>
  <c r="F493" i="3"/>
  <c r="H493" i="3"/>
  <c r="I493" i="3"/>
  <c r="D494" i="3"/>
  <c r="E494" i="3" s="1"/>
  <c r="G494" i="3" s="1"/>
  <c r="F494" i="3"/>
  <c r="H494" i="3"/>
  <c r="I494" i="3"/>
  <c r="D495" i="3"/>
  <c r="E495" i="3" s="1"/>
  <c r="G495" i="3" s="1"/>
  <c r="F495" i="3"/>
  <c r="H495" i="3"/>
  <c r="I495" i="3"/>
  <c r="D496" i="3"/>
  <c r="E496" i="3" s="1"/>
  <c r="F496" i="3"/>
  <c r="G496" i="3"/>
  <c r="H496" i="3"/>
  <c r="I496" i="3"/>
  <c r="D497" i="3"/>
  <c r="E497" i="3"/>
  <c r="G497" i="3" s="1"/>
  <c r="F497" i="3"/>
  <c r="H497" i="3"/>
  <c r="I497" i="3"/>
  <c r="D498" i="3"/>
  <c r="E498" i="3" s="1"/>
  <c r="G498" i="3" s="1"/>
  <c r="F498" i="3"/>
  <c r="H498" i="3"/>
  <c r="I498" i="3"/>
  <c r="D499" i="3"/>
  <c r="E499" i="3" s="1"/>
  <c r="G499" i="3" s="1"/>
  <c r="F499" i="3"/>
  <c r="H499" i="3"/>
  <c r="I499" i="3"/>
  <c r="D500" i="3"/>
  <c r="E500" i="3" s="1"/>
  <c r="F500" i="3"/>
  <c r="G500" i="3"/>
  <c r="H500" i="3"/>
  <c r="I500" i="3"/>
  <c r="D501" i="3"/>
  <c r="E501" i="3"/>
  <c r="G501" i="3" s="1"/>
  <c r="F501" i="3"/>
  <c r="H501" i="3"/>
  <c r="I501" i="3"/>
  <c r="D502" i="3"/>
  <c r="E502" i="3" s="1"/>
  <c r="G502" i="3" s="1"/>
  <c r="F502" i="3"/>
  <c r="H502" i="3"/>
  <c r="I502" i="3"/>
  <c r="D503" i="3"/>
  <c r="E503" i="3" s="1"/>
  <c r="G503" i="3" s="1"/>
  <c r="F503" i="3"/>
  <c r="H503" i="3"/>
  <c r="I503" i="3"/>
  <c r="D504" i="3"/>
  <c r="E504" i="3" s="1"/>
  <c r="F504" i="3"/>
  <c r="G504" i="3"/>
  <c r="H504" i="3"/>
  <c r="I504" i="3"/>
  <c r="D505" i="3"/>
  <c r="E505" i="3"/>
  <c r="G505" i="3" s="1"/>
  <c r="F505" i="3"/>
  <c r="H505" i="3"/>
  <c r="I505" i="3"/>
  <c r="D506" i="3"/>
  <c r="E506" i="3" s="1"/>
  <c r="G506" i="3" s="1"/>
  <c r="F506" i="3"/>
  <c r="H506" i="3"/>
  <c r="I506" i="3"/>
  <c r="D507" i="3"/>
  <c r="E507" i="3" s="1"/>
  <c r="G507" i="3" s="1"/>
  <c r="F507" i="3"/>
  <c r="H507" i="3"/>
  <c r="I507" i="3"/>
  <c r="D508" i="3"/>
  <c r="E508" i="3" s="1"/>
  <c r="F508" i="3"/>
  <c r="G508" i="3"/>
  <c r="H508" i="3"/>
  <c r="I508" i="3"/>
  <c r="D509" i="3"/>
  <c r="E509" i="3"/>
  <c r="G509" i="3" s="1"/>
  <c r="F509" i="3"/>
  <c r="H509" i="3"/>
  <c r="I509" i="3"/>
  <c r="D510" i="3"/>
  <c r="E510" i="3" s="1"/>
  <c r="G510" i="3" s="1"/>
  <c r="F510" i="3"/>
  <c r="H510" i="3"/>
  <c r="I510" i="3"/>
  <c r="D511" i="3"/>
  <c r="E511" i="3" s="1"/>
  <c r="G511" i="3" s="1"/>
  <c r="F511" i="3"/>
  <c r="H511" i="3"/>
  <c r="I511" i="3"/>
  <c r="D512" i="3"/>
  <c r="E512" i="3" s="1"/>
  <c r="F512" i="3"/>
  <c r="G512" i="3"/>
  <c r="H512" i="3"/>
  <c r="I512" i="3"/>
  <c r="D513" i="3"/>
  <c r="E513" i="3"/>
  <c r="G513" i="3" s="1"/>
  <c r="F513" i="3"/>
  <c r="H513" i="3"/>
  <c r="I513" i="3"/>
  <c r="D514" i="3"/>
  <c r="E514" i="3" s="1"/>
  <c r="G514" i="3" s="1"/>
  <c r="F514" i="3"/>
  <c r="H514" i="3"/>
  <c r="I514" i="3"/>
  <c r="D515" i="3"/>
  <c r="E515" i="3" s="1"/>
  <c r="G515" i="3" s="1"/>
  <c r="F515" i="3"/>
  <c r="H515" i="3"/>
  <c r="I515" i="3"/>
  <c r="D516" i="3"/>
  <c r="E516" i="3" s="1"/>
  <c r="F516" i="3"/>
  <c r="G516" i="3"/>
  <c r="H516" i="3"/>
  <c r="I516" i="3"/>
  <c r="D517" i="3"/>
  <c r="E517" i="3"/>
  <c r="G517" i="3" s="1"/>
  <c r="F517" i="3"/>
  <c r="H517" i="3"/>
  <c r="I517" i="3"/>
  <c r="D518" i="3"/>
  <c r="E518" i="3" s="1"/>
  <c r="G518" i="3" s="1"/>
  <c r="F518" i="3"/>
  <c r="H518" i="3"/>
  <c r="I518" i="3"/>
  <c r="D519" i="3"/>
  <c r="E519" i="3" s="1"/>
  <c r="G519" i="3" s="1"/>
  <c r="F519" i="3"/>
  <c r="H519" i="3"/>
  <c r="I519" i="3"/>
  <c r="D520" i="3"/>
  <c r="E520" i="3" s="1"/>
  <c r="F520" i="3"/>
  <c r="G520" i="3"/>
  <c r="H520" i="3"/>
  <c r="I520" i="3"/>
  <c r="D521" i="3"/>
  <c r="E521" i="3"/>
  <c r="G521" i="3" s="1"/>
  <c r="F521" i="3"/>
  <c r="H521" i="3"/>
  <c r="I521" i="3"/>
  <c r="D522" i="3"/>
  <c r="E522" i="3" s="1"/>
  <c r="G522" i="3" s="1"/>
  <c r="F522" i="3"/>
  <c r="H522" i="3"/>
  <c r="I522" i="3"/>
  <c r="D523" i="3"/>
  <c r="E523" i="3" s="1"/>
  <c r="G523" i="3" s="1"/>
  <c r="F523" i="3"/>
  <c r="H523" i="3"/>
  <c r="I523" i="3"/>
  <c r="D524" i="3"/>
  <c r="E524" i="3" s="1"/>
  <c r="F524" i="3"/>
  <c r="G524" i="3"/>
  <c r="H524" i="3"/>
  <c r="I524" i="3"/>
  <c r="D525" i="3"/>
  <c r="E525" i="3"/>
  <c r="G525" i="3" s="1"/>
  <c r="F525" i="3"/>
  <c r="H525" i="3"/>
  <c r="I525" i="3"/>
  <c r="D526" i="3"/>
  <c r="E526" i="3" s="1"/>
  <c r="G526" i="3" s="1"/>
  <c r="F526" i="3"/>
  <c r="H526" i="3"/>
  <c r="I526" i="3"/>
  <c r="D527" i="3"/>
  <c r="E527" i="3" s="1"/>
  <c r="G527" i="3" s="1"/>
  <c r="F527" i="3"/>
  <c r="H527" i="3"/>
  <c r="I527" i="3"/>
  <c r="D528" i="3"/>
  <c r="E528" i="3" s="1"/>
  <c r="F528" i="3"/>
  <c r="G528" i="3"/>
  <c r="H528" i="3"/>
  <c r="I528" i="3"/>
  <c r="D529" i="3"/>
  <c r="E529" i="3"/>
  <c r="G529" i="3" s="1"/>
  <c r="F529" i="3"/>
  <c r="H529" i="3"/>
  <c r="I529" i="3"/>
  <c r="D530" i="3"/>
  <c r="E530" i="3" s="1"/>
  <c r="G530" i="3" s="1"/>
  <c r="F530" i="3"/>
  <c r="H530" i="3"/>
  <c r="I530" i="3"/>
  <c r="D531" i="3"/>
  <c r="E531" i="3" s="1"/>
  <c r="G531" i="3" s="1"/>
  <c r="F531" i="3"/>
  <c r="H531" i="3"/>
  <c r="I531" i="3"/>
  <c r="D532" i="3"/>
  <c r="E532" i="3" s="1"/>
  <c r="F532" i="3"/>
  <c r="G532" i="3"/>
  <c r="H532" i="3"/>
  <c r="I532" i="3"/>
  <c r="D533" i="3"/>
  <c r="E533" i="3"/>
  <c r="G533" i="3" s="1"/>
  <c r="F533" i="3"/>
  <c r="H533" i="3"/>
  <c r="I533" i="3"/>
  <c r="D534" i="3"/>
  <c r="E534" i="3" s="1"/>
  <c r="G534" i="3" s="1"/>
  <c r="F534" i="3"/>
  <c r="H534" i="3"/>
  <c r="I534" i="3"/>
  <c r="D535" i="3"/>
  <c r="E535" i="3" s="1"/>
  <c r="G535" i="3" s="1"/>
  <c r="F535" i="3"/>
  <c r="H535" i="3"/>
  <c r="I535" i="3"/>
  <c r="D536" i="3"/>
  <c r="E536" i="3" s="1"/>
  <c r="F536" i="3"/>
  <c r="G536" i="3"/>
  <c r="H536" i="3"/>
  <c r="I536" i="3"/>
  <c r="D537" i="3"/>
  <c r="E537" i="3"/>
  <c r="G537" i="3" s="1"/>
  <c r="F537" i="3"/>
  <c r="H537" i="3"/>
  <c r="I537" i="3"/>
  <c r="D538" i="3"/>
  <c r="E538" i="3" s="1"/>
  <c r="G538" i="3" s="1"/>
  <c r="F538" i="3"/>
  <c r="H538" i="3"/>
  <c r="I538" i="3"/>
  <c r="D539" i="3"/>
  <c r="E539" i="3" s="1"/>
  <c r="G539" i="3" s="1"/>
  <c r="F539" i="3"/>
  <c r="H539" i="3"/>
  <c r="I539" i="3"/>
  <c r="D540" i="3"/>
  <c r="E540" i="3" s="1"/>
  <c r="F540" i="3"/>
  <c r="G540" i="3"/>
  <c r="H540" i="3"/>
  <c r="I540" i="3"/>
  <c r="D541" i="3"/>
  <c r="E541" i="3"/>
  <c r="G541" i="3" s="1"/>
  <c r="F541" i="3"/>
  <c r="H541" i="3"/>
  <c r="I541" i="3"/>
  <c r="D542" i="3"/>
  <c r="E542" i="3" s="1"/>
  <c r="G542" i="3" s="1"/>
  <c r="F542" i="3"/>
  <c r="H542" i="3"/>
  <c r="I542" i="3"/>
  <c r="D543" i="3"/>
  <c r="E543" i="3" s="1"/>
  <c r="G543" i="3" s="1"/>
  <c r="F543" i="3"/>
  <c r="H543" i="3"/>
  <c r="I543" i="3"/>
  <c r="D544" i="3"/>
  <c r="E544" i="3" s="1"/>
  <c r="F544" i="3"/>
  <c r="G544" i="3"/>
  <c r="H544" i="3"/>
  <c r="I544" i="3"/>
  <c r="D545" i="3"/>
  <c r="E545" i="3"/>
  <c r="G545" i="3" s="1"/>
  <c r="F545" i="3"/>
  <c r="H545" i="3"/>
  <c r="I545" i="3"/>
  <c r="D546" i="3"/>
  <c r="E546" i="3" s="1"/>
  <c r="G546" i="3" s="1"/>
  <c r="F546" i="3"/>
  <c r="H546" i="3"/>
  <c r="I546" i="3"/>
  <c r="D547" i="3"/>
  <c r="E547" i="3" s="1"/>
  <c r="G547" i="3" s="1"/>
  <c r="F547" i="3"/>
  <c r="H547" i="3"/>
  <c r="I547" i="3"/>
  <c r="D548" i="3"/>
  <c r="E548" i="3" s="1"/>
  <c r="F548" i="3"/>
  <c r="G548" i="3"/>
  <c r="H548" i="3"/>
  <c r="I548" i="3"/>
  <c r="D549" i="3"/>
  <c r="E549" i="3"/>
  <c r="G549" i="3" s="1"/>
  <c r="F549" i="3"/>
  <c r="H549" i="3"/>
  <c r="I549" i="3"/>
  <c r="D550" i="3"/>
  <c r="E550" i="3" s="1"/>
  <c r="G550" i="3" s="1"/>
  <c r="F550" i="3"/>
  <c r="H550" i="3"/>
  <c r="I550" i="3"/>
  <c r="D551" i="3"/>
  <c r="E551" i="3" s="1"/>
  <c r="G551" i="3" s="1"/>
  <c r="F551" i="3"/>
  <c r="H551" i="3"/>
  <c r="I551" i="3"/>
  <c r="D552" i="3"/>
  <c r="E552" i="3" s="1"/>
  <c r="F552" i="3"/>
  <c r="G552" i="3"/>
  <c r="H552" i="3"/>
  <c r="I552" i="3"/>
  <c r="D553" i="3"/>
  <c r="E553" i="3"/>
  <c r="G553" i="3" s="1"/>
  <c r="F553" i="3"/>
  <c r="H553" i="3"/>
  <c r="I553" i="3"/>
  <c r="D554" i="3"/>
  <c r="E554" i="3" s="1"/>
  <c r="G554" i="3" s="1"/>
  <c r="F554" i="3"/>
  <c r="H554" i="3"/>
  <c r="I554" i="3"/>
  <c r="D555" i="3"/>
  <c r="E555" i="3" s="1"/>
  <c r="G555" i="3" s="1"/>
  <c r="F555" i="3"/>
  <c r="H555" i="3"/>
  <c r="I555" i="3"/>
  <c r="D556" i="3"/>
  <c r="E556" i="3" s="1"/>
  <c r="F556" i="3"/>
  <c r="G556" i="3"/>
  <c r="H556" i="3"/>
  <c r="I556" i="3"/>
  <c r="D557" i="3"/>
  <c r="E557" i="3"/>
  <c r="G557" i="3" s="1"/>
  <c r="F557" i="3"/>
  <c r="H557" i="3"/>
  <c r="I557" i="3"/>
  <c r="D558" i="3"/>
  <c r="E558" i="3" s="1"/>
  <c r="G558" i="3" s="1"/>
  <c r="F558" i="3"/>
  <c r="H558" i="3"/>
  <c r="I558" i="3"/>
  <c r="D559" i="3"/>
  <c r="E559" i="3" s="1"/>
  <c r="G559" i="3" s="1"/>
  <c r="F559" i="3"/>
  <c r="H559" i="3"/>
  <c r="I559" i="3"/>
  <c r="D560" i="3"/>
  <c r="E560" i="3" s="1"/>
  <c r="F560" i="3"/>
  <c r="G560" i="3"/>
  <c r="H560" i="3"/>
  <c r="I560" i="3"/>
  <c r="D561" i="3"/>
  <c r="E561" i="3"/>
  <c r="G561" i="3" s="1"/>
  <c r="F561" i="3"/>
  <c r="H561" i="3"/>
  <c r="I561" i="3"/>
  <c r="D562" i="3"/>
  <c r="E562" i="3" s="1"/>
  <c r="G562" i="3" s="1"/>
  <c r="F562" i="3"/>
  <c r="H562" i="3"/>
  <c r="I562" i="3"/>
  <c r="D563" i="3"/>
  <c r="E563" i="3" s="1"/>
  <c r="G563" i="3" s="1"/>
  <c r="F563" i="3"/>
  <c r="H563" i="3"/>
  <c r="I563" i="3"/>
  <c r="D564" i="3"/>
  <c r="E564" i="3" s="1"/>
  <c r="F564" i="3"/>
  <c r="G564" i="3"/>
  <c r="H564" i="3"/>
  <c r="I564" i="3"/>
  <c r="D565" i="3"/>
  <c r="E565" i="3"/>
  <c r="G565" i="3" s="1"/>
  <c r="F565" i="3"/>
  <c r="H565" i="3"/>
  <c r="I565" i="3"/>
  <c r="D566" i="3"/>
  <c r="E566" i="3" s="1"/>
  <c r="G566" i="3" s="1"/>
  <c r="F566" i="3"/>
  <c r="H566" i="3"/>
  <c r="I566" i="3"/>
  <c r="D567" i="3"/>
  <c r="E567" i="3" s="1"/>
  <c r="G567" i="3" s="1"/>
  <c r="F567" i="3"/>
  <c r="H567" i="3"/>
  <c r="I567" i="3"/>
  <c r="D568" i="3"/>
  <c r="E568" i="3" s="1"/>
  <c r="F568" i="3"/>
  <c r="G568" i="3"/>
  <c r="H568" i="3"/>
  <c r="I568" i="3"/>
  <c r="D569" i="3"/>
  <c r="E569" i="3"/>
  <c r="G569" i="3" s="1"/>
  <c r="F569" i="3"/>
  <c r="H569" i="3"/>
  <c r="I569" i="3"/>
  <c r="D570" i="3"/>
  <c r="E570" i="3" s="1"/>
  <c r="G570" i="3" s="1"/>
  <c r="F570" i="3"/>
  <c r="H570" i="3"/>
  <c r="I570" i="3"/>
  <c r="D571" i="3"/>
  <c r="E571" i="3" s="1"/>
  <c r="G571" i="3" s="1"/>
  <c r="F571" i="3"/>
  <c r="H571" i="3"/>
  <c r="I571" i="3"/>
  <c r="D572" i="3"/>
  <c r="E572" i="3" s="1"/>
  <c r="F572" i="3"/>
  <c r="G572" i="3"/>
  <c r="H572" i="3"/>
  <c r="I572" i="3"/>
  <c r="D573" i="3"/>
  <c r="E573" i="3"/>
  <c r="G573" i="3" s="1"/>
  <c r="F573" i="3"/>
  <c r="H573" i="3"/>
  <c r="I573" i="3"/>
  <c r="D574" i="3"/>
  <c r="E574" i="3" s="1"/>
  <c r="G574" i="3" s="1"/>
  <c r="F574" i="3"/>
  <c r="H574" i="3"/>
  <c r="I574" i="3"/>
  <c r="D575" i="3"/>
  <c r="E575" i="3" s="1"/>
  <c r="G575" i="3" s="1"/>
  <c r="F575" i="3"/>
  <c r="H575" i="3"/>
  <c r="I575" i="3"/>
  <c r="D576" i="3"/>
  <c r="E576" i="3" s="1"/>
  <c r="F576" i="3"/>
  <c r="G576" i="3"/>
  <c r="H576" i="3"/>
  <c r="I576" i="3"/>
  <c r="D577" i="3"/>
  <c r="E577" i="3"/>
  <c r="G577" i="3" s="1"/>
  <c r="F577" i="3"/>
  <c r="H577" i="3"/>
  <c r="I577" i="3"/>
  <c r="D578" i="3"/>
  <c r="E578" i="3" s="1"/>
  <c r="G578" i="3" s="1"/>
  <c r="F578" i="3"/>
  <c r="H578" i="3"/>
  <c r="I578" i="3"/>
  <c r="D579" i="3"/>
  <c r="E579" i="3" s="1"/>
  <c r="G579" i="3" s="1"/>
  <c r="F579" i="3"/>
  <c r="H579" i="3"/>
  <c r="I579" i="3"/>
  <c r="D580" i="3"/>
  <c r="E580" i="3" s="1"/>
  <c r="F580" i="3"/>
  <c r="G580" i="3"/>
  <c r="H580" i="3"/>
  <c r="I580" i="3"/>
  <c r="D581" i="3"/>
  <c r="E581" i="3"/>
  <c r="G581" i="3" s="1"/>
  <c r="F581" i="3"/>
  <c r="H581" i="3"/>
  <c r="I581" i="3"/>
  <c r="D582" i="3"/>
  <c r="E582" i="3" s="1"/>
  <c r="G582" i="3" s="1"/>
  <c r="F582" i="3"/>
  <c r="H582" i="3"/>
  <c r="I582" i="3"/>
  <c r="D583" i="3"/>
  <c r="E583" i="3" s="1"/>
  <c r="G583" i="3" s="1"/>
  <c r="F583" i="3"/>
  <c r="H583" i="3"/>
  <c r="I583" i="3"/>
  <c r="D584" i="3"/>
  <c r="E584" i="3" s="1"/>
  <c r="F584" i="3"/>
  <c r="G584" i="3"/>
  <c r="H584" i="3"/>
  <c r="I584" i="3"/>
  <c r="D585" i="3"/>
  <c r="E585" i="3"/>
  <c r="G585" i="3" s="1"/>
  <c r="F585" i="3"/>
  <c r="H585" i="3"/>
  <c r="I585" i="3"/>
  <c r="D586" i="3"/>
  <c r="E586" i="3" s="1"/>
  <c r="G586" i="3" s="1"/>
  <c r="F586" i="3"/>
  <c r="H586" i="3"/>
  <c r="I586" i="3"/>
  <c r="D587" i="3"/>
  <c r="E587" i="3" s="1"/>
  <c r="G587" i="3" s="1"/>
  <c r="F587" i="3"/>
  <c r="H587" i="3"/>
  <c r="I587" i="3"/>
  <c r="D588" i="3"/>
  <c r="E588" i="3" s="1"/>
  <c r="F588" i="3"/>
  <c r="G588" i="3"/>
  <c r="H588" i="3"/>
  <c r="I588" i="3"/>
  <c r="D589" i="3"/>
  <c r="E589" i="3"/>
  <c r="G589" i="3" s="1"/>
  <c r="F589" i="3"/>
  <c r="H589" i="3"/>
  <c r="I589" i="3"/>
  <c r="D590" i="3"/>
  <c r="E590" i="3" s="1"/>
  <c r="G590" i="3" s="1"/>
  <c r="F590" i="3"/>
  <c r="H590" i="3"/>
  <c r="I590" i="3"/>
  <c r="D591" i="3"/>
  <c r="E591" i="3" s="1"/>
  <c r="G591" i="3" s="1"/>
  <c r="F591" i="3"/>
  <c r="H591" i="3"/>
  <c r="I591" i="3"/>
  <c r="D592" i="3"/>
  <c r="E592" i="3" s="1"/>
  <c r="F592" i="3"/>
  <c r="G592" i="3"/>
  <c r="H592" i="3"/>
  <c r="I592" i="3"/>
  <c r="D593" i="3"/>
  <c r="E593" i="3"/>
  <c r="G593" i="3" s="1"/>
  <c r="F593" i="3"/>
  <c r="H593" i="3"/>
  <c r="I593" i="3"/>
  <c r="D594" i="3"/>
  <c r="E594" i="3" s="1"/>
  <c r="G594" i="3" s="1"/>
  <c r="F594" i="3"/>
  <c r="H594" i="3"/>
  <c r="I594" i="3"/>
  <c r="D595" i="3"/>
  <c r="E595" i="3" s="1"/>
  <c r="G595" i="3" s="1"/>
  <c r="F595" i="3"/>
  <c r="H595" i="3"/>
  <c r="I595" i="3"/>
  <c r="D596" i="3"/>
  <c r="E596" i="3" s="1"/>
  <c r="F596" i="3"/>
  <c r="G596" i="3"/>
  <c r="H596" i="3"/>
  <c r="I596" i="3"/>
  <c r="D597" i="3"/>
  <c r="E597" i="3"/>
  <c r="G597" i="3" s="1"/>
  <c r="F597" i="3"/>
  <c r="H597" i="3"/>
  <c r="I597" i="3"/>
  <c r="D598" i="3"/>
  <c r="E598" i="3" s="1"/>
  <c r="G598" i="3" s="1"/>
  <c r="F598" i="3"/>
  <c r="H598" i="3"/>
  <c r="I598" i="3"/>
  <c r="D599" i="3"/>
  <c r="E599" i="3" s="1"/>
  <c r="G599" i="3" s="1"/>
  <c r="F599" i="3"/>
  <c r="H599" i="3"/>
  <c r="I599" i="3"/>
  <c r="D600" i="3"/>
  <c r="E600" i="3" s="1"/>
  <c r="F600" i="3"/>
  <c r="G600" i="3"/>
  <c r="H600" i="3"/>
  <c r="I600" i="3"/>
  <c r="D601" i="3"/>
  <c r="E601" i="3"/>
  <c r="G601" i="3" s="1"/>
  <c r="F601" i="3"/>
  <c r="H601" i="3"/>
  <c r="I601" i="3"/>
  <c r="D602" i="3"/>
  <c r="E602" i="3" s="1"/>
  <c r="G602" i="3" s="1"/>
  <c r="F602" i="3"/>
  <c r="H602" i="3"/>
  <c r="I602" i="3"/>
  <c r="D603" i="3"/>
  <c r="E603" i="3" s="1"/>
  <c r="G603" i="3" s="1"/>
  <c r="F603" i="3"/>
  <c r="H603" i="3"/>
  <c r="I603" i="3"/>
  <c r="D604" i="3"/>
  <c r="E604" i="3" s="1"/>
  <c r="F604" i="3"/>
  <c r="G604" i="3"/>
  <c r="H604" i="3"/>
  <c r="I604" i="3"/>
  <c r="D605" i="3"/>
  <c r="E605" i="3"/>
  <c r="G605" i="3" s="1"/>
  <c r="F605" i="3"/>
  <c r="H605" i="3"/>
  <c r="I605" i="3"/>
  <c r="D606" i="3"/>
  <c r="E606" i="3" s="1"/>
  <c r="G606" i="3" s="1"/>
  <c r="F606" i="3"/>
  <c r="H606" i="3"/>
  <c r="I606" i="3"/>
  <c r="D607" i="3"/>
  <c r="E607" i="3" s="1"/>
  <c r="G607" i="3" s="1"/>
  <c r="F607" i="3"/>
  <c r="H607" i="3"/>
  <c r="I607" i="3"/>
  <c r="D608" i="3"/>
  <c r="E608" i="3" s="1"/>
  <c r="F608" i="3"/>
  <c r="G608" i="3"/>
  <c r="H608" i="3"/>
  <c r="I608" i="3"/>
  <c r="D609" i="3"/>
  <c r="E609" i="3"/>
  <c r="G609" i="3" s="1"/>
  <c r="F609" i="3"/>
  <c r="H609" i="3"/>
  <c r="I609" i="3"/>
  <c r="D610" i="3"/>
  <c r="E610" i="3" s="1"/>
  <c r="G610" i="3" s="1"/>
  <c r="F610" i="3"/>
  <c r="H610" i="3"/>
  <c r="I610" i="3"/>
  <c r="D611" i="3"/>
  <c r="E611" i="3" s="1"/>
  <c r="G611" i="3" s="1"/>
  <c r="F611" i="3"/>
  <c r="H611" i="3"/>
  <c r="I611" i="3"/>
  <c r="D612" i="3"/>
  <c r="E612" i="3" s="1"/>
  <c r="F612" i="3"/>
  <c r="G612" i="3"/>
  <c r="H612" i="3"/>
  <c r="I612" i="3"/>
  <c r="D613" i="3"/>
  <c r="E613" i="3"/>
  <c r="G613" i="3" s="1"/>
  <c r="F613" i="3"/>
  <c r="H613" i="3"/>
  <c r="I613" i="3"/>
  <c r="D614" i="3"/>
  <c r="E614" i="3" s="1"/>
  <c r="G614" i="3" s="1"/>
  <c r="F614" i="3"/>
  <c r="H614" i="3"/>
  <c r="I614" i="3"/>
  <c r="D615" i="3"/>
  <c r="E615" i="3" s="1"/>
  <c r="G615" i="3" s="1"/>
  <c r="F615" i="3"/>
  <c r="H615" i="3"/>
  <c r="I615" i="3"/>
  <c r="D616" i="3"/>
  <c r="E616" i="3" s="1"/>
  <c r="F616" i="3"/>
  <c r="G616" i="3"/>
  <c r="H616" i="3"/>
  <c r="I616" i="3"/>
  <c r="D617" i="3"/>
  <c r="E617" i="3"/>
  <c r="G617" i="3" s="1"/>
  <c r="F617" i="3"/>
  <c r="H617" i="3"/>
  <c r="I617" i="3"/>
  <c r="D618" i="3"/>
  <c r="E618" i="3" s="1"/>
  <c r="G618" i="3" s="1"/>
  <c r="F618" i="3"/>
  <c r="H618" i="3"/>
  <c r="I618" i="3"/>
  <c r="D619" i="3"/>
  <c r="E619" i="3" s="1"/>
  <c r="G619" i="3" s="1"/>
  <c r="F619" i="3"/>
  <c r="H619" i="3"/>
  <c r="I619" i="3"/>
  <c r="D620" i="3"/>
  <c r="E620" i="3" s="1"/>
  <c r="F620" i="3"/>
  <c r="G620" i="3"/>
  <c r="H620" i="3"/>
  <c r="I620" i="3"/>
  <c r="D621" i="3"/>
  <c r="E621" i="3"/>
  <c r="G621" i="3" s="1"/>
  <c r="F621" i="3"/>
  <c r="H621" i="3"/>
  <c r="I621" i="3"/>
  <c r="D622" i="3"/>
  <c r="E622" i="3" s="1"/>
  <c r="G622" i="3" s="1"/>
  <c r="F622" i="3"/>
  <c r="H622" i="3"/>
  <c r="I622" i="3"/>
  <c r="D623" i="3"/>
  <c r="E623" i="3" s="1"/>
  <c r="G623" i="3" s="1"/>
  <c r="F623" i="3"/>
  <c r="H623" i="3"/>
  <c r="I623" i="3"/>
  <c r="D624" i="3"/>
  <c r="E624" i="3" s="1"/>
  <c r="F624" i="3"/>
  <c r="G624" i="3"/>
  <c r="H624" i="3"/>
  <c r="I624" i="3"/>
  <c r="D625" i="3"/>
  <c r="E625" i="3"/>
  <c r="G625" i="3" s="1"/>
  <c r="F625" i="3"/>
  <c r="H625" i="3"/>
  <c r="I625" i="3"/>
  <c r="D626" i="3"/>
  <c r="E626" i="3" s="1"/>
  <c r="G626" i="3" s="1"/>
  <c r="F626" i="3"/>
  <c r="H626" i="3"/>
  <c r="I626" i="3"/>
  <c r="D627" i="3"/>
  <c r="E627" i="3" s="1"/>
  <c r="G627" i="3" s="1"/>
  <c r="F627" i="3"/>
  <c r="H627" i="3"/>
  <c r="I627" i="3"/>
  <c r="D628" i="3"/>
  <c r="E628" i="3" s="1"/>
  <c r="F628" i="3"/>
  <c r="G628" i="3"/>
  <c r="H628" i="3"/>
  <c r="I628" i="3"/>
  <c r="D629" i="3"/>
  <c r="E629" i="3"/>
  <c r="G629" i="3" s="1"/>
  <c r="F629" i="3"/>
  <c r="H629" i="3"/>
  <c r="I629" i="3"/>
  <c r="D630" i="3"/>
  <c r="E630" i="3" s="1"/>
  <c r="G630" i="3" s="1"/>
  <c r="F630" i="3"/>
  <c r="H630" i="3"/>
  <c r="I630" i="3"/>
  <c r="D631" i="3"/>
  <c r="E631" i="3" s="1"/>
  <c r="G631" i="3" s="1"/>
  <c r="F631" i="3"/>
  <c r="H631" i="3"/>
  <c r="I631" i="3"/>
  <c r="D632" i="3"/>
  <c r="E632" i="3" s="1"/>
  <c r="F632" i="3"/>
  <c r="G632" i="3"/>
  <c r="H632" i="3"/>
  <c r="I632" i="3"/>
  <c r="D633" i="3"/>
  <c r="E633" i="3"/>
  <c r="G633" i="3" s="1"/>
  <c r="F633" i="3"/>
  <c r="H633" i="3"/>
  <c r="I633" i="3"/>
  <c r="D634" i="3"/>
  <c r="E634" i="3" s="1"/>
  <c r="G634" i="3" s="1"/>
  <c r="F634" i="3"/>
  <c r="H634" i="3"/>
  <c r="I634" i="3"/>
  <c r="D635" i="3"/>
  <c r="E635" i="3" s="1"/>
  <c r="G635" i="3" s="1"/>
  <c r="F635" i="3"/>
  <c r="H635" i="3"/>
  <c r="I635" i="3"/>
  <c r="D636" i="3"/>
  <c r="E636" i="3" s="1"/>
  <c r="F636" i="3"/>
  <c r="G636" i="3"/>
  <c r="H636" i="3"/>
  <c r="I636" i="3"/>
  <c r="D637" i="3"/>
  <c r="E637" i="3"/>
  <c r="G637" i="3" s="1"/>
  <c r="F637" i="3"/>
  <c r="H637" i="3"/>
  <c r="I637" i="3"/>
  <c r="D638" i="3"/>
  <c r="E638" i="3" s="1"/>
  <c r="G638" i="3" s="1"/>
  <c r="F638" i="3"/>
  <c r="H638" i="3"/>
  <c r="I638" i="3"/>
  <c r="D639" i="3"/>
  <c r="E639" i="3" s="1"/>
  <c r="G639" i="3" s="1"/>
  <c r="F639" i="3"/>
  <c r="H639" i="3"/>
  <c r="I639" i="3"/>
  <c r="D640" i="3"/>
  <c r="E640" i="3" s="1"/>
  <c r="F640" i="3"/>
  <c r="G640" i="3"/>
  <c r="H640" i="3"/>
  <c r="I640" i="3"/>
  <c r="D641" i="3"/>
  <c r="E641" i="3"/>
  <c r="G641" i="3" s="1"/>
  <c r="F641" i="3"/>
  <c r="H641" i="3"/>
  <c r="I641" i="3"/>
  <c r="D642" i="3"/>
  <c r="E642" i="3" s="1"/>
  <c r="G642" i="3" s="1"/>
  <c r="F642" i="3"/>
  <c r="H642" i="3"/>
  <c r="I642" i="3"/>
  <c r="D643" i="3"/>
  <c r="E643" i="3" s="1"/>
  <c r="G643" i="3" s="1"/>
  <c r="F643" i="3"/>
  <c r="H643" i="3"/>
  <c r="I643" i="3"/>
  <c r="D644" i="3"/>
  <c r="E644" i="3" s="1"/>
  <c r="F644" i="3"/>
  <c r="G644" i="3"/>
  <c r="H644" i="3"/>
  <c r="I644" i="3"/>
  <c r="D645" i="3"/>
  <c r="E645" i="3"/>
  <c r="G645" i="3" s="1"/>
  <c r="F645" i="3"/>
  <c r="H645" i="3"/>
  <c r="I645" i="3"/>
  <c r="D646" i="3"/>
  <c r="E646" i="3" s="1"/>
  <c r="G646" i="3" s="1"/>
  <c r="F646" i="3"/>
  <c r="H646" i="3"/>
  <c r="I646" i="3"/>
  <c r="D647" i="3"/>
  <c r="E647" i="3"/>
  <c r="G647" i="3" s="1"/>
  <c r="F647" i="3"/>
  <c r="H647" i="3"/>
  <c r="I647" i="3"/>
  <c r="D648" i="3"/>
  <c r="E648" i="3" s="1"/>
  <c r="F648" i="3"/>
  <c r="G648" i="3"/>
  <c r="H648" i="3"/>
  <c r="I648" i="3"/>
  <c r="D649" i="3"/>
  <c r="E649" i="3"/>
  <c r="G649" i="3" s="1"/>
  <c r="F649" i="3"/>
  <c r="H649" i="3"/>
  <c r="I649" i="3"/>
  <c r="D650" i="3"/>
  <c r="E650" i="3" s="1"/>
  <c r="G650" i="3" s="1"/>
  <c r="F650" i="3"/>
  <c r="H650" i="3"/>
  <c r="I650" i="3"/>
  <c r="D651" i="3"/>
  <c r="E651" i="3"/>
  <c r="G651" i="3" s="1"/>
  <c r="F651" i="3"/>
  <c r="H651" i="3"/>
  <c r="I651" i="3"/>
  <c r="D652" i="3"/>
  <c r="E652" i="3" s="1"/>
  <c r="F652" i="3"/>
  <c r="G652" i="3"/>
  <c r="H652" i="3"/>
  <c r="I652" i="3"/>
  <c r="D653" i="3"/>
  <c r="E653" i="3"/>
  <c r="G653" i="3" s="1"/>
  <c r="F653" i="3"/>
  <c r="H653" i="3"/>
  <c r="I653" i="3"/>
  <c r="D654" i="3"/>
  <c r="E654" i="3" s="1"/>
  <c r="G654" i="3" s="1"/>
  <c r="F654" i="3"/>
  <c r="H654" i="3"/>
  <c r="I654" i="3"/>
  <c r="D655" i="3"/>
  <c r="E655" i="3"/>
  <c r="G655" i="3" s="1"/>
  <c r="F655" i="3"/>
  <c r="H655" i="3"/>
  <c r="I655" i="3"/>
  <c r="D656" i="3"/>
  <c r="E656" i="3" s="1"/>
  <c r="F656" i="3"/>
  <c r="G656" i="3"/>
  <c r="H656" i="3"/>
  <c r="I656" i="3"/>
  <c r="D657" i="3"/>
  <c r="E657" i="3"/>
  <c r="G657" i="3" s="1"/>
  <c r="F657" i="3"/>
  <c r="H657" i="3"/>
  <c r="I657" i="3"/>
  <c r="D658" i="3"/>
  <c r="E658" i="3" s="1"/>
  <c r="G658" i="3" s="1"/>
  <c r="F658" i="3"/>
  <c r="H658" i="3"/>
  <c r="I658" i="3"/>
  <c r="D659" i="3"/>
  <c r="E659" i="3"/>
  <c r="G659" i="3" s="1"/>
  <c r="F659" i="3"/>
  <c r="H659" i="3"/>
  <c r="I659" i="3"/>
  <c r="D660" i="3"/>
  <c r="E660" i="3" s="1"/>
  <c r="F660" i="3"/>
  <c r="G660" i="3"/>
  <c r="H660" i="3"/>
  <c r="I660" i="3"/>
  <c r="D661" i="3"/>
  <c r="E661" i="3"/>
  <c r="G661" i="3" s="1"/>
  <c r="F661" i="3"/>
  <c r="H661" i="3"/>
  <c r="I661" i="3"/>
  <c r="D662" i="3"/>
  <c r="E662" i="3" s="1"/>
  <c r="G662" i="3" s="1"/>
  <c r="F662" i="3"/>
  <c r="H662" i="3"/>
  <c r="I662" i="3"/>
  <c r="D663" i="3"/>
  <c r="E663" i="3"/>
  <c r="G663" i="3" s="1"/>
  <c r="F663" i="3"/>
  <c r="H663" i="3"/>
  <c r="I663" i="3"/>
  <c r="D664" i="3"/>
  <c r="E664" i="3" s="1"/>
  <c r="F664" i="3"/>
  <c r="G664" i="3"/>
  <c r="H664" i="3"/>
  <c r="I664" i="3"/>
  <c r="D665" i="3"/>
  <c r="E665" i="3"/>
  <c r="G665" i="3" s="1"/>
  <c r="F665" i="3"/>
  <c r="H665" i="3"/>
  <c r="I665" i="3"/>
  <c r="D666" i="3"/>
  <c r="E666" i="3" s="1"/>
  <c r="G666" i="3" s="1"/>
  <c r="F666" i="3"/>
  <c r="H666" i="3"/>
  <c r="I666" i="3"/>
  <c r="D667" i="3"/>
  <c r="E667" i="3"/>
  <c r="G667" i="3" s="1"/>
  <c r="F667" i="3"/>
  <c r="H667" i="3"/>
  <c r="I667" i="3"/>
  <c r="D668" i="3"/>
  <c r="E668" i="3" s="1"/>
  <c r="F668" i="3"/>
  <c r="G668" i="3"/>
  <c r="H668" i="3"/>
  <c r="I668" i="3"/>
  <c r="D669" i="3"/>
  <c r="E669" i="3"/>
  <c r="G669" i="3" s="1"/>
  <c r="F669" i="3"/>
  <c r="H669" i="3"/>
  <c r="I669" i="3"/>
  <c r="D670" i="3"/>
  <c r="E670" i="3" s="1"/>
  <c r="G670" i="3" s="1"/>
  <c r="F670" i="3"/>
  <c r="H670" i="3"/>
  <c r="I670" i="3"/>
  <c r="D671" i="3"/>
  <c r="E671" i="3"/>
  <c r="G671" i="3" s="1"/>
  <c r="F671" i="3"/>
  <c r="H671" i="3"/>
  <c r="I671" i="3"/>
  <c r="D672" i="3"/>
  <c r="E672" i="3" s="1"/>
  <c r="F672" i="3"/>
  <c r="G672" i="3"/>
  <c r="H672" i="3"/>
  <c r="I672" i="3"/>
  <c r="D673" i="3"/>
  <c r="E673" i="3"/>
  <c r="G673" i="3" s="1"/>
  <c r="F673" i="3"/>
  <c r="H673" i="3"/>
  <c r="I673" i="3"/>
  <c r="D674" i="3"/>
  <c r="E674" i="3" s="1"/>
  <c r="G674" i="3" s="1"/>
  <c r="F674" i="3"/>
  <c r="H674" i="3"/>
  <c r="I674" i="3"/>
  <c r="D675" i="3"/>
  <c r="E675" i="3"/>
  <c r="G675" i="3" s="1"/>
  <c r="F675" i="3"/>
  <c r="H675" i="3"/>
  <c r="I675" i="3"/>
  <c r="D676" i="3"/>
  <c r="E676" i="3" s="1"/>
  <c r="F676" i="3"/>
  <c r="G676" i="3"/>
  <c r="H676" i="3"/>
  <c r="I676" i="3"/>
  <c r="D677" i="3"/>
  <c r="E677" i="3"/>
  <c r="G677" i="3" s="1"/>
  <c r="F677" i="3"/>
  <c r="H677" i="3"/>
  <c r="I677" i="3"/>
  <c r="D678" i="3"/>
  <c r="E678" i="3" s="1"/>
  <c r="G678" i="3" s="1"/>
  <c r="F678" i="3"/>
  <c r="H678" i="3"/>
  <c r="I678" i="3"/>
  <c r="D679" i="3"/>
  <c r="E679" i="3"/>
  <c r="G679" i="3" s="1"/>
  <c r="F679" i="3"/>
  <c r="H679" i="3"/>
  <c r="I679" i="3"/>
  <c r="D680" i="3"/>
  <c r="E680" i="3" s="1"/>
  <c r="F680" i="3"/>
  <c r="G680" i="3"/>
  <c r="H680" i="3"/>
  <c r="I680" i="3"/>
  <c r="D681" i="3"/>
  <c r="E681" i="3"/>
  <c r="G681" i="3" s="1"/>
  <c r="F681" i="3"/>
  <c r="H681" i="3"/>
  <c r="I681" i="3"/>
  <c r="D682" i="3"/>
  <c r="E682" i="3" s="1"/>
  <c r="G682" i="3" s="1"/>
  <c r="F682" i="3"/>
  <c r="H682" i="3"/>
  <c r="I682" i="3"/>
  <c r="D683" i="3"/>
  <c r="E683" i="3"/>
  <c r="G683" i="3" s="1"/>
  <c r="F683" i="3"/>
  <c r="H683" i="3"/>
  <c r="I683" i="3"/>
  <c r="D684" i="3"/>
  <c r="E684" i="3" s="1"/>
  <c r="F684" i="3"/>
  <c r="G684" i="3"/>
  <c r="H684" i="3"/>
  <c r="I684" i="3"/>
  <c r="D685" i="3"/>
  <c r="E685" i="3"/>
  <c r="G685" i="3" s="1"/>
  <c r="F685" i="3"/>
  <c r="H685" i="3"/>
  <c r="I685" i="3"/>
  <c r="D686" i="3"/>
  <c r="E686" i="3" s="1"/>
  <c r="G686" i="3" s="1"/>
  <c r="F686" i="3"/>
  <c r="H686" i="3"/>
  <c r="I686" i="3"/>
  <c r="D687" i="3"/>
  <c r="E687" i="3"/>
  <c r="G687" i="3" s="1"/>
  <c r="F687" i="3"/>
  <c r="H687" i="3"/>
  <c r="I687" i="3"/>
  <c r="D688" i="3"/>
  <c r="E688" i="3" s="1"/>
  <c r="F688" i="3"/>
  <c r="G688" i="3"/>
  <c r="H688" i="3"/>
  <c r="I688" i="3"/>
  <c r="D689" i="3"/>
  <c r="E689" i="3"/>
  <c r="G689" i="3" s="1"/>
  <c r="F689" i="3"/>
  <c r="H689" i="3"/>
  <c r="I689" i="3"/>
  <c r="D690" i="3"/>
  <c r="E690" i="3" s="1"/>
  <c r="G690" i="3" s="1"/>
  <c r="F690" i="3"/>
  <c r="H690" i="3"/>
  <c r="I690" i="3"/>
  <c r="D691" i="3"/>
  <c r="E691" i="3"/>
  <c r="G691" i="3" s="1"/>
  <c r="F691" i="3"/>
  <c r="H691" i="3"/>
  <c r="I691" i="3"/>
  <c r="D692" i="3"/>
  <c r="E692" i="3" s="1"/>
  <c r="F692" i="3"/>
  <c r="G692" i="3"/>
  <c r="H692" i="3"/>
  <c r="I692" i="3"/>
  <c r="D693" i="3"/>
  <c r="E693" i="3"/>
  <c r="G693" i="3" s="1"/>
  <c r="F693" i="3"/>
  <c r="H693" i="3"/>
  <c r="I693" i="3"/>
  <c r="D694" i="3"/>
  <c r="E694" i="3" s="1"/>
  <c r="G694" i="3" s="1"/>
  <c r="F694" i="3"/>
  <c r="H694" i="3"/>
  <c r="I694" i="3"/>
  <c r="D695" i="3"/>
  <c r="E695" i="3"/>
  <c r="G695" i="3" s="1"/>
  <c r="F695" i="3"/>
  <c r="H695" i="3"/>
  <c r="I695" i="3"/>
  <c r="D696" i="3"/>
  <c r="E696" i="3" s="1"/>
  <c r="F696" i="3"/>
  <c r="G696" i="3"/>
  <c r="H696" i="3"/>
  <c r="I696" i="3"/>
  <c r="D697" i="3"/>
  <c r="E697" i="3"/>
  <c r="G697" i="3" s="1"/>
  <c r="F697" i="3"/>
  <c r="H697" i="3"/>
  <c r="I697" i="3"/>
  <c r="D698" i="3"/>
  <c r="E698" i="3" s="1"/>
  <c r="G698" i="3" s="1"/>
  <c r="F698" i="3"/>
  <c r="H698" i="3"/>
  <c r="I698" i="3"/>
  <c r="D699" i="3"/>
  <c r="E699" i="3"/>
  <c r="G699" i="3" s="1"/>
  <c r="F699" i="3"/>
  <c r="H699" i="3"/>
  <c r="I699" i="3"/>
  <c r="D700" i="3"/>
  <c r="E700" i="3" s="1"/>
  <c r="F700" i="3"/>
  <c r="G700" i="3"/>
  <c r="H700" i="3"/>
  <c r="I700" i="3"/>
  <c r="D701" i="3"/>
  <c r="E701" i="3"/>
  <c r="G701" i="3" s="1"/>
  <c r="F701" i="3"/>
  <c r="H701" i="3"/>
  <c r="I701" i="3"/>
  <c r="D702" i="3"/>
  <c r="E702" i="3" s="1"/>
  <c r="G702" i="3" s="1"/>
  <c r="F702" i="3"/>
  <c r="H702" i="3"/>
  <c r="I702" i="3"/>
  <c r="D703" i="3"/>
  <c r="E703" i="3"/>
  <c r="G703" i="3" s="1"/>
  <c r="F703" i="3"/>
  <c r="H703" i="3"/>
  <c r="I703" i="3"/>
  <c r="D704" i="3"/>
  <c r="E704" i="3" s="1"/>
  <c r="F704" i="3"/>
  <c r="G704" i="3"/>
  <c r="H704" i="3"/>
  <c r="I704" i="3"/>
  <c r="D705" i="3"/>
  <c r="E705" i="3"/>
  <c r="G705" i="3" s="1"/>
  <c r="F705" i="3"/>
  <c r="H705" i="3"/>
  <c r="I705" i="3"/>
  <c r="D706" i="3"/>
  <c r="E706" i="3" s="1"/>
  <c r="G706" i="3" s="1"/>
  <c r="F706" i="3"/>
  <c r="H706" i="3"/>
  <c r="I706" i="3"/>
  <c r="D707" i="3"/>
  <c r="E707" i="3"/>
  <c r="G707" i="3" s="1"/>
  <c r="F707" i="3"/>
  <c r="H707" i="3"/>
  <c r="I707" i="3"/>
  <c r="D708" i="3"/>
  <c r="E708" i="3" s="1"/>
  <c r="F708" i="3"/>
  <c r="G708" i="3"/>
  <c r="H708" i="3"/>
  <c r="I708" i="3"/>
  <c r="D709" i="3"/>
  <c r="E709" i="3"/>
  <c r="G709" i="3" s="1"/>
  <c r="F709" i="3"/>
  <c r="H709" i="3"/>
  <c r="I709" i="3"/>
  <c r="D710" i="3"/>
  <c r="E710" i="3" s="1"/>
  <c r="G710" i="3" s="1"/>
  <c r="F710" i="3"/>
  <c r="H710" i="3"/>
  <c r="I710" i="3"/>
  <c r="D711" i="3"/>
  <c r="E711" i="3"/>
  <c r="G711" i="3" s="1"/>
  <c r="F711" i="3"/>
  <c r="H711" i="3"/>
  <c r="I711" i="3"/>
  <c r="D712" i="3"/>
  <c r="E712" i="3" s="1"/>
  <c r="F712" i="3"/>
  <c r="G712" i="3"/>
  <c r="H712" i="3"/>
  <c r="I712" i="3"/>
  <c r="D713" i="3"/>
  <c r="E713" i="3"/>
  <c r="G713" i="3" s="1"/>
  <c r="F713" i="3"/>
  <c r="H713" i="3"/>
  <c r="I713" i="3"/>
  <c r="D714" i="3"/>
  <c r="E714" i="3" s="1"/>
  <c r="G714" i="3" s="1"/>
  <c r="F714" i="3"/>
  <c r="H714" i="3"/>
  <c r="I714" i="3"/>
  <c r="D715" i="3"/>
  <c r="E715" i="3"/>
  <c r="G715" i="3" s="1"/>
  <c r="F715" i="3"/>
  <c r="H715" i="3"/>
  <c r="I715" i="3"/>
  <c r="D716" i="3"/>
  <c r="E716" i="3" s="1"/>
  <c r="F716" i="3"/>
  <c r="G716" i="3"/>
  <c r="H716" i="3"/>
  <c r="I716" i="3"/>
  <c r="D717" i="3"/>
  <c r="E717" i="3"/>
  <c r="G717" i="3" s="1"/>
  <c r="F717" i="3"/>
  <c r="H717" i="3"/>
  <c r="I717" i="3"/>
  <c r="D718" i="3"/>
  <c r="E718" i="3" s="1"/>
  <c r="G718" i="3" s="1"/>
  <c r="F718" i="3"/>
  <c r="H718" i="3"/>
  <c r="I718" i="3"/>
  <c r="D719" i="3"/>
  <c r="E719" i="3"/>
  <c r="G719" i="3" s="1"/>
  <c r="F719" i="3"/>
  <c r="H719" i="3"/>
  <c r="I719" i="3"/>
  <c r="D720" i="3"/>
  <c r="E720" i="3" s="1"/>
  <c r="F720" i="3"/>
  <c r="G720" i="3"/>
  <c r="H720" i="3"/>
  <c r="I720" i="3"/>
  <c r="D721" i="3"/>
  <c r="E721" i="3"/>
  <c r="G721" i="3" s="1"/>
  <c r="F721" i="3"/>
  <c r="H721" i="3"/>
  <c r="I721" i="3"/>
  <c r="D722" i="3"/>
  <c r="E722" i="3" s="1"/>
  <c r="G722" i="3" s="1"/>
  <c r="F722" i="3"/>
  <c r="H722" i="3"/>
  <c r="I722" i="3"/>
  <c r="D723" i="3"/>
  <c r="E723" i="3"/>
  <c r="G723" i="3" s="1"/>
  <c r="F723" i="3"/>
  <c r="H723" i="3"/>
  <c r="I723" i="3"/>
  <c r="D724" i="3"/>
  <c r="E724" i="3" s="1"/>
  <c r="F724" i="3"/>
  <c r="G724" i="3"/>
  <c r="H724" i="3"/>
  <c r="I724" i="3"/>
  <c r="D725" i="3"/>
  <c r="E725" i="3"/>
  <c r="G725" i="3" s="1"/>
  <c r="F725" i="3"/>
  <c r="H725" i="3"/>
  <c r="I725" i="3"/>
  <c r="D726" i="3"/>
  <c r="E726" i="3" s="1"/>
  <c r="G726" i="3" s="1"/>
  <c r="F726" i="3"/>
  <c r="H726" i="3"/>
  <c r="I726" i="3"/>
  <c r="D727" i="3"/>
  <c r="E727" i="3"/>
  <c r="G727" i="3" s="1"/>
  <c r="F727" i="3"/>
  <c r="H727" i="3"/>
  <c r="I727" i="3"/>
  <c r="D728" i="3"/>
  <c r="E728" i="3" s="1"/>
  <c r="F728" i="3"/>
  <c r="G728" i="3"/>
  <c r="H728" i="3"/>
  <c r="I728" i="3"/>
  <c r="D729" i="3"/>
  <c r="E729" i="3"/>
  <c r="G729" i="3" s="1"/>
  <c r="F729" i="3"/>
  <c r="H729" i="3"/>
  <c r="I729" i="3"/>
  <c r="D730" i="3"/>
  <c r="E730" i="3" s="1"/>
  <c r="G730" i="3" s="1"/>
  <c r="F730" i="3"/>
  <c r="H730" i="3"/>
  <c r="I730" i="3"/>
  <c r="D731" i="3"/>
  <c r="E731" i="3"/>
  <c r="G731" i="3" s="1"/>
  <c r="F731" i="3"/>
  <c r="H731" i="3"/>
  <c r="I731" i="3"/>
  <c r="D732" i="3"/>
  <c r="E732" i="3" s="1"/>
  <c r="F732" i="3"/>
  <c r="G732" i="3"/>
  <c r="H732" i="3"/>
  <c r="I732" i="3"/>
  <c r="D733" i="3"/>
  <c r="E733" i="3"/>
  <c r="G733" i="3" s="1"/>
  <c r="F733" i="3"/>
  <c r="H733" i="3"/>
  <c r="I733" i="3"/>
  <c r="D734" i="3"/>
  <c r="E734" i="3" s="1"/>
  <c r="G734" i="3" s="1"/>
  <c r="F734" i="3"/>
  <c r="H734" i="3"/>
  <c r="I734" i="3"/>
  <c r="D735" i="3"/>
  <c r="E735" i="3"/>
  <c r="G735" i="3" s="1"/>
  <c r="F735" i="3"/>
  <c r="H735" i="3"/>
  <c r="I735" i="3"/>
  <c r="D736" i="3"/>
  <c r="E736" i="3" s="1"/>
  <c r="F736" i="3"/>
  <c r="G736" i="3"/>
  <c r="H736" i="3"/>
  <c r="I736" i="3"/>
  <c r="D737" i="3"/>
  <c r="E737" i="3"/>
  <c r="G737" i="3" s="1"/>
  <c r="F737" i="3"/>
  <c r="H737" i="3"/>
  <c r="I737" i="3"/>
  <c r="D738" i="3"/>
  <c r="E738" i="3" s="1"/>
  <c r="G738" i="3" s="1"/>
  <c r="F738" i="3"/>
  <c r="H738" i="3"/>
  <c r="I738" i="3"/>
  <c r="D739" i="3"/>
  <c r="E739" i="3"/>
  <c r="G739" i="3" s="1"/>
  <c r="F739" i="3"/>
  <c r="H739" i="3"/>
  <c r="I739" i="3"/>
  <c r="D740" i="3"/>
  <c r="E740" i="3" s="1"/>
  <c r="F740" i="3"/>
  <c r="G740" i="3"/>
  <c r="H740" i="3"/>
  <c r="I740" i="3"/>
  <c r="D741" i="3"/>
  <c r="E741" i="3"/>
  <c r="G741" i="3" s="1"/>
  <c r="F741" i="3"/>
  <c r="H741" i="3"/>
  <c r="I741" i="3"/>
  <c r="D742" i="3"/>
  <c r="E742" i="3" s="1"/>
  <c r="G742" i="3" s="1"/>
  <c r="F742" i="3"/>
  <c r="H742" i="3"/>
  <c r="I742" i="3"/>
  <c r="D743" i="3"/>
  <c r="E743" i="3"/>
  <c r="G743" i="3" s="1"/>
  <c r="F743" i="3"/>
  <c r="H743" i="3"/>
  <c r="I743" i="3"/>
  <c r="D744" i="3"/>
  <c r="E744" i="3" s="1"/>
  <c r="F744" i="3"/>
  <c r="G744" i="3"/>
  <c r="H744" i="3"/>
  <c r="I744" i="3"/>
  <c r="D745" i="3"/>
  <c r="E745" i="3"/>
  <c r="G745" i="3" s="1"/>
  <c r="F745" i="3"/>
  <c r="H745" i="3"/>
  <c r="I745" i="3"/>
  <c r="D746" i="3"/>
  <c r="E746" i="3" s="1"/>
  <c r="G746" i="3" s="1"/>
  <c r="F746" i="3"/>
  <c r="H746" i="3"/>
  <c r="I746" i="3"/>
  <c r="D747" i="3"/>
  <c r="E747" i="3"/>
  <c r="G747" i="3" s="1"/>
  <c r="F747" i="3"/>
  <c r="H747" i="3"/>
  <c r="I747" i="3"/>
  <c r="D748" i="3"/>
  <c r="E748" i="3" s="1"/>
  <c r="F748" i="3"/>
  <c r="G748" i="3"/>
  <c r="H748" i="3"/>
  <c r="I748" i="3"/>
  <c r="D749" i="3"/>
  <c r="E749" i="3"/>
  <c r="G749" i="3" s="1"/>
  <c r="F749" i="3"/>
  <c r="H749" i="3"/>
  <c r="I749" i="3"/>
  <c r="D750" i="3"/>
  <c r="E750" i="3" s="1"/>
  <c r="G750" i="3" s="1"/>
  <c r="F750" i="3"/>
  <c r="H750" i="3"/>
  <c r="I750" i="3"/>
  <c r="D751" i="3"/>
  <c r="E751" i="3"/>
  <c r="G751" i="3" s="1"/>
  <c r="F751" i="3"/>
  <c r="H751" i="3"/>
  <c r="I751" i="3"/>
  <c r="D752" i="3"/>
  <c r="E752" i="3" s="1"/>
  <c r="F752" i="3"/>
  <c r="G752" i="3"/>
  <c r="H752" i="3"/>
  <c r="I752" i="3"/>
  <c r="D753" i="3"/>
  <c r="E753" i="3"/>
  <c r="G753" i="3" s="1"/>
  <c r="F753" i="3"/>
  <c r="H753" i="3"/>
  <c r="I753" i="3"/>
  <c r="D754" i="3"/>
  <c r="E754" i="3" s="1"/>
  <c r="G754" i="3" s="1"/>
  <c r="F754" i="3"/>
  <c r="H754" i="3"/>
  <c r="I754" i="3"/>
  <c r="D755" i="3"/>
  <c r="E755" i="3"/>
  <c r="G755" i="3" s="1"/>
  <c r="F755" i="3"/>
  <c r="H755" i="3"/>
  <c r="I755" i="3"/>
  <c r="D756" i="3"/>
  <c r="E756" i="3" s="1"/>
  <c r="F756" i="3"/>
  <c r="G756" i="3"/>
  <c r="H756" i="3"/>
  <c r="I756" i="3"/>
  <c r="D757" i="3"/>
  <c r="E757" i="3"/>
  <c r="G757" i="3" s="1"/>
  <c r="F757" i="3"/>
  <c r="H757" i="3"/>
  <c r="I757" i="3"/>
  <c r="D758" i="3"/>
  <c r="E758" i="3" s="1"/>
  <c r="G758" i="3" s="1"/>
  <c r="F758" i="3"/>
  <c r="H758" i="3"/>
  <c r="I758" i="3"/>
  <c r="D759" i="3"/>
  <c r="E759" i="3"/>
  <c r="G759" i="3" s="1"/>
  <c r="F759" i="3"/>
  <c r="H759" i="3"/>
  <c r="I759" i="3"/>
  <c r="D760" i="3"/>
  <c r="E760" i="3" s="1"/>
  <c r="F760" i="3"/>
  <c r="G760" i="3"/>
  <c r="H760" i="3"/>
  <c r="I760" i="3"/>
  <c r="D761" i="3"/>
  <c r="E761" i="3"/>
  <c r="G761" i="3" s="1"/>
  <c r="F761" i="3"/>
  <c r="H761" i="3"/>
  <c r="I761" i="3"/>
  <c r="D762" i="3"/>
  <c r="E762" i="3" s="1"/>
  <c r="G762" i="3" s="1"/>
  <c r="F762" i="3"/>
  <c r="H762" i="3"/>
  <c r="I762" i="3"/>
  <c r="D763" i="3"/>
  <c r="E763" i="3"/>
  <c r="G763" i="3" s="1"/>
  <c r="F763" i="3"/>
  <c r="H763" i="3"/>
  <c r="I763" i="3"/>
  <c r="D764" i="3"/>
  <c r="E764" i="3" s="1"/>
  <c r="F764" i="3"/>
  <c r="G764" i="3"/>
  <c r="H764" i="3"/>
  <c r="I764" i="3"/>
  <c r="D765" i="3"/>
  <c r="E765" i="3"/>
  <c r="G765" i="3" s="1"/>
  <c r="F765" i="3"/>
  <c r="H765" i="3"/>
  <c r="I765" i="3"/>
  <c r="D766" i="3"/>
  <c r="E766" i="3" s="1"/>
  <c r="G766" i="3" s="1"/>
  <c r="F766" i="3"/>
  <c r="H766" i="3"/>
  <c r="I766" i="3"/>
  <c r="D767" i="3"/>
  <c r="E767" i="3"/>
  <c r="G767" i="3" s="1"/>
  <c r="F767" i="3"/>
  <c r="H767" i="3"/>
  <c r="I767" i="3"/>
  <c r="D768" i="3"/>
  <c r="E768" i="3" s="1"/>
  <c r="F768" i="3"/>
  <c r="G768" i="3"/>
  <c r="H768" i="3"/>
  <c r="I768" i="3"/>
  <c r="D769" i="3"/>
  <c r="E769" i="3"/>
  <c r="G769" i="3" s="1"/>
  <c r="F769" i="3"/>
  <c r="H769" i="3"/>
  <c r="I769" i="3"/>
  <c r="D770" i="3"/>
  <c r="E770" i="3" s="1"/>
  <c r="G770" i="3" s="1"/>
  <c r="F770" i="3"/>
  <c r="H770" i="3"/>
  <c r="I770" i="3"/>
  <c r="D771" i="3"/>
  <c r="E771" i="3"/>
  <c r="G771" i="3" s="1"/>
  <c r="F771" i="3"/>
  <c r="H771" i="3"/>
  <c r="I771" i="3"/>
  <c r="D772" i="3"/>
  <c r="E772" i="3" s="1"/>
  <c r="F772" i="3"/>
  <c r="G772" i="3"/>
  <c r="H772" i="3"/>
  <c r="I772" i="3"/>
  <c r="D773" i="3"/>
  <c r="E773" i="3"/>
  <c r="G773" i="3" s="1"/>
  <c r="F773" i="3"/>
  <c r="H773" i="3"/>
  <c r="I773" i="3"/>
  <c r="D774" i="3"/>
  <c r="E774" i="3" s="1"/>
  <c r="G774" i="3" s="1"/>
  <c r="F774" i="3"/>
  <c r="H774" i="3"/>
  <c r="I774" i="3"/>
  <c r="D775" i="3"/>
  <c r="E775" i="3"/>
  <c r="G775" i="3" s="1"/>
  <c r="F775" i="3"/>
  <c r="H775" i="3"/>
  <c r="I775" i="3"/>
  <c r="D776" i="3"/>
  <c r="E776" i="3" s="1"/>
  <c r="F776" i="3"/>
  <c r="G776" i="3"/>
  <c r="H776" i="3"/>
  <c r="I776" i="3"/>
  <c r="D777" i="3"/>
  <c r="E777" i="3"/>
  <c r="G777" i="3" s="1"/>
  <c r="F777" i="3"/>
  <c r="H777" i="3"/>
  <c r="I777" i="3"/>
  <c r="D778" i="3"/>
  <c r="E778" i="3" s="1"/>
  <c r="G778" i="3" s="1"/>
  <c r="F778" i="3"/>
  <c r="H778" i="3"/>
  <c r="I778" i="3"/>
  <c r="D779" i="3"/>
  <c r="E779" i="3"/>
  <c r="G779" i="3" s="1"/>
  <c r="F779" i="3"/>
  <c r="H779" i="3"/>
  <c r="I779" i="3"/>
  <c r="D780" i="3"/>
  <c r="E780" i="3" s="1"/>
  <c r="F780" i="3"/>
  <c r="G780" i="3"/>
  <c r="H780" i="3"/>
  <c r="I780" i="3"/>
  <c r="D781" i="3"/>
  <c r="E781" i="3"/>
  <c r="G781" i="3" s="1"/>
  <c r="F781" i="3"/>
  <c r="H781" i="3"/>
  <c r="I781" i="3"/>
  <c r="D782" i="3"/>
  <c r="E782" i="3" s="1"/>
  <c r="G782" i="3" s="1"/>
  <c r="F782" i="3"/>
  <c r="H782" i="3"/>
  <c r="I782" i="3"/>
  <c r="D783" i="3"/>
  <c r="E783" i="3"/>
  <c r="G783" i="3" s="1"/>
  <c r="F783" i="3"/>
  <c r="H783" i="3"/>
  <c r="I783" i="3"/>
  <c r="D784" i="3"/>
  <c r="E784" i="3" s="1"/>
  <c r="F784" i="3"/>
  <c r="G784" i="3"/>
  <c r="H784" i="3"/>
  <c r="I784" i="3"/>
  <c r="D785" i="3"/>
  <c r="E785" i="3"/>
  <c r="G785" i="3" s="1"/>
  <c r="F785" i="3"/>
  <c r="H785" i="3"/>
  <c r="I785" i="3"/>
  <c r="D786" i="3"/>
  <c r="E786" i="3" s="1"/>
  <c r="G786" i="3" s="1"/>
  <c r="F786" i="3"/>
  <c r="H786" i="3"/>
  <c r="I786" i="3"/>
  <c r="D787" i="3"/>
  <c r="E787" i="3"/>
  <c r="G787" i="3" s="1"/>
  <c r="F787" i="3"/>
  <c r="H787" i="3"/>
  <c r="I787" i="3"/>
  <c r="D788" i="3"/>
  <c r="E788" i="3" s="1"/>
  <c r="F788" i="3"/>
  <c r="G788" i="3"/>
  <c r="H788" i="3"/>
  <c r="I788" i="3"/>
  <c r="D789" i="3"/>
  <c r="E789" i="3"/>
  <c r="G789" i="3" s="1"/>
  <c r="F789" i="3"/>
  <c r="H789" i="3"/>
  <c r="I789" i="3"/>
  <c r="D790" i="3"/>
  <c r="E790" i="3" s="1"/>
  <c r="G790" i="3" s="1"/>
  <c r="F790" i="3"/>
  <c r="H790" i="3"/>
  <c r="I790" i="3"/>
  <c r="D791" i="3"/>
  <c r="E791" i="3"/>
  <c r="G791" i="3" s="1"/>
  <c r="F791" i="3"/>
  <c r="H791" i="3"/>
  <c r="I791" i="3"/>
  <c r="D792" i="3"/>
  <c r="E792" i="3" s="1"/>
  <c r="F792" i="3"/>
  <c r="G792" i="3"/>
  <c r="H792" i="3"/>
  <c r="I792" i="3"/>
  <c r="D793" i="3"/>
  <c r="E793" i="3"/>
  <c r="G793" i="3" s="1"/>
  <c r="F793" i="3"/>
  <c r="H793" i="3"/>
  <c r="I793" i="3"/>
  <c r="D794" i="3"/>
  <c r="E794" i="3" s="1"/>
  <c r="G794" i="3" s="1"/>
  <c r="F794" i="3"/>
  <c r="H794" i="3"/>
  <c r="I794" i="3"/>
  <c r="D795" i="3"/>
  <c r="E795" i="3"/>
  <c r="G795" i="3" s="1"/>
  <c r="F795" i="3"/>
  <c r="H795" i="3"/>
  <c r="I795" i="3"/>
  <c r="D796" i="3"/>
  <c r="E796" i="3" s="1"/>
  <c r="F796" i="3"/>
  <c r="G796" i="3"/>
  <c r="H796" i="3"/>
  <c r="I796" i="3"/>
  <c r="D797" i="3"/>
  <c r="E797" i="3"/>
  <c r="G797" i="3" s="1"/>
  <c r="F797" i="3"/>
  <c r="H797" i="3"/>
  <c r="I797" i="3"/>
  <c r="D798" i="3"/>
  <c r="E798" i="3" s="1"/>
  <c r="G798" i="3" s="1"/>
  <c r="F798" i="3"/>
  <c r="H798" i="3"/>
  <c r="I798" i="3"/>
  <c r="D799" i="3"/>
  <c r="E799" i="3"/>
  <c r="G799" i="3" s="1"/>
  <c r="F799" i="3"/>
  <c r="H799" i="3"/>
  <c r="I799" i="3"/>
  <c r="D800" i="3"/>
  <c r="E800" i="3" s="1"/>
  <c r="F800" i="3"/>
  <c r="G800" i="3"/>
  <c r="H800" i="3"/>
  <c r="I800" i="3"/>
  <c r="D801" i="3"/>
  <c r="E801" i="3"/>
  <c r="G801" i="3" s="1"/>
  <c r="F801" i="3"/>
  <c r="H801" i="3"/>
  <c r="I801" i="3"/>
  <c r="D802" i="3"/>
  <c r="E802" i="3" s="1"/>
  <c r="G802" i="3" s="1"/>
  <c r="F802" i="3"/>
  <c r="H802" i="3"/>
  <c r="I802" i="3"/>
  <c r="D803" i="3"/>
  <c r="E803" i="3"/>
  <c r="G803" i="3" s="1"/>
  <c r="F803" i="3"/>
  <c r="H803" i="3"/>
  <c r="I803" i="3"/>
  <c r="D804" i="3"/>
  <c r="E804" i="3" s="1"/>
  <c r="F804" i="3"/>
  <c r="G804" i="3"/>
  <c r="H804" i="3"/>
  <c r="I804" i="3"/>
  <c r="D805" i="3"/>
  <c r="E805" i="3"/>
  <c r="G805" i="3" s="1"/>
  <c r="F805" i="3"/>
  <c r="H805" i="3"/>
  <c r="I805" i="3"/>
  <c r="D806" i="3"/>
  <c r="E806" i="3" s="1"/>
  <c r="G806" i="3" s="1"/>
  <c r="F806" i="3"/>
  <c r="H806" i="3"/>
  <c r="I806" i="3"/>
  <c r="D807" i="3"/>
  <c r="E807" i="3"/>
  <c r="G807" i="3" s="1"/>
  <c r="F807" i="3"/>
  <c r="H807" i="3"/>
  <c r="I807" i="3"/>
  <c r="D808" i="3"/>
  <c r="E808" i="3" s="1"/>
  <c r="F808" i="3"/>
  <c r="G808" i="3"/>
  <c r="H808" i="3"/>
  <c r="I808" i="3"/>
  <c r="D809" i="3"/>
  <c r="E809" i="3"/>
  <c r="G809" i="3" s="1"/>
  <c r="F809" i="3"/>
  <c r="H809" i="3"/>
  <c r="I809" i="3"/>
  <c r="D810" i="3"/>
  <c r="E810" i="3" s="1"/>
  <c r="G810" i="3" s="1"/>
  <c r="F810" i="3"/>
  <c r="H810" i="3"/>
  <c r="I810" i="3"/>
  <c r="D811" i="3"/>
  <c r="E811" i="3"/>
  <c r="G811" i="3" s="1"/>
  <c r="F811" i="3"/>
  <c r="H811" i="3"/>
  <c r="I811" i="3"/>
  <c r="D812" i="3"/>
  <c r="E812" i="3" s="1"/>
  <c r="F812" i="3"/>
  <c r="G812" i="3"/>
  <c r="H812" i="3"/>
  <c r="I812" i="3"/>
  <c r="D813" i="3"/>
  <c r="E813" i="3"/>
  <c r="G813" i="3" s="1"/>
  <c r="F813" i="3"/>
  <c r="H813" i="3"/>
  <c r="I813" i="3"/>
  <c r="D814" i="3"/>
  <c r="E814" i="3" s="1"/>
  <c r="G814" i="3" s="1"/>
  <c r="F814" i="3"/>
  <c r="H814" i="3"/>
  <c r="I814" i="3"/>
  <c r="D815" i="3"/>
  <c r="E815" i="3"/>
  <c r="G815" i="3" s="1"/>
  <c r="F815" i="3"/>
  <c r="H815" i="3"/>
  <c r="I815" i="3"/>
  <c r="D816" i="3"/>
  <c r="E816" i="3" s="1"/>
  <c r="F816" i="3"/>
  <c r="G816" i="3"/>
  <c r="H816" i="3"/>
  <c r="I816" i="3"/>
  <c r="D817" i="3"/>
  <c r="E817" i="3"/>
  <c r="G817" i="3" s="1"/>
  <c r="F817" i="3"/>
  <c r="H817" i="3"/>
  <c r="I817" i="3"/>
  <c r="D818" i="3"/>
  <c r="E818" i="3" s="1"/>
  <c r="G818" i="3" s="1"/>
  <c r="F818" i="3"/>
  <c r="H818" i="3"/>
  <c r="I818" i="3"/>
  <c r="D819" i="3"/>
  <c r="E819" i="3"/>
  <c r="G819" i="3" s="1"/>
  <c r="F819" i="3"/>
  <c r="H819" i="3"/>
  <c r="I819" i="3"/>
  <c r="D820" i="3"/>
  <c r="E820" i="3" s="1"/>
  <c r="F820" i="3"/>
  <c r="G820" i="3"/>
  <c r="H820" i="3"/>
  <c r="I820" i="3"/>
  <c r="D821" i="3"/>
  <c r="E821" i="3"/>
  <c r="G821" i="3" s="1"/>
  <c r="F821" i="3"/>
  <c r="H821" i="3"/>
  <c r="I821" i="3"/>
  <c r="D822" i="3"/>
  <c r="E822" i="3" s="1"/>
  <c r="G822" i="3" s="1"/>
  <c r="F822" i="3"/>
  <c r="H822" i="3"/>
  <c r="I822" i="3"/>
  <c r="D823" i="3"/>
  <c r="E823" i="3"/>
  <c r="G823" i="3" s="1"/>
  <c r="F823" i="3"/>
  <c r="H823" i="3"/>
  <c r="I823" i="3"/>
  <c r="D824" i="3"/>
  <c r="E824" i="3" s="1"/>
  <c r="F824" i="3"/>
  <c r="G824" i="3"/>
  <c r="H824" i="3"/>
  <c r="I824" i="3"/>
  <c r="D825" i="3"/>
  <c r="E825" i="3"/>
  <c r="G825" i="3" s="1"/>
  <c r="F825" i="3"/>
  <c r="H825" i="3"/>
  <c r="I825" i="3"/>
  <c r="D826" i="3"/>
  <c r="E826" i="3" s="1"/>
  <c r="G826" i="3" s="1"/>
  <c r="F826" i="3"/>
  <c r="H826" i="3"/>
  <c r="I826" i="3"/>
  <c r="D827" i="3"/>
  <c r="E827" i="3"/>
  <c r="G827" i="3" s="1"/>
  <c r="F827" i="3"/>
  <c r="H827" i="3"/>
  <c r="I827" i="3"/>
  <c r="D828" i="3"/>
  <c r="E828" i="3" s="1"/>
  <c r="F828" i="3"/>
  <c r="G828" i="3"/>
  <c r="H828" i="3"/>
  <c r="I828" i="3"/>
  <c r="D829" i="3"/>
  <c r="E829" i="3"/>
  <c r="G829" i="3" s="1"/>
  <c r="F829" i="3"/>
  <c r="H829" i="3"/>
  <c r="I829" i="3"/>
  <c r="D830" i="3"/>
  <c r="E830" i="3" s="1"/>
  <c r="G830" i="3" s="1"/>
  <c r="F830" i="3"/>
  <c r="H830" i="3"/>
  <c r="I830" i="3"/>
  <c r="D831" i="3"/>
  <c r="E831" i="3"/>
  <c r="G831" i="3" s="1"/>
  <c r="F831" i="3"/>
  <c r="H831" i="3"/>
  <c r="I831" i="3"/>
  <c r="D832" i="3"/>
  <c r="E832" i="3" s="1"/>
  <c r="F832" i="3"/>
  <c r="G832" i="3"/>
  <c r="H832" i="3"/>
  <c r="I832" i="3"/>
  <c r="D833" i="3"/>
  <c r="E833" i="3"/>
  <c r="G833" i="3" s="1"/>
  <c r="F833" i="3"/>
  <c r="H833" i="3"/>
  <c r="I833" i="3"/>
  <c r="D834" i="3"/>
  <c r="E834" i="3" s="1"/>
  <c r="G834" i="3" s="1"/>
  <c r="F834" i="3"/>
  <c r="H834" i="3"/>
  <c r="I834" i="3"/>
  <c r="D835" i="3"/>
  <c r="E835" i="3"/>
  <c r="G835" i="3" s="1"/>
  <c r="F835" i="3"/>
  <c r="H835" i="3"/>
  <c r="I835" i="3"/>
  <c r="D836" i="3"/>
  <c r="E836" i="3" s="1"/>
  <c r="F836" i="3"/>
  <c r="G836" i="3"/>
  <c r="H836" i="3"/>
  <c r="I836" i="3"/>
  <c r="D837" i="3"/>
  <c r="E837" i="3"/>
  <c r="G837" i="3" s="1"/>
  <c r="F837" i="3"/>
  <c r="H837" i="3"/>
  <c r="I837" i="3"/>
  <c r="D838" i="3"/>
  <c r="E838" i="3" s="1"/>
  <c r="G838" i="3" s="1"/>
  <c r="F838" i="3"/>
  <c r="H838" i="3"/>
  <c r="I838" i="3"/>
  <c r="D839" i="3"/>
  <c r="E839" i="3"/>
  <c r="G839" i="3" s="1"/>
  <c r="F839" i="3"/>
  <c r="H839" i="3"/>
  <c r="I839" i="3"/>
  <c r="D840" i="3"/>
  <c r="E840" i="3" s="1"/>
  <c r="F840" i="3"/>
  <c r="G840" i="3"/>
  <c r="H840" i="3"/>
  <c r="I840" i="3"/>
  <c r="D841" i="3"/>
  <c r="E841" i="3"/>
  <c r="G841" i="3" s="1"/>
  <c r="F841" i="3"/>
  <c r="H841" i="3"/>
  <c r="I841" i="3"/>
  <c r="D842" i="3"/>
  <c r="E842" i="3" s="1"/>
  <c r="G842" i="3" s="1"/>
  <c r="F842" i="3"/>
  <c r="H842" i="3"/>
  <c r="I842" i="3"/>
  <c r="D843" i="3"/>
  <c r="E843" i="3"/>
  <c r="G843" i="3" s="1"/>
  <c r="F843" i="3"/>
  <c r="H843" i="3"/>
  <c r="I843" i="3"/>
  <c r="D844" i="3"/>
  <c r="E844" i="3" s="1"/>
  <c r="F844" i="3"/>
  <c r="G844" i="3"/>
  <c r="H844" i="3"/>
  <c r="I844" i="3"/>
  <c r="D845" i="3"/>
  <c r="E845" i="3"/>
  <c r="G845" i="3" s="1"/>
  <c r="F845" i="3"/>
  <c r="H845" i="3"/>
  <c r="I845" i="3"/>
  <c r="D846" i="3"/>
  <c r="E846" i="3" s="1"/>
  <c r="G846" i="3" s="1"/>
  <c r="F846" i="3"/>
  <c r="H846" i="3"/>
  <c r="I846" i="3"/>
  <c r="D847" i="3"/>
  <c r="E847" i="3"/>
  <c r="G847" i="3" s="1"/>
  <c r="F847" i="3"/>
  <c r="H847" i="3"/>
  <c r="I847" i="3"/>
  <c r="D848" i="3"/>
  <c r="E848" i="3" s="1"/>
  <c r="F848" i="3"/>
  <c r="G848" i="3"/>
  <c r="H848" i="3"/>
  <c r="I848" i="3"/>
  <c r="D849" i="3"/>
  <c r="E849" i="3"/>
  <c r="G849" i="3" s="1"/>
  <c r="F849" i="3"/>
  <c r="H849" i="3"/>
  <c r="I849" i="3"/>
  <c r="D850" i="3"/>
  <c r="E850" i="3" s="1"/>
  <c r="G850" i="3" s="1"/>
  <c r="F850" i="3"/>
  <c r="H850" i="3"/>
  <c r="I850" i="3"/>
  <c r="D851" i="3"/>
  <c r="E851" i="3"/>
  <c r="G851" i="3" s="1"/>
  <c r="F851" i="3"/>
  <c r="H851" i="3"/>
  <c r="I851" i="3"/>
  <c r="D852" i="3"/>
  <c r="E852" i="3" s="1"/>
  <c r="F852" i="3"/>
  <c r="G852" i="3"/>
  <c r="H852" i="3"/>
  <c r="I852" i="3"/>
  <c r="D853" i="3"/>
  <c r="E853" i="3"/>
  <c r="G853" i="3" s="1"/>
  <c r="F853" i="3"/>
  <c r="H853" i="3"/>
  <c r="I853" i="3"/>
  <c r="D854" i="3"/>
  <c r="E854" i="3" s="1"/>
  <c r="G854" i="3" s="1"/>
  <c r="F854" i="3"/>
  <c r="H854" i="3"/>
  <c r="I854" i="3"/>
  <c r="D855" i="3"/>
  <c r="E855" i="3"/>
  <c r="G855" i="3" s="1"/>
  <c r="F855" i="3"/>
  <c r="H855" i="3"/>
  <c r="I855" i="3"/>
  <c r="D856" i="3"/>
  <c r="E856" i="3" s="1"/>
  <c r="F856" i="3"/>
  <c r="G856" i="3"/>
  <c r="H856" i="3"/>
  <c r="I856" i="3"/>
  <c r="D857" i="3"/>
  <c r="E857" i="3"/>
  <c r="G857" i="3" s="1"/>
  <c r="F857" i="3"/>
  <c r="H857" i="3"/>
  <c r="I857" i="3"/>
  <c r="D858" i="3"/>
  <c r="E858" i="3" s="1"/>
  <c r="G858" i="3" s="1"/>
  <c r="F858" i="3"/>
  <c r="H858" i="3"/>
  <c r="I858" i="3"/>
  <c r="D859" i="3"/>
  <c r="E859" i="3"/>
  <c r="G859" i="3" s="1"/>
  <c r="F859" i="3"/>
  <c r="H859" i="3"/>
  <c r="I859" i="3"/>
  <c r="D860" i="3"/>
  <c r="E860" i="3" s="1"/>
  <c r="F860" i="3"/>
  <c r="G860" i="3"/>
  <c r="H860" i="3"/>
  <c r="I860" i="3"/>
  <c r="D861" i="3"/>
  <c r="E861" i="3"/>
  <c r="G861" i="3" s="1"/>
  <c r="F861" i="3"/>
  <c r="H861" i="3"/>
  <c r="I861" i="3"/>
  <c r="D862" i="3"/>
  <c r="E862" i="3" s="1"/>
  <c r="G862" i="3" s="1"/>
  <c r="F862" i="3"/>
  <c r="H862" i="3"/>
  <c r="I862" i="3"/>
  <c r="D863" i="3"/>
  <c r="E863" i="3"/>
  <c r="G863" i="3" s="1"/>
  <c r="F863" i="3"/>
  <c r="H863" i="3"/>
  <c r="I863" i="3"/>
  <c r="D864" i="3"/>
  <c r="E864" i="3" s="1"/>
  <c r="F864" i="3"/>
  <c r="G864" i="3"/>
  <c r="H864" i="3"/>
  <c r="I864" i="3"/>
  <c r="D865" i="3"/>
  <c r="E865" i="3"/>
  <c r="G865" i="3" s="1"/>
  <c r="F865" i="3"/>
  <c r="H865" i="3"/>
  <c r="I865" i="3"/>
  <c r="D866" i="3"/>
  <c r="E866" i="3" s="1"/>
  <c r="G866" i="3" s="1"/>
  <c r="F866" i="3"/>
  <c r="H866" i="3"/>
  <c r="I866" i="3"/>
  <c r="D867" i="3"/>
  <c r="E867" i="3"/>
  <c r="G867" i="3" s="1"/>
  <c r="F867" i="3"/>
  <c r="H867" i="3"/>
  <c r="I867" i="3"/>
  <c r="D868" i="3"/>
  <c r="E868" i="3" s="1"/>
  <c r="F868" i="3"/>
  <c r="G868" i="3"/>
  <c r="H868" i="3"/>
  <c r="I868" i="3"/>
  <c r="D869" i="3"/>
  <c r="E869" i="3"/>
  <c r="G869" i="3" s="1"/>
  <c r="F869" i="3"/>
  <c r="H869" i="3"/>
  <c r="I869" i="3"/>
  <c r="D870" i="3"/>
  <c r="E870" i="3" s="1"/>
  <c r="G870" i="3" s="1"/>
  <c r="F870" i="3"/>
  <c r="H870" i="3"/>
  <c r="I870" i="3"/>
  <c r="D871" i="3"/>
  <c r="E871" i="3"/>
  <c r="G871" i="3" s="1"/>
  <c r="F871" i="3"/>
  <c r="H871" i="3"/>
  <c r="I871" i="3"/>
  <c r="D872" i="3"/>
  <c r="E872" i="3" s="1"/>
  <c r="F872" i="3"/>
  <c r="G872" i="3"/>
  <c r="H872" i="3"/>
  <c r="I872" i="3"/>
  <c r="D873" i="3"/>
  <c r="E873" i="3"/>
  <c r="G873" i="3" s="1"/>
  <c r="F873" i="3"/>
  <c r="H873" i="3"/>
  <c r="I873" i="3"/>
  <c r="D874" i="3"/>
  <c r="E874" i="3" s="1"/>
  <c r="G874" i="3" s="1"/>
  <c r="F874" i="3"/>
  <c r="H874" i="3"/>
  <c r="I874" i="3"/>
  <c r="D875" i="3"/>
  <c r="E875" i="3"/>
  <c r="G875" i="3" s="1"/>
  <c r="F875" i="3"/>
  <c r="H875" i="3"/>
  <c r="I875" i="3"/>
  <c r="D876" i="3"/>
  <c r="E876" i="3" s="1"/>
  <c r="F876" i="3"/>
  <c r="G876" i="3"/>
  <c r="H876" i="3"/>
  <c r="I876" i="3"/>
  <c r="D877" i="3"/>
  <c r="E877" i="3"/>
  <c r="G877" i="3" s="1"/>
  <c r="F877" i="3"/>
  <c r="H877" i="3"/>
  <c r="I877" i="3"/>
  <c r="D878" i="3"/>
  <c r="E878" i="3" s="1"/>
  <c r="G878" i="3" s="1"/>
  <c r="F878" i="3"/>
  <c r="H878" i="3"/>
  <c r="I878" i="3"/>
  <c r="D879" i="3"/>
  <c r="E879" i="3"/>
  <c r="G879" i="3" s="1"/>
  <c r="F879" i="3"/>
  <c r="H879" i="3"/>
  <c r="I879" i="3"/>
  <c r="D880" i="3"/>
  <c r="E880" i="3" s="1"/>
  <c r="F880" i="3"/>
  <c r="G880" i="3"/>
  <c r="H880" i="3"/>
  <c r="I880" i="3"/>
  <c r="D881" i="3"/>
  <c r="E881" i="3"/>
  <c r="G881" i="3" s="1"/>
  <c r="F881" i="3"/>
  <c r="H881" i="3"/>
  <c r="I881" i="3"/>
  <c r="D882" i="3"/>
  <c r="E882" i="3" s="1"/>
  <c r="G882" i="3" s="1"/>
  <c r="F882" i="3"/>
  <c r="H882" i="3"/>
  <c r="I882" i="3"/>
  <c r="D883" i="3"/>
  <c r="E883" i="3"/>
  <c r="G883" i="3" s="1"/>
  <c r="F883" i="3"/>
  <c r="H883" i="3"/>
  <c r="I883" i="3"/>
  <c r="D884" i="3"/>
  <c r="E884" i="3" s="1"/>
  <c r="F884" i="3"/>
  <c r="G884" i="3"/>
  <c r="H884" i="3"/>
  <c r="I884" i="3"/>
  <c r="D885" i="3"/>
  <c r="E885" i="3"/>
  <c r="G885" i="3" s="1"/>
  <c r="F885" i="3"/>
  <c r="H885" i="3"/>
  <c r="I885" i="3"/>
  <c r="D886" i="3"/>
  <c r="E886" i="3" s="1"/>
  <c r="G886" i="3" s="1"/>
  <c r="F886" i="3"/>
  <c r="H886" i="3"/>
  <c r="I886" i="3"/>
  <c r="D887" i="3"/>
  <c r="E887" i="3"/>
  <c r="G887" i="3" s="1"/>
  <c r="F887" i="3"/>
  <c r="H887" i="3"/>
  <c r="I887" i="3"/>
  <c r="D888" i="3"/>
  <c r="E888" i="3" s="1"/>
  <c r="F888" i="3"/>
  <c r="G888" i="3"/>
  <c r="H888" i="3"/>
  <c r="I888" i="3"/>
  <c r="D889" i="3"/>
  <c r="E889" i="3"/>
  <c r="G889" i="3" s="1"/>
  <c r="F889" i="3"/>
  <c r="H889" i="3"/>
  <c r="I889" i="3"/>
  <c r="D890" i="3"/>
  <c r="E890" i="3" s="1"/>
  <c r="G890" i="3" s="1"/>
  <c r="F890" i="3"/>
  <c r="H890" i="3"/>
  <c r="I890" i="3"/>
  <c r="D891" i="3"/>
  <c r="E891" i="3"/>
  <c r="G891" i="3" s="1"/>
  <c r="F891" i="3"/>
  <c r="H891" i="3"/>
  <c r="I891" i="3"/>
  <c r="D892" i="3"/>
  <c r="E892" i="3" s="1"/>
  <c r="F892" i="3"/>
  <c r="G892" i="3"/>
  <c r="H892" i="3"/>
  <c r="I892" i="3"/>
  <c r="D893" i="3"/>
  <c r="E893" i="3"/>
  <c r="G893" i="3" s="1"/>
  <c r="F893" i="3"/>
  <c r="H893" i="3"/>
  <c r="I893" i="3"/>
  <c r="D894" i="3"/>
  <c r="E894" i="3" s="1"/>
  <c r="G894" i="3" s="1"/>
  <c r="F894" i="3"/>
  <c r="H894" i="3"/>
  <c r="I894" i="3"/>
  <c r="D895" i="3"/>
  <c r="E895" i="3"/>
  <c r="G895" i="3" s="1"/>
  <c r="F895" i="3"/>
  <c r="H895" i="3"/>
  <c r="I895" i="3"/>
  <c r="D896" i="3"/>
  <c r="E896" i="3" s="1"/>
  <c r="F896" i="3"/>
  <c r="G896" i="3"/>
  <c r="H896" i="3"/>
  <c r="I896" i="3"/>
  <c r="D897" i="3"/>
  <c r="E897" i="3"/>
  <c r="G897" i="3" s="1"/>
  <c r="F897" i="3"/>
  <c r="H897" i="3"/>
  <c r="I897" i="3"/>
  <c r="D898" i="3"/>
  <c r="E898" i="3" s="1"/>
  <c r="G898" i="3" s="1"/>
  <c r="F898" i="3"/>
  <c r="H898" i="3"/>
  <c r="I898" i="3"/>
  <c r="D899" i="3"/>
  <c r="E899" i="3"/>
  <c r="G899" i="3" s="1"/>
  <c r="F899" i="3"/>
  <c r="H899" i="3"/>
  <c r="I899" i="3"/>
  <c r="D900" i="3"/>
  <c r="E900" i="3" s="1"/>
  <c r="F900" i="3"/>
  <c r="G900" i="3"/>
  <c r="H900" i="3"/>
  <c r="I900" i="3"/>
  <c r="D901" i="3"/>
  <c r="E901" i="3"/>
  <c r="G901" i="3" s="1"/>
  <c r="F901" i="3"/>
  <c r="H901" i="3"/>
  <c r="I901" i="3"/>
  <c r="D902" i="3"/>
  <c r="E902" i="3" s="1"/>
  <c r="G902" i="3" s="1"/>
  <c r="F902" i="3"/>
  <c r="H902" i="3"/>
  <c r="I902" i="3"/>
  <c r="D903" i="3"/>
  <c r="E903" i="3"/>
  <c r="G903" i="3" s="1"/>
  <c r="F903" i="3"/>
  <c r="H903" i="3"/>
  <c r="I903" i="3"/>
  <c r="D904" i="3"/>
  <c r="E904" i="3" s="1"/>
  <c r="F904" i="3"/>
  <c r="G904" i="3"/>
  <c r="H904" i="3"/>
  <c r="I904" i="3"/>
  <c r="D905" i="3"/>
  <c r="E905" i="3"/>
  <c r="G905" i="3" s="1"/>
  <c r="F905" i="3"/>
  <c r="H905" i="3"/>
  <c r="I905" i="3"/>
  <c r="D906" i="3"/>
  <c r="E906" i="3" s="1"/>
  <c r="G906" i="3" s="1"/>
  <c r="F906" i="3"/>
  <c r="H906" i="3"/>
  <c r="I906" i="3"/>
  <c r="D907" i="3"/>
  <c r="E907" i="3"/>
  <c r="G907" i="3" s="1"/>
  <c r="F907" i="3"/>
  <c r="H907" i="3"/>
  <c r="I907" i="3"/>
  <c r="D908" i="3"/>
  <c r="E908" i="3" s="1"/>
  <c r="F908" i="3"/>
  <c r="G908" i="3"/>
  <c r="H908" i="3"/>
  <c r="I908" i="3"/>
  <c r="D909" i="3"/>
  <c r="E909" i="3"/>
  <c r="G909" i="3" s="1"/>
  <c r="F909" i="3"/>
  <c r="H909" i="3"/>
  <c r="I909" i="3"/>
  <c r="D910" i="3"/>
  <c r="E910" i="3" s="1"/>
  <c r="G910" i="3" s="1"/>
  <c r="F910" i="3"/>
  <c r="H910" i="3"/>
  <c r="I910" i="3"/>
  <c r="D911" i="3"/>
  <c r="E911" i="3"/>
  <c r="G911" i="3" s="1"/>
  <c r="F911" i="3"/>
  <c r="H911" i="3"/>
  <c r="I911" i="3"/>
  <c r="D912" i="3"/>
  <c r="E912" i="3" s="1"/>
  <c r="F912" i="3"/>
  <c r="G912" i="3"/>
  <c r="H912" i="3"/>
  <c r="I912" i="3"/>
  <c r="D913" i="3"/>
  <c r="E913" i="3"/>
  <c r="G913" i="3" s="1"/>
  <c r="F913" i="3"/>
  <c r="H913" i="3"/>
  <c r="I913" i="3"/>
  <c r="D914" i="3"/>
  <c r="E914" i="3" s="1"/>
  <c r="G914" i="3" s="1"/>
  <c r="F914" i="3"/>
  <c r="H914" i="3"/>
  <c r="I914" i="3"/>
  <c r="D915" i="3"/>
  <c r="E915" i="3"/>
  <c r="G915" i="3" s="1"/>
  <c r="F915" i="3"/>
  <c r="H915" i="3"/>
  <c r="I915" i="3"/>
  <c r="D916" i="3"/>
  <c r="E916" i="3" s="1"/>
  <c r="F916" i="3"/>
  <c r="G916" i="3"/>
  <c r="H916" i="3"/>
  <c r="I916" i="3"/>
  <c r="D917" i="3"/>
  <c r="E917" i="3"/>
  <c r="G917" i="3" s="1"/>
  <c r="F917" i="3"/>
  <c r="H917" i="3"/>
  <c r="I917" i="3"/>
  <c r="D918" i="3"/>
  <c r="E918" i="3" s="1"/>
  <c r="G918" i="3" s="1"/>
  <c r="F918" i="3"/>
  <c r="H918" i="3"/>
  <c r="I918" i="3"/>
  <c r="D919" i="3"/>
  <c r="E919" i="3"/>
  <c r="G919" i="3" s="1"/>
  <c r="F919" i="3"/>
  <c r="H919" i="3"/>
  <c r="I919" i="3"/>
  <c r="D920" i="3"/>
  <c r="E920" i="3" s="1"/>
  <c r="F920" i="3"/>
  <c r="G920" i="3"/>
  <c r="H920" i="3"/>
  <c r="I920" i="3"/>
  <c r="D921" i="3"/>
  <c r="E921" i="3"/>
  <c r="G921" i="3" s="1"/>
  <c r="F921" i="3"/>
  <c r="H921" i="3"/>
  <c r="I921" i="3"/>
  <c r="D922" i="3"/>
  <c r="E922" i="3" s="1"/>
  <c r="G922" i="3" s="1"/>
  <c r="F922" i="3"/>
  <c r="H922" i="3"/>
  <c r="I922" i="3"/>
  <c r="D923" i="3"/>
  <c r="E923" i="3"/>
  <c r="G923" i="3" s="1"/>
  <c r="F923" i="3"/>
  <c r="H923" i="3"/>
  <c r="I923" i="3"/>
  <c r="D924" i="3"/>
  <c r="E924" i="3" s="1"/>
  <c r="F924" i="3"/>
  <c r="G924" i="3"/>
  <c r="H924" i="3"/>
  <c r="I924" i="3"/>
  <c r="D925" i="3"/>
  <c r="E925" i="3"/>
  <c r="G925" i="3" s="1"/>
  <c r="F925" i="3"/>
  <c r="H925" i="3"/>
  <c r="I925" i="3"/>
  <c r="D926" i="3"/>
  <c r="E926" i="3" s="1"/>
  <c r="G926" i="3" s="1"/>
  <c r="F926" i="3"/>
  <c r="H926" i="3"/>
  <c r="I926" i="3"/>
  <c r="D927" i="3"/>
  <c r="E927" i="3"/>
  <c r="G927" i="3" s="1"/>
  <c r="F927" i="3"/>
  <c r="H927" i="3"/>
  <c r="I927" i="3"/>
  <c r="D928" i="3"/>
  <c r="E928" i="3" s="1"/>
  <c r="F928" i="3"/>
  <c r="G928" i="3"/>
  <c r="H928" i="3"/>
  <c r="I928" i="3"/>
  <c r="D929" i="3"/>
  <c r="E929" i="3"/>
  <c r="G929" i="3" s="1"/>
  <c r="F929" i="3"/>
  <c r="H929" i="3"/>
  <c r="I929" i="3"/>
  <c r="D930" i="3"/>
  <c r="E930" i="3" s="1"/>
  <c r="G930" i="3" s="1"/>
  <c r="F930" i="3"/>
  <c r="H930" i="3"/>
  <c r="I930" i="3"/>
  <c r="D931" i="3"/>
  <c r="E931" i="3"/>
  <c r="G931" i="3" s="1"/>
  <c r="F931" i="3"/>
  <c r="H931" i="3"/>
  <c r="I931" i="3"/>
  <c r="D932" i="3"/>
  <c r="E932" i="3" s="1"/>
  <c r="F932" i="3"/>
  <c r="G932" i="3"/>
  <c r="H932" i="3"/>
  <c r="I932" i="3"/>
  <c r="D933" i="3"/>
  <c r="E933" i="3"/>
  <c r="G933" i="3" s="1"/>
  <c r="F933" i="3"/>
  <c r="H933" i="3"/>
  <c r="I933" i="3"/>
  <c r="D934" i="3"/>
  <c r="E934" i="3" s="1"/>
  <c r="G934" i="3" s="1"/>
  <c r="F934" i="3"/>
  <c r="H934" i="3"/>
  <c r="I934" i="3"/>
  <c r="D935" i="3"/>
  <c r="E935" i="3"/>
  <c r="G935" i="3" s="1"/>
  <c r="F935" i="3"/>
  <c r="H935" i="3"/>
  <c r="I935" i="3"/>
  <c r="D936" i="3"/>
  <c r="E936" i="3" s="1"/>
  <c r="F936" i="3"/>
  <c r="G936" i="3"/>
  <c r="H936" i="3"/>
  <c r="I936" i="3"/>
  <c r="D937" i="3"/>
  <c r="E937" i="3"/>
  <c r="G937" i="3" s="1"/>
  <c r="F937" i="3"/>
  <c r="H937" i="3"/>
  <c r="I937" i="3"/>
  <c r="D938" i="3"/>
  <c r="E938" i="3" s="1"/>
  <c r="G938" i="3" s="1"/>
  <c r="F938" i="3"/>
  <c r="H938" i="3"/>
  <c r="I938" i="3"/>
  <c r="D939" i="3"/>
  <c r="E939" i="3"/>
  <c r="G939" i="3" s="1"/>
  <c r="F939" i="3"/>
  <c r="H939" i="3"/>
  <c r="I939" i="3"/>
  <c r="D940" i="3"/>
  <c r="E940" i="3" s="1"/>
  <c r="F940" i="3"/>
  <c r="G940" i="3"/>
  <c r="H940" i="3"/>
  <c r="I940" i="3"/>
  <c r="D941" i="3"/>
  <c r="E941" i="3"/>
  <c r="G941" i="3" s="1"/>
  <c r="F941" i="3"/>
  <c r="H941" i="3"/>
  <c r="I941" i="3"/>
  <c r="D942" i="3"/>
  <c r="E942" i="3" s="1"/>
  <c r="G942" i="3" s="1"/>
  <c r="F942" i="3"/>
  <c r="H942" i="3"/>
  <c r="I942" i="3"/>
  <c r="D943" i="3"/>
  <c r="E943" i="3"/>
  <c r="G943" i="3" s="1"/>
  <c r="F943" i="3"/>
  <c r="H943" i="3"/>
  <c r="I943" i="3"/>
  <c r="D944" i="3"/>
  <c r="E944" i="3" s="1"/>
  <c r="F944" i="3"/>
  <c r="G944" i="3"/>
  <c r="H944" i="3"/>
  <c r="I944" i="3"/>
  <c r="D945" i="3"/>
  <c r="E945" i="3"/>
  <c r="G945" i="3" s="1"/>
  <c r="F945" i="3"/>
  <c r="H945" i="3"/>
  <c r="I945" i="3"/>
  <c r="D946" i="3"/>
  <c r="E946" i="3" s="1"/>
  <c r="G946" i="3" s="1"/>
  <c r="F946" i="3"/>
  <c r="H946" i="3"/>
  <c r="I946" i="3"/>
  <c r="D947" i="3"/>
  <c r="E947" i="3"/>
  <c r="G947" i="3" s="1"/>
  <c r="F947" i="3"/>
  <c r="H947" i="3"/>
  <c r="I947" i="3"/>
  <c r="D948" i="3"/>
  <c r="E948" i="3" s="1"/>
  <c r="F948" i="3"/>
  <c r="G948" i="3"/>
  <c r="H948" i="3"/>
  <c r="I948" i="3"/>
  <c r="D949" i="3"/>
  <c r="E949" i="3"/>
  <c r="G949" i="3" s="1"/>
  <c r="F949" i="3"/>
  <c r="H949" i="3"/>
  <c r="I949" i="3"/>
  <c r="D950" i="3"/>
  <c r="E950" i="3" s="1"/>
  <c r="G950" i="3" s="1"/>
  <c r="F950" i="3"/>
  <c r="H950" i="3"/>
  <c r="I950" i="3"/>
  <c r="D951" i="3"/>
  <c r="E951" i="3"/>
  <c r="G951" i="3" s="1"/>
  <c r="F951" i="3"/>
  <c r="H951" i="3"/>
  <c r="I951" i="3"/>
  <c r="D952" i="3"/>
  <c r="E952" i="3" s="1"/>
  <c r="F952" i="3"/>
  <c r="G952" i="3"/>
  <c r="H952" i="3"/>
  <c r="I952" i="3"/>
  <c r="D953" i="3"/>
  <c r="E953" i="3"/>
  <c r="G953" i="3" s="1"/>
  <c r="F953" i="3"/>
  <c r="H953" i="3"/>
  <c r="I953" i="3"/>
  <c r="D954" i="3"/>
  <c r="E954" i="3" s="1"/>
  <c r="G954" i="3" s="1"/>
  <c r="F954" i="3"/>
  <c r="H954" i="3"/>
  <c r="I954" i="3"/>
  <c r="D955" i="3"/>
  <c r="E955" i="3"/>
  <c r="G955" i="3" s="1"/>
  <c r="F955" i="3"/>
  <c r="H955" i="3"/>
  <c r="I955" i="3"/>
  <c r="D956" i="3"/>
  <c r="E956" i="3" s="1"/>
  <c r="F956" i="3"/>
  <c r="G956" i="3"/>
  <c r="H956" i="3"/>
  <c r="I956" i="3"/>
  <c r="D957" i="3"/>
  <c r="E957" i="3"/>
  <c r="G957" i="3" s="1"/>
  <c r="F957" i="3"/>
  <c r="H957" i="3"/>
  <c r="I957" i="3"/>
  <c r="D958" i="3"/>
  <c r="E958" i="3" s="1"/>
  <c r="G958" i="3" s="1"/>
  <c r="F958" i="3"/>
  <c r="H958" i="3"/>
  <c r="I958" i="3"/>
  <c r="D959" i="3"/>
  <c r="E959" i="3"/>
  <c r="G959" i="3" s="1"/>
  <c r="F959" i="3"/>
  <c r="H959" i="3"/>
  <c r="I959" i="3"/>
  <c r="D960" i="3"/>
  <c r="E960" i="3" s="1"/>
  <c r="F960" i="3"/>
  <c r="G960" i="3"/>
  <c r="H960" i="3"/>
  <c r="I960" i="3"/>
  <c r="D961" i="3"/>
  <c r="E961" i="3"/>
  <c r="G961" i="3" s="1"/>
  <c r="F961" i="3"/>
  <c r="H961" i="3"/>
  <c r="I961" i="3"/>
  <c r="D962" i="3"/>
  <c r="E962" i="3" s="1"/>
  <c r="G962" i="3" s="1"/>
  <c r="F962" i="3"/>
  <c r="H962" i="3"/>
  <c r="I962" i="3"/>
  <c r="D963" i="3"/>
  <c r="E963" i="3"/>
  <c r="G963" i="3" s="1"/>
  <c r="F963" i="3"/>
  <c r="H963" i="3"/>
  <c r="I963" i="3"/>
  <c r="D964" i="3"/>
  <c r="E964" i="3" s="1"/>
  <c r="F964" i="3"/>
  <c r="G964" i="3"/>
  <c r="H964" i="3"/>
  <c r="I964" i="3"/>
  <c r="D965" i="3"/>
  <c r="E965" i="3"/>
  <c r="G965" i="3" s="1"/>
  <c r="F965" i="3"/>
  <c r="H965" i="3"/>
  <c r="I965" i="3"/>
  <c r="D966" i="3"/>
  <c r="E966" i="3" s="1"/>
  <c r="G966" i="3" s="1"/>
  <c r="F966" i="3"/>
  <c r="H966" i="3"/>
  <c r="I966" i="3"/>
  <c r="D967" i="3"/>
  <c r="E967" i="3"/>
  <c r="G967" i="3" s="1"/>
  <c r="F967" i="3"/>
  <c r="H967" i="3"/>
  <c r="I967" i="3"/>
  <c r="D968" i="3"/>
  <c r="E968" i="3" s="1"/>
  <c r="F968" i="3"/>
  <c r="G968" i="3"/>
  <c r="H968" i="3"/>
  <c r="I968" i="3"/>
  <c r="D969" i="3"/>
  <c r="E969" i="3"/>
  <c r="G969" i="3" s="1"/>
  <c r="F969" i="3"/>
  <c r="H969" i="3"/>
  <c r="I969" i="3"/>
  <c r="D970" i="3"/>
  <c r="E970" i="3" s="1"/>
  <c r="G970" i="3" s="1"/>
  <c r="F970" i="3"/>
  <c r="H970" i="3"/>
  <c r="I970" i="3"/>
  <c r="D971" i="3"/>
  <c r="E971" i="3"/>
  <c r="G971" i="3" s="1"/>
  <c r="F971" i="3"/>
  <c r="H971" i="3"/>
  <c r="I971" i="3"/>
  <c r="D972" i="3"/>
  <c r="E972" i="3" s="1"/>
  <c r="F972" i="3"/>
  <c r="G972" i="3"/>
  <c r="H972" i="3"/>
  <c r="I972" i="3"/>
  <c r="D973" i="3"/>
  <c r="E973" i="3"/>
  <c r="G973" i="3" s="1"/>
  <c r="F973" i="3"/>
  <c r="H973" i="3"/>
  <c r="I973" i="3"/>
  <c r="D974" i="3"/>
  <c r="E974" i="3" s="1"/>
  <c r="G974" i="3" s="1"/>
  <c r="F974" i="3"/>
  <c r="H974" i="3"/>
  <c r="I974" i="3"/>
  <c r="D975" i="3"/>
  <c r="E975" i="3"/>
  <c r="G975" i="3" s="1"/>
  <c r="F975" i="3"/>
  <c r="H975" i="3"/>
  <c r="I975" i="3"/>
  <c r="D976" i="3"/>
  <c r="E976" i="3" s="1"/>
  <c r="F976" i="3"/>
  <c r="G976" i="3"/>
  <c r="H976" i="3"/>
  <c r="I976" i="3"/>
  <c r="D977" i="3"/>
  <c r="E977" i="3"/>
  <c r="G977" i="3" s="1"/>
  <c r="F977" i="3"/>
  <c r="H977" i="3"/>
  <c r="I977" i="3"/>
  <c r="D978" i="3"/>
  <c r="E978" i="3" s="1"/>
  <c r="G978" i="3" s="1"/>
  <c r="F978" i="3"/>
  <c r="H978" i="3"/>
  <c r="I978" i="3"/>
  <c r="D979" i="3"/>
  <c r="E979" i="3"/>
  <c r="G979" i="3" s="1"/>
  <c r="F979" i="3"/>
  <c r="H979" i="3"/>
  <c r="I979" i="3"/>
  <c r="D980" i="3"/>
  <c r="E980" i="3" s="1"/>
  <c r="F980" i="3"/>
  <c r="G980" i="3"/>
  <c r="H980" i="3"/>
  <c r="I980" i="3"/>
  <c r="D981" i="3"/>
  <c r="E981" i="3"/>
  <c r="G981" i="3" s="1"/>
  <c r="F981" i="3"/>
  <c r="H981" i="3"/>
  <c r="I981" i="3"/>
  <c r="D982" i="3"/>
  <c r="E982" i="3" s="1"/>
  <c r="G982" i="3" s="1"/>
  <c r="F982" i="3"/>
  <c r="H982" i="3"/>
  <c r="I982" i="3"/>
  <c r="D983" i="3"/>
  <c r="E983" i="3"/>
  <c r="F983" i="3"/>
  <c r="H983" i="3"/>
  <c r="I983" i="3"/>
  <c r="D984" i="3"/>
  <c r="E984" i="3" s="1"/>
  <c r="F984" i="3"/>
  <c r="G984" i="3"/>
  <c r="H984" i="3"/>
  <c r="I984" i="3"/>
  <c r="D985" i="3"/>
  <c r="E985" i="3"/>
  <c r="G985" i="3" s="1"/>
  <c r="F985" i="3"/>
  <c r="H985" i="3"/>
  <c r="I985" i="3"/>
  <c r="D986" i="3"/>
  <c r="E986" i="3" s="1"/>
  <c r="G986" i="3" s="1"/>
  <c r="F986" i="3"/>
  <c r="H986" i="3"/>
  <c r="I986" i="3"/>
  <c r="D987" i="3"/>
  <c r="E987" i="3"/>
  <c r="F987" i="3"/>
  <c r="H987" i="3"/>
  <c r="I987" i="3"/>
  <c r="D988" i="3"/>
  <c r="E988" i="3" s="1"/>
  <c r="F988" i="3"/>
  <c r="G988" i="3"/>
  <c r="H988" i="3"/>
  <c r="I988" i="3"/>
  <c r="D989" i="3"/>
  <c r="E989" i="3"/>
  <c r="G989" i="3" s="1"/>
  <c r="F989" i="3"/>
  <c r="H989" i="3"/>
  <c r="I989" i="3"/>
  <c r="D990" i="3"/>
  <c r="E990" i="3" s="1"/>
  <c r="G990" i="3" s="1"/>
  <c r="F990" i="3"/>
  <c r="H990" i="3"/>
  <c r="I990" i="3"/>
  <c r="D991" i="3"/>
  <c r="E991" i="3"/>
  <c r="F991" i="3"/>
  <c r="H991" i="3"/>
  <c r="I991" i="3"/>
  <c r="D992" i="3"/>
  <c r="E992" i="3" s="1"/>
  <c r="F992" i="3"/>
  <c r="G992" i="3"/>
  <c r="H992" i="3"/>
  <c r="I992" i="3"/>
  <c r="D993" i="3"/>
  <c r="E993" i="3"/>
  <c r="G993" i="3" s="1"/>
  <c r="F993" i="3"/>
  <c r="H993" i="3"/>
  <c r="I993" i="3"/>
  <c r="D994" i="3"/>
  <c r="E994" i="3" s="1"/>
  <c r="G994" i="3" s="1"/>
  <c r="F994" i="3"/>
  <c r="H994" i="3"/>
  <c r="I994" i="3"/>
  <c r="D995" i="3"/>
  <c r="E995" i="3"/>
  <c r="F995" i="3"/>
  <c r="H995" i="3"/>
  <c r="I995" i="3"/>
  <c r="D996" i="3"/>
  <c r="E996" i="3" s="1"/>
  <c r="F996" i="3"/>
  <c r="G996" i="3"/>
  <c r="H996" i="3"/>
  <c r="I996" i="3"/>
  <c r="D997" i="3"/>
  <c r="E997" i="3"/>
  <c r="G997" i="3" s="1"/>
  <c r="F997" i="3"/>
  <c r="H997" i="3"/>
  <c r="I997" i="3"/>
  <c r="D998" i="3"/>
  <c r="E998" i="3" s="1"/>
  <c r="G998" i="3" s="1"/>
  <c r="F998" i="3"/>
  <c r="H998" i="3"/>
  <c r="I998" i="3"/>
  <c r="D999" i="3"/>
  <c r="E999" i="3"/>
  <c r="F999" i="3"/>
  <c r="H999" i="3"/>
  <c r="I999" i="3"/>
  <c r="D1000" i="3"/>
  <c r="E1000" i="3" s="1"/>
  <c r="F1000" i="3"/>
  <c r="G1000" i="3"/>
  <c r="H1000" i="3"/>
  <c r="I1000" i="3"/>
  <c r="D1001" i="3"/>
  <c r="E1001" i="3"/>
  <c r="G1001" i="3" s="1"/>
  <c r="F1001" i="3"/>
  <c r="H1001" i="3"/>
  <c r="I1001" i="3"/>
  <c r="D1002" i="3"/>
  <c r="E1002" i="3" s="1"/>
  <c r="G1002" i="3" s="1"/>
  <c r="F1002" i="3"/>
  <c r="H1002" i="3"/>
  <c r="I1002" i="3"/>
  <c r="D1003" i="3"/>
  <c r="E1003" i="3"/>
  <c r="F1003" i="3"/>
  <c r="H1003" i="3"/>
  <c r="I1003" i="3"/>
  <c r="D1004" i="3"/>
  <c r="E1004" i="3" s="1"/>
  <c r="F1004" i="3"/>
  <c r="G1004" i="3"/>
  <c r="H1004" i="3"/>
  <c r="I1004" i="3"/>
  <c r="D1005" i="3"/>
  <c r="E1005" i="3"/>
  <c r="G1005" i="3" s="1"/>
  <c r="F1005" i="3"/>
  <c r="H1005" i="3"/>
  <c r="I1005" i="3"/>
  <c r="D1006" i="3"/>
  <c r="E1006" i="3" s="1"/>
  <c r="G1006" i="3" s="1"/>
  <c r="F1006" i="3"/>
  <c r="H1006" i="3"/>
  <c r="I1006" i="3"/>
  <c r="D1007" i="3"/>
  <c r="E1007" i="3"/>
  <c r="F1007" i="3"/>
  <c r="H1007" i="3"/>
  <c r="I1007" i="3"/>
  <c r="D1008" i="3"/>
  <c r="E1008" i="3" s="1"/>
  <c r="F1008" i="3"/>
  <c r="G1008" i="3"/>
  <c r="H1008" i="3"/>
  <c r="I1008" i="3"/>
  <c r="D1009" i="3"/>
  <c r="E1009" i="3"/>
  <c r="G1009" i="3" s="1"/>
  <c r="F1009" i="3"/>
  <c r="H1009" i="3"/>
  <c r="I1009" i="3"/>
  <c r="D1010" i="3"/>
  <c r="E1010" i="3" s="1"/>
  <c r="G1010" i="3" s="1"/>
  <c r="F1010" i="3"/>
  <c r="H1010" i="3"/>
  <c r="I1010" i="3"/>
  <c r="D1011" i="3"/>
  <c r="E1011" i="3"/>
  <c r="F1011" i="3"/>
  <c r="H1011" i="3"/>
  <c r="I1011" i="3"/>
  <c r="D1012" i="3"/>
  <c r="E1012" i="3" s="1"/>
  <c r="F1012" i="3"/>
  <c r="G1012" i="3"/>
  <c r="H1012" i="3"/>
  <c r="I1012" i="3"/>
  <c r="D1013" i="3"/>
  <c r="E1013" i="3"/>
  <c r="G1013" i="3" s="1"/>
  <c r="F1013" i="3"/>
  <c r="H1013" i="3"/>
  <c r="I1013" i="3"/>
  <c r="D1014" i="3"/>
  <c r="E1014" i="3" s="1"/>
  <c r="G1014" i="3" s="1"/>
  <c r="F1014" i="3"/>
  <c r="H1014" i="3"/>
  <c r="I1014" i="3"/>
  <c r="D1015" i="3"/>
  <c r="E1015" i="3" s="1"/>
  <c r="G1015" i="3" s="1"/>
  <c r="F1015" i="3"/>
  <c r="H1015" i="3"/>
  <c r="I1015" i="3"/>
  <c r="D1016" i="3"/>
  <c r="E1016" i="3" s="1"/>
  <c r="F1016" i="3"/>
  <c r="G1016" i="3"/>
  <c r="H1016" i="3"/>
  <c r="I1016" i="3"/>
  <c r="D1017" i="3"/>
  <c r="E1017" i="3"/>
  <c r="G1017" i="3" s="1"/>
  <c r="F1017" i="3"/>
  <c r="H1017" i="3"/>
  <c r="I1017" i="3"/>
  <c r="D1018" i="3"/>
  <c r="E1018" i="3" s="1"/>
  <c r="G1018" i="3" s="1"/>
  <c r="F1018" i="3"/>
  <c r="H1018" i="3"/>
  <c r="I1018" i="3"/>
  <c r="D1019" i="3"/>
  <c r="E1019" i="3" s="1"/>
  <c r="G1019" i="3" s="1"/>
  <c r="F1019" i="3"/>
  <c r="H1019" i="3"/>
  <c r="I1019" i="3"/>
  <c r="D1020" i="3"/>
  <c r="E1020" i="3" s="1"/>
  <c r="F1020" i="3"/>
  <c r="G1020" i="3"/>
  <c r="H1020" i="3"/>
  <c r="I1020" i="3"/>
  <c r="D1021" i="3"/>
  <c r="E1021" i="3"/>
  <c r="G1021" i="3" s="1"/>
  <c r="F1021" i="3"/>
  <c r="H1021" i="3"/>
  <c r="I1021" i="3"/>
  <c r="D1022" i="3"/>
  <c r="E1022" i="3" s="1"/>
  <c r="G1022" i="3" s="1"/>
  <c r="F1022" i="3"/>
  <c r="H1022" i="3"/>
  <c r="I1022" i="3"/>
  <c r="D1023" i="3"/>
  <c r="E1023" i="3" s="1"/>
  <c r="G1023" i="3" s="1"/>
  <c r="F1023" i="3"/>
  <c r="H1023" i="3"/>
  <c r="I1023" i="3"/>
  <c r="D1024" i="3"/>
  <c r="E1024" i="3" s="1"/>
  <c r="F1024" i="3"/>
  <c r="G1024" i="3"/>
  <c r="H1024" i="3"/>
  <c r="I1024" i="3"/>
  <c r="D1025" i="3"/>
  <c r="E1025" i="3"/>
  <c r="G1025" i="3" s="1"/>
  <c r="F1025" i="3"/>
  <c r="H1025" i="3"/>
  <c r="I1025" i="3"/>
  <c r="D1026" i="3"/>
  <c r="E1026" i="3" s="1"/>
  <c r="G1026" i="3" s="1"/>
  <c r="F1026" i="3"/>
  <c r="H1026" i="3"/>
  <c r="I1026" i="3"/>
  <c r="D1027" i="3"/>
  <c r="E1027" i="3" s="1"/>
  <c r="G1027" i="3" s="1"/>
  <c r="F1027" i="3"/>
  <c r="H1027" i="3"/>
  <c r="I1027" i="3"/>
  <c r="D1028" i="3"/>
  <c r="E1028" i="3" s="1"/>
  <c r="F1028" i="3"/>
  <c r="G1028" i="3"/>
  <c r="H1028" i="3"/>
  <c r="I1028" i="3"/>
  <c r="D1029" i="3"/>
  <c r="E1029" i="3"/>
  <c r="G1029" i="3" s="1"/>
  <c r="F1029" i="3"/>
  <c r="H1029" i="3"/>
  <c r="I1029" i="3"/>
  <c r="D1030" i="3"/>
  <c r="E1030" i="3" s="1"/>
  <c r="G1030" i="3" s="1"/>
  <c r="F1030" i="3"/>
  <c r="H1030" i="3"/>
  <c r="I1030" i="3"/>
  <c r="D1031" i="3"/>
  <c r="E1031" i="3" s="1"/>
  <c r="G1031" i="3" s="1"/>
  <c r="F1031" i="3"/>
  <c r="H1031" i="3"/>
  <c r="I1031" i="3"/>
  <c r="D1032" i="3"/>
  <c r="E1032" i="3" s="1"/>
  <c r="F1032" i="3"/>
  <c r="G1032" i="3"/>
  <c r="H1032" i="3"/>
  <c r="I1032" i="3"/>
  <c r="D1033" i="3"/>
  <c r="E1033" i="3"/>
  <c r="G1033" i="3" s="1"/>
  <c r="F1033" i="3"/>
  <c r="H1033" i="3"/>
  <c r="I1033" i="3"/>
  <c r="D1034" i="3"/>
  <c r="E1034" i="3" s="1"/>
  <c r="G1034" i="3" s="1"/>
  <c r="F1034" i="3"/>
  <c r="H1034" i="3"/>
  <c r="I1034" i="3"/>
  <c r="D1035" i="3"/>
  <c r="E1035" i="3" s="1"/>
  <c r="G1035" i="3" s="1"/>
  <c r="F1035" i="3"/>
  <c r="H1035" i="3"/>
  <c r="I1035" i="3"/>
  <c r="D1036" i="3"/>
  <c r="E1036" i="3" s="1"/>
  <c r="F1036" i="3"/>
  <c r="G1036" i="3"/>
  <c r="H1036" i="3"/>
  <c r="I1036" i="3"/>
  <c r="D1037" i="3"/>
  <c r="E1037" i="3"/>
  <c r="G1037" i="3" s="1"/>
  <c r="F1037" i="3"/>
  <c r="H1037" i="3"/>
  <c r="I1037" i="3"/>
  <c r="D1038" i="3"/>
  <c r="E1038" i="3" s="1"/>
  <c r="G1038" i="3" s="1"/>
  <c r="F1038" i="3"/>
  <c r="H1038" i="3"/>
  <c r="I1038" i="3"/>
  <c r="D1039" i="3"/>
  <c r="E1039" i="3" s="1"/>
  <c r="G1039" i="3" s="1"/>
  <c r="F1039" i="3"/>
  <c r="H1039" i="3"/>
  <c r="I1039" i="3"/>
  <c r="D1040" i="3"/>
  <c r="E1040" i="3" s="1"/>
  <c r="F1040" i="3"/>
  <c r="G1040" i="3"/>
  <c r="H1040" i="3"/>
  <c r="I1040" i="3"/>
  <c r="D1041" i="3"/>
  <c r="E1041" i="3"/>
  <c r="G1041" i="3" s="1"/>
  <c r="F1041" i="3"/>
  <c r="H1041" i="3"/>
  <c r="I1041" i="3"/>
  <c r="D1042" i="3"/>
  <c r="E1042" i="3" s="1"/>
  <c r="G1042" i="3" s="1"/>
  <c r="F1042" i="3"/>
  <c r="H1042" i="3"/>
  <c r="I1042" i="3"/>
  <c r="D1043" i="3"/>
  <c r="E1043" i="3" s="1"/>
  <c r="G1043" i="3" s="1"/>
  <c r="F1043" i="3"/>
  <c r="H1043" i="3"/>
  <c r="I1043" i="3"/>
  <c r="D1044" i="3"/>
  <c r="E1044" i="3" s="1"/>
  <c r="F1044" i="3"/>
  <c r="G1044" i="3"/>
  <c r="H1044" i="3"/>
  <c r="I1044" i="3"/>
  <c r="D1045" i="3"/>
  <c r="E1045" i="3"/>
  <c r="G1045" i="3" s="1"/>
  <c r="F1045" i="3"/>
  <c r="H1045" i="3"/>
  <c r="I1045" i="3"/>
  <c r="D1046" i="3"/>
  <c r="E1046" i="3" s="1"/>
  <c r="G1046" i="3" s="1"/>
  <c r="F1046" i="3"/>
  <c r="H1046" i="3"/>
  <c r="I1046" i="3"/>
  <c r="D1047" i="3"/>
  <c r="E1047" i="3" s="1"/>
  <c r="G1047" i="3" s="1"/>
  <c r="F1047" i="3"/>
  <c r="H1047" i="3"/>
  <c r="I1047" i="3"/>
  <c r="D1048" i="3"/>
  <c r="E1048" i="3" s="1"/>
  <c r="F1048" i="3"/>
  <c r="G1048" i="3"/>
  <c r="H1048" i="3"/>
  <c r="I1048" i="3"/>
  <c r="D1049" i="3"/>
  <c r="E1049" i="3"/>
  <c r="G1049" i="3" s="1"/>
  <c r="F1049" i="3"/>
  <c r="H1049" i="3"/>
  <c r="I1049" i="3"/>
  <c r="D1050" i="3"/>
  <c r="E1050" i="3" s="1"/>
  <c r="G1050" i="3" s="1"/>
  <c r="F1050" i="3"/>
  <c r="H1050" i="3"/>
  <c r="I1050" i="3"/>
  <c r="D1051" i="3"/>
  <c r="E1051" i="3" s="1"/>
  <c r="G1051" i="3" s="1"/>
  <c r="F1051" i="3"/>
  <c r="H1051" i="3"/>
  <c r="I1051" i="3"/>
  <c r="D1052" i="3"/>
  <c r="E1052" i="3" s="1"/>
  <c r="F1052" i="3"/>
  <c r="G1052" i="3"/>
  <c r="H1052" i="3"/>
  <c r="I1052" i="3"/>
  <c r="D1053" i="3"/>
  <c r="E1053" i="3"/>
  <c r="G1053" i="3" s="1"/>
  <c r="F1053" i="3"/>
  <c r="H1053" i="3"/>
  <c r="I1053" i="3"/>
  <c r="D1054" i="3"/>
  <c r="E1054" i="3" s="1"/>
  <c r="G1054" i="3" s="1"/>
  <c r="F1054" i="3"/>
  <c r="H1054" i="3"/>
  <c r="I1054" i="3"/>
  <c r="D1055" i="3"/>
  <c r="E1055" i="3" s="1"/>
  <c r="G1055" i="3" s="1"/>
  <c r="F1055" i="3"/>
  <c r="H1055" i="3"/>
  <c r="I1055" i="3"/>
  <c r="D1056" i="3"/>
  <c r="E1056" i="3" s="1"/>
  <c r="F1056" i="3"/>
  <c r="G1056" i="3"/>
  <c r="H1056" i="3"/>
  <c r="I1056" i="3"/>
  <c r="D1057" i="3"/>
  <c r="E1057" i="3"/>
  <c r="G1057" i="3" s="1"/>
  <c r="F1057" i="3"/>
  <c r="H1057" i="3"/>
  <c r="I1057" i="3"/>
  <c r="D1058" i="3"/>
  <c r="E1058" i="3" s="1"/>
  <c r="G1058" i="3" s="1"/>
  <c r="F1058" i="3"/>
  <c r="H1058" i="3"/>
  <c r="I1058" i="3"/>
  <c r="D1059" i="3"/>
  <c r="E1059" i="3" s="1"/>
  <c r="G1059" i="3" s="1"/>
  <c r="F1059" i="3"/>
  <c r="H1059" i="3"/>
  <c r="I1059" i="3"/>
  <c r="D1060" i="3"/>
  <c r="E1060" i="3" s="1"/>
  <c r="F1060" i="3"/>
  <c r="G1060" i="3"/>
  <c r="H1060" i="3"/>
  <c r="I1060" i="3"/>
  <c r="D1061" i="3"/>
  <c r="E1061" i="3"/>
  <c r="G1061" i="3" s="1"/>
  <c r="F1061" i="3"/>
  <c r="H1061" i="3"/>
  <c r="I1061" i="3"/>
  <c r="D1062" i="3"/>
  <c r="E1062" i="3" s="1"/>
  <c r="G1062" i="3" s="1"/>
  <c r="F1062" i="3"/>
  <c r="H1062" i="3"/>
  <c r="I1062" i="3"/>
  <c r="D1063" i="3"/>
  <c r="E1063" i="3" s="1"/>
  <c r="G1063" i="3" s="1"/>
  <c r="F1063" i="3"/>
  <c r="H1063" i="3"/>
  <c r="I1063" i="3"/>
  <c r="D1064" i="3"/>
  <c r="E1064" i="3" s="1"/>
  <c r="F1064" i="3"/>
  <c r="G1064" i="3"/>
  <c r="H1064" i="3"/>
  <c r="I1064" i="3"/>
  <c r="D1065" i="3"/>
  <c r="E1065" i="3"/>
  <c r="G1065" i="3" s="1"/>
  <c r="F1065" i="3"/>
  <c r="H1065" i="3"/>
  <c r="I1065" i="3"/>
  <c r="D1066" i="3"/>
  <c r="E1066" i="3" s="1"/>
  <c r="G1066" i="3" s="1"/>
  <c r="F1066" i="3"/>
  <c r="H1066" i="3"/>
  <c r="I1066" i="3"/>
  <c r="D1067" i="3"/>
  <c r="E1067" i="3" s="1"/>
  <c r="G1067" i="3" s="1"/>
  <c r="F1067" i="3"/>
  <c r="H1067" i="3"/>
  <c r="I1067" i="3"/>
  <c r="D1068" i="3"/>
  <c r="E1068" i="3" s="1"/>
  <c r="F1068" i="3"/>
  <c r="G1068" i="3"/>
  <c r="H1068" i="3"/>
  <c r="I1068" i="3"/>
  <c r="D1069" i="3"/>
  <c r="E1069" i="3"/>
  <c r="G1069" i="3" s="1"/>
  <c r="F1069" i="3"/>
  <c r="H1069" i="3"/>
  <c r="I1069" i="3"/>
  <c r="D1070" i="3"/>
  <c r="E1070" i="3" s="1"/>
  <c r="G1070" i="3" s="1"/>
  <c r="F1070" i="3"/>
  <c r="H1070" i="3"/>
  <c r="I1070" i="3"/>
  <c r="D1071" i="3"/>
  <c r="E1071" i="3" s="1"/>
  <c r="G1071" i="3" s="1"/>
  <c r="F1071" i="3"/>
  <c r="H1071" i="3"/>
  <c r="I1071" i="3"/>
  <c r="D1072" i="3"/>
  <c r="E1072" i="3" s="1"/>
  <c r="F1072" i="3"/>
  <c r="G1072" i="3"/>
  <c r="H1072" i="3"/>
  <c r="I1072" i="3"/>
  <c r="D1073" i="3"/>
  <c r="E1073" i="3"/>
  <c r="G1073" i="3" s="1"/>
  <c r="F1073" i="3"/>
  <c r="H1073" i="3"/>
  <c r="I1073" i="3"/>
  <c r="D1074" i="3"/>
  <c r="E1074" i="3" s="1"/>
  <c r="G1074" i="3" s="1"/>
  <c r="F1074" i="3"/>
  <c r="H1074" i="3"/>
  <c r="I1074" i="3"/>
  <c r="D1075" i="3"/>
  <c r="E1075" i="3" s="1"/>
  <c r="G1075" i="3" s="1"/>
  <c r="F1075" i="3"/>
  <c r="H1075" i="3"/>
  <c r="I1075" i="3"/>
  <c r="D1076" i="3"/>
  <c r="E1076" i="3" s="1"/>
  <c r="F1076" i="3"/>
  <c r="G1076" i="3"/>
  <c r="H1076" i="3"/>
  <c r="I1076" i="3"/>
  <c r="D1077" i="3"/>
  <c r="E1077" i="3"/>
  <c r="G1077" i="3" s="1"/>
  <c r="F1077" i="3"/>
  <c r="H1077" i="3"/>
  <c r="I1077" i="3"/>
  <c r="D1078" i="3"/>
  <c r="E1078" i="3" s="1"/>
  <c r="G1078" i="3" s="1"/>
  <c r="F1078" i="3"/>
  <c r="H1078" i="3"/>
  <c r="I1078" i="3"/>
  <c r="D1079" i="3"/>
  <c r="E1079" i="3" s="1"/>
  <c r="G1079" i="3" s="1"/>
  <c r="F1079" i="3"/>
  <c r="H1079" i="3"/>
  <c r="I1079" i="3"/>
  <c r="D1080" i="3"/>
  <c r="E1080" i="3" s="1"/>
  <c r="F1080" i="3"/>
  <c r="G1080" i="3"/>
  <c r="H1080" i="3"/>
  <c r="I1080" i="3"/>
  <c r="D1081" i="3"/>
  <c r="E1081" i="3"/>
  <c r="G1081" i="3" s="1"/>
  <c r="F1081" i="3"/>
  <c r="H1081" i="3"/>
  <c r="I1081" i="3"/>
  <c r="D1082" i="3"/>
  <c r="E1082" i="3" s="1"/>
  <c r="G1082" i="3" s="1"/>
  <c r="F1082" i="3"/>
  <c r="H1082" i="3"/>
  <c r="I1082" i="3"/>
  <c r="D1083" i="3"/>
  <c r="E1083" i="3" s="1"/>
  <c r="G1083" i="3" s="1"/>
  <c r="F1083" i="3"/>
  <c r="H1083" i="3"/>
  <c r="I1083" i="3"/>
  <c r="D1084" i="3"/>
  <c r="E1084" i="3" s="1"/>
  <c r="F1084" i="3"/>
  <c r="G1084" i="3"/>
  <c r="H1084" i="3"/>
  <c r="I1084" i="3"/>
  <c r="D1085" i="3"/>
  <c r="E1085" i="3"/>
  <c r="G1085" i="3" s="1"/>
  <c r="F1085" i="3"/>
  <c r="H1085" i="3"/>
  <c r="I1085" i="3"/>
  <c r="D1086" i="3"/>
  <c r="E1086" i="3" s="1"/>
  <c r="G1086" i="3" s="1"/>
  <c r="F1086" i="3"/>
  <c r="H1086" i="3"/>
  <c r="I1086" i="3"/>
  <c r="D1087" i="3"/>
  <c r="E1087" i="3" s="1"/>
  <c r="G1087" i="3" s="1"/>
  <c r="F1087" i="3"/>
  <c r="H1087" i="3"/>
  <c r="I1087" i="3"/>
  <c r="D1088" i="3"/>
  <c r="E1088" i="3" s="1"/>
  <c r="F1088" i="3"/>
  <c r="G1088" i="3"/>
  <c r="H1088" i="3"/>
  <c r="I1088" i="3"/>
  <c r="D1089" i="3"/>
  <c r="E1089" i="3"/>
  <c r="G1089" i="3" s="1"/>
  <c r="F1089" i="3"/>
  <c r="H1089" i="3"/>
  <c r="I1089" i="3"/>
  <c r="D1090" i="3"/>
  <c r="E1090" i="3" s="1"/>
  <c r="G1090" i="3" s="1"/>
  <c r="F1090" i="3"/>
  <c r="H1090" i="3"/>
  <c r="I1090" i="3"/>
  <c r="D1091" i="3"/>
  <c r="E1091" i="3" s="1"/>
  <c r="G1091" i="3" s="1"/>
  <c r="F1091" i="3"/>
  <c r="H1091" i="3"/>
  <c r="I1091" i="3"/>
  <c r="D1092" i="3"/>
  <c r="E1092" i="3" s="1"/>
  <c r="F1092" i="3"/>
  <c r="G1092" i="3"/>
  <c r="H1092" i="3"/>
  <c r="I1092" i="3"/>
  <c r="D1093" i="3"/>
  <c r="E1093" i="3"/>
  <c r="G1093" i="3" s="1"/>
  <c r="F1093" i="3"/>
  <c r="H1093" i="3"/>
  <c r="I1093" i="3"/>
  <c r="D1094" i="3"/>
  <c r="E1094" i="3" s="1"/>
  <c r="G1094" i="3" s="1"/>
  <c r="F1094" i="3"/>
  <c r="H1094" i="3"/>
  <c r="I1094" i="3"/>
  <c r="D1095" i="3"/>
  <c r="E1095" i="3" s="1"/>
  <c r="G1095" i="3" s="1"/>
  <c r="F1095" i="3"/>
  <c r="H1095" i="3"/>
  <c r="I1095" i="3"/>
  <c r="D1096" i="3"/>
  <c r="E1096" i="3" s="1"/>
  <c r="F1096" i="3"/>
  <c r="G1096" i="3"/>
  <c r="H1096" i="3"/>
  <c r="I1096" i="3"/>
  <c r="D1097" i="3"/>
  <c r="E1097" i="3"/>
  <c r="G1097" i="3" s="1"/>
  <c r="F1097" i="3"/>
  <c r="H1097" i="3"/>
  <c r="I1097" i="3"/>
  <c r="D1098" i="3"/>
  <c r="E1098" i="3" s="1"/>
  <c r="G1098" i="3" s="1"/>
  <c r="F1098" i="3"/>
  <c r="H1098" i="3"/>
  <c r="I1098" i="3"/>
  <c r="D1099" i="3"/>
  <c r="E1099" i="3" s="1"/>
  <c r="G1099" i="3" s="1"/>
  <c r="F1099" i="3"/>
  <c r="H1099" i="3"/>
  <c r="I1099" i="3"/>
  <c r="D1100" i="3"/>
  <c r="E1100" i="3" s="1"/>
  <c r="F1100" i="3"/>
  <c r="G1100" i="3"/>
  <c r="H1100" i="3"/>
  <c r="I1100" i="3"/>
  <c r="D1101" i="3"/>
  <c r="E1101" i="3"/>
  <c r="G1101" i="3" s="1"/>
  <c r="F1101" i="3"/>
  <c r="H1101" i="3"/>
  <c r="I1101" i="3"/>
  <c r="D1102" i="3"/>
  <c r="E1102" i="3" s="1"/>
  <c r="G1102" i="3" s="1"/>
  <c r="F1102" i="3"/>
  <c r="H1102" i="3"/>
  <c r="I1102" i="3"/>
  <c r="D1103" i="3"/>
  <c r="E1103" i="3" s="1"/>
  <c r="G1103" i="3" s="1"/>
  <c r="F1103" i="3"/>
  <c r="H1103" i="3"/>
  <c r="I1103" i="3"/>
  <c r="D1104" i="3"/>
  <c r="E1104" i="3" s="1"/>
  <c r="F1104" i="3"/>
  <c r="G1104" i="3"/>
  <c r="H1104" i="3"/>
  <c r="I1104" i="3"/>
  <c r="D1105" i="3"/>
  <c r="E1105" i="3"/>
  <c r="G1105" i="3" s="1"/>
  <c r="F1105" i="3"/>
  <c r="H1105" i="3"/>
  <c r="I1105" i="3"/>
  <c r="D1106" i="3"/>
  <c r="E1106" i="3" s="1"/>
  <c r="G1106" i="3" s="1"/>
  <c r="F1106" i="3"/>
  <c r="H1106" i="3"/>
  <c r="I1106" i="3"/>
  <c r="D1107" i="3"/>
  <c r="E1107" i="3" s="1"/>
  <c r="G1107" i="3" s="1"/>
  <c r="F1107" i="3"/>
  <c r="H1107" i="3"/>
  <c r="I1107" i="3"/>
  <c r="D1108" i="3"/>
  <c r="E1108" i="3" s="1"/>
  <c r="F1108" i="3"/>
  <c r="G1108" i="3"/>
  <c r="H1108" i="3"/>
  <c r="I1108" i="3"/>
  <c r="D1109" i="3"/>
  <c r="E1109" i="3"/>
  <c r="G1109" i="3" s="1"/>
  <c r="F1109" i="3"/>
  <c r="H1109" i="3"/>
  <c r="I1109" i="3"/>
  <c r="D1110" i="3"/>
  <c r="E1110" i="3" s="1"/>
  <c r="G1110" i="3" s="1"/>
  <c r="F1110" i="3"/>
  <c r="H1110" i="3"/>
  <c r="I1110" i="3"/>
  <c r="D1111" i="3"/>
  <c r="E1111" i="3" s="1"/>
  <c r="G1111" i="3" s="1"/>
  <c r="F1111" i="3"/>
  <c r="H1111" i="3"/>
  <c r="I1111" i="3"/>
  <c r="D1112" i="3"/>
  <c r="E1112" i="3" s="1"/>
  <c r="F1112" i="3"/>
  <c r="G1112" i="3"/>
  <c r="H1112" i="3"/>
  <c r="I1112" i="3"/>
  <c r="D1113" i="3"/>
  <c r="E1113" i="3"/>
  <c r="G1113" i="3" s="1"/>
  <c r="F1113" i="3"/>
  <c r="H1113" i="3"/>
  <c r="I1113" i="3"/>
  <c r="D1114" i="3"/>
  <c r="E1114" i="3" s="1"/>
  <c r="G1114" i="3" s="1"/>
  <c r="F1114" i="3"/>
  <c r="H1114" i="3"/>
  <c r="I1114" i="3"/>
  <c r="D1115" i="3"/>
  <c r="E1115" i="3" s="1"/>
  <c r="G1115" i="3" s="1"/>
  <c r="F1115" i="3"/>
  <c r="H1115" i="3"/>
  <c r="I1115" i="3"/>
  <c r="D1116" i="3"/>
  <c r="E1116" i="3" s="1"/>
  <c r="F1116" i="3"/>
  <c r="G1116" i="3"/>
  <c r="H1116" i="3"/>
  <c r="I1116" i="3"/>
  <c r="D1117" i="3"/>
  <c r="E1117" i="3"/>
  <c r="G1117" i="3" s="1"/>
  <c r="F1117" i="3"/>
  <c r="H1117" i="3"/>
  <c r="I1117" i="3"/>
  <c r="D1118" i="3"/>
  <c r="E1118" i="3" s="1"/>
  <c r="G1118" i="3" s="1"/>
  <c r="F1118" i="3"/>
  <c r="H1118" i="3"/>
  <c r="I1118" i="3"/>
  <c r="D1119" i="3"/>
  <c r="E1119" i="3" s="1"/>
  <c r="G1119" i="3" s="1"/>
  <c r="F1119" i="3"/>
  <c r="H1119" i="3"/>
  <c r="I1119" i="3"/>
  <c r="D1120" i="3"/>
  <c r="E1120" i="3" s="1"/>
  <c r="F1120" i="3"/>
  <c r="G1120" i="3"/>
  <c r="H1120" i="3"/>
  <c r="I1120" i="3"/>
  <c r="D1121" i="3"/>
  <c r="E1121" i="3"/>
  <c r="G1121" i="3" s="1"/>
  <c r="F1121" i="3"/>
  <c r="H1121" i="3"/>
  <c r="I1121" i="3"/>
  <c r="D1122" i="3"/>
  <c r="E1122" i="3" s="1"/>
  <c r="G1122" i="3" s="1"/>
  <c r="F1122" i="3"/>
  <c r="H1122" i="3"/>
  <c r="I1122" i="3"/>
  <c r="D1123" i="3"/>
  <c r="E1123" i="3" s="1"/>
  <c r="G1123" i="3" s="1"/>
  <c r="F1123" i="3"/>
  <c r="H1123" i="3"/>
  <c r="I1123" i="3"/>
  <c r="D1124" i="3"/>
  <c r="E1124" i="3" s="1"/>
  <c r="F1124" i="3"/>
  <c r="G1124" i="3"/>
  <c r="H1124" i="3"/>
  <c r="I1124" i="3"/>
  <c r="D1125" i="3"/>
  <c r="E1125" i="3"/>
  <c r="G1125" i="3" s="1"/>
  <c r="F1125" i="3"/>
  <c r="H1125" i="3"/>
  <c r="I1125" i="3"/>
  <c r="D1126" i="3"/>
  <c r="E1126" i="3" s="1"/>
  <c r="G1126" i="3" s="1"/>
  <c r="F1126" i="3"/>
  <c r="H1126" i="3"/>
  <c r="I1126" i="3"/>
  <c r="D1127" i="3"/>
  <c r="E1127" i="3" s="1"/>
  <c r="G1127" i="3" s="1"/>
  <c r="F1127" i="3"/>
  <c r="H1127" i="3"/>
  <c r="I1127" i="3"/>
  <c r="D1128" i="3"/>
  <c r="E1128" i="3" s="1"/>
  <c r="F1128" i="3"/>
  <c r="G1128" i="3"/>
  <c r="H1128" i="3"/>
  <c r="I1128" i="3"/>
  <c r="D1129" i="3"/>
  <c r="E1129" i="3"/>
  <c r="G1129" i="3" s="1"/>
  <c r="F1129" i="3"/>
  <c r="H1129" i="3"/>
  <c r="I1129" i="3"/>
  <c r="D1130" i="3"/>
  <c r="E1130" i="3" s="1"/>
  <c r="G1130" i="3" s="1"/>
  <c r="F1130" i="3"/>
  <c r="H1130" i="3"/>
  <c r="I1130" i="3"/>
  <c r="D1131" i="3"/>
  <c r="E1131" i="3" s="1"/>
  <c r="G1131" i="3" s="1"/>
  <c r="F1131" i="3"/>
  <c r="H1131" i="3"/>
  <c r="I1131" i="3"/>
  <c r="D1132" i="3"/>
  <c r="E1132" i="3" s="1"/>
  <c r="F1132" i="3"/>
  <c r="G1132" i="3"/>
  <c r="H1132" i="3"/>
  <c r="I1132" i="3"/>
  <c r="D1133" i="3"/>
  <c r="E1133" i="3"/>
  <c r="G1133" i="3" s="1"/>
  <c r="F1133" i="3"/>
  <c r="H1133" i="3"/>
  <c r="I1133" i="3"/>
  <c r="D1134" i="3"/>
  <c r="E1134" i="3" s="1"/>
  <c r="G1134" i="3" s="1"/>
  <c r="F1134" i="3"/>
  <c r="H1134" i="3"/>
  <c r="I1134" i="3"/>
  <c r="D1135" i="3"/>
  <c r="E1135" i="3" s="1"/>
  <c r="G1135" i="3" s="1"/>
  <c r="F1135" i="3"/>
  <c r="H1135" i="3"/>
  <c r="I1135" i="3"/>
  <c r="D1136" i="3"/>
  <c r="E1136" i="3" s="1"/>
  <c r="F1136" i="3"/>
  <c r="G1136" i="3"/>
  <c r="H1136" i="3"/>
  <c r="I1136" i="3"/>
  <c r="D1137" i="3"/>
  <c r="E1137" i="3"/>
  <c r="G1137" i="3" s="1"/>
  <c r="F1137" i="3"/>
  <c r="H1137" i="3"/>
  <c r="I1137" i="3"/>
  <c r="D1138" i="3"/>
  <c r="E1138" i="3" s="1"/>
  <c r="G1138" i="3" s="1"/>
  <c r="F1138" i="3"/>
  <c r="H1138" i="3"/>
  <c r="I1138" i="3"/>
  <c r="D1139" i="3"/>
  <c r="E1139" i="3" s="1"/>
  <c r="G1139" i="3" s="1"/>
  <c r="F1139" i="3"/>
  <c r="H1139" i="3"/>
  <c r="I1139" i="3"/>
  <c r="D1140" i="3"/>
  <c r="E1140" i="3" s="1"/>
  <c r="F1140" i="3"/>
  <c r="G1140" i="3"/>
  <c r="H1140" i="3"/>
  <c r="I1140" i="3"/>
  <c r="D1141" i="3"/>
  <c r="E1141" i="3"/>
  <c r="G1141" i="3" s="1"/>
  <c r="F1141" i="3"/>
  <c r="H1141" i="3"/>
  <c r="I1141" i="3"/>
  <c r="D1142" i="3"/>
  <c r="E1142" i="3" s="1"/>
  <c r="G1142" i="3" s="1"/>
  <c r="F1142" i="3"/>
  <c r="H1142" i="3"/>
  <c r="I1142" i="3"/>
  <c r="D1143" i="3"/>
  <c r="E1143" i="3" s="1"/>
  <c r="G1143" i="3" s="1"/>
  <c r="F1143" i="3"/>
  <c r="H1143" i="3"/>
  <c r="I1143" i="3"/>
  <c r="D1144" i="3"/>
  <c r="E1144" i="3" s="1"/>
  <c r="F1144" i="3"/>
  <c r="G1144" i="3"/>
  <c r="H1144" i="3"/>
  <c r="I1144" i="3"/>
  <c r="D1145" i="3"/>
  <c r="E1145" i="3"/>
  <c r="G1145" i="3" s="1"/>
  <c r="F1145" i="3"/>
  <c r="H1145" i="3"/>
  <c r="I1145" i="3"/>
  <c r="D1146" i="3"/>
  <c r="E1146" i="3" s="1"/>
  <c r="G1146" i="3" s="1"/>
  <c r="F1146" i="3"/>
  <c r="H1146" i="3"/>
  <c r="I1146" i="3"/>
  <c r="D1147" i="3"/>
  <c r="E1147" i="3" s="1"/>
  <c r="G1147" i="3" s="1"/>
  <c r="F1147" i="3"/>
  <c r="H1147" i="3"/>
  <c r="I1147" i="3"/>
  <c r="D1148" i="3"/>
  <c r="E1148" i="3" s="1"/>
  <c r="F1148" i="3"/>
  <c r="G1148" i="3"/>
  <c r="H1148" i="3"/>
  <c r="I1148" i="3"/>
  <c r="D1149" i="3"/>
  <c r="E1149" i="3"/>
  <c r="G1149" i="3" s="1"/>
  <c r="F1149" i="3"/>
  <c r="H1149" i="3"/>
  <c r="I1149" i="3"/>
  <c r="D1150" i="3"/>
  <c r="E1150" i="3" s="1"/>
  <c r="G1150" i="3" s="1"/>
  <c r="F1150" i="3"/>
  <c r="H1150" i="3"/>
  <c r="I1150" i="3"/>
  <c r="D1151" i="3"/>
  <c r="E1151" i="3" s="1"/>
  <c r="G1151" i="3" s="1"/>
  <c r="F1151" i="3"/>
  <c r="H1151" i="3"/>
  <c r="I1151" i="3"/>
  <c r="D1152" i="3"/>
  <c r="E1152" i="3" s="1"/>
  <c r="F1152" i="3"/>
  <c r="G1152" i="3"/>
  <c r="H1152" i="3"/>
  <c r="I1152" i="3"/>
  <c r="D1153" i="3"/>
  <c r="E1153" i="3"/>
  <c r="G1153" i="3" s="1"/>
  <c r="F1153" i="3"/>
  <c r="H1153" i="3"/>
  <c r="I1153" i="3"/>
  <c r="D1154" i="3"/>
  <c r="E1154" i="3" s="1"/>
  <c r="G1154" i="3" s="1"/>
  <c r="F1154" i="3"/>
  <c r="H1154" i="3"/>
  <c r="I1154" i="3"/>
  <c r="D1155" i="3"/>
  <c r="E1155" i="3" s="1"/>
  <c r="G1155" i="3" s="1"/>
  <c r="F1155" i="3"/>
  <c r="H1155" i="3"/>
  <c r="I1155" i="3"/>
  <c r="D1156" i="3"/>
  <c r="E1156" i="3" s="1"/>
  <c r="F1156" i="3"/>
  <c r="G1156" i="3"/>
  <c r="H1156" i="3"/>
  <c r="I1156" i="3"/>
  <c r="D1157" i="3"/>
  <c r="E1157" i="3"/>
  <c r="G1157" i="3" s="1"/>
  <c r="F1157" i="3"/>
  <c r="H1157" i="3"/>
  <c r="I1157" i="3"/>
  <c r="D1158" i="3"/>
  <c r="E1158" i="3" s="1"/>
  <c r="G1158" i="3" s="1"/>
  <c r="F1158" i="3"/>
  <c r="H1158" i="3"/>
  <c r="I1158" i="3"/>
  <c r="D1159" i="3"/>
  <c r="E1159" i="3" s="1"/>
  <c r="G1159" i="3" s="1"/>
  <c r="F1159" i="3"/>
  <c r="H1159" i="3"/>
  <c r="I1159" i="3"/>
  <c r="D1160" i="3"/>
  <c r="E1160" i="3" s="1"/>
  <c r="F1160" i="3"/>
  <c r="G1160" i="3"/>
  <c r="H1160" i="3"/>
  <c r="I1160" i="3"/>
  <c r="D1161" i="3"/>
  <c r="E1161" i="3"/>
  <c r="G1161" i="3" s="1"/>
  <c r="F1161" i="3"/>
  <c r="H1161" i="3"/>
  <c r="I1161" i="3"/>
  <c r="D1162" i="3"/>
  <c r="E1162" i="3" s="1"/>
  <c r="G1162" i="3" s="1"/>
  <c r="F1162" i="3"/>
  <c r="H1162" i="3"/>
  <c r="I1162" i="3"/>
  <c r="D1163" i="3"/>
  <c r="E1163" i="3" s="1"/>
  <c r="G1163" i="3" s="1"/>
  <c r="F1163" i="3"/>
  <c r="H1163" i="3"/>
  <c r="I1163" i="3"/>
  <c r="D1164" i="3"/>
  <c r="E1164" i="3" s="1"/>
  <c r="F1164" i="3"/>
  <c r="G1164" i="3"/>
  <c r="H1164" i="3"/>
  <c r="I1164" i="3"/>
  <c r="D1165" i="3"/>
  <c r="E1165" i="3"/>
  <c r="G1165" i="3" s="1"/>
  <c r="F1165" i="3"/>
  <c r="H1165" i="3"/>
  <c r="I1165" i="3"/>
  <c r="D1166" i="3"/>
  <c r="E1166" i="3" s="1"/>
  <c r="G1166" i="3" s="1"/>
  <c r="F1166" i="3"/>
  <c r="H1166" i="3"/>
  <c r="I1166" i="3"/>
  <c r="D1167" i="3"/>
  <c r="E1167" i="3" s="1"/>
  <c r="G1167" i="3" s="1"/>
  <c r="F1167" i="3"/>
  <c r="H1167" i="3"/>
  <c r="I1167" i="3"/>
  <c r="D1168" i="3"/>
  <c r="E1168" i="3" s="1"/>
  <c r="F1168" i="3"/>
  <c r="G1168" i="3"/>
  <c r="H1168" i="3"/>
  <c r="I1168" i="3"/>
  <c r="D1169" i="3"/>
  <c r="E1169" i="3"/>
  <c r="G1169" i="3" s="1"/>
  <c r="F1169" i="3"/>
  <c r="H1169" i="3"/>
  <c r="I1169" i="3"/>
  <c r="D1170" i="3"/>
  <c r="E1170" i="3" s="1"/>
  <c r="G1170" i="3" s="1"/>
  <c r="F1170" i="3"/>
  <c r="H1170" i="3"/>
  <c r="I1170" i="3"/>
  <c r="D1171" i="3"/>
  <c r="E1171" i="3" s="1"/>
  <c r="G1171" i="3" s="1"/>
  <c r="F1171" i="3"/>
  <c r="H1171" i="3"/>
  <c r="I1171" i="3"/>
  <c r="D1172" i="3"/>
  <c r="E1172" i="3" s="1"/>
  <c r="F1172" i="3"/>
  <c r="G1172" i="3"/>
  <c r="H1172" i="3"/>
  <c r="I1172" i="3"/>
  <c r="D1173" i="3"/>
  <c r="E1173" i="3"/>
  <c r="G1173" i="3" s="1"/>
  <c r="F1173" i="3"/>
  <c r="H1173" i="3"/>
  <c r="I1173" i="3"/>
  <c r="D1174" i="3"/>
  <c r="E1174" i="3" s="1"/>
  <c r="G1174" i="3" s="1"/>
  <c r="F1174" i="3"/>
  <c r="H1174" i="3"/>
  <c r="I1174" i="3"/>
  <c r="D1175" i="3"/>
  <c r="E1175" i="3" s="1"/>
  <c r="G1175" i="3" s="1"/>
  <c r="F1175" i="3"/>
  <c r="H1175" i="3"/>
  <c r="I1175" i="3"/>
  <c r="D1176" i="3"/>
  <c r="E1176" i="3" s="1"/>
  <c r="F1176" i="3"/>
  <c r="G1176" i="3"/>
  <c r="H1176" i="3"/>
  <c r="I1176" i="3"/>
  <c r="D1177" i="3"/>
  <c r="E1177" i="3"/>
  <c r="G1177" i="3" s="1"/>
  <c r="F1177" i="3"/>
  <c r="H1177" i="3"/>
  <c r="I1177" i="3"/>
  <c r="D1178" i="3"/>
  <c r="E1178" i="3" s="1"/>
  <c r="G1178" i="3" s="1"/>
  <c r="F1178" i="3"/>
  <c r="H1178" i="3"/>
  <c r="I1178" i="3"/>
  <c r="D1179" i="3"/>
  <c r="E1179" i="3" s="1"/>
  <c r="G1179" i="3" s="1"/>
  <c r="F1179" i="3"/>
  <c r="H1179" i="3"/>
  <c r="I1179" i="3"/>
  <c r="D1180" i="3"/>
  <c r="E1180" i="3" s="1"/>
  <c r="F1180" i="3"/>
  <c r="G1180" i="3"/>
  <c r="H1180" i="3"/>
  <c r="I1180" i="3"/>
  <c r="D1181" i="3"/>
  <c r="E1181" i="3"/>
  <c r="G1181" i="3" s="1"/>
  <c r="F1181" i="3"/>
  <c r="H1181" i="3"/>
  <c r="I1181" i="3"/>
  <c r="D1182" i="3"/>
  <c r="E1182" i="3" s="1"/>
  <c r="G1182" i="3" s="1"/>
  <c r="F1182" i="3"/>
  <c r="H1182" i="3"/>
  <c r="I1182" i="3"/>
  <c r="D1183" i="3"/>
  <c r="E1183" i="3" s="1"/>
  <c r="G1183" i="3" s="1"/>
  <c r="F1183" i="3"/>
  <c r="H1183" i="3"/>
  <c r="I1183" i="3"/>
  <c r="D1184" i="3"/>
  <c r="E1184" i="3" s="1"/>
  <c r="F1184" i="3"/>
  <c r="G1184" i="3"/>
  <c r="H1184" i="3"/>
  <c r="I1184" i="3"/>
  <c r="D1185" i="3"/>
  <c r="E1185" i="3"/>
  <c r="G1185" i="3" s="1"/>
  <c r="F1185" i="3"/>
  <c r="H1185" i="3"/>
  <c r="I1185" i="3"/>
  <c r="D1186" i="3"/>
  <c r="E1186" i="3" s="1"/>
  <c r="G1186" i="3" s="1"/>
  <c r="F1186" i="3"/>
  <c r="H1186" i="3"/>
  <c r="I1186" i="3"/>
  <c r="D1187" i="3"/>
  <c r="E1187" i="3"/>
  <c r="F1187" i="3"/>
  <c r="H1187" i="3"/>
  <c r="I1187" i="3"/>
  <c r="D1188" i="3"/>
  <c r="E1188" i="3" s="1"/>
  <c r="G1188" i="3" s="1"/>
  <c r="F1188" i="3"/>
  <c r="H1188" i="3"/>
  <c r="I1188" i="3"/>
  <c r="D1189" i="3"/>
  <c r="E1189" i="3"/>
  <c r="F1189" i="3"/>
  <c r="H1189" i="3"/>
  <c r="I1189" i="3"/>
  <c r="D1190" i="3"/>
  <c r="E1190" i="3" s="1"/>
  <c r="G1190" i="3" s="1"/>
  <c r="F1190" i="3"/>
  <c r="H1190" i="3"/>
  <c r="I1190" i="3"/>
  <c r="D1191" i="3"/>
  <c r="E1191" i="3"/>
  <c r="G1191" i="3" s="1"/>
  <c r="F1191" i="3"/>
  <c r="H1191" i="3"/>
  <c r="I1191" i="3"/>
  <c r="D1192" i="3"/>
  <c r="E1192" i="3" s="1"/>
  <c r="G1192" i="3" s="1"/>
  <c r="F1192" i="3"/>
  <c r="H1192" i="3"/>
  <c r="I1192" i="3"/>
  <c r="D1193" i="3"/>
  <c r="E1193" i="3"/>
  <c r="G1193" i="3" s="1"/>
  <c r="F1193" i="3"/>
  <c r="H1193" i="3"/>
  <c r="I1193" i="3"/>
  <c r="D1194" i="3"/>
  <c r="E1194" i="3" s="1"/>
  <c r="G1194" i="3" s="1"/>
  <c r="F1194" i="3"/>
  <c r="H1194" i="3"/>
  <c r="I1194" i="3"/>
  <c r="D1195" i="3"/>
  <c r="E1195" i="3"/>
  <c r="F1195" i="3"/>
  <c r="H1195" i="3"/>
  <c r="I1195" i="3"/>
  <c r="D1196" i="3"/>
  <c r="E1196" i="3" s="1"/>
  <c r="G1196" i="3" s="1"/>
  <c r="F1196" i="3"/>
  <c r="H1196" i="3"/>
  <c r="I1196" i="3"/>
  <c r="D1197" i="3"/>
  <c r="E1197" i="3"/>
  <c r="F1197" i="3"/>
  <c r="H1197" i="3"/>
  <c r="I1197" i="3"/>
  <c r="D1198" i="3"/>
  <c r="E1198" i="3" s="1"/>
  <c r="G1198" i="3" s="1"/>
  <c r="F1198" i="3"/>
  <c r="H1198" i="3"/>
  <c r="I1198" i="3"/>
  <c r="D1199" i="3"/>
  <c r="E1199" i="3"/>
  <c r="G1199" i="3" s="1"/>
  <c r="F1199" i="3"/>
  <c r="H1199" i="3"/>
  <c r="I1199" i="3"/>
  <c r="D1200" i="3"/>
  <c r="E1200" i="3" s="1"/>
  <c r="G1200" i="3" s="1"/>
  <c r="F1200" i="3"/>
  <c r="H1200" i="3"/>
  <c r="I1200" i="3"/>
  <c r="D1201" i="3"/>
  <c r="E1201" i="3"/>
  <c r="G1201" i="3" s="1"/>
  <c r="F1201" i="3"/>
  <c r="H1201" i="3"/>
  <c r="I1201" i="3"/>
  <c r="D1202" i="3"/>
  <c r="E1202" i="3" s="1"/>
  <c r="G1202" i="3" s="1"/>
  <c r="F1202" i="3"/>
  <c r="H1202" i="3"/>
  <c r="I1202" i="3"/>
  <c r="D1203" i="3"/>
  <c r="E1203" i="3"/>
  <c r="F1203" i="3"/>
  <c r="H1203" i="3"/>
  <c r="I1203" i="3"/>
  <c r="D1204" i="3"/>
  <c r="E1204" i="3" s="1"/>
  <c r="G1204" i="3" s="1"/>
  <c r="F1204" i="3"/>
  <c r="H1204" i="3"/>
  <c r="I1204" i="3"/>
  <c r="D1205" i="3"/>
  <c r="E1205" i="3"/>
  <c r="F1205" i="3"/>
  <c r="H1205" i="3"/>
  <c r="I1205" i="3"/>
  <c r="D1206" i="3"/>
  <c r="E1206" i="3" s="1"/>
  <c r="G1206" i="3" s="1"/>
  <c r="F1206" i="3"/>
  <c r="H1206" i="3"/>
  <c r="I1206" i="3"/>
  <c r="D1207" i="3"/>
  <c r="E1207" i="3"/>
  <c r="G1207" i="3" s="1"/>
  <c r="F1207" i="3"/>
  <c r="H1207" i="3"/>
  <c r="I1207" i="3"/>
  <c r="D1208" i="3"/>
  <c r="E1208" i="3" s="1"/>
  <c r="G1208" i="3" s="1"/>
  <c r="F1208" i="3"/>
  <c r="H1208" i="3"/>
  <c r="I1208" i="3"/>
  <c r="D1209" i="3"/>
  <c r="E1209" i="3"/>
  <c r="G1209" i="3" s="1"/>
  <c r="F1209" i="3"/>
  <c r="H1209" i="3"/>
  <c r="I1209" i="3"/>
  <c r="D1210" i="3"/>
  <c r="E1210" i="3" s="1"/>
  <c r="G1210" i="3" s="1"/>
  <c r="F1210" i="3"/>
  <c r="H1210" i="3"/>
  <c r="I1210" i="3"/>
  <c r="D1211" i="3"/>
  <c r="E1211" i="3"/>
  <c r="F1211" i="3"/>
  <c r="H1211" i="3"/>
  <c r="I1211" i="3"/>
  <c r="D1212" i="3"/>
  <c r="E1212" i="3" s="1"/>
  <c r="G1212" i="3" s="1"/>
  <c r="F1212" i="3"/>
  <c r="H1212" i="3"/>
  <c r="I1212" i="3"/>
  <c r="D1213" i="3"/>
  <c r="E1213" i="3"/>
  <c r="F1213" i="3"/>
  <c r="H1213" i="3"/>
  <c r="I1213" i="3"/>
  <c r="D1214" i="3"/>
  <c r="E1214" i="3" s="1"/>
  <c r="G1214" i="3" s="1"/>
  <c r="F1214" i="3"/>
  <c r="H1214" i="3"/>
  <c r="I1214" i="3"/>
  <c r="D1215" i="3"/>
  <c r="E1215" i="3"/>
  <c r="G1215" i="3" s="1"/>
  <c r="F1215" i="3"/>
  <c r="H1215" i="3"/>
  <c r="I1215" i="3"/>
  <c r="D1216" i="3"/>
  <c r="E1216" i="3" s="1"/>
  <c r="G1216" i="3" s="1"/>
  <c r="F1216" i="3"/>
  <c r="H1216" i="3"/>
  <c r="I1216" i="3"/>
  <c r="D1217" i="3"/>
  <c r="E1217" i="3"/>
  <c r="G1217" i="3" s="1"/>
  <c r="F1217" i="3"/>
  <c r="H1217" i="3"/>
  <c r="I1217" i="3"/>
  <c r="D1218" i="3"/>
  <c r="E1218" i="3" s="1"/>
  <c r="G1218" i="3" s="1"/>
  <c r="F1218" i="3"/>
  <c r="H1218" i="3"/>
  <c r="I1218" i="3"/>
  <c r="D1219" i="3"/>
  <c r="E1219" i="3"/>
  <c r="F1219" i="3"/>
  <c r="H1219" i="3"/>
  <c r="I1219" i="3"/>
  <c r="D1220" i="3"/>
  <c r="E1220" i="3" s="1"/>
  <c r="F1220" i="3"/>
  <c r="G1220" i="3"/>
  <c r="H1220" i="3"/>
  <c r="I1220" i="3"/>
  <c r="D1221" i="3"/>
  <c r="E1221" i="3"/>
  <c r="G1221" i="3" s="1"/>
  <c r="F1221" i="3"/>
  <c r="H1221" i="3"/>
  <c r="I1221" i="3"/>
  <c r="D1222" i="3"/>
  <c r="E1222" i="3" s="1"/>
  <c r="G1222" i="3" s="1"/>
  <c r="F1222" i="3"/>
  <c r="H1222" i="3"/>
  <c r="I1222" i="3"/>
  <c r="D1223" i="3"/>
  <c r="E1223" i="3"/>
  <c r="F1223" i="3"/>
  <c r="H1223" i="3"/>
  <c r="I1223" i="3"/>
  <c r="D1224" i="3"/>
  <c r="E1224" i="3" s="1"/>
  <c r="F1224" i="3"/>
  <c r="G1224" i="3"/>
  <c r="H1224" i="3"/>
  <c r="I1224" i="3"/>
  <c r="D1225" i="3"/>
  <c r="E1225" i="3"/>
  <c r="G1225" i="3" s="1"/>
  <c r="F1225" i="3"/>
  <c r="H1225" i="3"/>
  <c r="I1225" i="3"/>
  <c r="D1226" i="3"/>
  <c r="E1226" i="3" s="1"/>
  <c r="G1226" i="3" s="1"/>
  <c r="F1226" i="3"/>
  <c r="H1226" i="3"/>
  <c r="I1226" i="3"/>
  <c r="D1227" i="3"/>
  <c r="E1227" i="3"/>
  <c r="F1227" i="3"/>
  <c r="H1227" i="3"/>
  <c r="I1227" i="3"/>
  <c r="D1228" i="3"/>
  <c r="E1228" i="3" s="1"/>
  <c r="F1228" i="3"/>
  <c r="G1228" i="3"/>
  <c r="H1228" i="3"/>
  <c r="I1228" i="3"/>
  <c r="D1229" i="3"/>
  <c r="E1229" i="3"/>
  <c r="G1229" i="3" s="1"/>
  <c r="F1229" i="3"/>
  <c r="H1229" i="3"/>
  <c r="I1229" i="3"/>
  <c r="D1230" i="3"/>
  <c r="E1230" i="3" s="1"/>
  <c r="G1230" i="3" s="1"/>
  <c r="F1230" i="3"/>
  <c r="H1230" i="3"/>
  <c r="I1230" i="3"/>
  <c r="D1231" i="3"/>
  <c r="E1231" i="3"/>
  <c r="F1231" i="3"/>
  <c r="H1231" i="3"/>
  <c r="I1231" i="3"/>
  <c r="D1232" i="3"/>
  <c r="E1232" i="3" s="1"/>
  <c r="F1232" i="3"/>
  <c r="G1232" i="3"/>
  <c r="H1232" i="3"/>
  <c r="I1232" i="3"/>
  <c r="D1233" i="3"/>
  <c r="E1233" i="3"/>
  <c r="G1233" i="3" s="1"/>
  <c r="F1233" i="3"/>
  <c r="H1233" i="3"/>
  <c r="I1233" i="3"/>
  <c r="D1234" i="3"/>
  <c r="E1234" i="3" s="1"/>
  <c r="G1234" i="3" s="1"/>
  <c r="F1234" i="3"/>
  <c r="H1234" i="3"/>
  <c r="I1234" i="3"/>
  <c r="D1235" i="3"/>
  <c r="E1235" i="3"/>
  <c r="F1235" i="3"/>
  <c r="H1235" i="3"/>
  <c r="I1235" i="3"/>
  <c r="D1236" i="3"/>
  <c r="E1236" i="3" s="1"/>
  <c r="F1236" i="3"/>
  <c r="G1236" i="3"/>
  <c r="H1236" i="3"/>
  <c r="I1236" i="3"/>
  <c r="D1237" i="3"/>
  <c r="E1237" i="3"/>
  <c r="G1237" i="3" s="1"/>
  <c r="F1237" i="3"/>
  <c r="H1237" i="3"/>
  <c r="I1237" i="3"/>
  <c r="D1238" i="3"/>
  <c r="E1238" i="3" s="1"/>
  <c r="G1238" i="3" s="1"/>
  <c r="F1238" i="3"/>
  <c r="H1238" i="3"/>
  <c r="I1238" i="3"/>
  <c r="D1239" i="3"/>
  <c r="E1239" i="3"/>
  <c r="F1239" i="3"/>
  <c r="H1239" i="3"/>
  <c r="I1239" i="3"/>
  <c r="D1240" i="3"/>
  <c r="E1240" i="3" s="1"/>
  <c r="F1240" i="3"/>
  <c r="G1240" i="3"/>
  <c r="H1240" i="3"/>
  <c r="I1240" i="3"/>
  <c r="D1241" i="3"/>
  <c r="E1241" i="3"/>
  <c r="G1241" i="3" s="1"/>
  <c r="F1241" i="3"/>
  <c r="H1241" i="3"/>
  <c r="I1241" i="3"/>
  <c r="D1242" i="3"/>
  <c r="E1242" i="3" s="1"/>
  <c r="G1242" i="3" s="1"/>
  <c r="F1242" i="3"/>
  <c r="H1242" i="3"/>
  <c r="I1242" i="3"/>
  <c r="D1243" i="3"/>
  <c r="E1243" i="3"/>
  <c r="F1243" i="3"/>
  <c r="H1243" i="3"/>
  <c r="I1243" i="3"/>
  <c r="D1244" i="3"/>
  <c r="E1244" i="3" s="1"/>
  <c r="F1244" i="3"/>
  <c r="G1244" i="3"/>
  <c r="H1244" i="3"/>
  <c r="I1244" i="3"/>
  <c r="D1245" i="3"/>
  <c r="E1245" i="3"/>
  <c r="G1245" i="3" s="1"/>
  <c r="F1245" i="3"/>
  <c r="H1245" i="3"/>
  <c r="I1245" i="3"/>
  <c r="D1246" i="3"/>
  <c r="E1246" i="3" s="1"/>
  <c r="G1246" i="3" s="1"/>
  <c r="F1246" i="3"/>
  <c r="H1246" i="3"/>
  <c r="I1246" i="3"/>
  <c r="D1247" i="3"/>
  <c r="E1247" i="3"/>
  <c r="F1247" i="3"/>
  <c r="H1247" i="3"/>
  <c r="I1247" i="3"/>
  <c r="D1248" i="3"/>
  <c r="E1248" i="3" s="1"/>
  <c r="F1248" i="3"/>
  <c r="G1248" i="3"/>
  <c r="H1248" i="3"/>
  <c r="I1248" i="3"/>
  <c r="D1249" i="3"/>
  <c r="E1249" i="3"/>
  <c r="G1249" i="3" s="1"/>
  <c r="F1249" i="3"/>
  <c r="H1249" i="3"/>
  <c r="I1249" i="3"/>
  <c r="D1250" i="3"/>
  <c r="E1250" i="3" s="1"/>
  <c r="G1250" i="3" s="1"/>
  <c r="F1250" i="3"/>
  <c r="H1250" i="3"/>
  <c r="I1250" i="3"/>
  <c r="D1251" i="3"/>
  <c r="E1251" i="3"/>
  <c r="F1251" i="3"/>
  <c r="H1251" i="3"/>
  <c r="I1251" i="3"/>
  <c r="D1252" i="3"/>
  <c r="E1252" i="3" s="1"/>
  <c r="F1252" i="3"/>
  <c r="G1252" i="3"/>
  <c r="H1252" i="3"/>
  <c r="I1252" i="3"/>
  <c r="D1253" i="3"/>
  <c r="E1253" i="3"/>
  <c r="G1253" i="3" s="1"/>
  <c r="F1253" i="3"/>
  <c r="H1253" i="3"/>
  <c r="I1253" i="3"/>
  <c r="D1254" i="3"/>
  <c r="E1254" i="3" s="1"/>
  <c r="G1254" i="3" s="1"/>
  <c r="F1254" i="3"/>
  <c r="H1254" i="3"/>
  <c r="I1254" i="3"/>
  <c r="D1255" i="3"/>
  <c r="E1255" i="3"/>
  <c r="F1255" i="3"/>
  <c r="H1255" i="3"/>
  <c r="I1255" i="3"/>
  <c r="D1256" i="3"/>
  <c r="E1256" i="3" s="1"/>
  <c r="F1256" i="3"/>
  <c r="G1256" i="3"/>
  <c r="H1256" i="3"/>
  <c r="I1256" i="3"/>
  <c r="D1257" i="3"/>
  <c r="E1257" i="3"/>
  <c r="G1257" i="3" s="1"/>
  <c r="F1257" i="3"/>
  <c r="H1257" i="3"/>
  <c r="I1257" i="3"/>
  <c r="D1258" i="3"/>
  <c r="E1258" i="3" s="1"/>
  <c r="G1258" i="3" s="1"/>
  <c r="F1258" i="3"/>
  <c r="H1258" i="3"/>
  <c r="I1258" i="3"/>
  <c r="D1259" i="3"/>
  <c r="E1259" i="3"/>
  <c r="F1259" i="3"/>
  <c r="H1259" i="3"/>
  <c r="I1259" i="3"/>
  <c r="D1260" i="3"/>
  <c r="E1260" i="3" s="1"/>
  <c r="F1260" i="3"/>
  <c r="G1260" i="3"/>
  <c r="H1260" i="3"/>
  <c r="I1260" i="3"/>
  <c r="D1261" i="3"/>
  <c r="E1261" i="3"/>
  <c r="G1261" i="3" s="1"/>
  <c r="F1261" i="3"/>
  <c r="H1261" i="3"/>
  <c r="I1261" i="3"/>
  <c r="D1262" i="3"/>
  <c r="E1262" i="3" s="1"/>
  <c r="G1262" i="3" s="1"/>
  <c r="F1262" i="3"/>
  <c r="H1262" i="3"/>
  <c r="I1262" i="3"/>
  <c r="D1263" i="3"/>
  <c r="E1263" i="3" s="1"/>
  <c r="G1263" i="3" s="1"/>
  <c r="F1263" i="3"/>
  <c r="H1263" i="3"/>
  <c r="I1263" i="3"/>
  <c r="D1264" i="3"/>
  <c r="E1264" i="3" s="1"/>
  <c r="F1264" i="3"/>
  <c r="G1264" i="3"/>
  <c r="H1264" i="3"/>
  <c r="I1264" i="3"/>
  <c r="D1265" i="3"/>
  <c r="E1265" i="3"/>
  <c r="G1265" i="3" s="1"/>
  <c r="F1265" i="3"/>
  <c r="H1265" i="3"/>
  <c r="I1265" i="3"/>
  <c r="D1266" i="3"/>
  <c r="E1266" i="3" s="1"/>
  <c r="G1266" i="3" s="1"/>
  <c r="F1266" i="3"/>
  <c r="H1266" i="3"/>
  <c r="I1266" i="3"/>
  <c r="D1267" i="3"/>
  <c r="E1267" i="3" s="1"/>
  <c r="G1267" i="3" s="1"/>
  <c r="F1267" i="3"/>
  <c r="H1267" i="3"/>
  <c r="I1267" i="3"/>
  <c r="D1268" i="3"/>
  <c r="E1268" i="3" s="1"/>
  <c r="F1268" i="3"/>
  <c r="G1268" i="3"/>
  <c r="H1268" i="3"/>
  <c r="I1268" i="3"/>
  <c r="D1269" i="3"/>
  <c r="E1269" i="3"/>
  <c r="G1269" i="3" s="1"/>
  <c r="F1269" i="3"/>
  <c r="H1269" i="3"/>
  <c r="I1269" i="3"/>
  <c r="D1270" i="3"/>
  <c r="E1270" i="3" s="1"/>
  <c r="G1270" i="3" s="1"/>
  <c r="F1270" i="3"/>
  <c r="H1270" i="3"/>
  <c r="I1270" i="3"/>
  <c r="D1271" i="3"/>
  <c r="E1271" i="3" s="1"/>
  <c r="G1271" i="3" s="1"/>
  <c r="F1271" i="3"/>
  <c r="H1271" i="3"/>
  <c r="I1271" i="3"/>
  <c r="D1272" i="3"/>
  <c r="E1272" i="3" s="1"/>
  <c r="F1272" i="3"/>
  <c r="G1272" i="3"/>
  <c r="H1272" i="3"/>
  <c r="I1272" i="3"/>
  <c r="D1273" i="3"/>
  <c r="E1273" i="3"/>
  <c r="G1273" i="3" s="1"/>
  <c r="F1273" i="3"/>
  <c r="H1273" i="3"/>
  <c r="I1273" i="3"/>
  <c r="D1274" i="3"/>
  <c r="E1274" i="3" s="1"/>
  <c r="G1274" i="3" s="1"/>
  <c r="F1274" i="3"/>
  <c r="H1274" i="3"/>
  <c r="I1274" i="3"/>
  <c r="D1275" i="3"/>
  <c r="E1275" i="3" s="1"/>
  <c r="G1275" i="3" s="1"/>
  <c r="F1275" i="3"/>
  <c r="H1275" i="3"/>
  <c r="I1275" i="3"/>
  <c r="D1276" i="3"/>
  <c r="E1276" i="3" s="1"/>
  <c r="F1276" i="3"/>
  <c r="G1276" i="3"/>
  <c r="H1276" i="3"/>
  <c r="I1276" i="3"/>
  <c r="D1277" i="3"/>
  <c r="E1277" i="3"/>
  <c r="G1277" i="3" s="1"/>
  <c r="F1277" i="3"/>
  <c r="H1277" i="3"/>
  <c r="I1277" i="3"/>
  <c r="D1278" i="3"/>
  <c r="E1278" i="3" s="1"/>
  <c r="G1278" i="3" s="1"/>
  <c r="F1278" i="3"/>
  <c r="H1278" i="3"/>
  <c r="I1278" i="3"/>
  <c r="D1279" i="3"/>
  <c r="E1279" i="3" s="1"/>
  <c r="G1279" i="3" s="1"/>
  <c r="F1279" i="3"/>
  <c r="H1279" i="3"/>
  <c r="I1279" i="3"/>
  <c r="D1280" i="3"/>
  <c r="E1280" i="3" s="1"/>
  <c r="F1280" i="3"/>
  <c r="G1280" i="3"/>
  <c r="H1280" i="3"/>
  <c r="I1280" i="3"/>
  <c r="D1281" i="3"/>
  <c r="E1281" i="3"/>
  <c r="G1281" i="3" s="1"/>
  <c r="F1281" i="3"/>
  <c r="H1281" i="3"/>
  <c r="I1281" i="3"/>
  <c r="D1282" i="3"/>
  <c r="E1282" i="3" s="1"/>
  <c r="G1282" i="3" s="1"/>
  <c r="F1282" i="3"/>
  <c r="H1282" i="3"/>
  <c r="I1282" i="3"/>
  <c r="D1283" i="3"/>
  <c r="E1283" i="3" s="1"/>
  <c r="G1283" i="3" s="1"/>
  <c r="F1283" i="3"/>
  <c r="H1283" i="3"/>
  <c r="I1283" i="3"/>
  <c r="D1284" i="3"/>
  <c r="E1284" i="3" s="1"/>
  <c r="F1284" i="3"/>
  <c r="G1284" i="3"/>
  <c r="H1284" i="3"/>
  <c r="I1284" i="3"/>
  <c r="D1285" i="3"/>
  <c r="E1285" i="3"/>
  <c r="G1285" i="3" s="1"/>
  <c r="F1285" i="3"/>
  <c r="H1285" i="3"/>
  <c r="I1285" i="3"/>
  <c r="D1286" i="3"/>
  <c r="E1286" i="3" s="1"/>
  <c r="G1286" i="3" s="1"/>
  <c r="F1286" i="3"/>
  <c r="H1286" i="3"/>
  <c r="I1286" i="3"/>
  <c r="D1287" i="3"/>
  <c r="E1287" i="3" s="1"/>
  <c r="G1287" i="3" s="1"/>
  <c r="F1287" i="3"/>
  <c r="H1287" i="3"/>
  <c r="I1287" i="3"/>
  <c r="D1288" i="3"/>
  <c r="E1288" i="3" s="1"/>
  <c r="F1288" i="3"/>
  <c r="G1288" i="3"/>
  <c r="H1288" i="3"/>
  <c r="I1288" i="3"/>
  <c r="D1289" i="3"/>
  <c r="E1289" i="3"/>
  <c r="G1289" i="3" s="1"/>
  <c r="F1289" i="3"/>
  <c r="H1289" i="3"/>
  <c r="I1289" i="3"/>
  <c r="D1290" i="3"/>
  <c r="E1290" i="3" s="1"/>
  <c r="G1290" i="3" s="1"/>
  <c r="F1290" i="3"/>
  <c r="H1290" i="3"/>
  <c r="I1290" i="3"/>
  <c r="D1291" i="3"/>
  <c r="E1291" i="3" s="1"/>
  <c r="G1291" i="3" s="1"/>
  <c r="F1291" i="3"/>
  <c r="H1291" i="3"/>
  <c r="I1291" i="3"/>
  <c r="D1292" i="3"/>
  <c r="E1292" i="3" s="1"/>
  <c r="F1292" i="3"/>
  <c r="G1292" i="3"/>
  <c r="H1292" i="3"/>
  <c r="I1292" i="3"/>
  <c r="D1293" i="3"/>
  <c r="E1293" i="3"/>
  <c r="G1293" i="3" s="1"/>
  <c r="F1293" i="3"/>
  <c r="H1293" i="3"/>
  <c r="I1293" i="3"/>
  <c r="D1294" i="3"/>
  <c r="E1294" i="3" s="1"/>
  <c r="G1294" i="3" s="1"/>
  <c r="F1294" i="3"/>
  <c r="H1294" i="3"/>
  <c r="I1294" i="3"/>
  <c r="D1295" i="3"/>
  <c r="E1295" i="3" s="1"/>
  <c r="G1295" i="3" s="1"/>
  <c r="F1295" i="3"/>
  <c r="H1295" i="3"/>
  <c r="I1295" i="3"/>
  <c r="D1296" i="3"/>
  <c r="E1296" i="3" s="1"/>
  <c r="F1296" i="3"/>
  <c r="G1296" i="3"/>
  <c r="H1296" i="3"/>
  <c r="I1296" i="3"/>
  <c r="D1297" i="3"/>
  <c r="E1297" i="3"/>
  <c r="G1297" i="3" s="1"/>
  <c r="F1297" i="3"/>
  <c r="H1297" i="3"/>
  <c r="I1297" i="3"/>
  <c r="D1298" i="3"/>
  <c r="E1298" i="3" s="1"/>
  <c r="G1298" i="3" s="1"/>
  <c r="F1298" i="3"/>
  <c r="H1298" i="3"/>
  <c r="I1298" i="3"/>
  <c r="D1299" i="3"/>
  <c r="E1299" i="3" s="1"/>
  <c r="G1299" i="3" s="1"/>
  <c r="F1299" i="3"/>
  <c r="H1299" i="3"/>
  <c r="I1299" i="3"/>
  <c r="D1300" i="3"/>
  <c r="E1300" i="3" s="1"/>
  <c r="F1300" i="3"/>
  <c r="G1300" i="3"/>
  <c r="H1300" i="3"/>
  <c r="I1300" i="3"/>
  <c r="D1301" i="3"/>
  <c r="E1301" i="3"/>
  <c r="G1301" i="3" s="1"/>
  <c r="F1301" i="3"/>
  <c r="H1301" i="3"/>
  <c r="I1301" i="3"/>
  <c r="D1302" i="3"/>
  <c r="E1302" i="3" s="1"/>
  <c r="G1302" i="3" s="1"/>
  <c r="F1302" i="3"/>
  <c r="H1302" i="3"/>
  <c r="I1302" i="3"/>
  <c r="D1303" i="3"/>
  <c r="E1303" i="3" s="1"/>
  <c r="G1303" i="3" s="1"/>
  <c r="F1303" i="3"/>
  <c r="H1303" i="3"/>
  <c r="I1303" i="3"/>
  <c r="D1304" i="3"/>
  <c r="E1304" i="3" s="1"/>
  <c r="F1304" i="3"/>
  <c r="G1304" i="3"/>
  <c r="H1304" i="3"/>
  <c r="I1304" i="3"/>
  <c r="D1305" i="3"/>
  <c r="E1305" i="3"/>
  <c r="G1305" i="3" s="1"/>
  <c r="F1305" i="3"/>
  <c r="H1305" i="3"/>
  <c r="I1305" i="3"/>
  <c r="D1306" i="3"/>
  <c r="E1306" i="3" s="1"/>
  <c r="G1306" i="3" s="1"/>
  <c r="F1306" i="3"/>
  <c r="H1306" i="3"/>
  <c r="I1306" i="3"/>
  <c r="D1307" i="3"/>
  <c r="E1307" i="3" s="1"/>
  <c r="G1307" i="3" s="1"/>
  <c r="F1307" i="3"/>
  <c r="H1307" i="3"/>
  <c r="I1307" i="3"/>
  <c r="D1308" i="3"/>
  <c r="E1308" i="3" s="1"/>
  <c r="F1308" i="3"/>
  <c r="G1308" i="3"/>
  <c r="H1308" i="3"/>
  <c r="I1308" i="3"/>
  <c r="D1309" i="3"/>
  <c r="E1309" i="3"/>
  <c r="G1309" i="3" s="1"/>
  <c r="F1309" i="3"/>
  <c r="H1309" i="3"/>
  <c r="I1309" i="3"/>
  <c r="D1310" i="3"/>
  <c r="E1310" i="3" s="1"/>
  <c r="G1310" i="3" s="1"/>
  <c r="F1310" i="3"/>
  <c r="H1310" i="3"/>
  <c r="I1310" i="3"/>
  <c r="D1311" i="3"/>
  <c r="E1311" i="3" s="1"/>
  <c r="G1311" i="3" s="1"/>
  <c r="F1311" i="3"/>
  <c r="H1311" i="3"/>
  <c r="I1311" i="3"/>
  <c r="D1312" i="3"/>
  <c r="E1312" i="3" s="1"/>
  <c r="F1312" i="3"/>
  <c r="G1312" i="3"/>
  <c r="H1312" i="3"/>
  <c r="I1312" i="3"/>
  <c r="D1313" i="3"/>
  <c r="E1313" i="3"/>
  <c r="G1313" i="3" s="1"/>
  <c r="F1313" i="3"/>
  <c r="H1313" i="3"/>
  <c r="I1313" i="3"/>
  <c r="D1314" i="3"/>
  <c r="E1314" i="3" s="1"/>
  <c r="G1314" i="3" s="1"/>
  <c r="F1314" i="3"/>
  <c r="H1314" i="3"/>
  <c r="I1314" i="3"/>
  <c r="D1315" i="3"/>
  <c r="E1315" i="3" s="1"/>
  <c r="G1315" i="3" s="1"/>
  <c r="F1315" i="3"/>
  <c r="H1315" i="3"/>
  <c r="I1315" i="3"/>
  <c r="D1316" i="3"/>
  <c r="E1316" i="3" s="1"/>
  <c r="F1316" i="3"/>
  <c r="G1316" i="3"/>
  <c r="H1316" i="3"/>
  <c r="I1316" i="3"/>
  <c r="D1317" i="3"/>
  <c r="E1317" i="3"/>
  <c r="G1317" i="3" s="1"/>
  <c r="F1317" i="3"/>
  <c r="H1317" i="3"/>
  <c r="I1317" i="3"/>
  <c r="D1318" i="3"/>
  <c r="E1318" i="3" s="1"/>
  <c r="G1318" i="3" s="1"/>
  <c r="F1318" i="3"/>
  <c r="H1318" i="3"/>
  <c r="I1318" i="3"/>
  <c r="D1319" i="3"/>
  <c r="E1319" i="3" s="1"/>
  <c r="G1319" i="3" s="1"/>
  <c r="F1319" i="3"/>
  <c r="H1319" i="3"/>
  <c r="I1319" i="3"/>
  <c r="D1320" i="3"/>
  <c r="E1320" i="3" s="1"/>
  <c r="F1320" i="3"/>
  <c r="G1320" i="3"/>
  <c r="H1320" i="3"/>
  <c r="I1320" i="3"/>
  <c r="D1321" i="3"/>
  <c r="E1321" i="3"/>
  <c r="G1321" i="3" s="1"/>
  <c r="F1321" i="3"/>
  <c r="H1321" i="3"/>
  <c r="I1321" i="3"/>
  <c r="D1322" i="3"/>
  <c r="E1322" i="3" s="1"/>
  <c r="G1322" i="3" s="1"/>
  <c r="F1322" i="3"/>
  <c r="H1322" i="3"/>
  <c r="I1322" i="3"/>
  <c r="D1323" i="3"/>
  <c r="E1323" i="3" s="1"/>
  <c r="G1323" i="3" s="1"/>
  <c r="F1323" i="3"/>
  <c r="H1323" i="3"/>
  <c r="I1323" i="3"/>
  <c r="D1324" i="3"/>
  <c r="E1324" i="3" s="1"/>
  <c r="F1324" i="3"/>
  <c r="G1324" i="3"/>
  <c r="H1324" i="3"/>
  <c r="I1324" i="3"/>
  <c r="D1325" i="3"/>
  <c r="E1325" i="3"/>
  <c r="G1325" i="3" s="1"/>
  <c r="F1325" i="3"/>
  <c r="H1325" i="3"/>
  <c r="I1325" i="3"/>
  <c r="D1326" i="3"/>
  <c r="E1326" i="3" s="1"/>
  <c r="G1326" i="3" s="1"/>
  <c r="F1326" i="3"/>
  <c r="H1326" i="3"/>
  <c r="I1326" i="3"/>
  <c r="D1327" i="3"/>
  <c r="E1327" i="3" s="1"/>
  <c r="G1327" i="3" s="1"/>
  <c r="F1327" i="3"/>
  <c r="H1327" i="3"/>
  <c r="I1327" i="3"/>
  <c r="D1328" i="3"/>
  <c r="E1328" i="3" s="1"/>
  <c r="F1328" i="3"/>
  <c r="G1328" i="3"/>
  <c r="H1328" i="3"/>
  <c r="I1328" i="3"/>
  <c r="D1329" i="3"/>
  <c r="E1329" i="3"/>
  <c r="G1329" i="3" s="1"/>
  <c r="F1329" i="3"/>
  <c r="H1329" i="3"/>
  <c r="I1329" i="3"/>
  <c r="D1330" i="3"/>
  <c r="E1330" i="3" s="1"/>
  <c r="G1330" i="3" s="1"/>
  <c r="F1330" i="3"/>
  <c r="H1330" i="3"/>
  <c r="I1330" i="3"/>
  <c r="D1331" i="3"/>
  <c r="E1331" i="3" s="1"/>
  <c r="G1331" i="3" s="1"/>
  <c r="F1331" i="3"/>
  <c r="H1331" i="3"/>
  <c r="I1331" i="3"/>
  <c r="D1332" i="3"/>
  <c r="E1332" i="3" s="1"/>
  <c r="F1332" i="3"/>
  <c r="G1332" i="3"/>
  <c r="H1332" i="3"/>
  <c r="I1332" i="3"/>
  <c r="D1333" i="3"/>
  <c r="E1333" i="3"/>
  <c r="G1333" i="3" s="1"/>
  <c r="F1333" i="3"/>
  <c r="H1333" i="3"/>
  <c r="I1333" i="3"/>
  <c r="D1334" i="3"/>
  <c r="E1334" i="3" s="1"/>
  <c r="G1334" i="3" s="1"/>
  <c r="F1334" i="3"/>
  <c r="H1334" i="3"/>
  <c r="I1334" i="3"/>
  <c r="D1335" i="3"/>
  <c r="E1335" i="3" s="1"/>
  <c r="G1335" i="3" s="1"/>
  <c r="F1335" i="3"/>
  <c r="H1335" i="3"/>
  <c r="I1335" i="3"/>
  <c r="D1336" i="3"/>
  <c r="E1336" i="3" s="1"/>
  <c r="F1336" i="3"/>
  <c r="G1336" i="3"/>
  <c r="H1336" i="3"/>
  <c r="I1336" i="3"/>
  <c r="D1337" i="3"/>
  <c r="E1337" i="3"/>
  <c r="G1337" i="3" s="1"/>
  <c r="F1337" i="3"/>
  <c r="H1337" i="3"/>
  <c r="I1337" i="3"/>
  <c r="D1338" i="3"/>
  <c r="E1338" i="3" s="1"/>
  <c r="G1338" i="3" s="1"/>
  <c r="F1338" i="3"/>
  <c r="H1338" i="3"/>
  <c r="I1338" i="3"/>
  <c r="D1339" i="3"/>
  <c r="E1339" i="3" s="1"/>
  <c r="G1339" i="3" s="1"/>
  <c r="F1339" i="3"/>
  <c r="H1339" i="3"/>
  <c r="I1339" i="3"/>
  <c r="D1340" i="3"/>
  <c r="E1340" i="3" s="1"/>
  <c r="F1340" i="3"/>
  <c r="G1340" i="3"/>
  <c r="H1340" i="3"/>
  <c r="I1340" i="3"/>
  <c r="D1341" i="3"/>
  <c r="E1341" i="3"/>
  <c r="G1341" i="3" s="1"/>
  <c r="F1341" i="3"/>
  <c r="H1341" i="3"/>
  <c r="I1341" i="3"/>
  <c r="D1342" i="3"/>
  <c r="E1342" i="3" s="1"/>
  <c r="G1342" i="3" s="1"/>
  <c r="F1342" i="3"/>
  <c r="H1342" i="3"/>
  <c r="I1342" i="3"/>
  <c r="D1343" i="3"/>
  <c r="E1343" i="3" s="1"/>
  <c r="G1343" i="3" s="1"/>
  <c r="F1343" i="3"/>
  <c r="H1343" i="3"/>
  <c r="I1343" i="3"/>
  <c r="D1344" i="3"/>
  <c r="E1344" i="3" s="1"/>
  <c r="F1344" i="3"/>
  <c r="G1344" i="3"/>
  <c r="H1344" i="3"/>
  <c r="I1344" i="3"/>
  <c r="D1345" i="3"/>
  <c r="E1345" i="3"/>
  <c r="G1345" i="3" s="1"/>
  <c r="F1345" i="3"/>
  <c r="H1345" i="3"/>
  <c r="I1345" i="3"/>
  <c r="D1346" i="3"/>
  <c r="E1346" i="3" s="1"/>
  <c r="G1346" i="3" s="1"/>
  <c r="F1346" i="3"/>
  <c r="H1346" i="3"/>
  <c r="I1346" i="3"/>
  <c r="D1347" i="3"/>
  <c r="E1347" i="3" s="1"/>
  <c r="G1347" i="3" s="1"/>
  <c r="F1347" i="3"/>
  <c r="H1347" i="3"/>
  <c r="I1347" i="3"/>
  <c r="D1348" i="3"/>
  <c r="E1348" i="3" s="1"/>
  <c r="F1348" i="3"/>
  <c r="G1348" i="3"/>
  <c r="H1348" i="3"/>
  <c r="I1348" i="3"/>
  <c r="D1349" i="3"/>
  <c r="E1349" i="3"/>
  <c r="G1349" i="3" s="1"/>
  <c r="F1349" i="3"/>
  <c r="H1349" i="3"/>
  <c r="I1349" i="3"/>
  <c r="D1350" i="3"/>
  <c r="E1350" i="3" s="1"/>
  <c r="G1350" i="3" s="1"/>
  <c r="F1350" i="3"/>
  <c r="H1350" i="3"/>
  <c r="I1350" i="3"/>
  <c r="D1351" i="3"/>
  <c r="E1351" i="3" s="1"/>
  <c r="G1351" i="3" s="1"/>
  <c r="F1351" i="3"/>
  <c r="H1351" i="3"/>
  <c r="I1351" i="3"/>
  <c r="D1352" i="3"/>
  <c r="E1352" i="3" s="1"/>
  <c r="F1352" i="3"/>
  <c r="G1352" i="3"/>
  <c r="H1352" i="3"/>
  <c r="I1352" i="3"/>
  <c r="D1353" i="3"/>
  <c r="E1353" i="3"/>
  <c r="G1353" i="3" s="1"/>
  <c r="F1353" i="3"/>
  <c r="H1353" i="3"/>
  <c r="I1353" i="3"/>
  <c r="D1354" i="3"/>
  <c r="E1354" i="3" s="1"/>
  <c r="G1354" i="3" s="1"/>
  <c r="F1354" i="3"/>
  <c r="H1354" i="3"/>
  <c r="I1354" i="3"/>
  <c r="D1355" i="3"/>
  <c r="E1355" i="3" s="1"/>
  <c r="G1355" i="3" s="1"/>
  <c r="F1355" i="3"/>
  <c r="H1355" i="3"/>
  <c r="I1355" i="3"/>
  <c r="D1356" i="3"/>
  <c r="E1356" i="3"/>
  <c r="F1356" i="3"/>
  <c r="G1356" i="3" s="1"/>
  <c r="H1356" i="3"/>
  <c r="I1356" i="3"/>
  <c r="D1357" i="3"/>
  <c r="E1357" i="3" s="1"/>
  <c r="G1357" i="3" s="1"/>
  <c r="F1357" i="3"/>
  <c r="H1357" i="3"/>
  <c r="I1357" i="3"/>
  <c r="D1358" i="3"/>
  <c r="E1358" i="3"/>
  <c r="F1358" i="3"/>
  <c r="G1358" i="3" s="1"/>
  <c r="H1358" i="3"/>
  <c r="I1358" i="3"/>
  <c r="D1359" i="3"/>
  <c r="E1359" i="3" s="1"/>
  <c r="G1359" i="3" s="1"/>
  <c r="F1359" i="3"/>
  <c r="H1359" i="3"/>
  <c r="I1359" i="3"/>
  <c r="D1360" i="3"/>
  <c r="E1360" i="3"/>
  <c r="F1360" i="3"/>
  <c r="G1360" i="3" s="1"/>
  <c r="H1360" i="3"/>
  <c r="I1360" i="3"/>
  <c r="D1361" i="3"/>
  <c r="E1361" i="3" s="1"/>
  <c r="G1361" i="3" s="1"/>
  <c r="F1361" i="3"/>
  <c r="H1361" i="3"/>
  <c r="I1361" i="3"/>
  <c r="D1362" i="3"/>
  <c r="E1362" i="3"/>
  <c r="G1362" i="3" s="1"/>
  <c r="F1362" i="3"/>
  <c r="H1362" i="3"/>
  <c r="I1362" i="3"/>
  <c r="D1363" i="3"/>
  <c r="E1363" i="3" s="1"/>
  <c r="G1363" i="3" s="1"/>
  <c r="F1363" i="3"/>
  <c r="H1363" i="3"/>
  <c r="I1363" i="3"/>
  <c r="D1364" i="3"/>
  <c r="E1364" i="3"/>
  <c r="F1364" i="3"/>
  <c r="H1364" i="3"/>
  <c r="I1364" i="3"/>
  <c r="D1365" i="3"/>
  <c r="E1365" i="3" s="1"/>
  <c r="G1365" i="3" s="1"/>
  <c r="F1365" i="3"/>
  <c r="H1365" i="3"/>
  <c r="I1365" i="3"/>
  <c r="D1366" i="3"/>
  <c r="E1366" i="3"/>
  <c r="G1366" i="3" s="1"/>
  <c r="F1366" i="3"/>
  <c r="H1366" i="3"/>
  <c r="I1366" i="3"/>
  <c r="D1367" i="3"/>
  <c r="E1367" i="3" s="1"/>
  <c r="G1367" i="3" s="1"/>
  <c r="F1367" i="3"/>
  <c r="H1367" i="3"/>
  <c r="I1367" i="3"/>
  <c r="D1368" i="3"/>
  <c r="E1368" i="3"/>
  <c r="F1368" i="3"/>
  <c r="H1368" i="3"/>
  <c r="I1368" i="3"/>
  <c r="D1369" i="3"/>
  <c r="E1369" i="3" s="1"/>
  <c r="G1369" i="3" s="1"/>
  <c r="F1369" i="3"/>
  <c r="H1369" i="3"/>
  <c r="I1369" i="3"/>
  <c r="D1370" i="3"/>
  <c r="E1370" i="3"/>
  <c r="G1370" i="3" s="1"/>
  <c r="F1370" i="3"/>
  <c r="H1370" i="3"/>
  <c r="I1370" i="3"/>
  <c r="D1371" i="3"/>
  <c r="E1371" i="3" s="1"/>
  <c r="G1371" i="3" s="1"/>
  <c r="F1371" i="3"/>
  <c r="H1371" i="3"/>
  <c r="I1371" i="3"/>
  <c r="D1372" i="3"/>
  <c r="E1372" i="3"/>
  <c r="F1372" i="3"/>
  <c r="H1372" i="3"/>
  <c r="I1372" i="3"/>
  <c r="D1373" i="3"/>
  <c r="E1373" i="3" s="1"/>
  <c r="G1373" i="3" s="1"/>
  <c r="F1373" i="3"/>
  <c r="H1373" i="3"/>
  <c r="I1373" i="3"/>
  <c r="D1374" i="3"/>
  <c r="E1374" i="3"/>
  <c r="G1374" i="3" s="1"/>
  <c r="F1374" i="3"/>
  <c r="H1374" i="3"/>
  <c r="I1374" i="3"/>
  <c r="D1375" i="3"/>
  <c r="E1375" i="3" s="1"/>
  <c r="G1375" i="3" s="1"/>
  <c r="F1375" i="3"/>
  <c r="H1375" i="3"/>
  <c r="I1375" i="3"/>
  <c r="D1376" i="3"/>
  <c r="E1376" i="3"/>
  <c r="F1376" i="3"/>
  <c r="H1376" i="3"/>
  <c r="I1376" i="3"/>
  <c r="D1377" i="3"/>
  <c r="E1377" i="3" s="1"/>
  <c r="G1377" i="3" s="1"/>
  <c r="F1377" i="3"/>
  <c r="H1377" i="3"/>
  <c r="I1377" i="3"/>
  <c r="D1378" i="3"/>
  <c r="E1378" i="3"/>
  <c r="G1378" i="3" s="1"/>
  <c r="F1378" i="3"/>
  <c r="H1378" i="3"/>
  <c r="I1378" i="3"/>
  <c r="D1379" i="3"/>
  <c r="E1379" i="3" s="1"/>
  <c r="G1379" i="3" s="1"/>
  <c r="F1379" i="3"/>
  <c r="H1379" i="3"/>
  <c r="I1379" i="3"/>
  <c r="D1380" i="3"/>
  <c r="E1380" i="3"/>
  <c r="F1380" i="3"/>
  <c r="H1380" i="3"/>
  <c r="I1380" i="3"/>
  <c r="D1381" i="3"/>
  <c r="E1381" i="3" s="1"/>
  <c r="G1381" i="3" s="1"/>
  <c r="F1381" i="3"/>
  <c r="H1381" i="3"/>
  <c r="I1381" i="3"/>
  <c r="D1382" i="3"/>
  <c r="E1382" i="3"/>
  <c r="G1382" i="3" s="1"/>
  <c r="F1382" i="3"/>
  <c r="H1382" i="3"/>
  <c r="I1382" i="3"/>
  <c r="D1383" i="3"/>
  <c r="E1383" i="3" s="1"/>
  <c r="G1383" i="3" s="1"/>
  <c r="F1383" i="3"/>
  <c r="H1383" i="3"/>
  <c r="I1383" i="3"/>
  <c r="D1384" i="3"/>
  <c r="E1384" i="3"/>
  <c r="F1384" i="3"/>
  <c r="H1384" i="3"/>
  <c r="I1384" i="3"/>
  <c r="D1385" i="3"/>
  <c r="E1385" i="3" s="1"/>
  <c r="G1385" i="3" s="1"/>
  <c r="F1385" i="3"/>
  <c r="H1385" i="3"/>
  <c r="I1385" i="3"/>
  <c r="D1386" i="3"/>
  <c r="E1386" i="3"/>
  <c r="G1386" i="3" s="1"/>
  <c r="F1386" i="3"/>
  <c r="H1386" i="3"/>
  <c r="I1386" i="3"/>
  <c r="D1387" i="3"/>
  <c r="E1387" i="3" s="1"/>
  <c r="G1387" i="3" s="1"/>
  <c r="F1387" i="3"/>
  <c r="H1387" i="3"/>
  <c r="I1387" i="3"/>
  <c r="D1388" i="3"/>
  <c r="E1388" i="3"/>
  <c r="F1388" i="3"/>
  <c r="H1388" i="3"/>
  <c r="I1388" i="3"/>
  <c r="D1389" i="3"/>
  <c r="E1389" i="3" s="1"/>
  <c r="G1389" i="3" s="1"/>
  <c r="F1389" i="3"/>
  <c r="H1389" i="3"/>
  <c r="I1389" i="3"/>
  <c r="D1390" i="3"/>
  <c r="E1390" i="3"/>
  <c r="G1390" i="3" s="1"/>
  <c r="F1390" i="3"/>
  <c r="H1390" i="3"/>
  <c r="I1390" i="3"/>
  <c r="D1391" i="3"/>
  <c r="E1391" i="3" s="1"/>
  <c r="G1391" i="3" s="1"/>
  <c r="F1391" i="3"/>
  <c r="H1391" i="3"/>
  <c r="I1391" i="3"/>
  <c r="D1392" i="3"/>
  <c r="E1392" i="3"/>
  <c r="F1392" i="3"/>
  <c r="H1392" i="3"/>
  <c r="I1392" i="3"/>
  <c r="D1393" i="3"/>
  <c r="E1393" i="3" s="1"/>
  <c r="G1393" i="3" s="1"/>
  <c r="F1393" i="3"/>
  <c r="H1393" i="3"/>
  <c r="I1393" i="3"/>
  <c r="D1394" i="3"/>
  <c r="E1394" i="3"/>
  <c r="G1394" i="3" s="1"/>
  <c r="F1394" i="3"/>
  <c r="H1394" i="3"/>
  <c r="I1394" i="3"/>
  <c r="D1395" i="3"/>
  <c r="E1395" i="3" s="1"/>
  <c r="G1395" i="3" s="1"/>
  <c r="F1395" i="3"/>
  <c r="H1395" i="3"/>
  <c r="I1395" i="3"/>
  <c r="D1396" i="3"/>
  <c r="E1396" i="3"/>
  <c r="F1396" i="3"/>
  <c r="H1396" i="3"/>
  <c r="I1396" i="3"/>
  <c r="D1397" i="3"/>
  <c r="E1397" i="3" s="1"/>
  <c r="G1397" i="3" s="1"/>
  <c r="F1397" i="3"/>
  <c r="H1397" i="3"/>
  <c r="I1397" i="3"/>
  <c r="D1398" i="3"/>
  <c r="E1398" i="3"/>
  <c r="G1398" i="3" s="1"/>
  <c r="F1398" i="3"/>
  <c r="H1398" i="3"/>
  <c r="I1398" i="3"/>
  <c r="D1399" i="3"/>
  <c r="E1399" i="3" s="1"/>
  <c r="G1399" i="3" s="1"/>
  <c r="F1399" i="3"/>
  <c r="H1399" i="3"/>
  <c r="I1399" i="3"/>
  <c r="D1400" i="3"/>
  <c r="E1400" i="3"/>
  <c r="F1400" i="3"/>
  <c r="H1400" i="3"/>
  <c r="I1400" i="3"/>
  <c r="D1401" i="3"/>
  <c r="E1401" i="3" s="1"/>
  <c r="G1401" i="3" s="1"/>
  <c r="F1401" i="3"/>
  <c r="H1401" i="3"/>
  <c r="I1401" i="3"/>
  <c r="D1402" i="3"/>
  <c r="E1402" i="3"/>
  <c r="G1402" i="3" s="1"/>
  <c r="F1402" i="3"/>
  <c r="H1402" i="3"/>
  <c r="I1402" i="3"/>
  <c r="D1403" i="3"/>
  <c r="E1403" i="3" s="1"/>
  <c r="G1403" i="3" s="1"/>
  <c r="F1403" i="3"/>
  <c r="H1403" i="3"/>
  <c r="I1403" i="3"/>
  <c r="D1404" i="3"/>
  <c r="E1404" i="3"/>
  <c r="F1404" i="3"/>
  <c r="H1404" i="3"/>
  <c r="I1404" i="3"/>
  <c r="D1405" i="3"/>
  <c r="E1405" i="3" s="1"/>
  <c r="G1405" i="3" s="1"/>
  <c r="F1405" i="3"/>
  <c r="H1405" i="3"/>
  <c r="I1405" i="3"/>
  <c r="D1406" i="3"/>
  <c r="E1406" i="3"/>
  <c r="G1406" i="3" s="1"/>
  <c r="F1406" i="3"/>
  <c r="H1406" i="3"/>
  <c r="I1406" i="3"/>
  <c r="D1407" i="3"/>
  <c r="E1407" i="3" s="1"/>
  <c r="G1407" i="3" s="1"/>
  <c r="F1407" i="3"/>
  <c r="H1407" i="3"/>
  <c r="I1407" i="3"/>
  <c r="D1408" i="3"/>
  <c r="E1408" i="3"/>
  <c r="F1408" i="3"/>
  <c r="H1408" i="3"/>
  <c r="I1408" i="3"/>
  <c r="D1409" i="3"/>
  <c r="E1409" i="3" s="1"/>
  <c r="G1409" i="3" s="1"/>
  <c r="F1409" i="3"/>
  <c r="H1409" i="3"/>
  <c r="I1409" i="3"/>
  <c r="D1410" i="3"/>
  <c r="E1410" i="3"/>
  <c r="G1410" i="3" s="1"/>
  <c r="F1410" i="3"/>
  <c r="H1410" i="3"/>
  <c r="I1410" i="3"/>
  <c r="D1411" i="3"/>
  <c r="E1411" i="3" s="1"/>
  <c r="G1411" i="3" s="1"/>
  <c r="F1411" i="3"/>
  <c r="H1411" i="3"/>
  <c r="I1411" i="3"/>
  <c r="D1412" i="3"/>
  <c r="E1412" i="3"/>
  <c r="F1412" i="3"/>
  <c r="H1412" i="3"/>
  <c r="I1412" i="3"/>
  <c r="D1413" i="3"/>
  <c r="E1413" i="3" s="1"/>
  <c r="G1413" i="3" s="1"/>
  <c r="F1413" i="3"/>
  <c r="H1413" i="3"/>
  <c r="I1413" i="3"/>
  <c r="D1414" i="3"/>
  <c r="E1414" i="3"/>
  <c r="G1414" i="3" s="1"/>
  <c r="F1414" i="3"/>
  <c r="H1414" i="3"/>
  <c r="I1414" i="3"/>
  <c r="D1415" i="3"/>
  <c r="E1415" i="3" s="1"/>
  <c r="G1415" i="3" s="1"/>
  <c r="F1415" i="3"/>
  <c r="H1415" i="3"/>
  <c r="I1415" i="3"/>
  <c r="D1416" i="3"/>
  <c r="E1416" i="3"/>
  <c r="F1416" i="3"/>
  <c r="H1416" i="3"/>
  <c r="I1416" i="3"/>
  <c r="D1417" i="3"/>
  <c r="E1417" i="3" s="1"/>
  <c r="G1417" i="3" s="1"/>
  <c r="F1417" i="3"/>
  <c r="H1417" i="3"/>
  <c r="I1417" i="3"/>
  <c r="D1418" i="3"/>
  <c r="E1418" i="3"/>
  <c r="G1418" i="3" s="1"/>
  <c r="F1418" i="3"/>
  <c r="H1418" i="3"/>
  <c r="I1418" i="3"/>
  <c r="D1419" i="3"/>
  <c r="E1419" i="3" s="1"/>
  <c r="G1419" i="3" s="1"/>
  <c r="F1419" i="3"/>
  <c r="H1419" i="3"/>
  <c r="I1419" i="3"/>
  <c r="D1420" i="3"/>
  <c r="E1420" i="3"/>
  <c r="F1420" i="3"/>
  <c r="H1420" i="3"/>
  <c r="I1420" i="3"/>
  <c r="D1421" i="3"/>
  <c r="E1421" i="3" s="1"/>
  <c r="G1421" i="3" s="1"/>
  <c r="F1421" i="3"/>
  <c r="H1421" i="3"/>
  <c r="I1421" i="3"/>
  <c r="D1422" i="3"/>
  <c r="E1422" i="3"/>
  <c r="G1422" i="3" s="1"/>
  <c r="F1422" i="3"/>
  <c r="H1422" i="3"/>
  <c r="I1422" i="3"/>
  <c r="D1423" i="3"/>
  <c r="E1423" i="3" s="1"/>
  <c r="G1423" i="3" s="1"/>
  <c r="F1423" i="3"/>
  <c r="H1423" i="3"/>
  <c r="I1423" i="3"/>
  <c r="D1424" i="3"/>
  <c r="E1424" i="3"/>
  <c r="F1424" i="3"/>
  <c r="H1424" i="3"/>
  <c r="I1424" i="3"/>
  <c r="D1425" i="3"/>
  <c r="E1425" i="3" s="1"/>
  <c r="G1425" i="3" s="1"/>
  <c r="F1425" i="3"/>
  <c r="H1425" i="3"/>
  <c r="I1425" i="3"/>
  <c r="D1426" i="3"/>
  <c r="E1426" i="3" s="1"/>
  <c r="F1426" i="3"/>
  <c r="H1426" i="3"/>
  <c r="I1426" i="3"/>
  <c r="D1427" i="3"/>
  <c r="E1427" i="3" s="1"/>
  <c r="G1427" i="3" s="1"/>
  <c r="F1427" i="3"/>
  <c r="H1427" i="3"/>
  <c r="I1427" i="3"/>
  <c r="D1428" i="3"/>
  <c r="E1428" i="3" s="1"/>
  <c r="F1428" i="3"/>
  <c r="H1428" i="3"/>
  <c r="I1428" i="3"/>
  <c r="D1429" i="3"/>
  <c r="E1429" i="3" s="1"/>
  <c r="G1429" i="3" s="1"/>
  <c r="F1429" i="3"/>
  <c r="H1429" i="3"/>
  <c r="I1429" i="3"/>
  <c r="D1430" i="3"/>
  <c r="E1430" i="3" s="1"/>
  <c r="F1430" i="3"/>
  <c r="H1430" i="3"/>
  <c r="I1430" i="3"/>
  <c r="D1431" i="3"/>
  <c r="E1431" i="3" s="1"/>
  <c r="G1431" i="3" s="1"/>
  <c r="F1431" i="3"/>
  <c r="H1431" i="3"/>
  <c r="I1431" i="3"/>
  <c r="D1432" i="3"/>
  <c r="E1432" i="3" s="1"/>
  <c r="F1432" i="3"/>
  <c r="H1432" i="3"/>
  <c r="I1432" i="3"/>
  <c r="D1433" i="3"/>
  <c r="E1433" i="3" s="1"/>
  <c r="G1433" i="3" s="1"/>
  <c r="F1433" i="3"/>
  <c r="H1433" i="3"/>
  <c r="I1433" i="3"/>
  <c r="D1434" i="3"/>
  <c r="E1434" i="3" s="1"/>
  <c r="F1434" i="3"/>
  <c r="H1434" i="3"/>
  <c r="I1434" i="3"/>
  <c r="D1435" i="3"/>
  <c r="E1435" i="3" s="1"/>
  <c r="G1435" i="3" s="1"/>
  <c r="F1435" i="3"/>
  <c r="H1435" i="3"/>
  <c r="I1435" i="3"/>
  <c r="D1436" i="3"/>
  <c r="E1436" i="3" s="1"/>
  <c r="F1436" i="3"/>
  <c r="H1436" i="3"/>
  <c r="I1436" i="3"/>
  <c r="D1437" i="3"/>
  <c r="E1437" i="3" s="1"/>
  <c r="G1437" i="3" s="1"/>
  <c r="F1437" i="3"/>
  <c r="H1437" i="3"/>
  <c r="I1437" i="3"/>
  <c r="D1438" i="3"/>
  <c r="E1438" i="3" s="1"/>
  <c r="F1438" i="3"/>
  <c r="H1438" i="3"/>
  <c r="I1438" i="3"/>
  <c r="D1439" i="3"/>
  <c r="E1439" i="3" s="1"/>
  <c r="G1439" i="3" s="1"/>
  <c r="F1439" i="3"/>
  <c r="H1439" i="3"/>
  <c r="I1439" i="3"/>
  <c r="D1440" i="3"/>
  <c r="E1440" i="3" s="1"/>
  <c r="F1440" i="3"/>
  <c r="H1440" i="3"/>
  <c r="I1440" i="3"/>
  <c r="D1441" i="3"/>
  <c r="E1441" i="3" s="1"/>
  <c r="G1441" i="3" s="1"/>
  <c r="F1441" i="3"/>
  <c r="H1441" i="3"/>
  <c r="I1441" i="3"/>
  <c r="D1442" i="3"/>
  <c r="E1442" i="3" s="1"/>
  <c r="F1442" i="3"/>
  <c r="H1442" i="3"/>
  <c r="I1442" i="3"/>
  <c r="D1443" i="3"/>
  <c r="E1443" i="3" s="1"/>
  <c r="G1443" i="3" s="1"/>
  <c r="F1443" i="3"/>
  <c r="H1443" i="3"/>
  <c r="I1443" i="3"/>
  <c r="D1444" i="3"/>
  <c r="E1444" i="3" s="1"/>
  <c r="F1444" i="3"/>
  <c r="H1444" i="3"/>
  <c r="I1444" i="3"/>
  <c r="D1445" i="3"/>
  <c r="E1445" i="3" s="1"/>
  <c r="F1445" i="3"/>
  <c r="H1445" i="3"/>
  <c r="I1445" i="3"/>
  <c r="D1446" i="3"/>
  <c r="E1446" i="3" s="1"/>
  <c r="F1446" i="3"/>
  <c r="H1446" i="3"/>
  <c r="I1446" i="3"/>
  <c r="D1447" i="3"/>
  <c r="E1447" i="3" s="1"/>
  <c r="F1447" i="3"/>
  <c r="H1447" i="3"/>
  <c r="I1447" i="3"/>
  <c r="D1448" i="3"/>
  <c r="E1448" i="3" s="1"/>
  <c r="F1448" i="3"/>
  <c r="H1448" i="3"/>
  <c r="I1448" i="3"/>
  <c r="D1449" i="3"/>
  <c r="E1449" i="3" s="1"/>
  <c r="F1449" i="3"/>
  <c r="H1449" i="3"/>
  <c r="I1449" i="3"/>
  <c r="D1450" i="3"/>
  <c r="E1450" i="3" s="1"/>
  <c r="F1450" i="3"/>
  <c r="H1450" i="3"/>
  <c r="I1450" i="3"/>
  <c r="D1451" i="3"/>
  <c r="E1451" i="3" s="1"/>
  <c r="F1451" i="3"/>
  <c r="H1451" i="3"/>
  <c r="I1451" i="3"/>
  <c r="D1452" i="3"/>
  <c r="E1452" i="3" s="1"/>
  <c r="F1452" i="3"/>
  <c r="H1452" i="3"/>
  <c r="I1452" i="3"/>
  <c r="D1453" i="3"/>
  <c r="E1453" i="3" s="1"/>
  <c r="F1453" i="3"/>
  <c r="H1453" i="3"/>
  <c r="I1453" i="3"/>
  <c r="D1454" i="3"/>
  <c r="E1454" i="3" s="1"/>
  <c r="F1454" i="3"/>
  <c r="H1454" i="3"/>
  <c r="I1454" i="3"/>
  <c r="D1455" i="3"/>
  <c r="E1455" i="3" s="1"/>
  <c r="F1455" i="3"/>
  <c r="H1455" i="3"/>
  <c r="I1455" i="3"/>
  <c r="D1456" i="3"/>
  <c r="E1456" i="3" s="1"/>
  <c r="F1456" i="3"/>
  <c r="H1456" i="3"/>
  <c r="I1456" i="3"/>
  <c r="D1457" i="3"/>
  <c r="E1457" i="3" s="1"/>
  <c r="F1457" i="3"/>
  <c r="H1457" i="3"/>
  <c r="I1457" i="3"/>
  <c r="D1458" i="3"/>
  <c r="E1458" i="3" s="1"/>
  <c r="F1458" i="3"/>
  <c r="H1458" i="3"/>
  <c r="I1458" i="3"/>
  <c r="D1459" i="3"/>
  <c r="E1459" i="3" s="1"/>
  <c r="F1459" i="3"/>
  <c r="H1459" i="3"/>
  <c r="I1459" i="3"/>
  <c r="D1460" i="3"/>
  <c r="E1460" i="3" s="1"/>
  <c r="F1460" i="3"/>
  <c r="H1460" i="3"/>
  <c r="I1460" i="3"/>
  <c r="D1461" i="3"/>
  <c r="E1461" i="3" s="1"/>
  <c r="F1461" i="3"/>
  <c r="H1461" i="3"/>
  <c r="I1461" i="3"/>
  <c r="D1462" i="3"/>
  <c r="E1462" i="3" s="1"/>
  <c r="F1462" i="3"/>
  <c r="H1462" i="3"/>
  <c r="I1462" i="3"/>
  <c r="D1463" i="3"/>
  <c r="E1463" i="3" s="1"/>
  <c r="F1463" i="3"/>
  <c r="H1463" i="3"/>
  <c r="I1463" i="3"/>
  <c r="D1464" i="3"/>
  <c r="E1464" i="3" s="1"/>
  <c r="F1464" i="3"/>
  <c r="H1464" i="3"/>
  <c r="I1464" i="3"/>
  <c r="D1465" i="3"/>
  <c r="E1465" i="3" s="1"/>
  <c r="F1465" i="3"/>
  <c r="H1465" i="3"/>
  <c r="I1465" i="3"/>
  <c r="D1466" i="3"/>
  <c r="E1466" i="3" s="1"/>
  <c r="F1466" i="3"/>
  <c r="H1466" i="3"/>
  <c r="I1466" i="3"/>
  <c r="D1467" i="3"/>
  <c r="E1467" i="3" s="1"/>
  <c r="F1467" i="3"/>
  <c r="H1467" i="3"/>
  <c r="I1467" i="3"/>
  <c r="D1468" i="3"/>
  <c r="E1468" i="3" s="1"/>
  <c r="F1468" i="3"/>
  <c r="H1468" i="3"/>
  <c r="I1468" i="3"/>
  <c r="D1469" i="3"/>
  <c r="E1469" i="3" s="1"/>
  <c r="F1469" i="3"/>
  <c r="H1469" i="3"/>
  <c r="I1469" i="3"/>
  <c r="D1470" i="3"/>
  <c r="E1470" i="3" s="1"/>
  <c r="F1470" i="3"/>
  <c r="H1470" i="3"/>
  <c r="I1470" i="3"/>
  <c r="D1471" i="3"/>
  <c r="E1471" i="3" s="1"/>
  <c r="F1471" i="3"/>
  <c r="H1471" i="3"/>
  <c r="I1471" i="3"/>
  <c r="D1472" i="3"/>
  <c r="E1472" i="3" s="1"/>
  <c r="F1472" i="3"/>
  <c r="H1472" i="3"/>
  <c r="I1472" i="3"/>
  <c r="D1473" i="3"/>
  <c r="E1473" i="3" s="1"/>
  <c r="F1473" i="3"/>
  <c r="H1473" i="3"/>
  <c r="I1473" i="3"/>
  <c r="D1474" i="3"/>
  <c r="E1474" i="3" s="1"/>
  <c r="F1474" i="3"/>
  <c r="H1474" i="3"/>
  <c r="I1474" i="3"/>
  <c r="D1475" i="3"/>
  <c r="E1475" i="3" s="1"/>
  <c r="F1475" i="3"/>
  <c r="H1475" i="3"/>
  <c r="I1475" i="3"/>
  <c r="D1476" i="3"/>
  <c r="E1476" i="3" s="1"/>
  <c r="F1476" i="3"/>
  <c r="H1476" i="3"/>
  <c r="I1476" i="3"/>
  <c r="D1477" i="3"/>
  <c r="E1477" i="3" s="1"/>
  <c r="F1477" i="3"/>
  <c r="H1477" i="3"/>
  <c r="I1477" i="3"/>
  <c r="D1478" i="3"/>
  <c r="E1478" i="3" s="1"/>
  <c r="F1478" i="3"/>
  <c r="H1478" i="3"/>
  <c r="I1478" i="3"/>
  <c r="D1479" i="3"/>
  <c r="E1479" i="3" s="1"/>
  <c r="F1479" i="3"/>
  <c r="H1479" i="3"/>
  <c r="I1479" i="3"/>
  <c r="D1480" i="3"/>
  <c r="E1480" i="3" s="1"/>
  <c r="F1480" i="3"/>
  <c r="H1480" i="3"/>
  <c r="I1480" i="3"/>
  <c r="D1481" i="3"/>
  <c r="E1481" i="3" s="1"/>
  <c r="F1481" i="3"/>
  <c r="H1481" i="3"/>
  <c r="I1481" i="3"/>
  <c r="D1482" i="3"/>
  <c r="E1482" i="3" s="1"/>
  <c r="F1482" i="3"/>
  <c r="H1482" i="3"/>
  <c r="I1482" i="3"/>
  <c r="D1483" i="3"/>
  <c r="E1483" i="3" s="1"/>
  <c r="F1483" i="3"/>
  <c r="H1483" i="3"/>
  <c r="I1483" i="3"/>
  <c r="D1484" i="3"/>
  <c r="E1484" i="3" s="1"/>
  <c r="F1484" i="3"/>
  <c r="H1484" i="3"/>
  <c r="I1484" i="3"/>
  <c r="D1485" i="3"/>
  <c r="E1485" i="3" s="1"/>
  <c r="F1485" i="3"/>
  <c r="H1485" i="3"/>
  <c r="I1485" i="3"/>
  <c r="D1486" i="3"/>
  <c r="E1486" i="3" s="1"/>
  <c r="F1486" i="3"/>
  <c r="H1486" i="3"/>
  <c r="I1486" i="3"/>
  <c r="D1487" i="3"/>
  <c r="E1487" i="3" s="1"/>
  <c r="F1487" i="3"/>
  <c r="H1487" i="3"/>
  <c r="I1487" i="3"/>
  <c r="D1488" i="3"/>
  <c r="E1488" i="3" s="1"/>
  <c r="F1488" i="3"/>
  <c r="H1488" i="3"/>
  <c r="I1488" i="3"/>
  <c r="D1489" i="3"/>
  <c r="E1489" i="3" s="1"/>
  <c r="F1489" i="3"/>
  <c r="H1489" i="3"/>
  <c r="I1489" i="3"/>
  <c r="D1490" i="3"/>
  <c r="E1490" i="3" s="1"/>
  <c r="F1490" i="3"/>
  <c r="H1490" i="3"/>
  <c r="I1490" i="3"/>
  <c r="D1491" i="3"/>
  <c r="E1491" i="3" s="1"/>
  <c r="F1491" i="3"/>
  <c r="H1491" i="3"/>
  <c r="I1491" i="3"/>
  <c r="D1492" i="3"/>
  <c r="E1492" i="3" s="1"/>
  <c r="F1492" i="3"/>
  <c r="H1492" i="3"/>
  <c r="I1492" i="3"/>
  <c r="D1493" i="3"/>
  <c r="E1493" i="3" s="1"/>
  <c r="F1493" i="3"/>
  <c r="H1493" i="3"/>
  <c r="I1493" i="3"/>
  <c r="D1494" i="3"/>
  <c r="E1494" i="3" s="1"/>
  <c r="F1494" i="3"/>
  <c r="H1494" i="3"/>
  <c r="I1494" i="3"/>
  <c r="D1495" i="3"/>
  <c r="E1495" i="3" s="1"/>
  <c r="F1495" i="3"/>
  <c r="H1495" i="3"/>
  <c r="I1495" i="3"/>
  <c r="D1496" i="3"/>
  <c r="E1496" i="3" s="1"/>
  <c r="F1496" i="3"/>
  <c r="H1496" i="3"/>
  <c r="I1496" i="3"/>
  <c r="D1497" i="3"/>
  <c r="E1497" i="3" s="1"/>
  <c r="F1497" i="3"/>
  <c r="H1497" i="3"/>
  <c r="I1497" i="3"/>
  <c r="D1498" i="3"/>
  <c r="E1498" i="3" s="1"/>
  <c r="F1498" i="3"/>
  <c r="H1498" i="3"/>
  <c r="I1498" i="3"/>
  <c r="D1499" i="3"/>
  <c r="E1499" i="3" s="1"/>
  <c r="F1499" i="3"/>
  <c r="H1499" i="3"/>
  <c r="I1499" i="3"/>
  <c r="D1500" i="3"/>
  <c r="E1500" i="3" s="1"/>
  <c r="F1500" i="3"/>
  <c r="H1500" i="3"/>
  <c r="I1500" i="3"/>
  <c r="D1501" i="3"/>
  <c r="E1501" i="3" s="1"/>
  <c r="F1501" i="3"/>
  <c r="H1501" i="3"/>
  <c r="I1501" i="3"/>
  <c r="D1502" i="3"/>
  <c r="E1502" i="3" s="1"/>
  <c r="F1502" i="3"/>
  <c r="H1502" i="3"/>
  <c r="I1502" i="3"/>
  <c r="D1503" i="3"/>
  <c r="E1503" i="3" s="1"/>
  <c r="F1503" i="3"/>
  <c r="H1503" i="3"/>
  <c r="I1503" i="3"/>
  <c r="D1504" i="3"/>
  <c r="E1504" i="3" s="1"/>
  <c r="F1504" i="3"/>
  <c r="H1504" i="3"/>
  <c r="I1504" i="3"/>
  <c r="D1505" i="3"/>
  <c r="E1505" i="3" s="1"/>
  <c r="F1505" i="3"/>
  <c r="H1505" i="3"/>
  <c r="I1505" i="3"/>
  <c r="D1506" i="3"/>
  <c r="E1506" i="3" s="1"/>
  <c r="F1506" i="3"/>
  <c r="H1506" i="3"/>
  <c r="I1506" i="3"/>
  <c r="D1507" i="3"/>
  <c r="E1507" i="3" s="1"/>
  <c r="F1507" i="3"/>
  <c r="H1507" i="3"/>
  <c r="I1507" i="3"/>
  <c r="D1508" i="3"/>
  <c r="E1508" i="3" s="1"/>
  <c r="F1508" i="3"/>
  <c r="H1508" i="3"/>
  <c r="I1508" i="3"/>
  <c r="D1509" i="3"/>
  <c r="E1509" i="3" s="1"/>
  <c r="F1509" i="3"/>
  <c r="H1509" i="3"/>
  <c r="I1509" i="3"/>
  <c r="D1510" i="3"/>
  <c r="E1510" i="3" s="1"/>
  <c r="F1510" i="3"/>
  <c r="H1510" i="3"/>
  <c r="I1510" i="3"/>
  <c r="D1511" i="3"/>
  <c r="E1511" i="3" s="1"/>
  <c r="F1511" i="3"/>
  <c r="H1511" i="3"/>
  <c r="I1511" i="3"/>
  <c r="D1512" i="3"/>
  <c r="E1512" i="3" s="1"/>
  <c r="F1512" i="3"/>
  <c r="H1512" i="3"/>
  <c r="I1512" i="3"/>
  <c r="D1513" i="3"/>
  <c r="E1513" i="3" s="1"/>
  <c r="F1513" i="3"/>
  <c r="H1513" i="3"/>
  <c r="I1513" i="3"/>
  <c r="D1514" i="3"/>
  <c r="E1514" i="3" s="1"/>
  <c r="F1514" i="3"/>
  <c r="H1514" i="3"/>
  <c r="I1514" i="3"/>
  <c r="D1515" i="3"/>
  <c r="E1515" i="3" s="1"/>
  <c r="F1515" i="3"/>
  <c r="H1515" i="3"/>
  <c r="I1515" i="3"/>
  <c r="D1516" i="3"/>
  <c r="E1516" i="3" s="1"/>
  <c r="F1516" i="3"/>
  <c r="H1516" i="3"/>
  <c r="I1516" i="3"/>
  <c r="D1517" i="3"/>
  <c r="E1517" i="3" s="1"/>
  <c r="F1517" i="3"/>
  <c r="H1517" i="3"/>
  <c r="I1517" i="3"/>
  <c r="D1518" i="3"/>
  <c r="E1518" i="3" s="1"/>
  <c r="F1518" i="3"/>
  <c r="H1518" i="3"/>
  <c r="I1518" i="3"/>
  <c r="D1519" i="3"/>
  <c r="E1519" i="3" s="1"/>
  <c r="F1519" i="3"/>
  <c r="H1519" i="3"/>
  <c r="I1519" i="3"/>
  <c r="D1520" i="3"/>
  <c r="E1520" i="3" s="1"/>
  <c r="F1520" i="3"/>
  <c r="H1520" i="3"/>
  <c r="I1520" i="3"/>
  <c r="D1521" i="3"/>
  <c r="E1521" i="3" s="1"/>
  <c r="F1521" i="3"/>
  <c r="H1521" i="3"/>
  <c r="I1521" i="3"/>
  <c r="D1522" i="3"/>
  <c r="E1522" i="3" s="1"/>
  <c r="F1522" i="3"/>
  <c r="H1522" i="3"/>
  <c r="I1522" i="3"/>
  <c r="D1523" i="3"/>
  <c r="E1523" i="3" s="1"/>
  <c r="F1523" i="3"/>
  <c r="H1523" i="3"/>
  <c r="I1523" i="3"/>
  <c r="D1524" i="3"/>
  <c r="E1524" i="3" s="1"/>
  <c r="F1524" i="3"/>
  <c r="H1524" i="3"/>
  <c r="I1524" i="3"/>
  <c r="D1525" i="3"/>
  <c r="E1525" i="3" s="1"/>
  <c r="F1525" i="3"/>
  <c r="H1525" i="3"/>
  <c r="I1525" i="3"/>
  <c r="D1526" i="3"/>
  <c r="E1526" i="3" s="1"/>
  <c r="F1526" i="3"/>
  <c r="H1526" i="3"/>
  <c r="I1526" i="3"/>
  <c r="D1527" i="3"/>
  <c r="E1527" i="3" s="1"/>
  <c r="F1527" i="3"/>
  <c r="H1527" i="3"/>
  <c r="I1527" i="3"/>
  <c r="D1528" i="3"/>
  <c r="E1528" i="3" s="1"/>
  <c r="F1528" i="3"/>
  <c r="H1528" i="3"/>
  <c r="I1528" i="3"/>
  <c r="D1529" i="3"/>
  <c r="E1529" i="3" s="1"/>
  <c r="F1529" i="3"/>
  <c r="H1529" i="3"/>
  <c r="I1529" i="3"/>
  <c r="D1530" i="3"/>
  <c r="E1530" i="3" s="1"/>
  <c r="F1530" i="3"/>
  <c r="H1530" i="3"/>
  <c r="I1530" i="3"/>
  <c r="D1531" i="3"/>
  <c r="E1531" i="3" s="1"/>
  <c r="F1531" i="3"/>
  <c r="H1531" i="3"/>
  <c r="I1531" i="3"/>
  <c r="D1532" i="3"/>
  <c r="E1532" i="3" s="1"/>
  <c r="F1532" i="3"/>
  <c r="H1532" i="3"/>
  <c r="I1532" i="3"/>
  <c r="D1533" i="3"/>
  <c r="E1533" i="3" s="1"/>
  <c r="F1533" i="3"/>
  <c r="H1533" i="3"/>
  <c r="I1533" i="3"/>
  <c r="D1534" i="3"/>
  <c r="E1534" i="3" s="1"/>
  <c r="F1534" i="3"/>
  <c r="H1534" i="3"/>
  <c r="I1534" i="3"/>
  <c r="D1535" i="3"/>
  <c r="E1535" i="3" s="1"/>
  <c r="F1535" i="3"/>
  <c r="H1535" i="3"/>
  <c r="I1535" i="3"/>
  <c r="D1536" i="3"/>
  <c r="E1536" i="3" s="1"/>
  <c r="F1536" i="3"/>
  <c r="H1536" i="3"/>
  <c r="I1536" i="3"/>
  <c r="D1537" i="3"/>
  <c r="E1537" i="3" s="1"/>
  <c r="F1537" i="3"/>
  <c r="H1537" i="3"/>
  <c r="I1537" i="3"/>
  <c r="D1538" i="3"/>
  <c r="E1538" i="3" s="1"/>
  <c r="F1538" i="3"/>
  <c r="H1538" i="3"/>
  <c r="I1538" i="3"/>
  <c r="D1539" i="3"/>
  <c r="E1539" i="3" s="1"/>
  <c r="F1539" i="3"/>
  <c r="H1539" i="3"/>
  <c r="I1539" i="3"/>
  <c r="D1540" i="3"/>
  <c r="E1540" i="3" s="1"/>
  <c r="F1540" i="3"/>
  <c r="H1540" i="3"/>
  <c r="I1540" i="3"/>
  <c r="D1541" i="3"/>
  <c r="E1541" i="3" s="1"/>
  <c r="F1541" i="3"/>
  <c r="H1541" i="3"/>
  <c r="I1541" i="3"/>
  <c r="D1542" i="3"/>
  <c r="E1542" i="3" s="1"/>
  <c r="F1542" i="3"/>
  <c r="H1542" i="3"/>
  <c r="I1542" i="3"/>
  <c r="D1543" i="3"/>
  <c r="E1543" i="3" s="1"/>
  <c r="F1543" i="3"/>
  <c r="H1543" i="3"/>
  <c r="I1543" i="3"/>
  <c r="D1544" i="3"/>
  <c r="E1544" i="3" s="1"/>
  <c r="F1544" i="3"/>
  <c r="H1544" i="3"/>
  <c r="I1544" i="3"/>
  <c r="D1545" i="3"/>
  <c r="E1545" i="3" s="1"/>
  <c r="F1545" i="3"/>
  <c r="H1545" i="3"/>
  <c r="I1545" i="3"/>
  <c r="D1546" i="3"/>
  <c r="E1546" i="3" s="1"/>
  <c r="F1546" i="3"/>
  <c r="H1546" i="3"/>
  <c r="I1546" i="3"/>
  <c r="D1547" i="3"/>
  <c r="E1547" i="3" s="1"/>
  <c r="F1547" i="3"/>
  <c r="H1547" i="3"/>
  <c r="I1547" i="3"/>
  <c r="D1548" i="3"/>
  <c r="E1548" i="3" s="1"/>
  <c r="F1548" i="3"/>
  <c r="H1548" i="3"/>
  <c r="I1548" i="3"/>
  <c r="D1549" i="3"/>
  <c r="E1549" i="3" s="1"/>
  <c r="F1549" i="3"/>
  <c r="H1549" i="3"/>
  <c r="I1549" i="3"/>
  <c r="D1550" i="3"/>
  <c r="E1550" i="3" s="1"/>
  <c r="F1550" i="3"/>
  <c r="H1550" i="3"/>
  <c r="I1550" i="3"/>
  <c r="D1551" i="3"/>
  <c r="E1551" i="3" s="1"/>
  <c r="F1551" i="3"/>
  <c r="H1551" i="3"/>
  <c r="I1551" i="3"/>
  <c r="D1552" i="3"/>
  <c r="E1552" i="3" s="1"/>
  <c r="F1552" i="3"/>
  <c r="H1552" i="3"/>
  <c r="I1552" i="3"/>
  <c r="D1553" i="3"/>
  <c r="E1553" i="3" s="1"/>
  <c r="F1553" i="3"/>
  <c r="H1553" i="3"/>
  <c r="I1553" i="3"/>
  <c r="D1554" i="3"/>
  <c r="E1554" i="3" s="1"/>
  <c r="F1554" i="3"/>
  <c r="H1554" i="3"/>
  <c r="I1554" i="3"/>
  <c r="D1555" i="3"/>
  <c r="E1555" i="3" s="1"/>
  <c r="F1555" i="3"/>
  <c r="H1555" i="3"/>
  <c r="I1555" i="3"/>
  <c r="D1556" i="3"/>
  <c r="E1556" i="3" s="1"/>
  <c r="F1556" i="3"/>
  <c r="H1556" i="3"/>
  <c r="I1556" i="3"/>
  <c r="D1557" i="3"/>
  <c r="E1557" i="3" s="1"/>
  <c r="G1557" i="3" s="1"/>
  <c r="F1557" i="3"/>
  <c r="H1557" i="3"/>
  <c r="I1557" i="3"/>
  <c r="D1558" i="3"/>
  <c r="E1558" i="3" s="1"/>
  <c r="G1558" i="3" s="1"/>
  <c r="F1558" i="3"/>
  <c r="H1558" i="3"/>
  <c r="I1558" i="3"/>
  <c r="D1559" i="3"/>
  <c r="E1559" i="3" s="1"/>
  <c r="F1559" i="3"/>
  <c r="G1559" i="3"/>
  <c r="H1559" i="3"/>
  <c r="I1559" i="3"/>
  <c r="D1560" i="3"/>
  <c r="E1560" i="3"/>
  <c r="F1560" i="3"/>
  <c r="H1560" i="3"/>
  <c r="I1560" i="3"/>
  <c r="D1561" i="3"/>
  <c r="E1561" i="3" s="1"/>
  <c r="G1561" i="3" s="1"/>
  <c r="F1561" i="3"/>
  <c r="H1561" i="3"/>
  <c r="I1561" i="3"/>
  <c r="D1562" i="3"/>
  <c r="E1562" i="3" s="1"/>
  <c r="G1562" i="3" s="1"/>
  <c r="F1562" i="3"/>
  <c r="H1562" i="3"/>
  <c r="I1562" i="3"/>
  <c r="D1563" i="3"/>
  <c r="E1563" i="3"/>
  <c r="G1563" i="3" s="1"/>
  <c r="F1563" i="3"/>
  <c r="H1563" i="3"/>
  <c r="I1563" i="3"/>
  <c r="D1564" i="3"/>
  <c r="E1564" i="3" s="1"/>
  <c r="G1564" i="3" s="1"/>
  <c r="F1564" i="3"/>
  <c r="H1564" i="3"/>
  <c r="I1564" i="3"/>
  <c r="D1565" i="3"/>
  <c r="E1565" i="3"/>
  <c r="G1565" i="3" s="1"/>
  <c r="F1565" i="3"/>
  <c r="H1565" i="3"/>
  <c r="I1565" i="3"/>
  <c r="D1566" i="3"/>
  <c r="E1566" i="3" s="1"/>
  <c r="G1566" i="3" s="1"/>
  <c r="F1566" i="3"/>
  <c r="H1566" i="3"/>
  <c r="I1566" i="3"/>
  <c r="D1567" i="3"/>
  <c r="E1567" i="3"/>
  <c r="G1567" i="3" s="1"/>
  <c r="F1567" i="3"/>
  <c r="H1567" i="3"/>
  <c r="I1567" i="3"/>
  <c r="D1568" i="3"/>
  <c r="E1568" i="3" s="1"/>
  <c r="G1568" i="3" s="1"/>
  <c r="F1568" i="3"/>
  <c r="H1568" i="3"/>
  <c r="I1568" i="3"/>
  <c r="D1569" i="3"/>
  <c r="E1569" i="3"/>
  <c r="G1569" i="3" s="1"/>
  <c r="F1569" i="3"/>
  <c r="H1569" i="3"/>
  <c r="I1569" i="3"/>
  <c r="D1570" i="3"/>
  <c r="E1570" i="3" s="1"/>
  <c r="G1570" i="3" s="1"/>
  <c r="F1570" i="3"/>
  <c r="H1570" i="3"/>
  <c r="I1570" i="3"/>
  <c r="D1571" i="3"/>
  <c r="E1571" i="3"/>
  <c r="G1571" i="3" s="1"/>
  <c r="F1571" i="3"/>
  <c r="H1571" i="3"/>
  <c r="I1571" i="3"/>
  <c r="D1572" i="3"/>
  <c r="E1572" i="3" s="1"/>
  <c r="G1572" i="3" s="1"/>
  <c r="F1572" i="3"/>
  <c r="H1572" i="3"/>
  <c r="I1572" i="3"/>
  <c r="D1573" i="3"/>
  <c r="E1573" i="3"/>
  <c r="G1573" i="3" s="1"/>
  <c r="F1573" i="3"/>
  <c r="H1573" i="3"/>
  <c r="I1573" i="3"/>
  <c r="D1574" i="3"/>
  <c r="E1574" i="3" s="1"/>
  <c r="G1574" i="3" s="1"/>
  <c r="F1574" i="3"/>
  <c r="H1574" i="3"/>
  <c r="I1574" i="3"/>
  <c r="D1575" i="3"/>
  <c r="E1575" i="3"/>
  <c r="G1575" i="3" s="1"/>
  <c r="F1575" i="3"/>
  <c r="H1575" i="3"/>
  <c r="I1575" i="3"/>
  <c r="D1576" i="3"/>
  <c r="E1576" i="3" s="1"/>
  <c r="G1576" i="3" s="1"/>
  <c r="F1576" i="3"/>
  <c r="H1576" i="3"/>
  <c r="I1576" i="3"/>
  <c r="D1577" i="3"/>
  <c r="E1577" i="3"/>
  <c r="G1577" i="3" s="1"/>
  <c r="F1577" i="3"/>
  <c r="H1577" i="3"/>
  <c r="I1577" i="3"/>
  <c r="D1578" i="3"/>
  <c r="E1578" i="3" s="1"/>
  <c r="G1578" i="3" s="1"/>
  <c r="F1578" i="3"/>
  <c r="H1578" i="3"/>
  <c r="I1578" i="3"/>
  <c r="D1579" i="3"/>
  <c r="E1579" i="3"/>
  <c r="G1579" i="3" s="1"/>
  <c r="F1579" i="3"/>
  <c r="H1579" i="3"/>
  <c r="I1579" i="3"/>
  <c r="D1580" i="3"/>
  <c r="E1580" i="3" s="1"/>
  <c r="G1580" i="3" s="1"/>
  <c r="F1580" i="3"/>
  <c r="H1580" i="3"/>
  <c r="I1580" i="3"/>
  <c r="D1581" i="3"/>
  <c r="E1581" i="3"/>
  <c r="G1581" i="3" s="1"/>
  <c r="F1581" i="3"/>
  <c r="H1581" i="3"/>
  <c r="I1581" i="3"/>
  <c r="D1582" i="3"/>
  <c r="E1582" i="3" s="1"/>
  <c r="G1582" i="3" s="1"/>
  <c r="F1582" i="3"/>
  <c r="H1582" i="3"/>
  <c r="I1582" i="3"/>
  <c r="D1583" i="3"/>
  <c r="E1583" i="3"/>
  <c r="G1583" i="3" s="1"/>
  <c r="F1583" i="3"/>
  <c r="H1583" i="3"/>
  <c r="I1583" i="3"/>
  <c r="D1584" i="3"/>
  <c r="E1584" i="3" s="1"/>
  <c r="G1584" i="3" s="1"/>
  <c r="F1584" i="3"/>
  <c r="H1584" i="3"/>
  <c r="I1584" i="3"/>
  <c r="D1585" i="3"/>
  <c r="E1585" i="3"/>
  <c r="G1585" i="3" s="1"/>
  <c r="F1585" i="3"/>
  <c r="H1585" i="3"/>
  <c r="I1585" i="3"/>
  <c r="D1586" i="3"/>
  <c r="E1586" i="3" s="1"/>
  <c r="G1586" i="3" s="1"/>
  <c r="F1586" i="3"/>
  <c r="H1586" i="3"/>
  <c r="I1586" i="3"/>
  <c r="D1587" i="3"/>
  <c r="E1587" i="3"/>
  <c r="G1587" i="3" s="1"/>
  <c r="F1587" i="3"/>
  <c r="H1587" i="3"/>
  <c r="I1587" i="3"/>
  <c r="D1588" i="3"/>
  <c r="E1588" i="3" s="1"/>
  <c r="G1588" i="3" s="1"/>
  <c r="F1588" i="3"/>
  <c r="H1588" i="3"/>
  <c r="I1588" i="3"/>
  <c r="D1589" i="3"/>
  <c r="E1589" i="3"/>
  <c r="G1589" i="3" s="1"/>
  <c r="F1589" i="3"/>
  <c r="H1589" i="3"/>
  <c r="I1589" i="3"/>
  <c r="D1590" i="3"/>
  <c r="E1590" i="3" s="1"/>
  <c r="G1590" i="3" s="1"/>
  <c r="F1590" i="3"/>
  <c r="H1590" i="3"/>
  <c r="I1590" i="3"/>
  <c r="D1591" i="3"/>
  <c r="E1591" i="3"/>
  <c r="G1591" i="3" s="1"/>
  <c r="F1591" i="3"/>
  <c r="H1591" i="3"/>
  <c r="I1591" i="3"/>
  <c r="D1592" i="3"/>
  <c r="E1592" i="3" s="1"/>
  <c r="G1592" i="3" s="1"/>
  <c r="F1592" i="3"/>
  <c r="H1592" i="3"/>
  <c r="I1592" i="3"/>
  <c r="D1593" i="3"/>
  <c r="E1593" i="3"/>
  <c r="G1593" i="3" s="1"/>
  <c r="F1593" i="3"/>
  <c r="H1593" i="3"/>
  <c r="I1593" i="3"/>
  <c r="D1594" i="3"/>
  <c r="E1594" i="3" s="1"/>
  <c r="G1594" i="3" s="1"/>
  <c r="F1594" i="3"/>
  <c r="H1594" i="3"/>
  <c r="I1594" i="3"/>
  <c r="D1595" i="3"/>
  <c r="E1595" i="3"/>
  <c r="G1595" i="3" s="1"/>
  <c r="F1595" i="3"/>
  <c r="H1595" i="3"/>
  <c r="I1595" i="3"/>
  <c r="D1596" i="3"/>
  <c r="E1596" i="3" s="1"/>
  <c r="G1596" i="3" s="1"/>
  <c r="F1596" i="3"/>
  <c r="H1596" i="3"/>
  <c r="I1596" i="3"/>
  <c r="D1597" i="3"/>
  <c r="E1597" i="3"/>
  <c r="G1597" i="3" s="1"/>
  <c r="F1597" i="3"/>
  <c r="H1597" i="3"/>
  <c r="I1597" i="3"/>
  <c r="D1598" i="3"/>
  <c r="E1598" i="3" s="1"/>
  <c r="G1598" i="3" s="1"/>
  <c r="F1598" i="3"/>
  <c r="H1598" i="3"/>
  <c r="I1598" i="3"/>
  <c r="D1599" i="3"/>
  <c r="E1599" i="3"/>
  <c r="G1599" i="3" s="1"/>
  <c r="F1599" i="3"/>
  <c r="H1599" i="3"/>
  <c r="I1599" i="3"/>
  <c r="D1600" i="3"/>
  <c r="E1600" i="3" s="1"/>
  <c r="G1600" i="3" s="1"/>
  <c r="F1600" i="3"/>
  <c r="H1600" i="3"/>
  <c r="I1600" i="3"/>
  <c r="D1601" i="3"/>
  <c r="E1601" i="3"/>
  <c r="G1601" i="3" s="1"/>
  <c r="F1601" i="3"/>
  <c r="H1601" i="3"/>
  <c r="I1601" i="3"/>
  <c r="D1602" i="3"/>
  <c r="E1602" i="3" s="1"/>
  <c r="G1602" i="3" s="1"/>
  <c r="F1602" i="3"/>
  <c r="H1602" i="3"/>
  <c r="I1602" i="3"/>
  <c r="D1603" i="3"/>
  <c r="E1603" i="3"/>
  <c r="G1603" i="3" s="1"/>
  <c r="F1603" i="3"/>
  <c r="H1603" i="3"/>
  <c r="I1603" i="3"/>
  <c r="D1604" i="3"/>
  <c r="E1604" i="3" s="1"/>
  <c r="G1604" i="3" s="1"/>
  <c r="F1604" i="3"/>
  <c r="H1604" i="3"/>
  <c r="I1604" i="3"/>
  <c r="D1605" i="3"/>
  <c r="E1605" i="3"/>
  <c r="G1605" i="3" s="1"/>
  <c r="F1605" i="3"/>
  <c r="H1605" i="3"/>
  <c r="I1605" i="3"/>
  <c r="D1606" i="3"/>
  <c r="E1606" i="3" s="1"/>
  <c r="G1606" i="3" s="1"/>
  <c r="F1606" i="3"/>
  <c r="H1606" i="3"/>
  <c r="I1606" i="3"/>
  <c r="D1607" i="3"/>
  <c r="E1607" i="3"/>
  <c r="G1607" i="3" s="1"/>
  <c r="F1607" i="3"/>
  <c r="H1607" i="3"/>
  <c r="I1607" i="3"/>
  <c r="D1608" i="3"/>
  <c r="E1608" i="3" s="1"/>
  <c r="G1608" i="3" s="1"/>
  <c r="F1608" i="3"/>
  <c r="H1608" i="3"/>
  <c r="I1608" i="3"/>
  <c r="D1609" i="3"/>
  <c r="E1609" i="3"/>
  <c r="G1609" i="3" s="1"/>
  <c r="F1609" i="3"/>
  <c r="H1609" i="3"/>
  <c r="I1609" i="3"/>
  <c r="D1610" i="3"/>
  <c r="E1610" i="3" s="1"/>
  <c r="G1610" i="3" s="1"/>
  <c r="F1610" i="3"/>
  <c r="H1610" i="3"/>
  <c r="I1610" i="3"/>
  <c r="D1611" i="3"/>
  <c r="E1611" i="3"/>
  <c r="G1611" i="3" s="1"/>
  <c r="F1611" i="3"/>
  <c r="H1611" i="3"/>
  <c r="I1611" i="3"/>
  <c r="D1612" i="3"/>
  <c r="E1612" i="3" s="1"/>
  <c r="G1612" i="3" s="1"/>
  <c r="F1612" i="3"/>
  <c r="H1612" i="3"/>
  <c r="I1612" i="3"/>
  <c r="D1613" i="3"/>
  <c r="E1613" i="3"/>
  <c r="G1613" i="3" s="1"/>
  <c r="F1613" i="3"/>
  <c r="H1613" i="3"/>
  <c r="I1613" i="3"/>
  <c r="D1614" i="3"/>
  <c r="E1614" i="3" s="1"/>
  <c r="G1614" i="3" s="1"/>
  <c r="F1614" i="3"/>
  <c r="H1614" i="3"/>
  <c r="I1614" i="3"/>
  <c r="D1615" i="3"/>
  <c r="E1615" i="3"/>
  <c r="G1615" i="3" s="1"/>
  <c r="F1615" i="3"/>
  <c r="H1615" i="3"/>
  <c r="I1615" i="3"/>
  <c r="D1616" i="3"/>
  <c r="E1616" i="3" s="1"/>
  <c r="G1616" i="3" s="1"/>
  <c r="F1616" i="3"/>
  <c r="H1616" i="3"/>
  <c r="I1616" i="3"/>
  <c r="D1617" i="3"/>
  <c r="E1617" i="3"/>
  <c r="G1617" i="3" s="1"/>
  <c r="F1617" i="3"/>
  <c r="H1617" i="3"/>
  <c r="I1617" i="3"/>
  <c r="D1618" i="3"/>
  <c r="E1618" i="3" s="1"/>
  <c r="G1618" i="3" s="1"/>
  <c r="F1618" i="3"/>
  <c r="H1618" i="3"/>
  <c r="I1618" i="3"/>
  <c r="D1619" i="3"/>
  <c r="E1619" i="3"/>
  <c r="G1619" i="3" s="1"/>
  <c r="F1619" i="3"/>
  <c r="H1619" i="3"/>
  <c r="I1619" i="3"/>
  <c r="D1620" i="3"/>
  <c r="E1620" i="3" s="1"/>
  <c r="G1620" i="3" s="1"/>
  <c r="F1620" i="3"/>
  <c r="H1620" i="3"/>
  <c r="I1620" i="3"/>
  <c r="D1621" i="3"/>
  <c r="E1621" i="3"/>
  <c r="G1621" i="3" s="1"/>
  <c r="F1621" i="3"/>
  <c r="H1621" i="3"/>
  <c r="I1621" i="3"/>
  <c r="D1622" i="3"/>
  <c r="E1622" i="3" s="1"/>
  <c r="G1622" i="3" s="1"/>
  <c r="F1622" i="3"/>
  <c r="H1622" i="3"/>
  <c r="I1622" i="3"/>
  <c r="D1623" i="3"/>
  <c r="E1623" i="3"/>
  <c r="G1623" i="3" s="1"/>
  <c r="F1623" i="3"/>
  <c r="H1623" i="3"/>
  <c r="I1623" i="3"/>
  <c r="D1624" i="3"/>
  <c r="E1624" i="3" s="1"/>
  <c r="G1624" i="3" s="1"/>
  <c r="F1624" i="3"/>
  <c r="H1624" i="3"/>
  <c r="I1624" i="3"/>
  <c r="D1625" i="3"/>
  <c r="E1625" i="3"/>
  <c r="G1625" i="3" s="1"/>
  <c r="F1625" i="3"/>
  <c r="H1625" i="3"/>
  <c r="I1625" i="3"/>
  <c r="D1626" i="3"/>
  <c r="E1626" i="3" s="1"/>
  <c r="G1626" i="3" s="1"/>
  <c r="F1626" i="3"/>
  <c r="H1626" i="3"/>
  <c r="I1626" i="3"/>
  <c r="D1627" i="3"/>
  <c r="E1627" i="3"/>
  <c r="G1627" i="3" s="1"/>
  <c r="F1627" i="3"/>
  <c r="H1627" i="3"/>
  <c r="I1627" i="3"/>
  <c r="D1628" i="3"/>
  <c r="E1628" i="3" s="1"/>
  <c r="G1628" i="3" s="1"/>
  <c r="F1628" i="3"/>
  <c r="H1628" i="3"/>
  <c r="I1628" i="3"/>
  <c r="D1629" i="3"/>
  <c r="E1629" i="3"/>
  <c r="G1629" i="3" s="1"/>
  <c r="F1629" i="3"/>
  <c r="H1629" i="3"/>
  <c r="I1629" i="3"/>
  <c r="D1630" i="3"/>
  <c r="E1630" i="3" s="1"/>
  <c r="G1630" i="3" s="1"/>
  <c r="F1630" i="3"/>
  <c r="H1630" i="3"/>
  <c r="I1630" i="3"/>
  <c r="D1631" i="3"/>
  <c r="E1631" i="3"/>
  <c r="G1631" i="3" s="1"/>
  <c r="F1631" i="3"/>
  <c r="H1631" i="3"/>
  <c r="I1631" i="3"/>
  <c r="D1632" i="3"/>
  <c r="E1632" i="3" s="1"/>
  <c r="G1632" i="3" s="1"/>
  <c r="F1632" i="3"/>
  <c r="H1632" i="3"/>
  <c r="I1632" i="3"/>
  <c r="D1633" i="3"/>
  <c r="E1633" i="3"/>
  <c r="G1633" i="3" s="1"/>
  <c r="F1633" i="3"/>
  <c r="H1633" i="3"/>
  <c r="I1633" i="3"/>
  <c r="D1634" i="3"/>
  <c r="E1634" i="3" s="1"/>
  <c r="G1634" i="3" s="1"/>
  <c r="F1634" i="3"/>
  <c r="H1634" i="3"/>
  <c r="I1634" i="3"/>
  <c r="D1635" i="3"/>
  <c r="E1635" i="3"/>
  <c r="G1635" i="3" s="1"/>
  <c r="F1635" i="3"/>
  <c r="H1635" i="3"/>
  <c r="I1635" i="3"/>
  <c r="D1636" i="3"/>
  <c r="E1636" i="3" s="1"/>
  <c r="G1636" i="3" s="1"/>
  <c r="F1636" i="3"/>
  <c r="H1636" i="3"/>
  <c r="I1636" i="3"/>
  <c r="D1637" i="3"/>
  <c r="E1637" i="3"/>
  <c r="G1637" i="3" s="1"/>
  <c r="F1637" i="3"/>
  <c r="H1637" i="3"/>
  <c r="I1637" i="3"/>
  <c r="D1638" i="3"/>
  <c r="E1638" i="3" s="1"/>
  <c r="G1638" i="3" s="1"/>
  <c r="F1638" i="3"/>
  <c r="H1638" i="3"/>
  <c r="I1638" i="3"/>
  <c r="D1639" i="3"/>
  <c r="E1639" i="3"/>
  <c r="G1639" i="3" s="1"/>
  <c r="F1639" i="3"/>
  <c r="H1639" i="3"/>
  <c r="I1639" i="3"/>
  <c r="D1640" i="3"/>
  <c r="E1640" i="3" s="1"/>
  <c r="G1640" i="3" s="1"/>
  <c r="F1640" i="3"/>
  <c r="H1640" i="3"/>
  <c r="I1640" i="3"/>
  <c r="D1641" i="3"/>
  <c r="E1641" i="3"/>
  <c r="G1641" i="3" s="1"/>
  <c r="F1641" i="3"/>
  <c r="H1641" i="3"/>
  <c r="I1641" i="3"/>
  <c r="D1642" i="3"/>
  <c r="E1642" i="3" s="1"/>
  <c r="G1642" i="3" s="1"/>
  <c r="F1642" i="3"/>
  <c r="H1642" i="3"/>
  <c r="I1642" i="3"/>
  <c r="D1643" i="3"/>
  <c r="E1643" i="3"/>
  <c r="G1643" i="3" s="1"/>
  <c r="F1643" i="3"/>
  <c r="H1643" i="3"/>
  <c r="I1643" i="3"/>
  <c r="D1644" i="3"/>
  <c r="E1644" i="3" s="1"/>
  <c r="G1644" i="3" s="1"/>
  <c r="F1644" i="3"/>
  <c r="H1644" i="3"/>
  <c r="I1644" i="3"/>
  <c r="D1645" i="3"/>
  <c r="E1645" i="3"/>
  <c r="G1645" i="3" s="1"/>
  <c r="F1645" i="3"/>
  <c r="H1645" i="3"/>
  <c r="I1645" i="3"/>
  <c r="D1646" i="3"/>
  <c r="E1646" i="3" s="1"/>
  <c r="G1646" i="3" s="1"/>
  <c r="F1646" i="3"/>
  <c r="H1646" i="3"/>
  <c r="I1646" i="3"/>
  <c r="D1647" i="3"/>
  <c r="E1647" i="3"/>
  <c r="G1647" i="3" s="1"/>
  <c r="F1647" i="3"/>
  <c r="H1647" i="3"/>
  <c r="I1647" i="3"/>
  <c r="D1648" i="3"/>
  <c r="E1648" i="3" s="1"/>
  <c r="G1648" i="3" s="1"/>
  <c r="F1648" i="3"/>
  <c r="H1648" i="3"/>
  <c r="I1648" i="3"/>
  <c r="D1649" i="3"/>
  <c r="E1649" i="3"/>
  <c r="G1649" i="3" s="1"/>
  <c r="F1649" i="3"/>
  <c r="H1649" i="3"/>
  <c r="I1649" i="3"/>
  <c r="D1650" i="3"/>
  <c r="E1650" i="3" s="1"/>
  <c r="G1650" i="3" s="1"/>
  <c r="F1650" i="3"/>
  <c r="H1650" i="3"/>
  <c r="I1650" i="3"/>
  <c r="D1651" i="3"/>
  <c r="E1651" i="3"/>
  <c r="G1651" i="3" s="1"/>
  <c r="F1651" i="3"/>
  <c r="H1651" i="3"/>
  <c r="I1651" i="3"/>
  <c r="D1652" i="3"/>
  <c r="E1652" i="3" s="1"/>
  <c r="G1652" i="3" s="1"/>
  <c r="F1652" i="3"/>
  <c r="H1652" i="3"/>
  <c r="I1652" i="3"/>
  <c r="D1653" i="3"/>
  <c r="E1653" i="3"/>
  <c r="G1653" i="3" s="1"/>
  <c r="F1653" i="3"/>
  <c r="H1653" i="3"/>
  <c r="I1653" i="3"/>
  <c r="D1654" i="3"/>
  <c r="E1654" i="3" s="1"/>
  <c r="G1654" i="3" s="1"/>
  <c r="F1654" i="3"/>
  <c r="H1654" i="3"/>
  <c r="I1654" i="3"/>
  <c r="D1655" i="3"/>
  <c r="E1655" i="3"/>
  <c r="G1655" i="3" s="1"/>
  <c r="F1655" i="3"/>
  <c r="H1655" i="3"/>
  <c r="I1655" i="3"/>
  <c r="D1656" i="3"/>
  <c r="E1656" i="3" s="1"/>
  <c r="G1656" i="3" s="1"/>
  <c r="F1656" i="3"/>
  <c r="H1656" i="3"/>
  <c r="I1656" i="3"/>
  <c r="D1657" i="3"/>
  <c r="E1657" i="3"/>
  <c r="G1657" i="3" s="1"/>
  <c r="F1657" i="3"/>
  <c r="H1657" i="3"/>
  <c r="I1657" i="3"/>
  <c r="D1658" i="3"/>
  <c r="E1658" i="3" s="1"/>
  <c r="G1658" i="3" s="1"/>
  <c r="F1658" i="3"/>
  <c r="H1658" i="3"/>
  <c r="I1658" i="3"/>
  <c r="D1659" i="3"/>
  <c r="E1659" i="3"/>
  <c r="G1659" i="3" s="1"/>
  <c r="F1659" i="3"/>
  <c r="H1659" i="3"/>
  <c r="I1659" i="3"/>
  <c r="D1660" i="3"/>
  <c r="E1660" i="3" s="1"/>
  <c r="G1660" i="3" s="1"/>
  <c r="F1660" i="3"/>
  <c r="H1660" i="3"/>
  <c r="I1660" i="3"/>
  <c r="D1661" i="3"/>
  <c r="E1661" i="3"/>
  <c r="G1661" i="3" s="1"/>
  <c r="F1661" i="3"/>
  <c r="H1661" i="3"/>
  <c r="I1661" i="3"/>
  <c r="D1662" i="3"/>
  <c r="E1662" i="3" s="1"/>
  <c r="G1662" i="3" s="1"/>
  <c r="F1662" i="3"/>
  <c r="H1662" i="3"/>
  <c r="I1662" i="3"/>
  <c r="D1663" i="3"/>
  <c r="E1663" i="3"/>
  <c r="G1663" i="3" s="1"/>
  <c r="F1663" i="3"/>
  <c r="H1663" i="3"/>
  <c r="I1663" i="3"/>
  <c r="D1664" i="3"/>
  <c r="E1664" i="3" s="1"/>
  <c r="G1664" i="3" s="1"/>
  <c r="F1664" i="3"/>
  <c r="H1664" i="3"/>
  <c r="I1664" i="3"/>
  <c r="D1665" i="3"/>
  <c r="E1665" i="3"/>
  <c r="G1665" i="3" s="1"/>
  <c r="F1665" i="3"/>
  <c r="H1665" i="3"/>
  <c r="I1665" i="3"/>
  <c r="D1666" i="3"/>
  <c r="E1666" i="3" s="1"/>
  <c r="G1666" i="3" s="1"/>
  <c r="F1666" i="3"/>
  <c r="H1666" i="3"/>
  <c r="I1666" i="3"/>
  <c r="D1667" i="3"/>
  <c r="E1667" i="3"/>
  <c r="G1667" i="3" s="1"/>
  <c r="F1667" i="3"/>
  <c r="H1667" i="3"/>
  <c r="I1667" i="3"/>
  <c r="D1668" i="3"/>
  <c r="E1668" i="3" s="1"/>
  <c r="G1668" i="3" s="1"/>
  <c r="F1668" i="3"/>
  <c r="H1668" i="3"/>
  <c r="I1668" i="3"/>
  <c r="D1669" i="3"/>
  <c r="E1669" i="3"/>
  <c r="G1669" i="3" s="1"/>
  <c r="F1669" i="3"/>
  <c r="H1669" i="3"/>
  <c r="I1669" i="3"/>
  <c r="D1670" i="3"/>
  <c r="E1670" i="3" s="1"/>
  <c r="G1670" i="3" s="1"/>
  <c r="F1670" i="3"/>
  <c r="H1670" i="3"/>
  <c r="I1670" i="3"/>
  <c r="D1671" i="3"/>
  <c r="E1671" i="3"/>
  <c r="G1671" i="3" s="1"/>
  <c r="F1671" i="3"/>
  <c r="H1671" i="3"/>
  <c r="I1671" i="3"/>
  <c r="D1672" i="3"/>
  <c r="E1672" i="3" s="1"/>
  <c r="G1672" i="3" s="1"/>
  <c r="F1672" i="3"/>
  <c r="H1672" i="3"/>
  <c r="I1672" i="3"/>
  <c r="D1673" i="3"/>
  <c r="E1673" i="3"/>
  <c r="G1673" i="3" s="1"/>
  <c r="F1673" i="3"/>
  <c r="H1673" i="3"/>
  <c r="I1673" i="3"/>
  <c r="D1674" i="3"/>
  <c r="E1674" i="3" s="1"/>
  <c r="G1674" i="3" s="1"/>
  <c r="F1674" i="3"/>
  <c r="H1674" i="3"/>
  <c r="I1674" i="3"/>
  <c r="D1675" i="3"/>
  <c r="E1675" i="3"/>
  <c r="G1675" i="3" s="1"/>
  <c r="F1675" i="3"/>
  <c r="H1675" i="3"/>
  <c r="I1675" i="3"/>
  <c r="D1676" i="3"/>
  <c r="E1676" i="3" s="1"/>
  <c r="G1676" i="3" s="1"/>
  <c r="F1676" i="3"/>
  <c r="H1676" i="3"/>
  <c r="I1676" i="3"/>
  <c r="D1677" i="3"/>
  <c r="E1677" i="3"/>
  <c r="G1677" i="3" s="1"/>
  <c r="F1677" i="3"/>
  <c r="H1677" i="3"/>
  <c r="I1677" i="3"/>
  <c r="D1678" i="3"/>
  <c r="E1678" i="3" s="1"/>
  <c r="G1678" i="3" s="1"/>
  <c r="F1678" i="3"/>
  <c r="H1678" i="3"/>
  <c r="I1678" i="3"/>
  <c r="D1679" i="3"/>
  <c r="E1679" i="3"/>
  <c r="G1679" i="3" s="1"/>
  <c r="F1679" i="3"/>
  <c r="H1679" i="3"/>
  <c r="I1679" i="3"/>
  <c r="D1680" i="3"/>
  <c r="E1680" i="3" s="1"/>
  <c r="G1680" i="3" s="1"/>
  <c r="F1680" i="3"/>
  <c r="H1680" i="3"/>
  <c r="I1680" i="3"/>
  <c r="D1681" i="3"/>
  <c r="E1681" i="3"/>
  <c r="G1681" i="3" s="1"/>
  <c r="F1681" i="3"/>
  <c r="H1681" i="3"/>
  <c r="I1681" i="3"/>
  <c r="D1682" i="3"/>
  <c r="E1682" i="3" s="1"/>
  <c r="G1682" i="3" s="1"/>
  <c r="F1682" i="3"/>
  <c r="H1682" i="3"/>
  <c r="I1682" i="3"/>
  <c r="D1683" i="3"/>
  <c r="E1683" i="3"/>
  <c r="G1683" i="3" s="1"/>
  <c r="F1683" i="3"/>
  <c r="H1683" i="3"/>
  <c r="I1683" i="3"/>
  <c r="D1684" i="3"/>
  <c r="E1684" i="3" s="1"/>
  <c r="G1684" i="3" s="1"/>
  <c r="F1684" i="3"/>
  <c r="H1684" i="3"/>
  <c r="I1684" i="3"/>
  <c r="D1685" i="3"/>
  <c r="E1685" i="3"/>
  <c r="G1685" i="3" s="1"/>
  <c r="F1685" i="3"/>
  <c r="H1685" i="3"/>
  <c r="I1685" i="3"/>
  <c r="D1686" i="3"/>
  <c r="E1686" i="3" s="1"/>
  <c r="G1686" i="3" s="1"/>
  <c r="F1686" i="3"/>
  <c r="H1686" i="3"/>
  <c r="I1686" i="3"/>
  <c r="D1687" i="3"/>
  <c r="E1687" i="3"/>
  <c r="G1687" i="3" s="1"/>
  <c r="F1687" i="3"/>
  <c r="H1687" i="3"/>
  <c r="I1687" i="3"/>
  <c r="D1688" i="3"/>
  <c r="E1688" i="3" s="1"/>
  <c r="G1688" i="3" s="1"/>
  <c r="F1688" i="3"/>
  <c r="H1688" i="3"/>
  <c r="I1688" i="3"/>
  <c r="D1689" i="3"/>
  <c r="E1689" i="3"/>
  <c r="G1689" i="3" s="1"/>
  <c r="F1689" i="3"/>
  <c r="H1689" i="3"/>
  <c r="I1689" i="3"/>
  <c r="D1690" i="3"/>
  <c r="E1690" i="3" s="1"/>
  <c r="G1690" i="3" s="1"/>
  <c r="F1690" i="3"/>
  <c r="H1690" i="3"/>
  <c r="I1690" i="3"/>
  <c r="D1691" i="3"/>
  <c r="E1691" i="3"/>
  <c r="G1691" i="3" s="1"/>
  <c r="F1691" i="3"/>
  <c r="H1691" i="3"/>
  <c r="I1691" i="3"/>
  <c r="D1692" i="3"/>
  <c r="E1692" i="3" s="1"/>
  <c r="G1692" i="3" s="1"/>
  <c r="F1692" i="3"/>
  <c r="H1692" i="3"/>
  <c r="I1692" i="3"/>
  <c r="D1693" i="3"/>
  <c r="E1693" i="3"/>
  <c r="G1693" i="3" s="1"/>
  <c r="F1693" i="3"/>
  <c r="H1693" i="3"/>
  <c r="I1693" i="3"/>
  <c r="D1694" i="3"/>
  <c r="E1694" i="3" s="1"/>
  <c r="G1694" i="3" s="1"/>
  <c r="F1694" i="3"/>
  <c r="H1694" i="3"/>
  <c r="I1694" i="3"/>
  <c r="D1695" i="3"/>
  <c r="E1695" i="3"/>
  <c r="G1695" i="3" s="1"/>
  <c r="F1695" i="3"/>
  <c r="H1695" i="3"/>
  <c r="I1695" i="3"/>
  <c r="D1696" i="3"/>
  <c r="E1696" i="3" s="1"/>
  <c r="G1696" i="3" s="1"/>
  <c r="F1696" i="3"/>
  <c r="H1696" i="3"/>
  <c r="I1696" i="3"/>
  <c r="D1697" i="3"/>
  <c r="E1697" i="3"/>
  <c r="G1697" i="3" s="1"/>
  <c r="F1697" i="3"/>
  <c r="H1697" i="3"/>
  <c r="I1697" i="3"/>
  <c r="D1698" i="3"/>
  <c r="E1698" i="3" s="1"/>
  <c r="G1698" i="3" s="1"/>
  <c r="F1698" i="3"/>
  <c r="H1698" i="3"/>
  <c r="I1698" i="3"/>
  <c r="D1699" i="3"/>
  <c r="E1699" i="3"/>
  <c r="G1699" i="3" s="1"/>
  <c r="F1699" i="3"/>
  <c r="H1699" i="3"/>
  <c r="I1699" i="3"/>
  <c r="D1700" i="3"/>
  <c r="E1700" i="3" s="1"/>
  <c r="G1700" i="3" s="1"/>
  <c r="F1700" i="3"/>
  <c r="H1700" i="3"/>
  <c r="I1700" i="3"/>
  <c r="D1701" i="3"/>
  <c r="E1701" i="3"/>
  <c r="G1701" i="3" s="1"/>
  <c r="F1701" i="3"/>
  <c r="H1701" i="3"/>
  <c r="I1701" i="3"/>
  <c r="D1702" i="3"/>
  <c r="E1702" i="3" s="1"/>
  <c r="G1702" i="3" s="1"/>
  <c r="F1702" i="3"/>
  <c r="H1702" i="3"/>
  <c r="I1702" i="3"/>
  <c r="D1703" i="3"/>
  <c r="E1703" i="3"/>
  <c r="G1703" i="3" s="1"/>
  <c r="F1703" i="3"/>
  <c r="H1703" i="3"/>
  <c r="I1703" i="3"/>
  <c r="D1704" i="3"/>
  <c r="E1704" i="3" s="1"/>
  <c r="G1704" i="3" s="1"/>
  <c r="F1704" i="3"/>
  <c r="H1704" i="3"/>
  <c r="I1704" i="3"/>
  <c r="D1705" i="3"/>
  <c r="E1705" i="3"/>
  <c r="G1705" i="3" s="1"/>
  <c r="F1705" i="3"/>
  <c r="H1705" i="3"/>
  <c r="I1705" i="3"/>
  <c r="D1706" i="3"/>
  <c r="E1706" i="3" s="1"/>
  <c r="G1706" i="3" s="1"/>
  <c r="F1706" i="3"/>
  <c r="H1706" i="3"/>
  <c r="I1706" i="3"/>
  <c r="D1707" i="3"/>
  <c r="E1707" i="3"/>
  <c r="G1707" i="3" s="1"/>
  <c r="F1707" i="3"/>
  <c r="H1707" i="3"/>
  <c r="I1707" i="3"/>
  <c r="D1708" i="3"/>
  <c r="E1708" i="3" s="1"/>
  <c r="G1708" i="3" s="1"/>
  <c r="F1708" i="3"/>
  <c r="H1708" i="3"/>
  <c r="I1708" i="3"/>
  <c r="U28" i="4" l="1"/>
  <c r="U24" i="4"/>
  <c r="U21" i="4"/>
  <c r="U17" i="4"/>
  <c r="U6" i="4"/>
  <c r="U29" i="4"/>
  <c r="U25" i="4"/>
  <c r="U22" i="4"/>
  <c r="U18" i="4"/>
  <c r="U7" i="4"/>
  <c r="F49" i="4"/>
  <c r="F47" i="4"/>
  <c r="F45" i="4"/>
  <c r="F43" i="4"/>
  <c r="F41" i="4"/>
  <c r="F39" i="4"/>
  <c r="F37" i="4"/>
  <c r="F35" i="4"/>
  <c r="F33" i="4"/>
  <c r="F31" i="4"/>
  <c r="U26" i="4"/>
  <c r="U23" i="4"/>
  <c r="U19" i="4"/>
  <c r="U10" i="4"/>
  <c r="U8" i="4"/>
  <c r="U27" i="4"/>
  <c r="U20" i="4"/>
  <c r="U16" i="4"/>
  <c r="U12" i="4"/>
  <c r="L8" i="4" a="1"/>
  <c r="D13" i="4"/>
  <c r="U11" i="4"/>
  <c r="F11" i="4"/>
  <c r="AI10" i="4"/>
  <c r="D9" i="4"/>
  <c r="W15" i="4" s="1"/>
  <c r="D8" i="4"/>
  <c r="D7" i="4"/>
  <c r="D6" i="4"/>
  <c r="W24" i="4" s="1"/>
  <c r="V15" i="4"/>
  <c r="E11" i="4"/>
  <c r="G1556" i="3"/>
  <c r="G1553" i="3"/>
  <c r="G1550" i="3"/>
  <c r="G1546" i="3"/>
  <c r="G1544" i="3"/>
  <c r="G1541" i="3"/>
  <c r="G1537" i="3"/>
  <c r="G1534" i="3"/>
  <c r="G1532" i="3"/>
  <c r="G1529" i="3"/>
  <c r="G1526" i="3"/>
  <c r="G1524" i="3"/>
  <c r="G1523" i="3"/>
  <c r="G1520" i="3"/>
  <c r="G1519" i="3"/>
  <c r="G1518" i="3"/>
  <c r="G1517" i="3"/>
  <c r="G1516" i="3"/>
  <c r="G1515" i="3"/>
  <c r="G1514" i="3"/>
  <c r="G1513" i="3"/>
  <c r="G1512" i="3"/>
  <c r="G1511" i="3"/>
  <c r="G1510" i="3"/>
  <c r="G1509" i="3"/>
  <c r="G1508" i="3"/>
  <c r="G1507" i="3"/>
  <c r="G1506" i="3"/>
  <c r="G1505" i="3"/>
  <c r="G1504" i="3"/>
  <c r="G1503" i="3"/>
  <c r="G1502" i="3"/>
  <c r="G1501" i="3"/>
  <c r="G1500" i="3"/>
  <c r="G1499" i="3"/>
  <c r="G1498" i="3"/>
  <c r="G1497" i="3"/>
  <c r="G1496" i="3"/>
  <c r="G1495" i="3"/>
  <c r="G1494" i="3"/>
  <c r="G1493" i="3"/>
  <c r="G1492" i="3"/>
  <c r="G1491" i="3"/>
  <c r="G1490" i="3"/>
  <c r="G1489" i="3"/>
  <c r="G1488" i="3"/>
  <c r="G1487" i="3"/>
  <c r="G1486" i="3"/>
  <c r="G1485" i="3"/>
  <c r="G1484" i="3"/>
  <c r="G1483" i="3"/>
  <c r="G1482" i="3"/>
  <c r="G1481" i="3"/>
  <c r="G1480" i="3"/>
  <c r="G1479" i="3"/>
  <c r="G1478" i="3"/>
  <c r="G1477" i="3"/>
  <c r="G1476" i="3"/>
  <c r="G1475" i="3"/>
  <c r="G1474" i="3"/>
  <c r="G1473" i="3"/>
  <c r="G1472" i="3"/>
  <c r="G1471" i="3"/>
  <c r="G1470" i="3"/>
  <c r="G1469" i="3"/>
  <c r="G1468" i="3"/>
  <c r="G1467" i="3"/>
  <c r="G1466" i="3"/>
  <c r="G1465" i="3"/>
  <c r="G1464" i="3"/>
  <c r="G1463" i="3"/>
  <c r="G1462" i="3"/>
  <c r="G1461" i="3"/>
  <c r="G1460" i="3"/>
  <c r="G1459" i="3"/>
  <c r="G1458" i="3"/>
  <c r="G1457" i="3"/>
  <c r="G1456" i="3"/>
  <c r="G1455" i="3"/>
  <c r="G1454" i="3"/>
  <c r="G1453" i="3"/>
  <c r="G1452" i="3"/>
  <c r="G1451" i="3"/>
  <c r="G1450" i="3"/>
  <c r="G1449" i="3"/>
  <c r="G1448" i="3"/>
  <c r="G1447" i="3"/>
  <c r="G1446" i="3"/>
  <c r="G1445" i="3"/>
  <c r="G1444" i="3"/>
  <c r="G1442" i="3"/>
  <c r="G1440" i="3"/>
  <c r="G1438" i="3"/>
  <c r="G1436" i="3"/>
  <c r="G1434" i="3"/>
  <c r="G1432" i="3"/>
  <c r="G1430" i="3"/>
  <c r="G1428" i="3"/>
  <c r="G1426" i="3"/>
  <c r="G1424" i="3"/>
  <c r="G1416" i="3"/>
  <c r="G1408" i="3"/>
  <c r="G1400" i="3"/>
  <c r="G1392" i="3"/>
  <c r="G1384" i="3"/>
  <c r="G1376" i="3"/>
  <c r="G1368" i="3"/>
  <c r="G1554" i="3"/>
  <c r="G1551" i="3"/>
  <c r="G1548" i="3"/>
  <c r="G1545" i="3"/>
  <c r="G1542" i="3"/>
  <c r="G1539" i="3"/>
  <c r="G1536" i="3"/>
  <c r="G1533" i="3"/>
  <c r="G1530" i="3"/>
  <c r="G1527" i="3"/>
  <c r="G1521" i="3"/>
  <c r="G1560" i="3"/>
  <c r="G1555" i="3"/>
  <c r="G1552" i="3"/>
  <c r="G1549" i="3"/>
  <c r="G1547" i="3"/>
  <c r="G1543" i="3"/>
  <c r="G1540" i="3"/>
  <c r="G1538" i="3"/>
  <c r="G1535" i="3"/>
  <c r="G1531" i="3"/>
  <c r="G1528" i="3"/>
  <c r="G1525" i="3"/>
  <c r="G1522" i="3"/>
  <c r="G1420" i="3"/>
  <c r="G1412" i="3"/>
  <c r="G1404" i="3"/>
  <c r="G1396" i="3"/>
  <c r="G1388" i="3"/>
  <c r="G1380" i="3"/>
  <c r="G1372" i="3"/>
  <c r="G1364" i="3"/>
  <c r="G1213" i="3"/>
  <c r="G1205" i="3"/>
  <c r="G1197" i="3"/>
  <c r="G1189" i="3"/>
  <c r="G1259" i="3"/>
  <c r="G1255" i="3"/>
  <c r="G1251" i="3"/>
  <c r="G1247" i="3"/>
  <c r="G1243" i="3"/>
  <c r="G1239" i="3"/>
  <c r="G1235" i="3"/>
  <c r="G1231" i="3"/>
  <c r="G1227" i="3"/>
  <c r="G1223" i="3"/>
  <c r="G1219" i="3"/>
  <c r="G1211" i="3"/>
  <c r="G1203" i="3"/>
  <c r="G1195" i="3"/>
  <c r="G1187" i="3"/>
  <c r="Q6" i="3"/>
  <c r="G1011" i="3"/>
  <c r="G1007" i="3"/>
  <c r="G1003" i="3"/>
  <c r="G999" i="3"/>
  <c r="G995" i="3"/>
  <c r="G991" i="3"/>
  <c r="G987" i="3"/>
  <c r="G983" i="3"/>
  <c r="P54" i="3"/>
  <c r="N54" i="3"/>
  <c r="O54" i="3"/>
  <c r="Q54" i="3"/>
  <c r="E54" i="3"/>
  <c r="G54" i="3" s="1"/>
  <c r="O56" i="3"/>
  <c r="P57" i="3"/>
  <c r="O7" i="3"/>
  <c r="O8" i="3"/>
  <c r="O46" i="3"/>
  <c r="P46" i="3"/>
  <c r="Q46" i="3"/>
  <c r="N46" i="3"/>
  <c r="O30" i="3"/>
  <c r="P30" i="3"/>
  <c r="Q30" i="3"/>
  <c r="N30" i="3"/>
  <c r="N33" i="3"/>
  <c r="O33" i="3"/>
  <c r="Q33" i="3"/>
  <c r="P33" i="3"/>
  <c r="O38" i="3"/>
  <c r="P38" i="3"/>
  <c r="Q38" i="3"/>
  <c r="N38" i="3"/>
  <c r="E12" i="3"/>
  <c r="G12" i="3" s="1"/>
  <c r="Q21" i="3"/>
  <c r="P52" i="3"/>
  <c r="Q13" i="3"/>
  <c r="P17" i="3"/>
  <c r="P20" i="3"/>
  <c r="Q22" i="3"/>
  <c r="O23" i="3"/>
  <c r="O24" i="3"/>
  <c r="O28" i="3"/>
  <c r="O32" i="3"/>
  <c r="O36" i="3"/>
  <c r="O40" i="3"/>
  <c r="O44" i="3"/>
  <c r="O48" i="3"/>
  <c r="P49" i="3"/>
  <c r="Q52" i="3"/>
  <c r="Q14" i="3"/>
  <c r="O15" i="3"/>
  <c r="O16" i="3"/>
  <c r="O55" i="3"/>
  <c r="Q57" i="3"/>
  <c r="P12" i="3"/>
  <c r="Q49" i="3"/>
  <c r="O50" i="3"/>
  <c r="P51" i="3"/>
  <c r="P9" i="3"/>
  <c r="N41" i="3"/>
  <c r="O41" i="3"/>
  <c r="Q41" i="3"/>
  <c r="P41" i="3"/>
  <c r="N25" i="3"/>
  <c r="O25" i="3"/>
  <c r="Q25" i="3"/>
  <c r="P25" i="3"/>
  <c r="N45" i="3"/>
  <c r="O45" i="3"/>
  <c r="Q45" i="3"/>
  <c r="P45" i="3"/>
  <c r="O42" i="3"/>
  <c r="P42" i="3"/>
  <c r="Q42" i="3"/>
  <c r="N37" i="3"/>
  <c r="O37" i="3"/>
  <c r="Q37" i="3"/>
  <c r="P37" i="3"/>
  <c r="O34" i="3"/>
  <c r="P34" i="3"/>
  <c r="Q34" i="3"/>
  <c r="N29" i="3"/>
  <c r="O29" i="3"/>
  <c r="Q29" i="3"/>
  <c r="P29" i="3"/>
  <c r="O26" i="3"/>
  <c r="P26" i="3"/>
  <c r="Q26" i="3"/>
  <c r="O18" i="3"/>
  <c r="P18" i="3"/>
  <c r="N18" i="3"/>
  <c r="Q18" i="3"/>
  <c r="N56" i="3"/>
  <c r="P56" i="3"/>
  <c r="Q56" i="3"/>
  <c r="G56" i="3"/>
  <c r="P11" i="3"/>
  <c r="E11" i="3"/>
  <c r="G11" i="3" s="1"/>
  <c r="P8" i="3"/>
  <c r="P16" i="3"/>
  <c r="P24" i="3"/>
  <c r="O27" i="3"/>
  <c r="P28" i="3"/>
  <c r="O31" i="3"/>
  <c r="P32" i="3"/>
  <c r="O35" i="3"/>
  <c r="P36" i="3"/>
  <c r="O39" i="3"/>
  <c r="P40" i="3"/>
  <c r="O43" i="3"/>
  <c r="P44" i="3"/>
  <c r="O47" i="3"/>
  <c r="P48" i="3"/>
  <c r="P55" i="3"/>
  <c r="O11" i="3"/>
  <c r="O12" i="3"/>
  <c r="P13" i="3"/>
  <c r="O19" i="3"/>
  <c r="O20" i="3"/>
  <c r="P21" i="3"/>
  <c r="Q48" i="3"/>
  <c r="O51" i="3"/>
  <c r="O52" i="3"/>
  <c r="N9" i="3"/>
  <c r="O9" i="3"/>
  <c r="Q9" i="3"/>
  <c r="G9" i="3"/>
  <c r="G72" i="3"/>
  <c r="G71" i="3"/>
  <c r="G64" i="3"/>
  <c r="G63" i="3"/>
  <c r="O53" i="3"/>
  <c r="P53" i="3"/>
  <c r="Q53" i="3"/>
  <c r="P19" i="3"/>
  <c r="N17" i="3"/>
  <c r="O17" i="3"/>
  <c r="Q17" i="3"/>
  <c r="G17" i="3"/>
  <c r="O10" i="3"/>
  <c r="P10" i="3"/>
  <c r="N10" i="3"/>
  <c r="Q10" i="3"/>
  <c r="P50" i="3"/>
  <c r="P23" i="3"/>
  <c r="O22" i="3"/>
  <c r="P22" i="3"/>
  <c r="P15" i="3"/>
  <c r="O14" i="3"/>
  <c r="P14" i="3"/>
  <c r="P7" i="3"/>
  <c r="O6" i="3"/>
  <c r="P6" i="3"/>
  <c r="O57" i="3"/>
  <c r="Q50" i="3"/>
  <c r="O49" i="3"/>
  <c r="N21" i="3"/>
  <c r="O21" i="3"/>
  <c r="G21" i="3"/>
  <c r="N13" i="3"/>
  <c r="O13" i="3"/>
  <c r="G13" i="3"/>
  <c r="E7" i="3"/>
  <c r="G7" i="3" s="1"/>
  <c r="Q8" i="3"/>
  <c r="Q12" i="3"/>
  <c r="Q16" i="3"/>
  <c r="Q20" i="3"/>
  <c r="Q24" i="3"/>
  <c r="P27" i="3"/>
  <c r="Q28" i="3"/>
  <c r="P31" i="3"/>
  <c r="Q32" i="3"/>
  <c r="P35" i="3"/>
  <c r="Q36" i="3"/>
  <c r="P39" i="3"/>
  <c r="Q40" i="3"/>
  <c r="P43" i="3"/>
  <c r="Q44" i="3"/>
  <c r="P47" i="3"/>
  <c r="Q7" i="3"/>
  <c r="Q11" i="3"/>
  <c r="Q15" i="3"/>
  <c r="Q19" i="3"/>
  <c r="Q23" i="3"/>
  <c r="Q27" i="3"/>
  <c r="Q31" i="3"/>
  <c r="Q35" i="3"/>
  <c r="Q39" i="3"/>
  <c r="Q43" i="3"/>
  <c r="Q47" i="3"/>
  <c r="Q51" i="3"/>
  <c r="Q55" i="3"/>
  <c r="V19" i="4" l="1"/>
  <c r="W11" i="4"/>
  <c r="W22" i="4"/>
  <c r="V6" i="4"/>
  <c r="V11" i="4"/>
  <c r="V28" i="4"/>
  <c r="V27" i="4"/>
  <c r="V26" i="4"/>
  <c r="V25" i="4"/>
  <c r="V29" i="4"/>
  <c r="W9" i="4"/>
  <c r="W16" i="4"/>
  <c r="V13" i="4"/>
  <c r="AI11" i="4"/>
  <c r="AJ10" i="4"/>
  <c r="W13" i="4"/>
  <c r="W12" i="4"/>
  <c r="V16" i="4"/>
  <c r="W8" i="4"/>
  <c r="W10" i="4"/>
  <c r="W26" i="4"/>
  <c r="W7" i="4"/>
  <c r="W18" i="4"/>
  <c r="V22" i="4"/>
  <c r="W29" i="4"/>
  <c r="W21" i="4"/>
  <c r="L8" i="4"/>
  <c r="M9" i="4"/>
  <c r="N10" i="4"/>
  <c r="L12" i="4"/>
  <c r="M8" i="4"/>
  <c r="N9" i="4"/>
  <c r="L11" i="4"/>
  <c r="M12" i="4"/>
  <c r="N8" i="4"/>
  <c r="L10" i="4"/>
  <c r="M11" i="4"/>
  <c r="N12" i="4"/>
  <c r="L9" i="4"/>
  <c r="M10" i="4"/>
  <c r="N11" i="4"/>
  <c r="V20" i="4"/>
  <c r="V9" i="4"/>
  <c r="V14" i="4"/>
  <c r="W14" i="4"/>
  <c r="V12" i="4"/>
  <c r="V24" i="4"/>
  <c r="V8" i="4"/>
  <c r="V10" i="4"/>
  <c r="W23" i="4"/>
  <c r="V7" i="4"/>
  <c r="V18" i="4"/>
  <c r="W17" i="4"/>
  <c r="V21" i="4"/>
  <c r="W28" i="4"/>
  <c r="W20" i="4"/>
  <c r="W27" i="4"/>
  <c r="W19" i="4"/>
  <c r="V23" i="4"/>
  <c r="W25" i="4"/>
  <c r="W6" i="4"/>
  <c r="V17" i="4"/>
  <c r="X6" i="4" l="1"/>
  <c r="X7" i="4"/>
  <c r="X8" i="4"/>
  <c r="AF10" i="4"/>
  <c r="H11" i="4"/>
  <c r="X12" i="4"/>
  <c r="AF9" i="4"/>
  <c r="H10" i="4"/>
  <c r="X11" i="4"/>
  <c r="N13" i="4"/>
  <c r="AF13" i="4"/>
  <c r="H14" i="4"/>
  <c r="AF14" i="4"/>
  <c r="H15" i="4"/>
  <c r="AF15" i="4"/>
  <c r="H16" i="4"/>
  <c r="AF16" i="4"/>
  <c r="H17" i="4"/>
  <c r="AF17" i="4"/>
  <c r="H18" i="4"/>
  <c r="AF18" i="4"/>
  <c r="H19" i="4"/>
  <c r="AF19" i="4"/>
  <c r="H20" i="4"/>
  <c r="AF20" i="4"/>
  <c r="H21" i="4"/>
  <c r="AF21" i="4"/>
  <c r="H22" i="4"/>
  <c r="AF22" i="4"/>
  <c r="H23" i="4"/>
  <c r="H6" i="4"/>
  <c r="AF6" i="4"/>
  <c r="H7" i="4"/>
  <c r="AF7" i="4"/>
  <c r="H8" i="4"/>
  <c r="AF8" i="4"/>
  <c r="H9" i="4"/>
  <c r="X10" i="4"/>
  <c r="AF12" i="4"/>
  <c r="H13" i="4"/>
  <c r="X9" i="4"/>
  <c r="AF11" i="4"/>
  <c r="H12" i="4"/>
  <c r="X13" i="4"/>
  <c r="X14" i="4"/>
  <c r="X15" i="4"/>
  <c r="X17" i="4"/>
  <c r="X21" i="4"/>
  <c r="AF23" i="4"/>
  <c r="H25" i="4"/>
  <c r="X25" i="4"/>
  <c r="AF27" i="4"/>
  <c r="H29" i="4"/>
  <c r="X29" i="4"/>
  <c r="X16" i="4"/>
  <c r="X20" i="4"/>
  <c r="H24" i="4"/>
  <c r="X24" i="4"/>
  <c r="AF26" i="4"/>
  <c r="H28" i="4"/>
  <c r="X28" i="4"/>
  <c r="H30" i="4"/>
  <c r="AF31" i="4"/>
  <c r="H32" i="4"/>
  <c r="AF33" i="4"/>
  <c r="H34" i="4"/>
  <c r="AF35" i="4"/>
  <c r="H36" i="4"/>
  <c r="AF37" i="4"/>
  <c r="H38" i="4"/>
  <c r="AF39" i="4"/>
  <c r="H40" i="4"/>
  <c r="AF41" i="4"/>
  <c r="H42" i="4"/>
  <c r="AF43" i="4"/>
  <c r="H44" i="4"/>
  <c r="AF45" i="4"/>
  <c r="H46" i="4"/>
  <c r="AF47" i="4"/>
  <c r="H48" i="4"/>
  <c r="AF49" i="4"/>
  <c r="H50" i="4"/>
  <c r="AF51" i="4"/>
  <c r="X19" i="4"/>
  <c r="X23" i="4"/>
  <c r="AF25" i="4"/>
  <c r="H27" i="4"/>
  <c r="X27" i="4"/>
  <c r="AF29" i="4"/>
  <c r="X18" i="4"/>
  <c r="X22" i="4"/>
  <c r="AF24" i="4"/>
  <c r="H26" i="4"/>
  <c r="X26" i="4"/>
  <c r="AF28" i="4"/>
  <c r="AG28" i="4" s="1"/>
  <c r="AF30" i="4"/>
  <c r="H31" i="4"/>
  <c r="AF32" i="4"/>
  <c r="H33" i="4"/>
  <c r="AF34" i="4"/>
  <c r="H35" i="4"/>
  <c r="AF36" i="4"/>
  <c r="H37" i="4"/>
  <c r="AF38" i="4"/>
  <c r="H39" i="4"/>
  <c r="AF40" i="4"/>
  <c r="H41" i="4"/>
  <c r="AF42" i="4"/>
  <c r="H43" i="4"/>
  <c r="AF44" i="4"/>
  <c r="H45" i="4"/>
  <c r="AF46" i="4"/>
  <c r="H47" i="4"/>
  <c r="AF48" i="4"/>
  <c r="H49" i="4"/>
  <c r="H51" i="4"/>
  <c r="AF60" i="4"/>
  <c r="AF64" i="4"/>
  <c r="AF68" i="4"/>
  <c r="AF72" i="4"/>
  <c r="AF76" i="4"/>
  <c r="AF80" i="4"/>
  <c r="H52" i="4"/>
  <c r="AF53" i="4"/>
  <c r="H54" i="4"/>
  <c r="AF55" i="4"/>
  <c r="H56" i="4"/>
  <c r="AF57" i="4"/>
  <c r="AF61" i="4"/>
  <c r="AF65" i="4"/>
  <c r="AF69" i="4"/>
  <c r="AF73" i="4"/>
  <c r="AF77" i="4"/>
  <c r="AF81" i="4"/>
  <c r="AF82" i="4"/>
  <c r="AF83" i="4"/>
  <c r="AF84" i="4"/>
  <c r="AF85" i="4"/>
  <c r="AF86" i="4"/>
  <c r="AF87" i="4"/>
  <c r="AF88" i="4"/>
  <c r="AF89" i="4"/>
  <c r="AF90" i="4"/>
  <c r="AF91" i="4"/>
  <c r="AF92" i="4"/>
  <c r="AF93" i="4"/>
  <c r="AF94" i="4"/>
  <c r="AF95" i="4"/>
  <c r="AF96" i="4"/>
  <c r="AF97" i="4"/>
  <c r="AF98" i="4"/>
  <c r="AG98" i="4" s="1"/>
  <c r="AF50" i="4"/>
  <c r="AF58" i="4"/>
  <c r="AF62" i="4"/>
  <c r="AF66" i="4"/>
  <c r="AF70" i="4"/>
  <c r="AF74" i="4"/>
  <c r="AF78" i="4"/>
  <c r="AF52" i="4"/>
  <c r="H53" i="4"/>
  <c r="AF54" i="4"/>
  <c r="H55" i="4"/>
  <c r="AF56" i="4"/>
  <c r="H57" i="4"/>
  <c r="AF59" i="4"/>
  <c r="AF63" i="4"/>
  <c r="AF67" i="4"/>
  <c r="AG67" i="4" s="1"/>
  <c r="AF71" i="4"/>
  <c r="AF75" i="4"/>
  <c r="AF79" i="4"/>
  <c r="AF102" i="4"/>
  <c r="AF129" i="4"/>
  <c r="AF133" i="4"/>
  <c r="AF137" i="4"/>
  <c r="AF141" i="4"/>
  <c r="AF145" i="4"/>
  <c r="AF149" i="4"/>
  <c r="AF153" i="4"/>
  <c r="AF157" i="4"/>
  <c r="AF161" i="4"/>
  <c r="AF165" i="4"/>
  <c r="AF169" i="4"/>
  <c r="AF173" i="4"/>
  <c r="AF177" i="4"/>
  <c r="AF99" i="4"/>
  <c r="AF101" i="4"/>
  <c r="AF128" i="4"/>
  <c r="AF132" i="4"/>
  <c r="AF136" i="4"/>
  <c r="AF140" i="4"/>
  <c r="AF144" i="4"/>
  <c r="AF148" i="4"/>
  <c r="AF152" i="4"/>
  <c r="AF156" i="4"/>
  <c r="AF160" i="4"/>
  <c r="AF164" i="4"/>
  <c r="AF168" i="4"/>
  <c r="AF172" i="4"/>
  <c r="AF176" i="4"/>
  <c r="AF100" i="4"/>
  <c r="AF127" i="4"/>
  <c r="AF131" i="4"/>
  <c r="AF135" i="4"/>
  <c r="AF139" i="4"/>
  <c r="AF143" i="4"/>
  <c r="AF147" i="4"/>
  <c r="AF151" i="4"/>
  <c r="AF155" i="4"/>
  <c r="AF159" i="4"/>
  <c r="AF163" i="4"/>
  <c r="AF167" i="4"/>
  <c r="AF171" i="4"/>
  <c r="AF175" i="4"/>
  <c r="AF179" i="4"/>
  <c r="AF103" i="4"/>
  <c r="AF104" i="4"/>
  <c r="AF105" i="4"/>
  <c r="AF106" i="4"/>
  <c r="AF107" i="4"/>
  <c r="AF108" i="4"/>
  <c r="AF109" i="4"/>
  <c r="AF110" i="4"/>
  <c r="AF111" i="4"/>
  <c r="AF112" i="4"/>
  <c r="AF113" i="4"/>
  <c r="AF114" i="4"/>
  <c r="AF115" i="4"/>
  <c r="AF116" i="4"/>
  <c r="AF117" i="4"/>
  <c r="AF118" i="4"/>
  <c r="AF119" i="4"/>
  <c r="AF120" i="4"/>
  <c r="AF121" i="4"/>
  <c r="AF122" i="4"/>
  <c r="AF123" i="4"/>
  <c r="AG123" i="4" s="1"/>
  <c r="AF124" i="4"/>
  <c r="AF125" i="4"/>
  <c r="AF126" i="4"/>
  <c r="AF130" i="4"/>
  <c r="AF134" i="4"/>
  <c r="AF138" i="4"/>
  <c r="AF142" i="4"/>
  <c r="AF146" i="4"/>
  <c r="AG146" i="4" s="1"/>
  <c r="AF150" i="4"/>
  <c r="AF154" i="4"/>
  <c r="AF158" i="4"/>
  <c r="AF162" i="4"/>
  <c r="AF166" i="4"/>
  <c r="AF170" i="4"/>
  <c r="AF174" i="4"/>
  <c r="AF178" i="4"/>
  <c r="AF180" i="4"/>
  <c r="AF184" i="4"/>
  <c r="AF188" i="4"/>
  <c r="AF192" i="4"/>
  <c r="AF196" i="4"/>
  <c r="AF200" i="4"/>
  <c r="AF204" i="4"/>
  <c r="AF208" i="4"/>
  <c r="AF212" i="4"/>
  <c r="AF216" i="4"/>
  <c r="AF220" i="4"/>
  <c r="AF224" i="4"/>
  <c r="AF228" i="4"/>
  <c r="AF232" i="4"/>
  <c r="AF236" i="4"/>
  <c r="AF240" i="4"/>
  <c r="AF244" i="4"/>
  <c r="AF248" i="4"/>
  <c r="AF252" i="4"/>
  <c r="AF256" i="4"/>
  <c r="AF260" i="4"/>
  <c r="AF264" i="4"/>
  <c r="AF268" i="4"/>
  <c r="AF272" i="4"/>
  <c r="AF276" i="4"/>
  <c r="AF280" i="4"/>
  <c r="AF284" i="4"/>
  <c r="AF288" i="4"/>
  <c r="AF292" i="4"/>
  <c r="AF296" i="4"/>
  <c r="AF300" i="4"/>
  <c r="AF304" i="4"/>
  <c r="AF308" i="4"/>
  <c r="AF312" i="4"/>
  <c r="AF316" i="4"/>
  <c r="AF320" i="4"/>
  <c r="AF324" i="4"/>
  <c r="AF328" i="4"/>
  <c r="AF332" i="4"/>
  <c r="AF336" i="4"/>
  <c r="AF340" i="4"/>
  <c r="AF344" i="4"/>
  <c r="AF348" i="4"/>
  <c r="AF352" i="4"/>
  <c r="AF356" i="4"/>
  <c r="AF360" i="4"/>
  <c r="AF364" i="4"/>
  <c r="AF368" i="4"/>
  <c r="AF372" i="4"/>
  <c r="AF183" i="4"/>
  <c r="AF187" i="4"/>
  <c r="AF191" i="4"/>
  <c r="AF195" i="4"/>
  <c r="AF199" i="4"/>
  <c r="AF203" i="4"/>
  <c r="AF207" i="4"/>
  <c r="AF211" i="4"/>
  <c r="AF215" i="4"/>
  <c r="AF219" i="4"/>
  <c r="AF223" i="4"/>
  <c r="AF227" i="4"/>
  <c r="AF231" i="4"/>
  <c r="AF235" i="4"/>
  <c r="AF239" i="4"/>
  <c r="AF243" i="4"/>
  <c r="AF247" i="4"/>
  <c r="AF251" i="4"/>
  <c r="AF255" i="4"/>
  <c r="AF259" i="4"/>
  <c r="AF263" i="4"/>
  <c r="AF267" i="4"/>
  <c r="AF271" i="4"/>
  <c r="AF275" i="4"/>
  <c r="AF279" i="4"/>
  <c r="AF283" i="4"/>
  <c r="AF287" i="4"/>
  <c r="AF291" i="4"/>
  <c r="AF295" i="4"/>
  <c r="AF299" i="4"/>
  <c r="AF303" i="4"/>
  <c r="AF307" i="4"/>
  <c r="AF311" i="4"/>
  <c r="AF315" i="4"/>
  <c r="AF319" i="4"/>
  <c r="AF323" i="4"/>
  <c r="AF327" i="4"/>
  <c r="AF331" i="4"/>
  <c r="AF335" i="4"/>
  <c r="AF339" i="4"/>
  <c r="AF343" i="4"/>
  <c r="AF347" i="4"/>
  <c r="AF351" i="4"/>
  <c r="AF355" i="4"/>
  <c r="AF359" i="4"/>
  <c r="AF363" i="4"/>
  <c r="AF367" i="4"/>
  <c r="AF371" i="4"/>
  <c r="AF375" i="4"/>
  <c r="AF377" i="4"/>
  <c r="AF182" i="4"/>
  <c r="AF186" i="4"/>
  <c r="AF190" i="4"/>
  <c r="AF194" i="4"/>
  <c r="AF198" i="4"/>
  <c r="AF202" i="4"/>
  <c r="AF206" i="4"/>
  <c r="AF210" i="4"/>
  <c r="AF214" i="4"/>
  <c r="AF218" i="4"/>
  <c r="AF222" i="4"/>
  <c r="AF226" i="4"/>
  <c r="AF230" i="4"/>
  <c r="AF234" i="4"/>
  <c r="AF238" i="4"/>
  <c r="AF242" i="4"/>
  <c r="AF246" i="4"/>
  <c r="AF250" i="4"/>
  <c r="AF254" i="4"/>
  <c r="AF258" i="4"/>
  <c r="AF262" i="4"/>
  <c r="AF266" i="4"/>
  <c r="AF270" i="4"/>
  <c r="AF274" i="4"/>
  <c r="AF278" i="4"/>
  <c r="AF282" i="4"/>
  <c r="AF286" i="4"/>
  <c r="AF290" i="4"/>
  <c r="AF294" i="4"/>
  <c r="AF298" i="4"/>
  <c r="AF302" i="4"/>
  <c r="AF306" i="4"/>
  <c r="AF310" i="4"/>
  <c r="AF314" i="4"/>
  <c r="AF318" i="4"/>
  <c r="AF322" i="4"/>
  <c r="AF326" i="4"/>
  <c r="AF330" i="4"/>
  <c r="AF334" i="4"/>
  <c r="AF338" i="4"/>
  <c r="AF342" i="4"/>
  <c r="AF346" i="4"/>
  <c r="AF350" i="4"/>
  <c r="AF354" i="4"/>
  <c r="AF358" i="4"/>
  <c r="AF362" i="4"/>
  <c r="AF366" i="4"/>
  <c r="AF370" i="4"/>
  <c r="AF374" i="4"/>
  <c r="AF181" i="4"/>
  <c r="AF185" i="4"/>
  <c r="AF189" i="4"/>
  <c r="AF193" i="4"/>
  <c r="AF197" i="4"/>
  <c r="AF201" i="4"/>
  <c r="AF205" i="4"/>
  <c r="AF209" i="4"/>
  <c r="AG209" i="4" s="1"/>
  <c r="AF213" i="4"/>
  <c r="AF217" i="4"/>
  <c r="AF221" i="4"/>
  <c r="AF225" i="4"/>
  <c r="AF229" i="4"/>
  <c r="AF233" i="4"/>
  <c r="AF237" i="4"/>
  <c r="AF241" i="4"/>
  <c r="AG241" i="4" s="1"/>
  <c r="AF245" i="4"/>
  <c r="AF249" i="4"/>
  <c r="AF253" i="4"/>
  <c r="AF257" i="4"/>
  <c r="AF261" i="4"/>
  <c r="AF265" i="4"/>
  <c r="AF269" i="4"/>
  <c r="AF273" i="4"/>
  <c r="AG273" i="4" s="1"/>
  <c r="AF277" i="4"/>
  <c r="AF281" i="4"/>
  <c r="AF285" i="4"/>
  <c r="AF289" i="4"/>
  <c r="AG289" i="4" s="1"/>
  <c r="AF293" i="4"/>
  <c r="AF297" i="4"/>
  <c r="AF301" i="4"/>
  <c r="AF305" i="4"/>
  <c r="AG305" i="4" s="1"/>
  <c r="AF309" i="4"/>
  <c r="AF313" i="4"/>
  <c r="AF317" i="4"/>
  <c r="AF321" i="4"/>
  <c r="AG321" i="4" s="1"/>
  <c r="AF325" i="4"/>
  <c r="AF329" i="4"/>
  <c r="AF333" i="4"/>
  <c r="AF337" i="4"/>
  <c r="AG337" i="4" s="1"/>
  <c r="AF341" i="4"/>
  <c r="AF345" i="4"/>
  <c r="AF349" i="4"/>
  <c r="AF353" i="4"/>
  <c r="AG353" i="4" s="1"/>
  <c r="AF357" i="4"/>
  <c r="AF361" i="4"/>
  <c r="AF365" i="4"/>
  <c r="AF369" i="4"/>
  <c r="AG369" i="4" s="1"/>
  <c r="AF373" i="4"/>
  <c r="AF376" i="4"/>
  <c r="M13" i="4"/>
  <c r="L13" i="4"/>
  <c r="AI12" i="4"/>
  <c r="AJ11" i="4"/>
  <c r="I74" i="4" l="1"/>
  <c r="K23" i="6"/>
  <c r="I68" i="4"/>
  <c r="K17" i="6"/>
  <c r="I77" i="4"/>
  <c r="K26" i="6"/>
  <c r="I69" i="4"/>
  <c r="K18" i="6"/>
  <c r="I60" i="4"/>
  <c r="K9" i="6"/>
  <c r="I79" i="4"/>
  <c r="K28" i="6"/>
  <c r="I71" i="4"/>
  <c r="K20" i="6"/>
  <c r="I72" i="4"/>
  <c r="K21" i="6"/>
  <c r="I73" i="4"/>
  <c r="K22" i="6"/>
  <c r="I65" i="4"/>
  <c r="K14" i="6"/>
  <c r="AG189" i="4"/>
  <c r="I78" i="4"/>
  <c r="K27" i="6"/>
  <c r="I70" i="4"/>
  <c r="K19" i="6"/>
  <c r="I76" i="4"/>
  <c r="K25" i="6"/>
  <c r="I81" i="4"/>
  <c r="K30" i="6"/>
  <c r="I67" i="4"/>
  <c r="K16" i="6"/>
  <c r="I62" i="4"/>
  <c r="K11" i="6"/>
  <c r="I64" i="4"/>
  <c r="K13" i="6"/>
  <c r="I59" i="4"/>
  <c r="K8" i="6"/>
  <c r="AG185" i="4"/>
  <c r="I75" i="4"/>
  <c r="K24" i="6"/>
  <c r="I80" i="4"/>
  <c r="K29" i="6"/>
  <c r="I66" i="4"/>
  <c r="K15" i="6"/>
  <c r="I61" i="4"/>
  <c r="K10" i="6"/>
  <c r="I63" i="4"/>
  <c r="K12" i="6"/>
  <c r="I58" i="4"/>
  <c r="K7" i="6"/>
  <c r="AG376" i="4"/>
  <c r="AJ12" i="4"/>
  <c r="AI13" i="4"/>
  <c r="AG373" i="4"/>
  <c r="AG357" i="4"/>
  <c r="AG341" i="4"/>
  <c r="AG325" i="4"/>
  <c r="AG309" i="4"/>
  <c r="AG293" i="4"/>
  <c r="AG277" i="4"/>
  <c r="AG261" i="4"/>
  <c r="AG245" i="4"/>
  <c r="AG229" i="4"/>
  <c r="AG213" i="4"/>
  <c r="AG197" i="4"/>
  <c r="AG181" i="4"/>
  <c r="AG362" i="4"/>
  <c r="AG346" i="4"/>
  <c r="AG330" i="4"/>
  <c r="AG314" i="4"/>
  <c r="AG298" i="4"/>
  <c r="AG282" i="4"/>
  <c r="AG266" i="4"/>
  <c r="AG250" i="4"/>
  <c r="AG234" i="4"/>
  <c r="AG218" i="4"/>
  <c r="AG202" i="4"/>
  <c r="AG186" i="4"/>
  <c r="AG371" i="4"/>
  <c r="AG355" i="4"/>
  <c r="AG339" i="4"/>
  <c r="AG323" i="4"/>
  <c r="AG307" i="4"/>
  <c r="AG291" i="4"/>
  <c r="AG275" i="4"/>
  <c r="AG259" i="4"/>
  <c r="AG243" i="4"/>
  <c r="AG227" i="4"/>
  <c r="AG211" i="4"/>
  <c r="AG195" i="4"/>
  <c r="AG372" i="4"/>
  <c r="AG356" i="4"/>
  <c r="AG340" i="4"/>
  <c r="AG324" i="4"/>
  <c r="AG308" i="4"/>
  <c r="AG292" i="4"/>
  <c r="AG276" i="4"/>
  <c r="AG260" i="4"/>
  <c r="AG244" i="4"/>
  <c r="AG228" i="4"/>
  <c r="AG212" i="4"/>
  <c r="AG196" i="4"/>
  <c r="AG180" i="4"/>
  <c r="AG166" i="4"/>
  <c r="AG150" i="4"/>
  <c r="AG134" i="4"/>
  <c r="AG124" i="4"/>
  <c r="AG120" i="4"/>
  <c r="AG116" i="4"/>
  <c r="AG112" i="4"/>
  <c r="AG108" i="4"/>
  <c r="AG104" i="4"/>
  <c r="AG171" i="4"/>
  <c r="AG155" i="4"/>
  <c r="AG139" i="4"/>
  <c r="AG100" i="4"/>
  <c r="AG164" i="4"/>
  <c r="AG148" i="4"/>
  <c r="AG132" i="4"/>
  <c r="AG177" i="4"/>
  <c r="AG161" i="4"/>
  <c r="AG145" i="4"/>
  <c r="AG129" i="4"/>
  <c r="AG71" i="4"/>
  <c r="AG70" i="4"/>
  <c r="AG50" i="4"/>
  <c r="AG95" i="4"/>
  <c r="AG91" i="4"/>
  <c r="AG87" i="4"/>
  <c r="AG83" i="4"/>
  <c r="AG73" i="4"/>
  <c r="AG57" i="4"/>
  <c r="AG53" i="4"/>
  <c r="AG72" i="4"/>
  <c r="AG46" i="4"/>
  <c r="AG42" i="4"/>
  <c r="AG38" i="4"/>
  <c r="AG34" i="4"/>
  <c r="AG30" i="4"/>
  <c r="AG24" i="4"/>
  <c r="AG27" i="4"/>
  <c r="AG8" i="4"/>
  <c r="AK8" i="4" s="1"/>
  <c r="AL8" i="4" s="1"/>
  <c r="AG6" i="4"/>
  <c r="AK6" i="4" s="1"/>
  <c r="AL6" i="4" s="1"/>
  <c r="AG10" i="4"/>
  <c r="AK10" i="4" s="1"/>
  <c r="AL10" i="4" s="1"/>
  <c r="AG257" i="4"/>
  <c r="AG225" i="4"/>
  <c r="AG193" i="4"/>
  <c r="AG374" i="4"/>
  <c r="AG358" i="4"/>
  <c r="AG342" i="4"/>
  <c r="AG326" i="4"/>
  <c r="AG310" i="4"/>
  <c r="AG294" i="4"/>
  <c r="AG278" i="4"/>
  <c r="AG262" i="4"/>
  <c r="AG246" i="4"/>
  <c r="AG230" i="4"/>
  <c r="AG214" i="4"/>
  <c r="AG198" i="4"/>
  <c r="AG182" i="4"/>
  <c r="AG367" i="4"/>
  <c r="AG351" i="4"/>
  <c r="AG335" i="4"/>
  <c r="AG319" i="4"/>
  <c r="AG303" i="4"/>
  <c r="AG287" i="4"/>
  <c r="AG271" i="4"/>
  <c r="AG255" i="4"/>
  <c r="AG239" i="4"/>
  <c r="AG223" i="4"/>
  <c r="AG207" i="4"/>
  <c r="AG191" i="4"/>
  <c r="AG368" i="4"/>
  <c r="AG352" i="4"/>
  <c r="AG336" i="4"/>
  <c r="AG320" i="4"/>
  <c r="AG304" i="4"/>
  <c r="AG288" i="4"/>
  <c r="AG272" i="4"/>
  <c r="AG256" i="4"/>
  <c r="AG240" i="4"/>
  <c r="AG224" i="4"/>
  <c r="AG208" i="4"/>
  <c r="AG192" i="4"/>
  <c r="AG178" i="4"/>
  <c r="AG162" i="4"/>
  <c r="AG130" i="4"/>
  <c r="AG119" i="4"/>
  <c r="AG115" i="4"/>
  <c r="AG111" i="4"/>
  <c r="AG107" i="4"/>
  <c r="AG103" i="4"/>
  <c r="AG167" i="4"/>
  <c r="AG151" i="4"/>
  <c r="AG135" i="4"/>
  <c r="AG176" i="4"/>
  <c r="AG160" i="4"/>
  <c r="AG144" i="4"/>
  <c r="AG128" i="4"/>
  <c r="AG173" i="4"/>
  <c r="AG157" i="4"/>
  <c r="AG141" i="4"/>
  <c r="AG102" i="4"/>
  <c r="AG56" i="4"/>
  <c r="AG52" i="4"/>
  <c r="AG66" i="4"/>
  <c r="AG94" i="4"/>
  <c r="AG90" i="4"/>
  <c r="AG86" i="4"/>
  <c r="AG82" i="4"/>
  <c r="AG69" i="4"/>
  <c r="AG68" i="4"/>
  <c r="AG51" i="4"/>
  <c r="AG47" i="4"/>
  <c r="AG43" i="4"/>
  <c r="AG39" i="4"/>
  <c r="AG35" i="4"/>
  <c r="AG31" i="4"/>
  <c r="AG26" i="4"/>
  <c r="AG12" i="4"/>
  <c r="AK12" i="4" s="1"/>
  <c r="AL12" i="4" s="1"/>
  <c r="AG21" i="4"/>
  <c r="AG19" i="4"/>
  <c r="AG17" i="4"/>
  <c r="AG15" i="4"/>
  <c r="AG13" i="4"/>
  <c r="AG9" i="4"/>
  <c r="AK9" i="4" s="1"/>
  <c r="AL9" i="4" s="1"/>
  <c r="AG365" i="4"/>
  <c r="AG349" i="4"/>
  <c r="AG333" i="4"/>
  <c r="AG317" i="4"/>
  <c r="AG301" i="4"/>
  <c r="AG285" i="4"/>
  <c r="AG269" i="4"/>
  <c r="AG253" i="4"/>
  <c r="AG237" i="4"/>
  <c r="AG221" i="4"/>
  <c r="AG205" i="4"/>
  <c r="AG370" i="4"/>
  <c r="AG354" i="4"/>
  <c r="AG338" i="4"/>
  <c r="AG322" i="4"/>
  <c r="AG306" i="4"/>
  <c r="AG290" i="4"/>
  <c r="AG274" i="4"/>
  <c r="AG258" i="4"/>
  <c r="AG242" i="4"/>
  <c r="AG226" i="4"/>
  <c r="AG210" i="4"/>
  <c r="AG194" i="4"/>
  <c r="AG377" i="4"/>
  <c r="AG363" i="4"/>
  <c r="AG347" i="4"/>
  <c r="AG331" i="4"/>
  <c r="AG315" i="4"/>
  <c r="AG299" i="4"/>
  <c r="AG283" i="4"/>
  <c r="AG267" i="4"/>
  <c r="AG251" i="4"/>
  <c r="AG235" i="4"/>
  <c r="AG219" i="4"/>
  <c r="AG203" i="4"/>
  <c r="AG187" i="4"/>
  <c r="AG364" i="4"/>
  <c r="AG348" i="4"/>
  <c r="AG332" i="4"/>
  <c r="AG316" i="4"/>
  <c r="AG300" i="4"/>
  <c r="AG284" i="4"/>
  <c r="AG268" i="4"/>
  <c r="AG252" i="4"/>
  <c r="AG236" i="4"/>
  <c r="AG220" i="4"/>
  <c r="AG204" i="4"/>
  <c r="AG188" i="4"/>
  <c r="AG174" i="4"/>
  <c r="AG158" i="4"/>
  <c r="AG142" i="4"/>
  <c r="AG126" i="4"/>
  <c r="AG122" i="4"/>
  <c r="AG118" i="4"/>
  <c r="AG114" i="4"/>
  <c r="AG110" i="4"/>
  <c r="AG106" i="4"/>
  <c r="AG179" i="4"/>
  <c r="AG163" i="4"/>
  <c r="AG147" i="4"/>
  <c r="AG131" i="4"/>
  <c r="AG172" i="4"/>
  <c r="AG156" i="4"/>
  <c r="AG140" i="4"/>
  <c r="AG101" i="4"/>
  <c r="AG169" i="4"/>
  <c r="AG153" i="4"/>
  <c r="AG137" i="4"/>
  <c r="AG79" i="4"/>
  <c r="AG63" i="4"/>
  <c r="AG78" i="4"/>
  <c r="AG62" i="4"/>
  <c r="AG97" i="4"/>
  <c r="AG93" i="4"/>
  <c r="AG89" i="4"/>
  <c r="AG85" i="4"/>
  <c r="AG81" i="4"/>
  <c r="AG65" i="4"/>
  <c r="AG55" i="4"/>
  <c r="AG80" i="4"/>
  <c r="AG64" i="4"/>
  <c r="AG48" i="4"/>
  <c r="AG44" i="4"/>
  <c r="AG40" i="4"/>
  <c r="AG36" i="4"/>
  <c r="AG32" i="4"/>
  <c r="AG25" i="4"/>
  <c r="AG11" i="4"/>
  <c r="AK11" i="4" s="1"/>
  <c r="AL11" i="4" s="1"/>
  <c r="AG7" i="4"/>
  <c r="AK7" i="4" s="1"/>
  <c r="AL7" i="4" s="1"/>
  <c r="AG361" i="4"/>
  <c r="AG345" i="4"/>
  <c r="AG329" i="4"/>
  <c r="AG313" i="4"/>
  <c r="AG297" i="4"/>
  <c r="AG281" i="4"/>
  <c r="AG265" i="4"/>
  <c r="AG249" i="4"/>
  <c r="AG233" i="4"/>
  <c r="AG217" i="4"/>
  <c r="AG201" i="4"/>
  <c r="AG366" i="4"/>
  <c r="AG350" i="4"/>
  <c r="AG334" i="4"/>
  <c r="AG318" i="4"/>
  <c r="AG302" i="4"/>
  <c r="AG286" i="4"/>
  <c r="AG270" i="4"/>
  <c r="AG254" i="4"/>
  <c r="AG238" i="4"/>
  <c r="AG222" i="4"/>
  <c r="AG206" i="4"/>
  <c r="AG190" i="4"/>
  <c r="AG375" i="4"/>
  <c r="AG359" i="4"/>
  <c r="AG343" i="4"/>
  <c r="AG327" i="4"/>
  <c r="AG311" i="4"/>
  <c r="AG295" i="4"/>
  <c r="AG279" i="4"/>
  <c r="AG263" i="4"/>
  <c r="AG247" i="4"/>
  <c r="AG231" i="4"/>
  <c r="AG215" i="4"/>
  <c r="AG199" i="4"/>
  <c r="AG183" i="4"/>
  <c r="AG360" i="4"/>
  <c r="AG344" i="4"/>
  <c r="AG328" i="4"/>
  <c r="AG312" i="4"/>
  <c r="AG296" i="4"/>
  <c r="AG280" i="4"/>
  <c r="AG264" i="4"/>
  <c r="AG248" i="4"/>
  <c r="AG232" i="4"/>
  <c r="AG216" i="4"/>
  <c r="AG200" i="4"/>
  <c r="AG184" i="4"/>
  <c r="AG170" i="4"/>
  <c r="AG154" i="4"/>
  <c r="AG138" i="4"/>
  <c r="AG125" i="4"/>
  <c r="AG121" i="4"/>
  <c r="AG117" i="4"/>
  <c r="AG113" i="4"/>
  <c r="AG109" i="4"/>
  <c r="AG105" i="4"/>
  <c r="AG175" i="4"/>
  <c r="AG159" i="4"/>
  <c r="AG143" i="4"/>
  <c r="AG127" i="4"/>
  <c r="AG168" i="4"/>
  <c r="AG152" i="4"/>
  <c r="AG136" i="4"/>
  <c r="AG99" i="4"/>
  <c r="AG165" i="4"/>
  <c r="AG149" i="4"/>
  <c r="AG133" i="4"/>
  <c r="AG75" i="4"/>
  <c r="AG59" i="4"/>
  <c r="AG54" i="4"/>
  <c r="AG74" i="4"/>
  <c r="AG58" i="4"/>
  <c r="AG96" i="4"/>
  <c r="AG92" i="4"/>
  <c r="AG88" i="4"/>
  <c r="AG84" i="4"/>
  <c r="AG77" i="4"/>
  <c r="AG61" i="4"/>
  <c r="AG76" i="4"/>
  <c r="AG60" i="4"/>
  <c r="AG29" i="4"/>
  <c r="AG49" i="4"/>
  <c r="AG45" i="4"/>
  <c r="AG41" i="4"/>
  <c r="AG37" i="4"/>
  <c r="AG33" i="4"/>
  <c r="AG23" i="4"/>
  <c r="AG22" i="4"/>
  <c r="AG20" i="4"/>
  <c r="AG18" i="4"/>
  <c r="AG16" i="4"/>
  <c r="AG14" i="4"/>
  <c r="AJ13" i="4" l="1"/>
  <c r="AK13" i="4"/>
  <c r="AL13" i="4" s="1"/>
  <c r="AI14" i="4"/>
  <c r="AJ14" i="4" l="1"/>
  <c r="AK14" i="4"/>
  <c r="AL14" i="4" s="1"/>
  <c r="AI15" i="4"/>
  <c r="AJ15" i="4" l="1"/>
  <c r="AK15" i="4"/>
  <c r="AL15" i="4" s="1"/>
  <c r="AI16" i="4"/>
  <c r="AJ16" i="4" l="1"/>
  <c r="AK16" i="4"/>
  <c r="AL16" i="4" s="1"/>
  <c r="AI17" i="4"/>
  <c r="AJ17" i="4" l="1"/>
  <c r="AK17" i="4"/>
  <c r="AL17" i="4" s="1"/>
  <c r="AI18" i="4"/>
  <c r="AJ18" i="4" l="1"/>
  <c r="AK18" i="4"/>
  <c r="AL18" i="4" s="1"/>
  <c r="AI19" i="4"/>
  <c r="AJ19" i="4" l="1"/>
  <c r="AK19" i="4"/>
  <c r="AL19" i="4" s="1"/>
  <c r="AI20" i="4"/>
  <c r="AJ20" i="4" l="1"/>
  <c r="AK20" i="4"/>
  <c r="AL20" i="4" s="1"/>
  <c r="AI21" i="4"/>
  <c r="AJ21" i="4" l="1"/>
  <c r="AK21" i="4"/>
  <c r="AL21" i="4" s="1"/>
  <c r="AI22" i="4"/>
  <c r="AJ22" i="4" l="1"/>
  <c r="AK22" i="4"/>
  <c r="AL22" i="4" s="1"/>
  <c r="AI23" i="4"/>
  <c r="AJ23" i="4" l="1"/>
  <c r="AI24" i="4"/>
  <c r="AK23" i="4"/>
  <c r="AL23" i="4" s="1"/>
  <c r="AJ24" i="4" l="1"/>
  <c r="AK24" i="4"/>
  <c r="AL24" i="4" s="1"/>
  <c r="AI25" i="4"/>
  <c r="AJ25" i="4" l="1"/>
  <c r="AK25" i="4"/>
  <c r="AL25" i="4" s="1"/>
  <c r="AI26" i="4"/>
  <c r="AJ26" i="4" l="1"/>
  <c r="AI27" i="4"/>
  <c r="AK26" i="4"/>
  <c r="AL26" i="4" s="1"/>
  <c r="AJ27" i="4" l="1"/>
  <c r="AI28" i="4"/>
  <c r="AK27" i="4"/>
  <c r="AL27" i="4" s="1"/>
  <c r="AJ28" i="4" l="1"/>
  <c r="AI29" i="4"/>
  <c r="AK28" i="4"/>
  <c r="AL28" i="4" s="1"/>
  <c r="AJ29" i="4" l="1"/>
  <c r="AK29" i="4"/>
  <c r="AL29" i="4" s="1"/>
  <c r="AI30" i="4"/>
  <c r="AJ30" i="4" l="1"/>
  <c r="AK30" i="4"/>
  <c r="AL30" i="4" s="1"/>
  <c r="AI31" i="4"/>
  <c r="AJ31" i="4" l="1"/>
  <c r="AK31" i="4"/>
  <c r="AL31" i="4" s="1"/>
  <c r="AI32" i="4"/>
  <c r="AJ32" i="4" l="1"/>
  <c r="AK32" i="4"/>
  <c r="AL32" i="4" s="1"/>
  <c r="AI33" i="4"/>
  <c r="AJ33" i="4" l="1"/>
  <c r="AK33" i="4"/>
  <c r="AL33" i="4" s="1"/>
  <c r="AI34" i="4"/>
  <c r="AJ34" i="4" l="1"/>
  <c r="AK34" i="4"/>
  <c r="AL34" i="4" s="1"/>
  <c r="AI35" i="4"/>
  <c r="AJ35" i="4" l="1"/>
  <c r="AK35" i="4"/>
  <c r="AL35" i="4" s="1"/>
  <c r="AI36" i="4"/>
  <c r="AJ36" i="4" l="1"/>
  <c r="AK36" i="4"/>
  <c r="AL36" i="4" s="1"/>
  <c r="AI37" i="4"/>
  <c r="AJ37" i="4" l="1"/>
  <c r="AK37" i="4"/>
  <c r="AL37" i="4" s="1"/>
  <c r="AI38" i="4"/>
  <c r="AJ38" i="4" l="1"/>
  <c r="AK38" i="4"/>
  <c r="AL38" i="4" s="1"/>
  <c r="AI39" i="4"/>
  <c r="AJ39" i="4" l="1"/>
  <c r="AK39" i="4"/>
  <c r="AL39" i="4" s="1"/>
  <c r="AI40" i="4"/>
  <c r="AJ40" i="4" l="1"/>
  <c r="AK40" i="4"/>
  <c r="AL40" i="4" s="1"/>
  <c r="AI41" i="4"/>
  <c r="AJ41" i="4" l="1"/>
  <c r="AK41" i="4"/>
  <c r="AL41" i="4" s="1"/>
  <c r="AI42" i="4"/>
  <c r="AJ42" i="4" l="1"/>
  <c r="AK42" i="4"/>
  <c r="AL42" i="4" s="1"/>
  <c r="AI43" i="4"/>
  <c r="AJ43" i="4" l="1"/>
  <c r="AK43" i="4"/>
  <c r="AL43" i="4" s="1"/>
  <c r="AI44" i="4"/>
  <c r="AJ44" i="4" l="1"/>
  <c r="AK44" i="4"/>
  <c r="AL44" i="4" s="1"/>
  <c r="AI45" i="4"/>
  <c r="AJ45" i="4" l="1"/>
  <c r="AK45" i="4"/>
  <c r="AL45" i="4" s="1"/>
  <c r="AI46" i="4"/>
  <c r="AJ46" i="4" l="1"/>
  <c r="AK46" i="4"/>
  <c r="AL46" i="4" s="1"/>
  <c r="AI47" i="4"/>
  <c r="AJ47" i="4" l="1"/>
  <c r="AK47" i="4"/>
  <c r="AL47" i="4" s="1"/>
  <c r="AI48" i="4"/>
  <c r="AJ48" i="4" l="1"/>
  <c r="AK48" i="4"/>
  <c r="AL48" i="4" s="1"/>
  <c r="AI49" i="4"/>
  <c r="AJ49" i="4" l="1"/>
  <c r="AK49" i="4"/>
  <c r="AL49" i="4" s="1"/>
  <c r="AI50" i="4"/>
  <c r="AJ50" i="4" l="1"/>
  <c r="AI51" i="4"/>
  <c r="AK50" i="4"/>
  <c r="AL50" i="4" s="1"/>
  <c r="AJ51" i="4" l="1"/>
  <c r="AK51" i="4"/>
  <c r="AL51" i="4" s="1"/>
  <c r="AI52" i="4"/>
  <c r="AJ52" i="4" l="1"/>
  <c r="AK52" i="4"/>
  <c r="AL52" i="4" s="1"/>
  <c r="AI53" i="4"/>
  <c r="AJ53" i="4" l="1"/>
  <c r="AK53" i="4"/>
  <c r="AL53" i="4" s="1"/>
  <c r="AI54" i="4"/>
  <c r="AJ54" i="4" l="1"/>
  <c r="AK54" i="4"/>
  <c r="AL54" i="4" s="1"/>
  <c r="AI55" i="4"/>
  <c r="AJ55" i="4" l="1"/>
  <c r="AK55" i="4"/>
  <c r="AL55" i="4" s="1"/>
  <c r="AI56" i="4"/>
  <c r="AJ56" i="4" l="1"/>
  <c r="AK56" i="4"/>
  <c r="AL56" i="4" s="1"/>
  <c r="AI57" i="4"/>
  <c r="AJ57" i="4" l="1"/>
  <c r="AI58" i="4"/>
  <c r="AK57" i="4"/>
  <c r="AL57" i="4" s="1"/>
  <c r="AJ58" i="4" l="1"/>
  <c r="AI59" i="4"/>
  <c r="AK58" i="4"/>
  <c r="AL58" i="4" s="1"/>
  <c r="AJ59" i="4" l="1"/>
  <c r="AI60" i="4"/>
  <c r="AK59" i="4"/>
  <c r="AL59" i="4" s="1"/>
  <c r="AK60" i="4" l="1"/>
  <c r="AL60" i="4" s="1"/>
  <c r="AJ60" i="4"/>
  <c r="AI61" i="4"/>
  <c r="AJ61" i="4" l="1"/>
  <c r="AI62" i="4"/>
  <c r="AK61" i="4"/>
  <c r="AL61" i="4" s="1"/>
  <c r="AJ62" i="4" l="1"/>
  <c r="AI63" i="4"/>
  <c r="AK62" i="4"/>
  <c r="AL62" i="4" s="1"/>
  <c r="AJ63" i="4" l="1"/>
  <c r="AI64" i="4"/>
  <c r="AK63" i="4"/>
  <c r="AL63" i="4" s="1"/>
  <c r="AK64" i="4" l="1"/>
  <c r="AL64" i="4" s="1"/>
  <c r="AJ64" i="4"/>
  <c r="AI65" i="4"/>
  <c r="AJ65" i="4" l="1"/>
  <c r="AI66" i="4"/>
  <c r="AK65" i="4"/>
  <c r="AL65" i="4" s="1"/>
  <c r="AJ66" i="4" l="1"/>
  <c r="AI67" i="4"/>
  <c r="AK66" i="4"/>
  <c r="AL66" i="4" s="1"/>
  <c r="AJ67" i="4" l="1"/>
  <c r="AI68" i="4"/>
  <c r="AK67" i="4"/>
  <c r="AL67" i="4" s="1"/>
  <c r="AK68" i="4" l="1"/>
  <c r="AL68" i="4" s="1"/>
  <c r="AJ68" i="4"/>
  <c r="AI69" i="4"/>
  <c r="AJ69" i="4" l="1"/>
  <c r="AI70" i="4"/>
  <c r="AK69" i="4"/>
  <c r="AL69" i="4" s="1"/>
  <c r="AJ70" i="4" l="1"/>
  <c r="AI71" i="4"/>
  <c r="AK70" i="4"/>
  <c r="AL70" i="4" s="1"/>
  <c r="AJ71" i="4" l="1"/>
  <c r="AI72" i="4"/>
  <c r="AK71" i="4"/>
  <c r="AL71" i="4" s="1"/>
  <c r="AK72" i="4" l="1"/>
  <c r="AL72" i="4" s="1"/>
  <c r="AJ72" i="4"/>
  <c r="AI73" i="4"/>
  <c r="AJ73" i="4" l="1"/>
  <c r="AI74" i="4"/>
  <c r="AK73" i="4"/>
  <c r="AL73" i="4" s="1"/>
  <c r="AJ74" i="4" l="1"/>
  <c r="AI75" i="4"/>
  <c r="AK74" i="4"/>
  <c r="AL74" i="4" s="1"/>
  <c r="AJ75" i="4" l="1"/>
  <c r="AI76" i="4"/>
  <c r="AK75" i="4"/>
  <c r="AL75" i="4" s="1"/>
  <c r="AK76" i="4" l="1"/>
  <c r="AL76" i="4" s="1"/>
  <c r="AJ76" i="4"/>
  <c r="AI77" i="4"/>
  <c r="AJ77" i="4" l="1"/>
  <c r="AI78" i="4"/>
  <c r="AK77" i="4"/>
  <c r="AL77" i="4" s="1"/>
  <c r="AJ78" i="4" l="1"/>
  <c r="AI79" i="4"/>
  <c r="AK78" i="4"/>
  <c r="AL78" i="4" s="1"/>
  <c r="AJ79" i="4" l="1"/>
  <c r="AI80" i="4"/>
  <c r="AK79" i="4"/>
  <c r="AL79" i="4" s="1"/>
  <c r="AK80" i="4" l="1"/>
  <c r="AL80" i="4" s="1"/>
  <c r="AJ80" i="4"/>
  <c r="AI81" i="4"/>
  <c r="AJ81" i="4" l="1"/>
  <c r="AK81" i="4"/>
  <c r="AL81" i="4" s="1"/>
  <c r="AI82" i="4"/>
  <c r="AJ82" i="4" l="1"/>
  <c r="AK82" i="4"/>
  <c r="AL82" i="4" s="1"/>
  <c r="AI83" i="4"/>
  <c r="AJ83" i="4" l="1"/>
  <c r="AK83" i="4"/>
  <c r="AL83" i="4" s="1"/>
  <c r="AI84" i="4"/>
  <c r="AJ84" i="4" l="1"/>
  <c r="AK84" i="4"/>
  <c r="AL84" i="4" s="1"/>
  <c r="AI85" i="4"/>
  <c r="AJ85" i="4" l="1"/>
  <c r="AK85" i="4"/>
  <c r="AL85" i="4" s="1"/>
  <c r="AI86" i="4"/>
  <c r="AJ86" i="4" l="1"/>
  <c r="AK86" i="4"/>
  <c r="AL86" i="4" s="1"/>
  <c r="AI87" i="4"/>
  <c r="AJ87" i="4" l="1"/>
  <c r="AK87" i="4"/>
  <c r="AL87" i="4" s="1"/>
  <c r="AI88" i="4"/>
  <c r="AJ88" i="4" l="1"/>
  <c r="AK88" i="4"/>
  <c r="AL88" i="4" s="1"/>
  <c r="AI89" i="4"/>
  <c r="AJ89" i="4" l="1"/>
  <c r="AK89" i="4"/>
  <c r="AL89" i="4" s="1"/>
  <c r="AI90" i="4"/>
  <c r="AJ90" i="4" l="1"/>
  <c r="AK90" i="4"/>
  <c r="AL90" i="4" s="1"/>
  <c r="AI91" i="4"/>
  <c r="AJ91" i="4" l="1"/>
  <c r="AK91" i="4"/>
  <c r="AL91" i="4" s="1"/>
  <c r="AI92" i="4"/>
  <c r="AJ92" i="4" l="1"/>
  <c r="AK92" i="4"/>
  <c r="AL92" i="4" s="1"/>
  <c r="AI93" i="4"/>
  <c r="AJ93" i="4" l="1"/>
  <c r="AK93" i="4"/>
  <c r="AL93" i="4" s="1"/>
  <c r="AI94" i="4"/>
  <c r="AJ94" i="4" l="1"/>
  <c r="AK94" i="4"/>
  <c r="AL94" i="4" s="1"/>
  <c r="AI95" i="4"/>
  <c r="AJ95" i="4" l="1"/>
  <c r="AK95" i="4"/>
  <c r="AL95" i="4" s="1"/>
  <c r="AI96" i="4"/>
  <c r="AJ96" i="4" l="1"/>
  <c r="AK96" i="4"/>
  <c r="AL96" i="4" s="1"/>
  <c r="AI97" i="4"/>
  <c r="AJ97" i="4" l="1"/>
  <c r="AK97" i="4"/>
  <c r="AL97" i="4" s="1"/>
  <c r="AI98" i="4"/>
  <c r="AJ98" i="4" l="1"/>
  <c r="AK98" i="4"/>
  <c r="AL98" i="4" s="1"/>
  <c r="AI99" i="4"/>
  <c r="AJ99" i="4" l="1"/>
  <c r="AI100" i="4"/>
  <c r="AK99" i="4"/>
  <c r="AL99" i="4" s="1"/>
  <c r="AJ100" i="4" l="1"/>
  <c r="AK100" i="4"/>
  <c r="AL100" i="4" s="1"/>
  <c r="AI101" i="4"/>
  <c r="AJ101" i="4" l="1"/>
  <c r="AK101" i="4"/>
  <c r="AL101" i="4" s="1"/>
  <c r="AI102" i="4"/>
  <c r="AJ102" i="4" l="1"/>
  <c r="AI103" i="4"/>
  <c r="AK102" i="4"/>
  <c r="AL102" i="4" s="1"/>
  <c r="AI104" i="4" l="1"/>
  <c r="AJ103" i="4"/>
  <c r="AK103" i="4"/>
  <c r="AL103" i="4" s="1"/>
  <c r="AI105" i="4" l="1"/>
  <c r="AJ104" i="4"/>
  <c r="AK104" i="4"/>
  <c r="AL104" i="4" s="1"/>
  <c r="AI106" i="4" l="1"/>
  <c r="AJ105" i="4"/>
  <c r="AK105" i="4"/>
  <c r="AL105" i="4" s="1"/>
  <c r="AI107" i="4" l="1"/>
  <c r="AJ106" i="4"/>
  <c r="AK106" i="4"/>
  <c r="AL106" i="4" s="1"/>
  <c r="AI108" i="4" l="1"/>
  <c r="AJ107" i="4"/>
  <c r="AK107" i="4"/>
  <c r="AL107" i="4" s="1"/>
  <c r="AI109" i="4" l="1"/>
  <c r="AJ108" i="4"/>
  <c r="AK108" i="4"/>
  <c r="AL108" i="4" s="1"/>
  <c r="AI110" i="4" l="1"/>
  <c r="AJ109" i="4"/>
  <c r="AK109" i="4"/>
  <c r="AL109" i="4" s="1"/>
  <c r="AI111" i="4" l="1"/>
  <c r="AJ110" i="4"/>
  <c r="AK110" i="4"/>
  <c r="AL110" i="4" s="1"/>
  <c r="AI112" i="4" l="1"/>
  <c r="AJ111" i="4"/>
  <c r="AK111" i="4"/>
  <c r="AL111" i="4" s="1"/>
  <c r="AI113" i="4" l="1"/>
  <c r="AJ112" i="4"/>
  <c r="AK112" i="4"/>
  <c r="AL112" i="4" s="1"/>
  <c r="AI114" i="4" l="1"/>
  <c r="AJ113" i="4"/>
  <c r="AK113" i="4"/>
  <c r="AL113" i="4" s="1"/>
  <c r="AI115" i="4" l="1"/>
  <c r="AJ114" i="4"/>
  <c r="AK114" i="4"/>
  <c r="AL114" i="4" s="1"/>
  <c r="AI116" i="4" l="1"/>
  <c r="AJ115" i="4"/>
  <c r="AK115" i="4"/>
  <c r="AL115" i="4" s="1"/>
  <c r="AI117" i="4" l="1"/>
  <c r="AJ116" i="4"/>
  <c r="AK116" i="4"/>
  <c r="AL116" i="4" s="1"/>
  <c r="AI118" i="4" l="1"/>
  <c r="AJ117" i="4"/>
  <c r="AK117" i="4"/>
  <c r="AL117" i="4" s="1"/>
  <c r="AI119" i="4" l="1"/>
  <c r="AJ118" i="4"/>
  <c r="AK118" i="4"/>
  <c r="AL118" i="4" s="1"/>
  <c r="AI120" i="4" l="1"/>
  <c r="AJ119" i="4"/>
  <c r="AK119" i="4"/>
  <c r="AL119" i="4" s="1"/>
  <c r="AI121" i="4" l="1"/>
  <c r="AJ120" i="4"/>
  <c r="AK120" i="4"/>
  <c r="AL120" i="4" s="1"/>
  <c r="AI122" i="4" l="1"/>
  <c r="AJ121" i="4"/>
  <c r="AK121" i="4"/>
  <c r="AL121" i="4" s="1"/>
  <c r="AI123" i="4" l="1"/>
  <c r="AJ122" i="4"/>
  <c r="AK122" i="4"/>
  <c r="AL122" i="4" s="1"/>
  <c r="AI124" i="4" l="1"/>
  <c r="AJ123" i="4"/>
  <c r="AK123" i="4"/>
  <c r="AL123" i="4" s="1"/>
  <c r="AI125" i="4" l="1"/>
  <c r="AJ124" i="4"/>
  <c r="AK124" i="4"/>
  <c r="AL124" i="4" s="1"/>
  <c r="AJ125" i="4" l="1"/>
  <c r="AM124" i="4" s="1"/>
  <c r="N125" i="6" s="1"/>
  <c r="AK125" i="4"/>
  <c r="AL125" i="4" s="1"/>
  <c r="AM125" i="4" l="1"/>
  <c r="N126" i="6" s="1"/>
  <c r="AL4" i="4"/>
  <c r="AM13" i="4"/>
  <c r="N14" i="6" s="1"/>
  <c r="AM17" i="4"/>
  <c r="N18" i="6" s="1"/>
  <c r="AM20" i="4"/>
  <c r="N21" i="6" s="1"/>
  <c r="AM19" i="4"/>
  <c r="N20" i="6" s="1"/>
  <c r="AM24" i="4"/>
  <c r="N25" i="6" s="1"/>
  <c r="AM23" i="4"/>
  <c r="N24" i="6" s="1"/>
  <c r="AM25" i="4"/>
  <c r="N26" i="6" s="1"/>
  <c r="AM52" i="4"/>
  <c r="N53" i="6" s="1"/>
  <c r="AM50" i="4"/>
  <c r="N51" i="6" s="1"/>
  <c r="AM51" i="4"/>
  <c r="N52" i="6" s="1"/>
  <c r="AM56" i="4"/>
  <c r="N57" i="6" s="1"/>
  <c r="AM57" i="4"/>
  <c r="N58" i="6" s="1"/>
  <c r="AM65" i="4"/>
  <c r="N66" i="6" s="1"/>
  <c r="AM71" i="4"/>
  <c r="N72" i="6" s="1"/>
  <c r="AM77" i="4"/>
  <c r="N78" i="6" s="1"/>
  <c r="AM85" i="4"/>
  <c r="N86" i="6" s="1"/>
  <c r="AM103" i="4"/>
  <c r="N104" i="6" s="1"/>
  <c r="AM106" i="4"/>
  <c r="N107" i="6" s="1"/>
  <c r="AM112" i="4"/>
  <c r="N113" i="6" s="1"/>
  <c r="AM111" i="4"/>
  <c r="N112" i="6" s="1"/>
  <c r="AM11" i="4"/>
  <c r="N12" i="6" s="1"/>
  <c r="AM10" i="4"/>
  <c r="N11" i="6" s="1"/>
  <c r="AM12" i="4"/>
  <c r="N13" i="6" s="1"/>
  <c r="AM8" i="4"/>
  <c r="N9" i="6" s="1"/>
  <c r="AM7" i="4"/>
  <c r="N8" i="6" s="1"/>
  <c r="AM9" i="4"/>
  <c r="N10" i="6" s="1"/>
  <c r="AM6" i="4"/>
  <c r="N7" i="6" s="1"/>
  <c r="AM14" i="4"/>
  <c r="N15" i="6" s="1"/>
  <c r="AM16" i="4"/>
  <c r="N17" i="6" s="1"/>
  <c r="AM15" i="4"/>
  <c r="N16" i="6" s="1"/>
  <c r="AM22" i="4"/>
  <c r="N23" i="6" s="1"/>
  <c r="AM18" i="4"/>
  <c r="N19" i="6" s="1"/>
  <c r="AM21" i="4"/>
  <c r="N22" i="6" s="1"/>
  <c r="AM26" i="4"/>
  <c r="N27" i="6" s="1"/>
  <c r="AM28" i="4"/>
  <c r="N29" i="6" s="1"/>
  <c r="AM27" i="4"/>
  <c r="N28" i="6" s="1"/>
  <c r="AM30" i="4"/>
  <c r="N31" i="6" s="1"/>
  <c r="AM31" i="4"/>
  <c r="N32" i="6" s="1"/>
  <c r="AM29" i="4"/>
  <c r="N30" i="6" s="1"/>
  <c r="AM33" i="4"/>
  <c r="N34" i="6" s="1"/>
  <c r="AM32" i="4"/>
  <c r="N33" i="6" s="1"/>
  <c r="AM34" i="4"/>
  <c r="N35" i="6" s="1"/>
  <c r="AM35" i="4"/>
  <c r="N36" i="6" s="1"/>
  <c r="AM36" i="4"/>
  <c r="N37" i="6" s="1"/>
  <c r="AM37" i="4"/>
  <c r="N38" i="6" s="1"/>
  <c r="AM38" i="4"/>
  <c r="N39" i="6" s="1"/>
  <c r="AM39" i="4"/>
  <c r="N40" i="6" s="1"/>
  <c r="AM40" i="4"/>
  <c r="N41" i="6" s="1"/>
  <c r="AM41" i="4"/>
  <c r="N42" i="6" s="1"/>
  <c r="AM42" i="4"/>
  <c r="N43" i="6" s="1"/>
  <c r="AM43" i="4"/>
  <c r="N44" i="6" s="1"/>
  <c r="AM44" i="4"/>
  <c r="N45" i="6" s="1"/>
  <c r="AM45" i="4"/>
  <c r="N46" i="6" s="1"/>
  <c r="AM46" i="4"/>
  <c r="N47" i="6" s="1"/>
  <c r="AM47" i="4"/>
  <c r="N48" i="6" s="1"/>
  <c r="AM48" i="4"/>
  <c r="N49" i="6" s="1"/>
  <c r="AM49" i="4"/>
  <c r="N50" i="6" s="1"/>
  <c r="AM53" i="4"/>
  <c r="N54" i="6" s="1"/>
  <c r="AM54" i="4"/>
  <c r="N55" i="6" s="1"/>
  <c r="AM55" i="4"/>
  <c r="N56" i="6" s="1"/>
  <c r="AM59" i="4"/>
  <c r="N60" i="6" s="1"/>
  <c r="AM58" i="4"/>
  <c r="N59" i="6" s="1"/>
  <c r="AM61" i="4"/>
  <c r="N62" i="6" s="1"/>
  <c r="AM60" i="4"/>
  <c r="N61" i="6" s="1"/>
  <c r="AM62" i="4"/>
  <c r="N63" i="6" s="1"/>
  <c r="AM63" i="4"/>
  <c r="N64" i="6" s="1"/>
  <c r="AM64" i="4"/>
  <c r="N65" i="6" s="1"/>
  <c r="AM66" i="4"/>
  <c r="N67" i="6" s="1"/>
  <c r="AM67" i="4"/>
  <c r="N68" i="6" s="1"/>
  <c r="AM69" i="4"/>
  <c r="N70" i="6" s="1"/>
  <c r="AM68" i="4"/>
  <c r="N69" i="6" s="1"/>
  <c r="AM70" i="4"/>
  <c r="N71" i="6" s="1"/>
  <c r="AM72" i="4"/>
  <c r="N73" i="6" s="1"/>
  <c r="AM73" i="4"/>
  <c r="N74" i="6" s="1"/>
  <c r="AM74" i="4"/>
  <c r="N75" i="6" s="1"/>
  <c r="AM75" i="4"/>
  <c r="N76" i="6" s="1"/>
  <c r="AM76" i="4"/>
  <c r="N77" i="6" s="1"/>
  <c r="AM78" i="4"/>
  <c r="N79" i="6" s="1"/>
  <c r="AM79" i="4"/>
  <c r="N80" i="6" s="1"/>
  <c r="AM81" i="4"/>
  <c r="N82" i="6" s="1"/>
  <c r="AM80" i="4"/>
  <c r="N81" i="6" s="1"/>
  <c r="AM82" i="4"/>
  <c r="N83" i="6" s="1"/>
  <c r="AM83" i="4"/>
  <c r="N84" i="6" s="1"/>
  <c r="AM87" i="4"/>
  <c r="N88" i="6" s="1"/>
  <c r="AM84" i="4"/>
  <c r="N85" i="6" s="1"/>
  <c r="AM86" i="4"/>
  <c r="N87" i="6" s="1"/>
  <c r="AM89" i="4"/>
  <c r="N90" i="6" s="1"/>
  <c r="AM88" i="4"/>
  <c r="N89" i="6" s="1"/>
  <c r="AM91" i="4"/>
  <c r="N92" i="6" s="1"/>
  <c r="AM90" i="4"/>
  <c r="N91" i="6" s="1"/>
  <c r="AM92" i="4"/>
  <c r="N93" i="6" s="1"/>
  <c r="AM93" i="4"/>
  <c r="N94" i="6" s="1"/>
  <c r="AM94" i="4"/>
  <c r="N95" i="6" s="1"/>
  <c r="AM95" i="4"/>
  <c r="N96" i="6" s="1"/>
  <c r="AM96" i="4"/>
  <c r="N97" i="6" s="1"/>
  <c r="AM97" i="4"/>
  <c r="N98" i="6" s="1"/>
  <c r="AM98" i="4"/>
  <c r="N99" i="6" s="1"/>
  <c r="AM99" i="4"/>
  <c r="N100" i="6" s="1"/>
  <c r="AM100" i="4"/>
  <c r="N101" i="6" s="1"/>
  <c r="AM101" i="4"/>
  <c r="N102" i="6" s="1"/>
  <c r="AM102" i="4"/>
  <c r="N103" i="6" s="1"/>
  <c r="AM104" i="4"/>
  <c r="N105" i="6" s="1"/>
  <c r="AM105" i="4"/>
  <c r="N106" i="6" s="1"/>
  <c r="AM107" i="4"/>
  <c r="N108" i="6" s="1"/>
  <c r="AM108" i="4"/>
  <c r="N109" i="6" s="1"/>
  <c r="AM110" i="4"/>
  <c r="N111" i="6" s="1"/>
  <c r="AM109" i="4"/>
  <c r="N110" i="6" s="1"/>
  <c r="AM113" i="4"/>
  <c r="N114" i="6" s="1"/>
  <c r="AM115" i="4"/>
  <c r="N116" i="6" s="1"/>
  <c r="AM114" i="4"/>
  <c r="N115" i="6" s="1"/>
  <c r="AM116" i="4"/>
  <c r="N117" i="6" s="1"/>
  <c r="AM119" i="4"/>
  <c r="N120" i="6" s="1"/>
  <c r="AM117" i="4"/>
  <c r="N118" i="6" s="1"/>
  <c r="AM120" i="4"/>
  <c r="N121" i="6" s="1"/>
  <c r="AM118" i="4"/>
  <c r="N119" i="6" s="1"/>
  <c r="AM121" i="4"/>
  <c r="N122" i="6" s="1"/>
  <c r="AM123" i="4"/>
  <c r="N124" i="6" s="1"/>
  <c r="AM122" i="4"/>
  <c r="N123" i="6" s="1"/>
</calcChain>
</file>

<file path=xl/sharedStrings.xml><?xml version="1.0" encoding="utf-8"?>
<sst xmlns="http://schemas.openxmlformats.org/spreadsheetml/2006/main" count="433" uniqueCount="412">
  <si>
    <t>CDD</t>
  </si>
  <si>
    <t>HDD</t>
  </si>
  <si>
    <t>Average Temp</t>
  </si>
  <si>
    <t>Month_Seas</t>
  </si>
  <si>
    <t>Month</t>
  </si>
  <si>
    <t>Demand</t>
  </si>
  <si>
    <t>Date</t>
  </si>
  <si>
    <t>Month_Day</t>
  </si>
  <si>
    <t>Day</t>
  </si>
  <si>
    <t>Temperature (F)</t>
  </si>
  <si>
    <t>Example Analysis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</si>
  <si>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</si>
  <si>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</si>
  <si>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</si>
  <si>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</si>
  <si>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</si>
  <si>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</si>
  <si>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</si>
  <si>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</si>
  <si>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</si>
  <si>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</si>
  <si>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</si>
  <si>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</si>
  <si>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</si>
  <si>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</si>
  <si>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</si>
  <si>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</si>
  <si>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</si>
  <si>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</si>
  <si>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</si>
  <si>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</si>
  <si>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</si>
  <si>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</si>
  <si>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</si>
  <si>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</si>
  <si>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1207</t>
  </si>
  <si>
    <t>1206</t>
  </si>
  <si>
    <t>1205</t>
  </si>
  <si>
    <t>1204</t>
  </si>
  <si>
    <t>1203</t>
  </si>
  <si>
    <t>1202</t>
  </si>
  <si>
    <t>1201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</si>
  <si>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</si>
  <si>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</si>
  <si>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</si>
  <si>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</si>
  <si>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</si>
  <si>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</si>
  <si>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</si>
  <si>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</si>
  <si>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</si>
  <si>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</si>
  <si>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</si>
  <si>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</si>
  <si>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</si>
  <si>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</si>
  <si>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</si>
  <si>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</si>
  <si>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</si>
  <si>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</si>
  <si>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</si>
  <si>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</si>
  <si>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</si>
  <si>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</si>
  <si>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</si>
  <si>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</si>
  <si>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</si>
  <si>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</si>
  <si>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</si>
  <si>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</si>
  <si>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</si>
  <si>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</si>
  <si>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</si>
  <si>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</si>
  <si>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</si>
  <si>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</si>
  <si>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</si>
  <si>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</si>
  <si>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</si>
  <si>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</si>
  <si>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</si>
  <si>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</si>
  <si>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</si>
  <si>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</si>
  <si>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</si>
  <si>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</si>
  <si>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</si>
  <si>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</si>
  <si>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</si>
  <si>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</si>
  <si>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</si>
  <si>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</si>
  <si>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</si>
  <si>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</si>
  <si>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</si>
  <si>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</si>
  <si>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</si>
  <si>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</si>
  <si>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</si>
  <si>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</si>
  <si>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</si>
  <si>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</si>
  <si>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</si>
  <si>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</si>
  <si>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0931</t>
  </si>
  <si>
    <t>0930</t>
  </si>
  <si>
    <t>0929</t>
  </si>
  <si>
    <t>0928</t>
  </si>
  <si>
    <t>0927</t>
  </si>
  <si>
    <t>0926</t>
  </si>
  <si>
    <t>0925</t>
  </si>
  <si>
    <t>0924</t>
  </si>
  <si>
    <t>0923</t>
  </si>
  <si>
    <t>0922</t>
  </si>
  <si>
    <t>0921</t>
  </si>
  <si>
    <t>0920</t>
  </si>
  <si>
    <t>0919</t>
  </si>
  <si>
    <t>0918</t>
  </si>
  <si>
    <t>0917</t>
  </si>
  <si>
    <t>0916</t>
  </si>
  <si>
    <t>0915</t>
  </si>
  <si>
    <t>0914</t>
  </si>
  <si>
    <t>0913</t>
  </si>
  <si>
    <t>0912</t>
  </si>
  <si>
    <t>0911</t>
  </si>
  <si>
    <t>0910</t>
  </si>
  <si>
    <t>0909</t>
  </si>
  <si>
    <t>0908</t>
  </si>
  <si>
    <t>0907</t>
  </si>
  <si>
    <t>0906</t>
  </si>
  <si>
    <t>0905</t>
  </si>
  <si>
    <t>0904</t>
  </si>
  <si>
    <t>0903</t>
  </si>
  <si>
    <t>0902</t>
  </si>
  <si>
    <t>0901</t>
  </si>
  <si>
    <t>0831</t>
  </si>
  <si>
    <t>0830</t>
  </si>
  <si>
    <t>0829</t>
  </si>
  <si>
    <t>0828</t>
  </si>
  <si>
    <t>0827</t>
  </si>
  <si>
    <t>0826</t>
  </si>
  <si>
    <t>0825</t>
  </si>
  <si>
    <t>0824</t>
  </si>
  <si>
    <t>0823</t>
  </si>
  <si>
    <t>0822</t>
  </si>
  <si>
    <t>0821</t>
  </si>
  <si>
    <t>0820</t>
  </si>
  <si>
    <t>0819</t>
  </si>
  <si>
    <t>0818</t>
  </si>
  <si>
    <t>0817</t>
  </si>
  <si>
    <t>0816</t>
  </si>
  <si>
    <t>0815</t>
  </si>
  <si>
    <t>0814</t>
  </si>
  <si>
    <t>0813</t>
  </si>
  <si>
    <t>0812</t>
  </si>
  <si>
    <t>0811</t>
  </si>
  <si>
    <t>0810</t>
  </si>
  <si>
    <t>0809</t>
  </si>
  <si>
    <t>0808</t>
  </si>
  <si>
    <t>0807</t>
  </si>
  <si>
    <t>0806</t>
  </si>
  <si>
    <t>0805</t>
  </si>
  <si>
    <t>0804</t>
  </si>
  <si>
    <t>0803</t>
  </si>
  <si>
    <t>0802</t>
  </si>
  <si>
    <t>0801</t>
  </si>
  <si>
    <t>0731</t>
  </si>
  <si>
    <t>0730</t>
  </si>
  <si>
    <t>0729</t>
  </si>
  <si>
    <t>0728</t>
  </si>
  <si>
    <t>0727</t>
  </si>
  <si>
    <t>0726</t>
  </si>
  <si>
    <t>0725</t>
  </si>
  <si>
    <t>0724</t>
  </si>
  <si>
    <t>0723</t>
  </si>
  <si>
    <t>0722</t>
  </si>
  <si>
    <t>0721</t>
  </si>
  <si>
    <t>0720</t>
  </si>
  <si>
    <t>0719</t>
  </si>
  <si>
    <t>0718</t>
  </si>
  <si>
    <t>0717</t>
  </si>
  <si>
    <t>0716</t>
  </si>
  <si>
    <t>0715</t>
  </si>
  <si>
    <t>0714</t>
  </si>
  <si>
    <t>0713</t>
  </si>
  <si>
    <t>0712</t>
  </si>
  <si>
    <t>0711</t>
  </si>
  <si>
    <t>0710</t>
  </si>
  <si>
    <t>0709</t>
  </si>
  <si>
    <t>0708</t>
  </si>
  <si>
    <t>0707</t>
  </si>
  <si>
    <t>0706</t>
  </si>
  <si>
    <t>0705</t>
  </si>
  <si>
    <t>0704</t>
  </si>
  <si>
    <t>0703</t>
  </si>
  <si>
    <t>0702</t>
  </si>
  <si>
    <t>0701</t>
  </si>
  <si>
    <t>0631</t>
  </si>
  <si>
    <t>0630</t>
  </si>
  <si>
    <t>0629</t>
  </si>
  <si>
    <t>0628</t>
  </si>
  <si>
    <t>0627</t>
  </si>
  <si>
    <t>0626</t>
  </si>
  <si>
    <t>0625</t>
  </si>
  <si>
    <t>0624</t>
  </si>
  <si>
    <t>0623</t>
  </si>
  <si>
    <t>0622</t>
  </si>
  <si>
    <t>0621</t>
  </si>
  <si>
    <t>0620</t>
  </si>
  <si>
    <t>0619</t>
  </si>
  <si>
    <t>0618</t>
  </si>
  <si>
    <t>0617</t>
  </si>
  <si>
    <t>0616</t>
  </si>
  <si>
    <t>0615</t>
  </si>
  <si>
    <t>0614</t>
  </si>
  <si>
    <t>0613</t>
  </si>
  <si>
    <t>0612</t>
  </si>
  <si>
    <t>0611</t>
  </si>
  <si>
    <t>0610</t>
  </si>
  <si>
    <t>0609</t>
  </si>
  <si>
    <t>0608</t>
  </si>
  <si>
    <t>0607</t>
  </si>
  <si>
    <t>0606</t>
  </si>
  <si>
    <t>0605</t>
  </si>
  <si>
    <t>0604</t>
  </si>
  <si>
    <t>0603</t>
  </si>
  <si>
    <t>0602</t>
  </si>
  <si>
    <t>0601</t>
  </si>
  <si>
    <t>0531</t>
  </si>
  <si>
    <t>0530</t>
  </si>
  <si>
    <t>0529</t>
  </si>
  <si>
    <t>0528</t>
  </si>
  <si>
    <t>0527</t>
  </si>
  <si>
    <t>0526</t>
  </si>
  <si>
    <t>0525</t>
  </si>
  <si>
    <t>0524</t>
  </si>
  <si>
    <t>0523</t>
  </si>
  <si>
    <t>0522</t>
  </si>
  <si>
    <t>0521</t>
  </si>
  <si>
    <t>0520</t>
  </si>
  <si>
    <t>0519</t>
  </si>
  <si>
    <t>0518</t>
  </si>
  <si>
    <t>0517</t>
  </si>
  <si>
    <t>0516</t>
  </si>
  <si>
    <t>0515</t>
  </si>
  <si>
    <t>0514</t>
  </si>
  <si>
    <t>0513</t>
  </si>
  <si>
    <t>0512</t>
  </si>
  <si>
    <t>0511</t>
  </si>
  <si>
    <t>0510</t>
  </si>
  <si>
    <t>0509</t>
  </si>
  <si>
    <t>0508</t>
  </si>
  <si>
    <t>0507</t>
  </si>
  <si>
    <t>0506</t>
  </si>
  <si>
    <t>0505</t>
  </si>
  <si>
    <t>0504</t>
  </si>
  <si>
    <t>0503</t>
  </si>
  <si>
    <t>0502</t>
  </si>
  <si>
    <t>0501</t>
  </si>
  <si>
    <t>0431</t>
  </si>
  <si>
    <t>0430</t>
  </si>
  <si>
    <t>0429</t>
  </si>
  <si>
    <t>0428</t>
  </si>
  <si>
    <t>0427</t>
  </si>
  <si>
    <t>0426</t>
  </si>
  <si>
    <t>0425</t>
  </si>
  <si>
    <t>0424</t>
  </si>
  <si>
    <t>0423</t>
  </si>
  <si>
    <t>0422</t>
  </si>
  <si>
    <t>0421</t>
  </si>
  <si>
    <t>0420</t>
  </si>
  <si>
    <t>0419</t>
  </si>
  <si>
    <t>0418</t>
  </si>
  <si>
    <t>0417</t>
  </si>
  <si>
    <t>0416</t>
  </si>
  <si>
    <t>0415</t>
  </si>
  <si>
    <t>0414</t>
  </si>
  <si>
    <t>0413</t>
  </si>
  <si>
    <t>0412</t>
  </si>
  <si>
    <t>0411</t>
  </si>
  <si>
    <t>0410</t>
  </si>
  <si>
    <t>0409</t>
  </si>
  <si>
    <t>0408</t>
  </si>
  <si>
    <t>0407</t>
  </si>
  <si>
    <t>0406</t>
  </si>
  <si>
    <t>0405</t>
  </si>
  <si>
    <t>0404</t>
  </si>
  <si>
    <t>0403</t>
  </si>
  <si>
    <t>0402</t>
  </si>
  <si>
    <t>0401</t>
  </si>
  <si>
    <t>0331</t>
  </si>
  <si>
    <t>0330</t>
  </si>
  <si>
    <t>0329</t>
  </si>
  <si>
    <t>0328</t>
  </si>
  <si>
    <t>0327</t>
  </si>
  <si>
    <t>0326</t>
  </si>
  <si>
    <t>0325</t>
  </si>
  <si>
    <t>0324</t>
  </si>
  <si>
    <t>0323</t>
  </si>
  <si>
    <t>0322</t>
  </si>
  <si>
    <t>0321</t>
  </si>
  <si>
    <t>0320</t>
  </si>
  <si>
    <t>0319</t>
  </si>
  <si>
    <t>0318</t>
  </si>
  <si>
    <t>0317</t>
  </si>
  <si>
    <t>0316</t>
  </si>
  <si>
    <t>0315</t>
  </si>
  <si>
    <t>0314</t>
  </si>
  <si>
    <t>0313</t>
  </si>
  <si>
    <t>0312</t>
  </si>
  <si>
    <t>0311</t>
  </si>
  <si>
    <t>0310</t>
  </si>
  <si>
    <t>0309</t>
  </si>
  <si>
    <t>0308</t>
  </si>
  <si>
    <t>0307</t>
  </si>
  <si>
    <t>0306</t>
  </si>
  <si>
    <t>0305</t>
  </si>
  <si>
    <t>0304</t>
  </si>
  <si>
    <t>0303</t>
  </si>
  <si>
    <t>0302</t>
  </si>
  <si>
    <t>0301</t>
  </si>
  <si>
    <t>0231</t>
  </si>
  <si>
    <t>0230</t>
  </si>
  <si>
    <t>0229</t>
  </si>
  <si>
    <t>0228</t>
  </si>
  <si>
    <t>0227</t>
  </si>
  <si>
    <t>0226</t>
  </si>
  <si>
    <t>0225</t>
  </si>
  <si>
    <t>0224</t>
  </si>
  <si>
    <t>0223</t>
  </si>
  <si>
    <t>0222</t>
  </si>
  <si>
    <t>0221</t>
  </si>
  <si>
    <t>0220</t>
  </si>
  <si>
    <t>0219</t>
  </si>
  <si>
    <t>0218</t>
  </si>
  <si>
    <t>0217</t>
  </si>
  <si>
    <t>0216</t>
  </si>
  <si>
    <t>0215</t>
  </si>
  <si>
    <t>0214</t>
  </si>
  <si>
    <t>0213</t>
  </si>
  <si>
    <t>0212</t>
  </si>
  <si>
    <t>0211</t>
  </si>
  <si>
    <t>0210</t>
  </si>
  <si>
    <t>0209</t>
  </si>
  <si>
    <t>0208</t>
  </si>
  <si>
    <t>0207</t>
  </si>
  <si>
    <t>0206</t>
  </si>
  <si>
    <t>0205</t>
  </si>
  <si>
    <t>0204</t>
  </si>
  <si>
    <t>0203</t>
  </si>
  <si>
    <t>0202</t>
  </si>
  <si>
    <t>0201</t>
  </si>
  <si>
    <t>0131</t>
  </si>
  <si>
    <t>0130</t>
  </si>
  <si>
    <t>0129</t>
  </si>
  <si>
    <t>0128</t>
  </si>
  <si>
    <t>0127</t>
  </si>
  <si>
    <t>0126</t>
  </si>
  <si>
    <t>0125</t>
  </si>
  <si>
    <t>0124</t>
  </si>
  <si>
    <t>0123</t>
  </si>
  <si>
    <t>0122</t>
  </si>
  <si>
    <t>0121</t>
  </si>
  <si>
    <t>0120</t>
  </si>
  <si>
    <t>0119</t>
  </si>
  <si>
    <t>0118</t>
  </si>
  <si>
    <t>0117</t>
  </si>
  <si>
    <t>0116</t>
  </si>
  <si>
    <t>0115</t>
  </si>
  <si>
    <t>0114</t>
  </si>
  <si>
    <t>0113</t>
  </si>
  <si>
    <t>0112</t>
  </si>
  <si>
    <t>0111</t>
  </si>
  <si>
    <t>0110</t>
  </si>
  <si>
    <t>0109</t>
  </si>
  <si>
    <t>0108</t>
  </si>
  <si>
    <t>Z</t>
  </si>
  <si>
    <t>0107</t>
  </si>
  <si>
    <t>ss</t>
  </si>
  <si>
    <t>0106</t>
  </si>
  <si>
    <t>f/df</t>
  </si>
  <si>
    <t>0105</t>
  </si>
  <si>
    <t>r2</t>
  </si>
  <si>
    <t>0104</t>
  </si>
  <si>
    <t>se</t>
  </si>
  <si>
    <t>0103</t>
  </si>
  <si>
    <t>m</t>
  </si>
  <si>
    <t>0102</t>
  </si>
  <si>
    <t>intercept</t>
  </si>
  <si>
    <t>cdd</t>
  </si>
  <si>
    <t>hdd</t>
  </si>
  <si>
    <t>0101</t>
  </si>
  <si>
    <t>Demand_Smoothed Intramonth</t>
  </si>
  <si>
    <t>Demand Share</t>
  </si>
  <si>
    <t>Forecast</t>
  </si>
  <si>
    <t>Share of Demand</t>
  </si>
  <si>
    <t>Demand Predictor</t>
  </si>
  <si>
    <t>CDD Month Avg</t>
  </si>
  <si>
    <t>HDD Month Avg</t>
  </si>
  <si>
    <t>CDD avg</t>
  </si>
  <si>
    <t>HDD avg</t>
  </si>
  <si>
    <t>MonthDay</t>
  </si>
  <si>
    <t>Model_Demand</t>
  </si>
  <si>
    <t>Avg CDD</t>
  </si>
  <si>
    <t>Avg HDD</t>
  </si>
  <si>
    <t>Seas_Temp_Avg</t>
  </si>
  <si>
    <t>Graph Hidden</t>
  </si>
  <si>
    <t>&lt;- leap year, some other factors make imperfect</t>
  </si>
  <si>
    <t>Intra-month forecast - Index pattern (372 day year for ease of use)</t>
  </si>
  <si>
    <t>Regression</t>
  </si>
  <si>
    <t>Analysis - Regression + Forecast</t>
  </si>
  <si>
    <t>Outputs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</si>
</sst>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"/>
    <numFmt numFmtId="165" formatCode="_(* #,##0_);_(* \(#,##0\);_(* &quot;-&quot;??_);_(@_)"/>
    <numFmt numFmtId="166" formatCode="&quot;$&quot;#,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14"/>
      <name val="Arial"/>
      <family val="2"/>
    </font>
    <font>
      <b/>
      <u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thin">
        <color indexed="63"/>
      </left>
      <right/>
      <top style="thin">
        <color indexed="63"/>
      </top>
      <bottom/>
      <diagonal/>
    </border>
    <border>
      <left/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/>
      <top/>
      <bottom style="thin">
        <color indexed="63"/>
      </bottom>
      <diagonal/>
    </border>
    <border>
      <left/>
      <right style="thin">
        <color indexed="63"/>
      </right>
      <top/>
      <bottom style="thin">
        <color indexed="63"/>
      </bottom>
      <diagonal/>
    </border>
    <border>
      <left/>
      <right/>
      <top/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 style="medium">
        <color indexed="64"/>
      </left>
      <right style="thin">
        <color indexed="63"/>
      </right>
      <top style="medium">
        <color indexed="64"/>
      </top>
      <bottom style="thin">
        <color indexed="63"/>
      </bottom>
      <diagonal/>
    </border>
    <border>
      <left style="thin">
        <color indexed="63"/>
      </left>
      <right style="medium">
        <color indexed="64"/>
      </right>
      <top style="medium">
        <color indexed="64"/>
      </top>
      <bottom style="thin">
        <color indexed="63"/>
      </bottom>
      <diagonal/>
    </border>
    <border>
      <left style="medium">
        <color indexed="64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medium">
        <color indexed="64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3"/>
      </right>
      <top style="thin">
        <color indexed="63"/>
      </top>
      <bottom style="medium">
        <color indexed="64"/>
      </bottom>
      <diagonal/>
    </border>
    <border>
      <left style="thin">
        <color indexed="63"/>
      </left>
      <right style="medium">
        <color indexed="64"/>
      </right>
      <top style="thin">
        <color indexed="63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medium">
        <color indexed="64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medium">
        <color indexed="64"/>
      </bottom>
      <diagonal/>
    </border>
    <border>
      <left style="thin">
        <color indexed="63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3"/>
      </right>
      <top/>
      <bottom style="thin">
        <color indexed="63"/>
      </bottom>
      <diagonal/>
    </border>
    <border>
      <left style="thin">
        <color indexed="64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3"/>
      </right>
      <top style="thin">
        <color indexed="63"/>
      </top>
      <bottom/>
      <diagonal/>
    </border>
    <border>
      <left/>
      <right style="thin">
        <color indexed="64"/>
      </right>
      <top/>
      <bottom/>
      <diagonal/>
    </border>
  </borders>
  <cellStyleXfs count="12">
    <xf numFmtId="0" fontId="0" fillId="0" borderId="0"/>
    <xf numFmtId="0" fontId="1" fillId="0" borderId="0"/>
    <xf numFmtId="0" fontId="2" fillId="0" borderId="0"/>
    <xf numFmtId="0" fontId="2" fillId="2" borderId="0" applyNumberFormat="0" applyBorder="0">
      <protection locked="0"/>
    </xf>
    <xf numFmtId="0" fontId="2" fillId="3" borderId="0" applyNumberFormat="0" applyBorder="0"/>
    <xf numFmtId="43" fontId="2" fillId="0" borderId="0" applyFont="0" applyFill="0" applyBorder="0" applyAlignment="0" applyProtection="0"/>
    <xf numFmtId="0" fontId="3" fillId="4" borderId="0" applyNumberFormat="0" applyBorder="0">
      <alignment horizontal="left" wrapText="1"/>
    </xf>
    <xf numFmtId="0" fontId="3" fillId="5" borderId="0" applyNumberFormat="0" applyBorder="0">
      <alignment horizontal="left" wrapText="1"/>
    </xf>
    <xf numFmtId="0" fontId="2" fillId="6" borderId="0" applyNumberFormat="0" applyBorder="0">
      <protection locked="0"/>
    </xf>
    <xf numFmtId="0" fontId="2" fillId="7" borderId="0" applyNumberFormat="0" applyBorder="0"/>
    <xf numFmtId="0" fontId="3" fillId="8" borderId="0" applyNumberFormat="0" applyBorder="0">
      <alignment horizontal="left" wrapText="1"/>
    </xf>
    <xf numFmtId="0" fontId="3" fillId="9" borderId="0" applyNumberFormat="0" applyBorder="0">
      <alignment horizontal="left" wrapText="1"/>
    </xf>
  </cellStyleXfs>
  <cellXfs count="64">
    <xf numFmtId="0" fontId="0" fillId="0" borderId="0" xfId="0"/>
    <xf numFmtId="0" fontId="1" fillId="0" borderId="0" xfId="1"/>
    <xf numFmtId="15" fontId="1" fillId="0" borderId="0" xfId="1" applyNumberFormat="1"/>
    <xf numFmtId="0" fontId="2" fillId="0" borderId="0" xfId="2"/>
    <xf numFmtId="164" fontId="2" fillId="2" borderId="0" xfId="3" applyNumberFormat="1" applyBorder="1">
      <protection locked="0"/>
    </xf>
    <xf numFmtId="0" fontId="2" fillId="2" borderId="0" xfId="3" applyBorder="1">
      <protection locked="0"/>
    </xf>
    <xf numFmtId="0" fontId="2" fillId="3" borderId="1" xfId="4" applyBorder="1"/>
    <xf numFmtId="15" fontId="2" fillId="3" borderId="2" xfId="4" applyNumberFormat="1" applyBorder="1"/>
    <xf numFmtId="0" fontId="2" fillId="3" borderId="3" xfId="4" applyBorder="1"/>
    <xf numFmtId="15" fontId="2" fillId="3" borderId="4" xfId="4" applyNumberFormat="1" applyBorder="1"/>
    <xf numFmtId="43" fontId="2" fillId="2" borderId="0" xfId="5" applyNumberFormat="1" applyFont="1" applyFill="1" applyBorder="1" applyProtection="1">
      <protection locked="0"/>
    </xf>
    <xf numFmtId="0" fontId="3" fillId="4" borderId="0" xfId="6" applyBorder="1">
      <alignment horizontal="left" wrapText="1"/>
    </xf>
    <xf numFmtId="0" fontId="3" fillId="5" borderId="5" xfId="7" applyBorder="1">
      <alignment horizontal="left" wrapText="1"/>
    </xf>
    <xf numFmtId="0" fontId="3" fillId="5" borderId="6" xfId="7" applyBorder="1">
      <alignment horizontal="left" wrapText="1"/>
    </xf>
    <xf numFmtId="9" fontId="2" fillId="2" borderId="8" xfId="3" applyNumberFormat="1" applyBorder="1">
      <protection locked="0"/>
    </xf>
    <xf numFmtId="0" fontId="2" fillId="2" borderId="8" xfId="3" applyBorder="1">
      <protection locked="0"/>
    </xf>
    <xf numFmtId="0" fontId="2" fillId="2" borderId="4" xfId="3" applyBorder="1">
      <protection locked="0"/>
    </xf>
    <xf numFmtId="15" fontId="2" fillId="0" borderId="0" xfId="2" applyNumberFormat="1"/>
    <xf numFmtId="0" fontId="2" fillId="6" borderId="0" xfId="8" applyBorder="1">
      <protection locked="0"/>
    </xf>
    <xf numFmtId="9" fontId="2" fillId="2" borderId="4" xfId="3" applyNumberFormat="1" applyBorder="1">
      <protection locked="0"/>
    </xf>
    <xf numFmtId="165" fontId="4" fillId="7" borderId="0" xfId="5" applyNumberFormat="1" applyFont="1" applyFill="1" applyBorder="1"/>
    <xf numFmtId="166" fontId="4" fillId="7" borderId="0" xfId="9" applyNumberFormat="1" applyFont="1" applyBorder="1"/>
    <xf numFmtId="0" fontId="2" fillId="0" borderId="0" xfId="2" applyFont="1"/>
    <xf numFmtId="0" fontId="3" fillId="0" borderId="0" xfId="2" applyFont="1"/>
    <xf numFmtId="0" fontId="2" fillId="0" borderId="0" xfId="2" quotePrefix="1"/>
    <xf numFmtId="0" fontId="6" fillId="0" borderId="0" xfId="2" applyFont="1"/>
    <xf numFmtId="15" fontId="2" fillId="3" borderId="12" xfId="4" applyNumberFormat="1" applyBorder="1"/>
    <xf numFmtId="0" fontId="2" fillId="6" borderId="13" xfId="8" applyBorder="1">
      <protection locked="0"/>
    </xf>
    <xf numFmtId="15" fontId="2" fillId="3" borderId="14" xfId="4" applyNumberFormat="1" applyBorder="1"/>
    <xf numFmtId="0" fontId="2" fillId="6" borderId="15" xfId="8" applyBorder="1">
      <protection locked="0"/>
    </xf>
    <xf numFmtId="0" fontId="2" fillId="6" borderId="17" xfId="8" applyBorder="1">
      <protection locked="0"/>
    </xf>
    <xf numFmtId="0" fontId="2" fillId="6" borderId="18" xfId="8" applyBorder="1">
      <protection locked="0"/>
    </xf>
    <xf numFmtId="0" fontId="2" fillId="0" borderId="0" xfId="2" applyBorder="1"/>
    <xf numFmtId="0" fontId="3" fillId="0" borderId="21" xfId="2" applyFont="1" applyBorder="1"/>
    <xf numFmtId="0" fontId="2" fillId="0" borderId="17" xfId="2" applyBorder="1"/>
    <xf numFmtId="0" fontId="3" fillId="0" borderId="22" xfId="2" applyFont="1" applyBorder="1"/>
    <xf numFmtId="0" fontId="2" fillId="0" borderId="23" xfId="2" applyBorder="1"/>
    <xf numFmtId="0" fontId="2" fillId="0" borderId="18" xfId="2" applyBorder="1"/>
    <xf numFmtId="0" fontId="2" fillId="10" borderId="19" xfId="2" applyFill="1" applyBorder="1"/>
    <xf numFmtId="0" fontId="3" fillId="10" borderId="20" xfId="2" applyFont="1" applyFill="1" applyBorder="1"/>
    <xf numFmtId="0" fontId="3" fillId="10" borderId="16" xfId="2" applyFont="1" applyFill="1" applyBorder="1"/>
    <xf numFmtId="0" fontId="2" fillId="2" borderId="25" xfId="3" applyBorder="1">
      <protection locked="0"/>
    </xf>
    <xf numFmtId="0" fontId="5" fillId="10" borderId="0" xfId="2" applyFont="1" applyFill="1" applyBorder="1" applyAlignment="1">
      <alignment horizontal="left" indent="2"/>
    </xf>
    <xf numFmtId="0" fontId="2" fillId="10" borderId="0" xfId="2" applyFill="1" applyBorder="1"/>
    <xf numFmtId="0" fontId="4" fillId="10" borderId="7" xfId="2" applyFont="1" applyFill="1" applyBorder="1" applyAlignment="1">
      <alignment horizontal="left" indent="2"/>
    </xf>
    <xf numFmtId="0" fontId="2" fillId="10" borderId="7" xfId="2" applyFill="1" applyBorder="1"/>
    <xf numFmtId="0" fontId="3" fillId="5" borderId="10" xfId="7" applyBorder="1" applyAlignment="1">
      <alignment horizontal="center" vertical="center" wrapText="1"/>
    </xf>
    <xf numFmtId="0" fontId="3" fillId="8" borderId="11" xfId="10" applyBorder="1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3" fillId="8" borderId="26" xfId="10" applyBorder="1" applyAlignment="1">
      <alignment horizontal="center" vertical="center" wrapText="1"/>
    </xf>
    <xf numFmtId="0" fontId="3" fillId="5" borderId="6" xfId="7" applyBorder="1" applyAlignment="1">
      <alignment horizontal="center" vertical="center" wrapText="1"/>
    </xf>
    <xf numFmtId="0" fontId="3" fillId="4" borderId="0" xfId="6" applyBorder="1" applyAlignment="1">
      <alignment horizontal="center" vertical="center" wrapText="1"/>
    </xf>
    <xf numFmtId="0" fontId="3" fillId="10" borderId="0" xfId="2" applyFont="1" applyFill="1" applyAlignment="1">
      <alignment horizontal="center" vertical="center" wrapText="1"/>
    </xf>
    <xf numFmtId="0" fontId="3" fillId="10" borderId="0" xfId="2" applyFont="1" applyFill="1" applyAlignment="1">
      <alignment horizontal="center" vertical="center"/>
    </xf>
    <xf numFmtId="0" fontId="3" fillId="9" borderId="0" xfId="11" applyFont="1" applyBorder="1" applyAlignment="1">
      <alignment horizontal="center" vertical="center" wrapText="1"/>
    </xf>
    <xf numFmtId="0" fontId="3" fillId="4" borderId="24" xfId="6" applyBorder="1" applyAlignment="1">
      <alignment horizontal="center" vertical="center" wrapText="1"/>
    </xf>
    <xf numFmtId="0" fontId="3" fillId="4" borderId="6" xfId="6" applyBorder="1" applyAlignment="1">
      <alignment horizontal="center" vertical="center" wrapText="1"/>
    </xf>
    <xf numFmtId="0" fontId="3" fillId="4" borderId="9" xfId="6" applyBorder="1" applyAlignment="1">
      <alignment horizontal="center" vertical="center" wrapText="1"/>
    </xf>
    <xf numFmtId="0" fontId="3" fillId="8" borderId="0" xfId="10" applyBorder="1" applyAlignment="1">
      <alignment horizontal="center" vertical="center" wrapText="1"/>
    </xf>
    <xf numFmtId="0" fontId="3" fillId="5" borderId="27" xfId="7" applyBorder="1">
      <alignment horizontal="left" wrapText="1"/>
    </xf>
    <xf numFmtId="15" fontId="2" fillId="3" borderId="28" xfId="4" applyNumberFormat="1" applyBorder="1"/>
    <xf numFmtId="15" fontId="2" fillId="3" borderId="29" xfId="4" applyNumberFormat="1" applyBorder="1"/>
    <xf numFmtId="0" fontId="3" fillId="4" borderId="30" xfId="6" applyBorder="1">
      <alignment horizontal="left" wrapText="1"/>
    </xf>
    <xf numFmtId="0" fontId="2" fillId="2" borderId="30" xfId="3" applyBorder="1">
      <protection locked="0"/>
    </xf>
  </cellXfs>
  <cellStyles count="12">
    <cellStyle name="Comma 2" xfId="5"/>
    <cellStyle name="Normal" xfId="0" builtinId="0"/>
    <cellStyle name="Normal 2" xfId="1"/>
    <cellStyle name="Normal 3" xfId="2"/>
    <cellStyle name="TableGreenBody" xfId="8"/>
    <cellStyle name="TableGreenHeader" xfId="10"/>
    <cellStyle name="TableGreyBody" xfId="4"/>
    <cellStyle name="TableGreyHeader" xfId="7"/>
    <cellStyle name="TableLilacBody" xfId="9"/>
    <cellStyle name="TableLilacHeader" xfId="11"/>
    <cellStyle name="TableYellowBody" xfId="3"/>
    <cellStyle name="TableYellowHeader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'Regression and Forecast'!$E$5</c:f>
              <c:strCache>
                <c:ptCount val="1"/>
                <c:pt idx="0">
                  <c:v>Demand</c:v>
                </c:pt>
              </c:strCache>
            </c:strRef>
          </c:tx>
          <c:marker>
            <c:symbol val="none"/>
          </c:marker>
          <c:cat>
            <c:numRef>
              <c:f>'Regression and Forecast'!$B$6:$B$81</c:f>
              <c:numCache>
                <c:formatCode>d\-mmm\-yy</c:formatCode>
                <c:ptCount val="76"/>
                <c:pt idx="0">
                  <c:v>40422</c:v>
                </c:pt>
                <c:pt idx="1">
                  <c:v>40452</c:v>
                </c:pt>
                <c:pt idx="2">
                  <c:v>40483</c:v>
                </c:pt>
                <c:pt idx="3">
                  <c:v>40513</c:v>
                </c:pt>
                <c:pt idx="4">
                  <c:v>40544</c:v>
                </c:pt>
                <c:pt idx="5">
                  <c:v>40575</c:v>
                </c:pt>
                <c:pt idx="6">
                  <c:v>40603</c:v>
                </c:pt>
                <c:pt idx="7">
                  <c:v>40634</c:v>
                </c:pt>
                <c:pt idx="8">
                  <c:v>40664</c:v>
                </c:pt>
                <c:pt idx="9">
                  <c:v>40695</c:v>
                </c:pt>
                <c:pt idx="10">
                  <c:v>40725</c:v>
                </c:pt>
                <c:pt idx="11">
                  <c:v>40756</c:v>
                </c:pt>
                <c:pt idx="12">
                  <c:v>40787</c:v>
                </c:pt>
                <c:pt idx="13">
                  <c:v>40817</c:v>
                </c:pt>
                <c:pt idx="14">
                  <c:v>40848</c:v>
                </c:pt>
                <c:pt idx="15">
                  <c:v>40878</c:v>
                </c:pt>
                <c:pt idx="16">
                  <c:v>40909</c:v>
                </c:pt>
                <c:pt idx="17">
                  <c:v>40940</c:v>
                </c:pt>
                <c:pt idx="18">
                  <c:v>40969</c:v>
                </c:pt>
                <c:pt idx="19">
                  <c:v>41000</c:v>
                </c:pt>
                <c:pt idx="20">
                  <c:v>41030</c:v>
                </c:pt>
                <c:pt idx="21">
                  <c:v>41061</c:v>
                </c:pt>
                <c:pt idx="22">
                  <c:v>41091</c:v>
                </c:pt>
                <c:pt idx="23">
                  <c:v>41122</c:v>
                </c:pt>
                <c:pt idx="24">
                  <c:v>41153</c:v>
                </c:pt>
                <c:pt idx="25">
                  <c:v>41183</c:v>
                </c:pt>
                <c:pt idx="26">
                  <c:v>41214</c:v>
                </c:pt>
                <c:pt idx="27">
                  <c:v>41244</c:v>
                </c:pt>
                <c:pt idx="28">
                  <c:v>41275</c:v>
                </c:pt>
                <c:pt idx="29">
                  <c:v>41306</c:v>
                </c:pt>
                <c:pt idx="30">
                  <c:v>41334</c:v>
                </c:pt>
                <c:pt idx="31">
                  <c:v>41365</c:v>
                </c:pt>
                <c:pt idx="32">
                  <c:v>41395</c:v>
                </c:pt>
                <c:pt idx="33">
                  <c:v>41426</c:v>
                </c:pt>
                <c:pt idx="34">
                  <c:v>41456</c:v>
                </c:pt>
                <c:pt idx="35">
                  <c:v>41487</c:v>
                </c:pt>
                <c:pt idx="36">
                  <c:v>41518</c:v>
                </c:pt>
                <c:pt idx="37">
                  <c:v>41548</c:v>
                </c:pt>
                <c:pt idx="38">
                  <c:v>41579</c:v>
                </c:pt>
                <c:pt idx="39">
                  <c:v>41609</c:v>
                </c:pt>
                <c:pt idx="40">
                  <c:v>41640</c:v>
                </c:pt>
                <c:pt idx="41">
                  <c:v>41671</c:v>
                </c:pt>
                <c:pt idx="42">
                  <c:v>41699</c:v>
                </c:pt>
                <c:pt idx="43">
                  <c:v>41730</c:v>
                </c:pt>
                <c:pt idx="44">
                  <c:v>41760</c:v>
                </c:pt>
                <c:pt idx="45">
                  <c:v>41791</c:v>
                </c:pt>
                <c:pt idx="46">
                  <c:v>41821</c:v>
                </c:pt>
                <c:pt idx="47">
                  <c:v>41852</c:v>
                </c:pt>
                <c:pt idx="48">
                  <c:v>41883</c:v>
                </c:pt>
                <c:pt idx="49">
                  <c:v>41913</c:v>
                </c:pt>
                <c:pt idx="50">
                  <c:v>41944</c:v>
                </c:pt>
                <c:pt idx="51">
                  <c:v>41974</c:v>
                </c:pt>
                <c:pt idx="52">
                  <c:v>42005</c:v>
                </c:pt>
                <c:pt idx="53">
                  <c:v>42036</c:v>
                </c:pt>
                <c:pt idx="54">
                  <c:v>42064</c:v>
                </c:pt>
                <c:pt idx="55">
                  <c:v>42095</c:v>
                </c:pt>
                <c:pt idx="56">
                  <c:v>42125</c:v>
                </c:pt>
                <c:pt idx="57">
                  <c:v>42156</c:v>
                </c:pt>
                <c:pt idx="58">
                  <c:v>42186</c:v>
                </c:pt>
                <c:pt idx="59">
                  <c:v>42217</c:v>
                </c:pt>
                <c:pt idx="60">
                  <c:v>42248</c:v>
                </c:pt>
                <c:pt idx="61">
                  <c:v>42278</c:v>
                </c:pt>
                <c:pt idx="62">
                  <c:v>42309</c:v>
                </c:pt>
                <c:pt idx="63">
                  <c:v>42339</c:v>
                </c:pt>
                <c:pt idx="64">
                  <c:v>42370</c:v>
                </c:pt>
                <c:pt idx="65">
                  <c:v>42401</c:v>
                </c:pt>
                <c:pt idx="66">
                  <c:v>42430</c:v>
                </c:pt>
                <c:pt idx="67">
                  <c:v>42461</c:v>
                </c:pt>
                <c:pt idx="68">
                  <c:v>42491</c:v>
                </c:pt>
                <c:pt idx="69">
                  <c:v>42522</c:v>
                </c:pt>
                <c:pt idx="70">
                  <c:v>42552</c:v>
                </c:pt>
                <c:pt idx="71">
                  <c:v>42583</c:v>
                </c:pt>
                <c:pt idx="72">
                  <c:v>42614</c:v>
                </c:pt>
                <c:pt idx="73">
                  <c:v>42644</c:v>
                </c:pt>
                <c:pt idx="74">
                  <c:v>42675</c:v>
                </c:pt>
                <c:pt idx="75">
                  <c:v>42705</c:v>
                </c:pt>
              </c:numCache>
            </c:numRef>
          </c:cat>
          <c:val>
            <c:numRef>
              <c:f>'Regression and Forecast'!$E$6:$E$57</c:f>
              <c:numCache>
                <c:formatCode>General</c:formatCode>
                <c:ptCount val="52"/>
                <c:pt idx="0">
                  <c:v>2427</c:v>
                </c:pt>
                <c:pt idx="1">
                  <c:v>5133</c:v>
                </c:pt>
                <c:pt idx="2">
                  <c:v>14191</c:v>
                </c:pt>
                <c:pt idx="3">
                  <c:v>28547</c:v>
                </c:pt>
                <c:pt idx="4">
                  <c:v>29955</c:v>
                </c:pt>
                <c:pt idx="5">
                  <c:v>22288</c:v>
                </c:pt>
                <c:pt idx="6">
                  <c:v>16730</c:v>
                </c:pt>
                <c:pt idx="7">
                  <c:v>8444</c:v>
                </c:pt>
                <c:pt idx="8">
                  <c:v>5141</c:v>
                </c:pt>
                <c:pt idx="9">
                  <c:v>2526</c:v>
                </c:pt>
                <c:pt idx="10">
                  <c:v>2476</c:v>
                </c:pt>
                <c:pt idx="11">
                  <c:v>2253</c:v>
                </c:pt>
                <c:pt idx="12">
                  <c:v>3197</c:v>
                </c:pt>
                <c:pt idx="13">
                  <c:v>7002</c:v>
                </c:pt>
                <c:pt idx="14">
                  <c:v>12202</c:v>
                </c:pt>
                <c:pt idx="15">
                  <c:v>19879</c:v>
                </c:pt>
                <c:pt idx="16">
                  <c:v>24433</c:v>
                </c:pt>
                <c:pt idx="17">
                  <c:v>19723</c:v>
                </c:pt>
                <c:pt idx="18">
                  <c:v>9521</c:v>
                </c:pt>
                <c:pt idx="19">
                  <c:v>6856</c:v>
                </c:pt>
                <c:pt idx="20">
                  <c:v>3268</c:v>
                </c:pt>
                <c:pt idx="21">
                  <c:v>2662</c:v>
                </c:pt>
                <c:pt idx="22">
                  <c:v>2146</c:v>
                </c:pt>
                <c:pt idx="23">
                  <c:v>2318</c:v>
                </c:pt>
                <c:pt idx="24">
                  <c:v>2886</c:v>
                </c:pt>
                <c:pt idx="25">
                  <c:v>7959</c:v>
                </c:pt>
                <c:pt idx="26">
                  <c:v>14880</c:v>
                </c:pt>
                <c:pt idx="27">
                  <c:v>18871</c:v>
                </c:pt>
                <c:pt idx="28">
                  <c:v>26226</c:v>
                </c:pt>
                <c:pt idx="29">
                  <c:v>23027</c:v>
                </c:pt>
                <c:pt idx="30">
                  <c:v>21628</c:v>
                </c:pt>
                <c:pt idx="31">
                  <c:v>9466</c:v>
                </c:pt>
                <c:pt idx="32">
                  <c:v>4506</c:v>
                </c:pt>
                <c:pt idx="33">
                  <c:v>2497</c:v>
                </c:pt>
                <c:pt idx="34">
                  <c:v>2430</c:v>
                </c:pt>
                <c:pt idx="35">
                  <c:v>2292</c:v>
                </c:pt>
                <c:pt idx="36">
                  <c:v>2420</c:v>
                </c:pt>
                <c:pt idx="37">
                  <c:v>7115</c:v>
                </c:pt>
                <c:pt idx="38">
                  <c:v>16619</c:v>
                </c:pt>
                <c:pt idx="39">
                  <c:v>26270</c:v>
                </c:pt>
                <c:pt idx="40">
                  <c:v>34622</c:v>
                </c:pt>
                <c:pt idx="41">
                  <c:v>27334</c:v>
                </c:pt>
                <c:pt idx="42">
                  <c:v>22955</c:v>
                </c:pt>
                <c:pt idx="43">
                  <c:v>7878</c:v>
                </c:pt>
                <c:pt idx="44">
                  <c:v>4259</c:v>
                </c:pt>
                <c:pt idx="45">
                  <c:v>1984</c:v>
                </c:pt>
                <c:pt idx="46">
                  <c:v>2242</c:v>
                </c:pt>
                <c:pt idx="47">
                  <c:v>2343</c:v>
                </c:pt>
                <c:pt idx="48">
                  <c:v>2918</c:v>
                </c:pt>
                <c:pt idx="49">
                  <c:v>7600</c:v>
                </c:pt>
                <c:pt idx="50">
                  <c:v>19896</c:v>
                </c:pt>
                <c:pt idx="51">
                  <c:v>22370</c:v>
                </c:pt>
              </c:numCache>
            </c:numRef>
          </c:val>
          <c:smooth val="0"/>
        </c:ser>
        <c:ser>
          <c:idx val="4"/>
          <c:order val="1"/>
          <c:tx>
            <c:strRef>
              <c:f>'Regression and Forecast'!$H$5</c:f>
              <c:strCache>
                <c:ptCount val="1"/>
                <c:pt idx="0">
                  <c:v>Model_Demand</c:v>
                </c:pt>
              </c:strCache>
            </c:strRef>
          </c:tx>
          <c:marker>
            <c:symbol val="none"/>
          </c:marker>
          <c:cat>
            <c:numRef>
              <c:f>'Regression and Forecast'!$B$6:$B$81</c:f>
              <c:numCache>
                <c:formatCode>d\-mmm\-yy</c:formatCode>
                <c:ptCount val="76"/>
                <c:pt idx="0">
                  <c:v>40422</c:v>
                </c:pt>
                <c:pt idx="1">
                  <c:v>40452</c:v>
                </c:pt>
                <c:pt idx="2">
                  <c:v>40483</c:v>
                </c:pt>
                <c:pt idx="3">
                  <c:v>40513</c:v>
                </c:pt>
                <c:pt idx="4">
                  <c:v>40544</c:v>
                </c:pt>
                <c:pt idx="5">
                  <c:v>40575</c:v>
                </c:pt>
                <c:pt idx="6">
                  <c:v>40603</c:v>
                </c:pt>
                <c:pt idx="7">
                  <c:v>40634</c:v>
                </c:pt>
                <c:pt idx="8">
                  <c:v>40664</c:v>
                </c:pt>
                <c:pt idx="9">
                  <c:v>40695</c:v>
                </c:pt>
                <c:pt idx="10">
                  <c:v>40725</c:v>
                </c:pt>
                <c:pt idx="11">
                  <c:v>40756</c:v>
                </c:pt>
                <c:pt idx="12">
                  <c:v>40787</c:v>
                </c:pt>
                <c:pt idx="13">
                  <c:v>40817</c:v>
                </c:pt>
                <c:pt idx="14">
                  <c:v>40848</c:v>
                </c:pt>
                <c:pt idx="15">
                  <c:v>40878</c:v>
                </c:pt>
                <c:pt idx="16">
                  <c:v>40909</c:v>
                </c:pt>
                <c:pt idx="17">
                  <c:v>40940</c:v>
                </c:pt>
                <c:pt idx="18">
                  <c:v>40969</c:v>
                </c:pt>
                <c:pt idx="19">
                  <c:v>41000</c:v>
                </c:pt>
                <c:pt idx="20">
                  <c:v>41030</c:v>
                </c:pt>
                <c:pt idx="21">
                  <c:v>41061</c:v>
                </c:pt>
                <c:pt idx="22">
                  <c:v>41091</c:v>
                </c:pt>
                <c:pt idx="23">
                  <c:v>41122</c:v>
                </c:pt>
                <c:pt idx="24">
                  <c:v>41153</c:v>
                </c:pt>
                <c:pt idx="25">
                  <c:v>41183</c:v>
                </c:pt>
                <c:pt idx="26">
                  <c:v>41214</c:v>
                </c:pt>
                <c:pt idx="27">
                  <c:v>41244</c:v>
                </c:pt>
                <c:pt idx="28">
                  <c:v>41275</c:v>
                </c:pt>
                <c:pt idx="29">
                  <c:v>41306</c:v>
                </c:pt>
                <c:pt idx="30">
                  <c:v>41334</c:v>
                </c:pt>
                <c:pt idx="31">
                  <c:v>41365</c:v>
                </c:pt>
                <c:pt idx="32">
                  <c:v>41395</c:v>
                </c:pt>
                <c:pt idx="33">
                  <c:v>41426</c:v>
                </c:pt>
                <c:pt idx="34">
                  <c:v>41456</c:v>
                </c:pt>
                <c:pt idx="35">
                  <c:v>41487</c:v>
                </c:pt>
                <c:pt idx="36">
                  <c:v>41518</c:v>
                </c:pt>
                <c:pt idx="37">
                  <c:v>41548</c:v>
                </c:pt>
                <c:pt idx="38">
                  <c:v>41579</c:v>
                </c:pt>
                <c:pt idx="39">
                  <c:v>41609</c:v>
                </c:pt>
                <c:pt idx="40">
                  <c:v>41640</c:v>
                </c:pt>
                <c:pt idx="41">
                  <c:v>41671</c:v>
                </c:pt>
                <c:pt idx="42">
                  <c:v>41699</c:v>
                </c:pt>
                <c:pt idx="43">
                  <c:v>41730</c:v>
                </c:pt>
                <c:pt idx="44">
                  <c:v>41760</c:v>
                </c:pt>
                <c:pt idx="45">
                  <c:v>41791</c:v>
                </c:pt>
                <c:pt idx="46">
                  <c:v>41821</c:v>
                </c:pt>
                <c:pt idx="47">
                  <c:v>41852</c:v>
                </c:pt>
                <c:pt idx="48">
                  <c:v>41883</c:v>
                </c:pt>
                <c:pt idx="49">
                  <c:v>41913</c:v>
                </c:pt>
                <c:pt idx="50">
                  <c:v>41944</c:v>
                </c:pt>
                <c:pt idx="51">
                  <c:v>41974</c:v>
                </c:pt>
                <c:pt idx="52">
                  <c:v>42005</c:v>
                </c:pt>
                <c:pt idx="53">
                  <c:v>42036</c:v>
                </c:pt>
                <c:pt idx="54">
                  <c:v>42064</c:v>
                </c:pt>
                <c:pt idx="55">
                  <c:v>42095</c:v>
                </c:pt>
                <c:pt idx="56">
                  <c:v>42125</c:v>
                </c:pt>
                <c:pt idx="57">
                  <c:v>42156</c:v>
                </c:pt>
                <c:pt idx="58">
                  <c:v>42186</c:v>
                </c:pt>
                <c:pt idx="59">
                  <c:v>42217</c:v>
                </c:pt>
                <c:pt idx="60">
                  <c:v>42248</c:v>
                </c:pt>
                <c:pt idx="61">
                  <c:v>42278</c:v>
                </c:pt>
                <c:pt idx="62">
                  <c:v>42309</c:v>
                </c:pt>
                <c:pt idx="63">
                  <c:v>42339</c:v>
                </c:pt>
                <c:pt idx="64">
                  <c:v>42370</c:v>
                </c:pt>
                <c:pt idx="65">
                  <c:v>42401</c:v>
                </c:pt>
                <c:pt idx="66">
                  <c:v>42430</c:v>
                </c:pt>
                <c:pt idx="67">
                  <c:v>42461</c:v>
                </c:pt>
                <c:pt idx="68">
                  <c:v>42491</c:v>
                </c:pt>
                <c:pt idx="69">
                  <c:v>42522</c:v>
                </c:pt>
                <c:pt idx="70">
                  <c:v>42552</c:v>
                </c:pt>
                <c:pt idx="71">
                  <c:v>42583</c:v>
                </c:pt>
                <c:pt idx="72">
                  <c:v>42614</c:v>
                </c:pt>
                <c:pt idx="73">
                  <c:v>42644</c:v>
                </c:pt>
                <c:pt idx="74">
                  <c:v>42675</c:v>
                </c:pt>
                <c:pt idx="75">
                  <c:v>42705</c:v>
                </c:pt>
              </c:numCache>
            </c:numRef>
          </c:cat>
          <c:val>
            <c:numRef>
              <c:f>'Regression and Forecast'!$H$6:$H$57</c:f>
              <c:numCache>
                <c:formatCode>_(* #,##0_);_(* \(#,##0\);_(* "-"??_);_(@_)</c:formatCode>
                <c:ptCount val="52"/>
                <c:pt idx="0">
                  <c:v>1811.4351432909002</c:v>
                </c:pt>
                <c:pt idx="1">
                  <c:v>6416.8234848830198</c:v>
                </c:pt>
                <c:pt idx="2">
                  <c:v>15329.650172979304</c:v>
                </c:pt>
                <c:pt idx="3">
                  <c:v>28073.186446696203</c:v>
                </c:pt>
                <c:pt idx="4">
                  <c:v>29890.488312222678</c:v>
                </c:pt>
                <c:pt idx="5">
                  <c:v>22522.627737191429</c:v>
                </c:pt>
                <c:pt idx="6">
                  <c:v>17192.889402798752</c:v>
                </c:pt>
                <c:pt idx="7">
                  <c:v>8183.4426258285584</c:v>
                </c:pt>
                <c:pt idx="8">
                  <c:v>4408.7519192615446</c:v>
                </c:pt>
                <c:pt idx="9">
                  <c:v>1690.8638647571936</c:v>
                </c:pt>
                <c:pt idx="10">
                  <c:v>3782.3144599227867</c:v>
                </c:pt>
                <c:pt idx="11">
                  <c:v>2242.9263382048525</c:v>
                </c:pt>
                <c:pt idx="12">
                  <c:v>2885.6318952939118</c:v>
                </c:pt>
                <c:pt idx="13">
                  <c:v>7384.7255229964476</c:v>
                </c:pt>
                <c:pt idx="14">
                  <c:v>12527.443156605941</c:v>
                </c:pt>
                <c:pt idx="15">
                  <c:v>19774.150968798</c:v>
                </c:pt>
                <c:pt idx="16">
                  <c:v>23006.074893748788</c:v>
                </c:pt>
                <c:pt idx="17">
                  <c:v>19952.011465715987</c:v>
                </c:pt>
                <c:pt idx="18">
                  <c:v>8197.2477794648257</c:v>
                </c:pt>
                <c:pt idx="19">
                  <c:v>7682.5918565376287</c:v>
                </c:pt>
                <c:pt idx="20">
                  <c:v>2041.8730125527236</c:v>
                </c:pt>
                <c:pt idx="21">
                  <c:v>2545.6222940612906</c:v>
                </c:pt>
                <c:pt idx="22">
                  <c:v>4032.6673463138754</c:v>
                </c:pt>
                <c:pt idx="23">
                  <c:v>1690.8831033246697</c:v>
                </c:pt>
                <c:pt idx="24">
                  <c:v>2982.2251495293135</c:v>
                </c:pt>
                <c:pt idx="25">
                  <c:v>9374.5163077917096</c:v>
                </c:pt>
                <c:pt idx="26">
                  <c:v>16684.28822132224</c:v>
                </c:pt>
                <c:pt idx="27">
                  <c:v>19174.904965478847</c:v>
                </c:pt>
                <c:pt idx="28">
                  <c:v>25292.513221268815</c:v>
                </c:pt>
                <c:pt idx="29">
                  <c:v>22664.525621963261</c:v>
                </c:pt>
                <c:pt idx="30">
                  <c:v>21740.375779646933</c:v>
                </c:pt>
                <c:pt idx="31">
                  <c:v>10078.679799188247</c:v>
                </c:pt>
                <c:pt idx="32">
                  <c:v>3046.9664154806669</c:v>
                </c:pt>
                <c:pt idx="33">
                  <c:v>1693.5225656772177</c:v>
                </c:pt>
                <c:pt idx="34">
                  <c:v>1973.5128582248244</c:v>
                </c:pt>
                <c:pt idx="35">
                  <c:v>1923.4757034479467</c:v>
                </c:pt>
                <c:pt idx="36">
                  <c:v>2044.2370202789725</c:v>
                </c:pt>
                <c:pt idx="37">
                  <c:v>8289.3948551403446</c:v>
                </c:pt>
                <c:pt idx="38">
                  <c:v>17758.059345840691</c:v>
                </c:pt>
                <c:pt idx="39">
                  <c:v>25829.096518311471</c:v>
                </c:pt>
                <c:pt idx="40">
                  <c:v>32744.403526506518</c:v>
                </c:pt>
                <c:pt idx="41">
                  <c:v>28297.665273222636</c:v>
                </c:pt>
                <c:pt idx="42">
                  <c:v>22799.500930769587</c:v>
                </c:pt>
                <c:pt idx="43">
                  <c:v>9066.8428735063317</c:v>
                </c:pt>
                <c:pt idx="44">
                  <c:v>3959.1862143989915</c:v>
                </c:pt>
                <c:pt idx="45">
                  <c:v>1948.9407967046932</c:v>
                </c:pt>
                <c:pt idx="46">
                  <c:v>1306.5455627713809</c:v>
                </c:pt>
                <c:pt idx="47">
                  <c:v>1968.6192884937911</c:v>
                </c:pt>
                <c:pt idx="48">
                  <c:v>2662.6110482085692</c:v>
                </c:pt>
                <c:pt idx="49">
                  <c:v>8280.918387667587</c:v>
                </c:pt>
                <c:pt idx="50">
                  <c:v>20127.457401840442</c:v>
                </c:pt>
                <c:pt idx="51">
                  <c:v>21831.691143866563</c:v>
                </c:pt>
              </c:numCache>
            </c:numRef>
          </c:val>
          <c:smooth val="0"/>
        </c:ser>
        <c:ser>
          <c:idx val="0"/>
          <c:order val="2"/>
          <c:tx>
            <c:v>Forecast Demand</c:v>
          </c:tx>
          <c:spPr>
            <a:ln>
              <a:solidFill>
                <a:srgbClr val="FFC000"/>
              </a:solidFill>
              <a:prstDash val="sysDash"/>
            </a:ln>
          </c:spPr>
          <c:marker>
            <c:symbol val="none"/>
          </c:marker>
          <c:cat>
            <c:numRef>
              <c:f>'Regression and Forecast'!$B$6:$B$81</c:f>
              <c:numCache>
                <c:formatCode>d\-mmm\-yy</c:formatCode>
                <c:ptCount val="76"/>
                <c:pt idx="0">
                  <c:v>40422</c:v>
                </c:pt>
                <c:pt idx="1">
                  <c:v>40452</c:v>
                </c:pt>
                <c:pt idx="2">
                  <c:v>40483</c:v>
                </c:pt>
                <c:pt idx="3">
                  <c:v>40513</c:v>
                </c:pt>
                <c:pt idx="4">
                  <c:v>40544</c:v>
                </c:pt>
                <c:pt idx="5">
                  <c:v>40575</c:v>
                </c:pt>
                <c:pt idx="6">
                  <c:v>40603</c:v>
                </c:pt>
                <c:pt idx="7">
                  <c:v>40634</c:v>
                </c:pt>
                <c:pt idx="8">
                  <c:v>40664</c:v>
                </c:pt>
                <c:pt idx="9">
                  <c:v>40695</c:v>
                </c:pt>
                <c:pt idx="10">
                  <c:v>40725</c:v>
                </c:pt>
                <c:pt idx="11">
                  <c:v>40756</c:v>
                </c:pt>
                <c:pt idx="12">
                  <c:v>40787</c:v>
                </c:pt>
                <c:pt idx="13">
                  <c:v>40817</c:v>
                </c:pt>
                <c:pt idx="14">
                  <c:v>40848</c:v>
                </c:pt>
                <c:pt idx="15">
                  <c:v>40878</c:v>
                </c:pt>
                <c:pt idx="16">
                  <c:v>40909</c:v>
                </c:pt>
                <c:pt idx="17">
                  <c:v>40940</c:v>
                </c:pt>
                <c:pt idx="18">
                  <c:v>40969</c:v>
                </c:pt>
                <c:pt idx="19">
                  <c:v>41000</c:v>
                </c:pt>
                <c:pt idx="20">
                  <c:v>41030</c:v>
                </c:pt>
                <c:pt idx="21">
                  <c:v>41061</c:v>
                </c:pt>
                <c:pt idx="22">
                  <c:v>41091</c:v>
                </c:pt>
                <c:pt idx="23">
                  <c:v>41122</c:v>
                </c:pt>
                <c:pt idx="24">
                  <c:v>41153</c:v>
                </c:pt>
                <c:pt idx="25">
                  <c:v>41183</c:v>
                </c:pt>
                <c:pt idx="26">
                  <c:v>41214</c:v>
                </c:pt>
                <c:pt idx="27">
                  <c:v>41244</c:v>
                </c:pt>
                <c:pt idx="28">
                  <c:v>41275</c:v>
                </c:pt>
                <c:pt idx="29">
                  <c:v>41306</c:v>
                </c:pt>
                <c:pt idx="30">
                  <c:v>41334</c:v>
                </c:pt>
                <c:pt idx="31">
                  <c:v>41365</c:v>
                </c:pt>
                <c:pt idx="32">
                  <c:v>41395</c:v>
                </c:pt>
                <c:pt idx="33">
                  <c:v>41426</c:v>
                </c:pt>
                <c:pt idx="34">
                  <c:v>41456</c:v>
                </c:pt>
                <c:pt idx="35">
                  <c:v>41487</c:v>
                </c:pt>
                <c:pt idx="36">
                  <c:v>41518</c:v>
                </c:pt>
                <c:pt idx="37">
                  <c:v>41548</c:v>
                </c:pt>
                <c:pt idx="38">
                  <c:v>41579</c:v>
                </c:pt>
                <c:pt idx="39">
                  <c:v>41609</c:v>
                </c:pt>
                <c:pt idx="40">
                  <c:v>41640</c:v>
                </c:pt>
                <c:pt idx="41">
                  <c:v>41671</c:v>
                </c:pt>
                <c:pt idx="42">
                  <c:v>41699</c:v>
                </c:pt>
                <c:pt idx="43">
                  <c:v>41730</c:v>
                </c:pt>
                <c:pt idx="44">
                  <c:v>41760</c:v>
                </c:pt>
                <c:pt idx="45">
                  <c:v>41791</c:v>
                </c:pt>
                <c:pt idx="46">
                  <c:v>41821</c:v>
                </c:pt>
                <c:pt idx="47">
                  <c:v>41852</c:v>
                </c:pt>
                <c:pt idx="48">
                  <c:v>41883</c:v>
                </c:pt>
                <c:pt idx="49">
                  <c:v>41913</c:v>
                </c:pt>
                <c:pt idx="50">
                  <c:v>41944</c:v>
                </c:pt>
                <c:pt idx="51">
                  <c:v>41974</c:v>
                </c:pt>
                <c:pt idx="52">
                  <c:v>42005</c:v>
                </c:pt>
                <c:pt idx="53">
                  <c:v>42036</c:v>
                </c:pt>
                <c:pt idx="54">
                  <c:v>42064</c:v>
                </c:pt>
                <c:pt idx="55">
                  <c:v>42095</c:v>
                </c:pt>
                <c:pt idx="56">
                  <c:v>42125</c:v>
                </c:pt>
                <c:pt idx="57">
                  <c:v>42156</c:v>
                </c:pt>
                <c:pt idx="58">
                  <c:v>42186</c:v>
                </c:pt>
                <c:pt idx="59">
                  <c:v>42217</c:v>
                </c:pt>
                <c:pt idx="60">
                  <c:v>42248</c:v>
                </c:pt>
                <c:pt idx="61">
                  <c:v>42278</c:v>
                </c:pt>
                <c:pt idx="62">
                  <c:v>42309</c:v>
                </c:pt>
                <c:pt idx="63">
                  <c:v>42339</c:v>
                </c:pt>
                <c:pt idx="64">
                  <c:v>42370</c:v>
                </c:pt>
                <c:pt idx="65">
                  <c:v>42401</c:v>
                </c:pt>
                <c:pt idx="66">
                  <c:v>42430</c:v>
                </c:pt>
                <c:pt idx="67">
                  <c:v>42461</c:v>
                </c:pt>
                <c:pt idx="68">
                  <c:v>42491</c:v>
                </c:pt>
                <c:pt idx="69">
                  <c:v>42522</c:v>
                </c:pt>
                <c:pt idx="70">
                  <c:v>42552</c:v>
                </c:pt>
                <c:pt idx="71">
                  <c:v>42583</c:v>
                </c:pt>
                <c:pt idx="72">
                  <c:v>42614</c:v>
                </c:pt>
                <c:pt idx="73">
                  <c:v>42644</c:v>
                </c:pt>
                <c:pt idx="74">
                  <c:v>42675</c:v>
                </c:pt>
                <c:pt idx="75">
                  <c:v>42705</c:v>
                </c:pt>
              </c:numCache>
            </c:numRef>
          </c:cat>
          <c:val>
            <c:numRef>
              <c:f>'Regression and Forecast'!$I$6:$I$81</c:f>
              <c:numCache>
                <c:formatCode>_(* #,##0_);_(* \(#,##0\);_(* "-"??_);_(@_)</c:formatCode>
                <c:ptCount val="76"/>
                <c:pt idx="52">
                  <c:v>27733.369988436698</c:v>
                </c:pt>
                <c:pt idx="53">
                  <c:v>23359.207524523325</c:v>
                </c:pt>
                <c:pt idx="54">
                  <c:v>17482.503473170022</c:v>
                </c:pt>
                <c:pt idx="55">
                  <c:v>8752.8892887651928</c:v>
                </c:pt>
                <c:pt idx="56">
                  <c:v>3364.1943904234818</c:v>
                </c:pt>
                <c:pt idx="57">
                  <c:v>1969.7373803000987</c:v>
                </c:pt>
                <c:pt idx="58">
                  <c:v>2773.7600568082166</c:v>
                </c:pt>
                <c:pt idx="59">
                  <c:v>1956.4761083678152</c:v>
                </c:pt>
                <c:pt idx="60">
                  <c:v>2477.2280513203336</c:v>
                </c:pt>
                <c:pt idx="61">
                  <c:v>7949.275711695821</c:v>
                </c:pt>
                <c:pt idx="62">
                  <c:v>16485.379659717724</c:v>
                </c:pt>
                <c:pt idx="63">
                  <c:v>22936.606008630217</c:v>
                </c:pt>
                <c:pt idx="64">
                  <c:v>27733.369988436698</c:v>
                </c:pt>
                <c:pt idx="65">
                  <c:v>23359.207524523325</c:v>
                </c:pt>
                <c:pt idx="66">
                  <c:v>17482.503473170022</c:v>
                </c:pt>
                <c:pt idx="67">
                  <c:v>8752.8892887651928</c:v>
                </c:pt>
                <c:pt idx="68">
                  <c:v>3364.1943904234818</c:v>
                </c:pt>
                <c:pt idx="69">
                  <c:v>1969.7373803000987</c:v>
                </c:pt>
                <c:pt idx="70">
                  <c:v>2773.7600568082166</c:v>
                </c:pt>
                <c:pt idx="71">
                  <c:v>1956.4761083678152</c:v>
                </c:pt>
                <c:pt idx="72">
                  <c:v>2477.2280513203336</c:v>
                </c:pt>
                <c:pt idx="73">
                  <c:v>7949.275711695821</c:v>
                </c:pt>
                <c:pt idx="74">
                  <c:v>16485.379659717724</c:v>
                </c:pt>
                <c:pt idx="75">
                  <c:v>22936.606008630217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8807064"/>
        <c:axId val="718804320"/>
      </c:lineChart>
      <c:dateAx>
        <c:axId val="718807064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crossAx val="718804320"/>
        <c:crosses val="autoZero"/>
        <c:auto val="1"/>
        <c:lblOffset val="100"/>
        <c:baseTimeUnit val="months"/>
      </c:dateAx>
      <c:valAx>
        <c:axId val="718804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18807064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'Regression and Forecast'!$E$5</c:f>
              <c:strCache>
                <c:ptCount val="1"/>
                <c:pt idx="0">
                  <c:v>Demand</c:v>
                </c:pt>
              </c:strCache>
            </c:strRef>
          </c:tx>
          <c:marker>
            <c:symbol val="none"/>
          </c:marker>
          <c:cat>
            <c:numRef>
              <c:f>'Regression and Forecast'!$B$6:$B$81</c:f>
              <c:numCache>
                <c:formatCode>d\-mmm\-yy</c:formatCode>
                <c:ptCount val="76"/>
                <c:pt idx="0">
                  <c:v>40422</c:v>
                </c:pt>
                <c:pt idx="1">
                  <c:v>40452</c:v>
                </c:pt>
                <c:pt idx="2">
                  <c:v>40483</c:v>
                </c:pt>
                <c:pt idx="3">
                  <c:v>40513</c:v>
                </c:pt>
                <c:pt idx="4">
                  <c:v>40544</c:v>
                </c:pt>
                <c:pt idx="5">
                  <c:v>40575</c:v>
                </c:pt>
                <c:pt idx="6">
                  <c:v>40603</c:v>
                </c:pt>
                <c:pt idx="7">
                  <c:v>40634</c:v>
                </c:pt>
                <c:pt idx="8">
                  <c:v>40664</c:v>
                </c:pt>
                <c:pt idx="9">
                  <c:v>40695</c:v>
                </c:pt>
                <c:pt idx="10">
                  <c:v>40725</c:v>
                </c:pt>
                <c:pt idx="11">
                  <c:v>40756</c:v>
                </c:pt>
                <c:pt idx="12">
                  <c:v>40787</c:v>
                </c:pt>
                <c:pt idx="13">
                  <c:v>40817</c:v>
                </c:pt>
                <c:pt idx="14">
                  <c:v>40848</c:v>
                </c:pt>
                <c:pt idx="15">
                  <c:v>40878</c:v>
                </c:pt>
                <c:pt idx="16">
                  <c:v>40909</c:v>
                </c:pt>
                <c:pt idx="17">
                  <c:v>40940</c:v>
                </c:pt>
                <c:pt idx="18">
                  <c:v>40969</c:v>
                </c:pt>
                <c:pt idx="19">
                  <c:v>41000</c:v>
                </c:pt>
                <c:pt idx="20">
                  <c:v>41030</c:v>
                </c:pt>
                <c:pt idx="21">
                  <c:v>41061</c:v>
                </c:pt>
                <c:pt idx="22">
                  <c:v>41091</c:v>
                </c:pt>
                <c:pt idx="23">
                  <c:v>41122</c:v>
                </c:pt>
                <c:pt idx="24">
                  <c:v>41153</c:v>
                </c:pt>
                <c:pt idx="25">
                  <c:v>41183</c:v>
                </c:pt>
                <c:pt idx="26">
                  <c:v>41214</c:v>
                </c:pt>
                <c:pt idx="27">
                  <c:v>41244</c:v>
                </c:pt>
                <c:pt idx="28">
                  <c:v>41275</c:v>
                </c:pt>
                <c:pt idx="29">
                  <c:v>41306</c:v>
                </c:pt>
                <c:pt idx="30">
                  <c:v>41334</c:v>
                </c:pt>
                <c:pt idx="31">
                  <c:v>41365</c:v>
                </c:pt>
                <c:pt idx="32">
                  <c:v>41395</c:v>
                </c:pt>
                <c:pt idx="33">
                  <c:v>41426</c:v>
                </c:pt>
                <c:pt idx="34">
                  <c:v>41456</c:v>
                </c:pt>
                <c:pt idx="35">
                  <c:v>41487</c:v>
                </c:pt>
                <c:pt idx="36">
                  <c:v>41518</c:v>
                </c:pt>
                <c:pt idx="37">
                  <c:v>41548</c:v>
                </c:pt>
                <c:pt idx="38">
                  <c:v>41579</c:v>
                </c:pt>
                <c:pt idx="39">
                  <c:v>41609</c:v>
                </c:pt>
                <c:pt idx="40">
                  <c:v>41640</c:v>
                </c:pt>
                <c:pt idx="41">
                  <c:v>41671</c:v>
                </c:pt>
                <c:pt idx="42">
                  <c:v>41699</c:v>
                </c:pt>
                <c:pt idx="43">
                  <c:v>41730</c:v>
                </c:pt>
                <c:pt idx="44">
                  <c:v>41760</c:v>
                </c:pt>
                <c:pt idx="45">
                  <c:v>41791</c:v>
                </c:pt>
                <c:pt idx="46">
                  <c:v>41821</c:v>
                </c:pt>
                <c:pt idx="47">
                  <c:v>41852</c:v>
                </c:pt>
                <c:pt idx="48">
                  <c:v>41883</c:v>
                </c:pt>
                <c:pt idx="49">
                  <c:v>41913</c:v>
                </c:pt>
                <c:pt idx="50">
                  <c:v>41944</c:v>
                </c:pt>
                <c:pt idx="51">
                  <c:v>41974</c:v>
                </c:pt>
                <c:pt idx="52">
                  <c:v>42005</c:v>
                </c:pt>
                <c:pt idx="53">
                  <c:v>42036</c:v>
                </c:pt>
                <c:pt idx="54">
                  <c:v>42064</c:v>
                </c:pt>
                <c:pt idx="55">
                  <c:v>42095</c:v>
                </c:pt>
                <c:pt idx="56">
                  <c:v>42125</c:v>
                </c:pt>
                <c:pt idx="57">
                  <c:v>42156</c:v>
                </c:pt>
                <c:pt idx="58">
                  <c:v>42186</c:v>
                </c:pt>
                <c:pt idx="59">
                  <c:v>42217</c:v>
                </c:pt>
                <c:pt idx="60">
                  <c:v>42248</c:v>
                </c:pt>
                <c:pt idx="61">
                  <c:v>42278</c:v>
                </c:pt>
                <c:pt idx="62">
                  <c:v>42309</c:v>
                </c:pt>
                <c:pt idx="63">
                  <c:v>42339</c:v>
                </c:pt>
                <c:pt idx="64">
                  <c:v>42370</c:v>
                </c:pt>
                <c:pt idx="65">
                  <c:v>42401</c:v>
                </c:pt>
                <c:pt idx="66">
                  <c:v>42430</c:v>
                </c:pt>
                <c:pt idx="67">
                  <c:v>42461</c:v>
                </c:pt>
                <c:pt idx="68">
                  <c:v>42491</c:v>
                </c:pt>
                <c:pt idx="69">
                  <c:v>42522</c:v>
                </c:pt>
                <c:pt idx="70">
                  <c:v>42552</c:v>
                </c:pt>
                <c:pt idx="71">
                  <c:v>42583</c:v>
                </c:pt>
                <c:pt idx="72">
                  <c:v>42614</c:v>
                </c:pt>
                <c:pt idx="73">
                  <c:v>42644</c:v>
                </c:pt>
                <c:pt idx="74">
                  <c:v>42675</c:v>
                </c:pt>
                <c:pt idx="75">
                  <c:v>42705</c:v>
                </c:pt>
              </c:numCache>
            </c:numRef>
          </c:cat>
          <c:val>
            <c:numRef>
              <c:f>'Regression and Forecast'!$E$6:$E$57</c:f>
              <c:numCache>
                <c:formatCode>General</c:formatCode>
                <c:ptCount val="52"/>
                <c:pt idx="0">
                  <c:v>2427</c:v>
                </c:pt>
                <c:pt idx="1">
                  <c:v>5133</c:v>
                </c:pt>
                <c:pt idx="2">
                  <c:v>14191</c:v>
                </c:pt>
                <c:pt idx="3">
                  <c:v>28547</c:v>
                </c:pt>
                <c:pt idx="4">
                  <c:v>29955</c:v>
                </c:pt>
                <c:pt idx="5">
                  <c:v>22288</c:v>
                </c:pt>
                <c:pt idx="6">
                  <c:v>16730</c:v>
                </c:pt>
                <c:pt idx="7">
                  <c:v>8444</c:v>
                </c:pt>
                <c:pt idx="8">
                  <c:v>5141</c:v>
                </c:pt>
                <c:pt idx="9">
                  <c:v>2526</c:v>
                </c:pt>
                <c:pt idx="10">
                  <c:v>2476</c:v>
                </c:pt>
                <c:pt idx="11">
                  <c:v>2253</c:v>
                </c:pt>
                <c:pt idx="12">
                  <c:v>3197</c:v>
                </c:pt>
                <c:pt idx="13">
                  <c:v>7002</c:v>
                </c:pt>
                <c:pt idx="14">
                  <c:v>12202</c:v>
                </c:pt>
                <c:pt idx="15">
                  <c:v>19879</c:v>
                </c:pt>
                <c:pt idx="16">
                  <c:v>24433</c:v>
                </c:pt>
                <c:pt idx="17">
                  <c:v>19723</c:v>
                </c:pt>
                <c:pt idx="18">
                  <c:v>9521</c:v>
                </c:pt>
                <c:pt idx="19">
                  <c:v>6856</c:v>
                </c:pt>
                <c:pt idx="20">
                  <c:v>3268</c:v>
                </c:pt>
                <c:pt idx="21">
                  <c:v>2662</c:v>
                </c:pt>
                <c:pt idx="22">
                  <c:v>2146</c:v>
                </c:pt>
                <c:pt idx="23">
                  <c:v>2318</c:v>
                </c:pt>
                <c:pt idx="24">
                  <c:v>2886</c:v>
                </c:pt>
                <c:pt idx="25">
                  <c:v>7959</c:v>
                </c:pt>
                <c:pt idx="26">
                  <c:v>14880</c:v>
                </c:pt>
                <c:pt idx="27">
                  <c:v>18871</c:v>
                </c:pt>
                <c:pt idx="28">
                  <c:v>26226</c:v>
                </c:pt>
                <c:pt idx="29">
                  <c:v>23027</c:v>
                </c:pt>
                <c:pt idx="30">
                  <c:v>21628</c:v>
                </c:pt>
                <c:pt idx="31">
                  <c:v>9466</c:v>
                </c:pt>
                <c:pt idx="32">
                  <c:v>4506</c:v>
                </c:pt>
                <c:pt idx="33">
                  <c:v>2497</c:v>
                </c:pt>
                <c:pt idx="34">
                  <c:v>2430</c:v>
                </c:pt>
                <c:pt idx="35">
                  <c:v>2292</c:v>
                </c:pt>
                <c:pt idx="36">
                  <c:v>2420</c:v>
                </c:pt>
                <c:pt idx="37">
                  <c:v>7115</c:v>
                </c:pt>
                <c:pt idx="38">
                  <c:v>16619</c:v>
                </c:pt>
                <c:pt idx="39">
                  <c:v>26270</c:v>
                </c:pt>
                <c:pt idx="40">
                  <c:v>34622</c:v>
                </c:pt>
                <c:pt idx="41">
                  <c:v>27334</c:v>
                </c:pt>
                <c:pt idx="42">
                  <c:v>22955</c:v>
                </c:pt>
                <c:pt idx="43">
                  <c:v>7878</c:v>
                </c:pt>
                <c:pt idx="44">
                  <c:v>4259</c:v>
                </c:pt>
                <c:pt idx="45">
                  <c:v>1984</c:v>
                </c:pt>
                <c:pt idx="46">
                  <c:v>2242</c:v>
                </c:pt>
                <c:pt idx="47">
                  <c:v>2343</c:v>
                </c:pt>
                <c:pt idx="48">
                  <c:v>2918</c:v>
                </c:pt>
                <c:pt idx="49">
                  <c:v>7600</c:v>
                </c:pt>
                <c:pt idx="50">
                  <c:v>19896</c:v>
                </c:pt>
                <c:pt idx="51">
                  <c:v>22370</c:v>
                </c:pt>
              </c:numCache>
            </c:numRef>
          </c:val>
          <c:smooth val="0"/>
        </c:ser>
        <c:ser>
          <c:idx val="4"/>
          <c:order val="1"/>
          <c:tx>
            <c:strRef>
              <c:f>'Regression and Forecast'!$H$5</c:f>
              <c:strCache>
                <c:ptCount val="1"/>
                <c:pt idx="0">
                  <c:v>Model_Demand</c:v>
                </c:pt>
              </c:strCache>
            </c:strRef>
          </c:tx>
          <c:marker>
            <c:symbol val="none"/>
          </c:marker>
          <c:cat>
            <c:numRef>
              <c:f>'Regression and Forecast'!$B$6:$B$81</c:f>
              <c:numCache>
                <c:formatCode>d\-mmm\-yy</c:formatCode>
                <c:ptCount val="76"/>
                <c:pt idx="0">
                  <c:v>40422</c:v>
                </c:pt>
                <c:pt idx="1">
                  <c:v>40452</c:v>
                </c:pt>
                <c:pt idx="2">
                  <c:v>40483</c:v>
                </c:pt>
                <c:pt idx="3">
                  <c:v>40513</c:v>
                </c:pt>
                <c:pt idx="4">
                  <c:v>40544</c:v>
                </c:pt>
                <c:pt idx="5">
                  <c:v>40575</c:v>
                </c:pt>
                <c:pt idx="6">
                  <c:v>40603</c:v>
                </c:pt>
                <c:pt idx="7">
                  <c:v>40634</c:v>
                </c:pt>
                <c:pt idx="8">
                  <c:v>40664</c:v>
                </c:pt>
                <c:pt idx="9">
                  <c:v>40695</c:v>
                </c:pt>
                <c:pt idx="10">
                  <c:v>40725</c:v>
                </c:pt>
                <c:pt idx="11">
                  <c:v>40756</c:v>
                </c:pt>
                <c:pt idx="12">
                  <c:v>40787</c:v>
                </c:pt>
                <c:pt idx="13">
                  <c:v>40817</c:v>
                </c:pt>
                <c:pt idx="14">
                  <c:v>40848</c:v>
                </c:pt>
                <c:pt idx="15">
                  <c:v>40878</c:v>
                </c:pt>
                <c:pt idx="16">
                  <c:v>40909</c:v>
                </c:pt>
                <c:pt idx="17">
                  <c:v>40940</c:v>
                </c:pt>
                <c:pt idx="18">
                  <c:v>40969</c:v>
                </c:pt>
                <c:pt idx="19">
                  <c:v>41000</c:v>
                </c:pt>
                <c:pt idx="20">
                  <c:v>41030</c:v>
                </c:pt>
                <c:pt idx="21">
                  <c:v>41061</c:v>
                </c:pt>
                <c:pt idx="22">
                  <c:v>41091</c:v>
                </c:pt>
                <c:pt idx="23">
                  <c:v>41122</c:v>
                </c:pt>
                <c:pt idx="24">
                  <c:v>41153</c:v>
                </c:pt>
                <c:pt idx="25">
                  <c:v>41183</c:v>
                </c:pt>
                <c:pt idx="26">
                  <c:v>41214</c:v>
                </c:pt>
                <c:pt idx="27">
                  <c:v>41244</c:v>
                </c:pt>
                <c:pt idx="28">
                  <c:v>41275</c:v>
                </c:pt>
                <c:pt idx="29">
                  <c:v>41306</c:v>
                </c:pt>
                <c:pt idx="30">
                  <c:v>41334</c:v>
                </c:pt>
                <c:pt idx="31">
                  <c:v>41365</c:v>
                </c:pt>
                <c:pt idx="32">
                  <c:v>41395</c:v>
                </c:pt>
                <c:pt idx="33">
                  <c:v>41426</c:v>
                </c:pt>
                <c:pt idx="34">
                  <c:v>41456</c:v>
                </c:pt>
                <c:pt idx="35">
                  <c:v>41487</c:v>
                </c:pt>
                <c:pt idx="36">
                  <c:v>41518</c:v>
                </c:pt>
                <c:pt idx="37">
                  <c:v>41548</c:v>
                </c:pt>
                <c:pt idx="38">
                  <c:v>41579</c:v>
                </c:pt>
                <c:pt idx="39">
                  <c:v>41609</c:v>
                </c:pt>
                <c:pt idx="40">
                  <c:v>41640</c:v>
                </c:pt>
                <c:pt idx="41">
                  <c:v>41671</c:v>
                </c:pt>
                <c:pt idx="42">
                  <c:v>41699</c:v>
                </c:pt>
                <c:pt idx="43">
                  <c:v>41730</c:v>
                </c:pt>
                <c:pt idx="44">
                  <c:v>41760</c:v>
                </c:pt>
                <c:pt idx="45">
                  <c:v>41791</c:v>
                </c:pt>
                <c:pt idx="46">
                  <c:v>41821</c:v>
                </c:pt>
                <c:pt idx="47">
                  <c:v>41852</c:v>
                </c:pt>
                <c:pt idx="48">
                  <c:v>41883</c:v>
                </c:pt>
                <c:pt idx="49">
                  <c:v>41913</c:v>
                </c:pt>
                <c:pt idx="50">
                  <c:v>41944</c:v>
                </c:pt>
                <c:pt idx="51">
                  <c:v>41974</c:v>
                </c:pt>
                <c:pt idx="52">
                  <c:v>42005</c:v>
                </c:pt>
                <c:pt idx="53">
                  <c:v>42036</c:v>
                </c:pt>
                <c:pt idx="54">
                  <c:v>42064</c:v>
                </c:pt>
                <c:pt idx="55">
                  <c:v>42095</c:v>
                </c:pt>
                <c:pt idx="56">
                  <c:v>42125</c:v>
                </c:pt>
                <c:pt idx="57">
                  <c:v>42156</c:v>
                </c:pt>
                <c:pt idx="58">
                  <c:v>42186</c:v>
                </c:pt>
                <c:pt idx="59">
                  <c:v>42217</c:v>
                </c:pt>
                <c:pt idx="60">
                  <c:v>42248</c:v>
                </c:pt>
                <c:pt idx="61">
                  <c:v>42278</c:v>
                </c:pt>
                <c:pt idx="62">
                  <c:v>42309</c:v>
                </c:pt>
                <c:pt idx="63">
                  <c:v>42339</c:v>
                </c:pt>
                <c:pt idx="64">
                  <c:v>42370</c:v>
                </c:pt>
                <c:pt idx="65">
                  <c:v>42401</c:v>
                </c:pt>
                <c:pt idx="66">
                  <c:v>42430</c:v>
                </c:pt>
                <c:pt idx="67">
                  <c:v>42461</c:v>
                </c:pt>
                <c:pt idx="68">
                  <c:v>42491</c:v>
                </c:pt>
                <c:pt idx="69">
                  <c:v>42522</c:v>
                </c:pt>
                <c:pt idx="70">
                  <c:v>42552</c:v>
                </c:pt>
                <c:pt idx="71">
                  <c:v>42583</c:v>
                </c:pt>
                <c:pt idx="72">
                  <c:v>42614</c:v>
                </c:pt>
                <c:pt idx="73">
                  <c:v>42644</c:v>
                </c:pt>
                <c:pt idx="74">
                  <c:v>42675</c:v>
                </c:pt>
                <c:pt idx="75">
                  <c:v>42705</c:v>
                </c:pt>
              </c:numCache>
            </c:numRef>
          </c:cat>
          <c:val>
            <c:numRef>
              <c:f>'Regression and Forecast'!$H$6:$H$57</c:f>
              <c:numCache>
                <c:formatCode>_(* #,##0_);_(* \(#,##0\);_(* "-"??_);_(@_)</c:formatCode>
                <c:ptCount val="52"/>
                <c:pt idx="0">
                  <c:v>1811.4351432909002</c:v>
                </c:pt>
                <c:pt idx="1">
                  <c:v>6416.8234848830198</c:v>
                </c:pt>
                <c:pt idx="2">
                  <c:v>15329.650172979304</c:v>
                </c:pt>
                <c:pt idx="3">
                  <c:v>28073.186446696203</c:v>
                </c:pt>
                <c:pt idx="4">
                  <c:v>29890.488312222678</c:v>
                </c:pt>
                <c:pt idx="5">
                  <c:v>22522.627737191429</c:v>
                </c:pt>
                <c:pt idx="6">
                  <c:v>17192.889402798752</c:v>
                </c:pt>
                <c:pt idx="7">
                  <c:v>8183.4426258285584</c:v>
                </c:pt>
                <c:pt idx="8">
                  <c:v>4408.7519192615446</c:v>
                </c:pt>
                <c:pt idx="9">
                  <c:v>1690.8638647571936</c:v>
                </c:pt>
                <c:pt idx="10">
                  <c:v>3782.3144599227867</c:v>
                </c:pt>
                <c:pt idx="11">
                  <c:v>2242.9263382048525</c:v>
                </c:pt>
                <c:pt idx="12">
                  <c:v>2885.6318952939118</c:v>
                </c:pt>
                <c:pt idx="13">
                  <c:v>7384.7255229964476</c:v>
                </c:pt>
                <c:pt idx="14">
                  <c:v>12527.443156605941</c:v>
                </c:pt>
                <c:pt idx="15">
                  <c:v>19774.150968798</c:v>
                </c:pt>
                <c:pt idx="16">
                  <c:v>23006.074893748788</c:v>
                </c:pt>
                <c:pt idx="17">
                  <c:v>19952.011465715987</c:v>
                </c:pt>
                <c:pt idx="18">
                  <c:v>8197.2477794648257</c:v>
                </c:pt>
                <c:pt idx="19">
                  <c:v>7682.5918565376287</c:v>
                </c:pt>
                <c:pt idx="20">
                  <c:v>2041.8730125527236</c:v>
                </c:pt>
                <c:pt idx="21">
                  <c:v>2545.6222940612906</c:v>
                </c:pt>
                <c:pt idx="22">
                  <c:v>4032.6673463138754</c:v>
                </c:pt>
                <c:pt idx="23">
                  <c:v>1690.8831033246697</c:v>
                </c:pt>
                <c:pt idx="24">
                  <c:v>2982.2251495293135</c:v>
                </c:pt>
                <c:pt idx="25">
                  <c:v>9374.5163077917096</c:v>
                </c:pt>
                <c:pt idx="26">
                  <c:v>16684.28822132224</c:v>
                </c:pt>
                <c:pt idx="27">
                  <c:v>19174.904965478847</c:v>
                </c:pt>
                <c:pt idx="28">
                  <c:v>25292.513221268815</c:v>
                </c:pt>
                <c:pt idx="29">
                  <c:v>22664.525621963261</c:v>
                </c:pt>
                <c:pt idx="30">
                  <c:v>21740.375779646933</c:v>
                </c:pt>
                <c:pt idx="31">
                  <c:v>10078.679799188247</c:v>
                </c:pt>
                <c:pt idx="32">
                  <c:v>3046.9664154806669</c:v>
                </c:pt>
                <c:pt idx="33">
                  <c:v>1693.5225656772177</c:v>
                </c:pt>
                <c:pt idx="34">
                  <c:v>1973.5128582248244</c:v>
                </c:pt>
                <c:pt idx="35">
                  <c:v>1923.4757034479467</c:v>
                </c:pt>
                <c:pt idx="36">
                  <c:v>2044.2370202789725</c:v>
                </c:pt>
                <c:pt idx="37">
                  <c:v>8289.3948551403446</c:v>
                </c:pt>
                <c:pt idx="38">
                  <c:v>17758.059345840691</c:v>
                </c:pt>
                <c:pt idx="39">
                  <c:v>25829.096518311471</c:v>
                </c:pt>
                <c:pt idx="40">
                  <c:v>32744.403526506518</c:v>
                </c:pt>
                <c:pt idx="41">
                  <c:v>28297.665273222636</c:v>
                </c:pt>
                <c:pt idx="42">
                  <c:v>22799.500930769587</c:v>
                </c:pt>
                <c:pt idx="43">
                  <c:v>9066.8428735063317</c:v>
                </c:pt>
                <c:pt idx="44">
                  <c:v>3959.1862143989915</c:v>
                </c:pt>
                <c:pt idx="45">
                  <c:v>1948.9407967046932</c:v>
                </c:pt>
                <c:pt idx="46">
                  <c:v>1306.5455627713809</c:v>
                </c:pt>
                <c:pt idx="47">
                  <c:v>1968.6192884937911</c:v>
                </c:pt>
                <c:pt idx="48">
                  <c:v>2662.6110482085692</c:v>
                </c:pt>
                <c:pt idx="49">
                  <c:v>8280.918387667587</c:v>
                </c:pt>
                <c:pt idx="50">
                  <c:v>20127.457401840442</c:v>
                </c:pt>
                <c:pt idx="51">
                  <c:v>21831.691143866563</c:v>
                </c:pt>
              </c:numCache>
            </c:numRef>
          </c:val>
          <c:smooth val="0"/>
        </c:ser>
        <c:ser>
          <c:idx val="0"/>
          <c:order val="2"/>
          <c:tx>
            <c:v>Forecast Demand</c:v>
          </c:tx>
          <c:spPr>
            <a:ln>
              <a:solidFill>
                <a:srgbClr val="FFC000"/>
              </a:solidFill>
              <a:prstDash val="sysDash"/>
            </a:ln>
          </c:spPr>
          <c:marker>
            <c:symbol val="none"/>
          </c:marker>
          <c:cat>
            <c:numRef>
              <c:f>'Regression and Forecast'!$B$6:$B$81</c:f>
              <c:numCache>
                <c:formatCode>d\-mmm\-yy</c:formatCode>
                <c:ptCount val="76"/>
                <c:pt idx="0">
                  <c:v>40422</c:v>
                </c:pt>
                <c:pt idx="1">
                  <c:v>40452</c:v>
                </c:pt>
                <c:pt idx="2">
                  <c:v>40483</c:v>
                </c:pt>
                <c:pt idx="3">
                  <c:v>40513</c:v>
                </c:pt>
                <c:pt idx="4">
                  <c:v>40544</c:v>
                </c:pt>
                <c:pt idx="5">
                  <c:v>40575</c:v>
                </c:pt>
                <c:pt idx="6">
                  <c:v>40603</c:v>
                </c:pt>
                <c:pt idx="7">
                  <c:v>40634</c:v>
                </c:pt>
                <c:pt idx="8">
                  <c:v>40664</c:v>
                </c:pt>
                <c:pt idx="9">
                  <c:v>40695</c:v>
                </c:pt>
                <c:pt idx="10">
                  <c:v>40725</c:v>
                </c:pt>
                <c:pt idx="11">
                  <c:v>40756</c:v>
                </c:pt>
                <c:pt idx="12">
                  <c:v>40787</c:v>
                </c:pt>
                <c:pt idx="13">
                  <c:v>40817</c:v>
                </c:pt>
                <c:pt idx="14">
                  <c:v>40848</c:v>
                </c:pt>
                <c:pt idx="15">
                  <c:v>40878</c:v>
                </c:pt>
                <c:pt idx="16">
                  <c:v>40909</c:v>
                </c:pt>
                <c:pt idx="17">
                  <c:v>40940</c:v>
                </c:pt>
                <c:pt idx="18">
                  <c:v>40969</c:v>
                </c:pt>
                <c:pt idx="19">
                  <c:v>41000</c:v>
                </c:pt>
                <c:pt idx="20">
                  <c:v>41030</c:v>
                </c:pt>
                <c:pt idx="21">
                  <c:v>41061</c:v>
                </c:pt>
                <c:pt idx="22">
                  <c:v>41091</c:v>
                </c:pt>
                <c:pt idx="23">
                  <c:v>41122</c:v>
                </c:pt>
                <c:pt idx="24">
                  <c:v>41153</c:v>
                </c:pt>
                <c:pt idx="25">
                  <c:v>41183</c:v>
                </c:pt>
                <c:pt idx="26">
                  <c:v>41214</c:v>
                </c:pt>
                <c:pt idx="27">
                  <c:v>41244</c:v>
                </c:pt>
                <c:pt idx="28">
                  <c:v>41275</c:v>
                </c:pt>
                <c:pt idx="29">
                  <c:v>41306</c:v>
                </c:pt>
                <c:pt idx="30">
                  <c:v>41334</c:v>
                </c:pt>
                <c:pt idx="31">
                  <c:v>41365</c:v>
                </c:pt>
                <c:pt idx="32">
                  <c:v>41395</c:v>
                </c:pt>
                <c:pt idx="33">
                  <c:v>41426</c:v>
                </c:pt>
                <c:pt idx="34">
                  <c:v>41456</c:v>
                </c:pt>
                <c:pt idx="35">
                  <c:v>41487</c:v>
                </c:pt>
                <c:pt idx="36">
                  <c:v>41518</c:v>
                </c:pt>
                <c:pt idx="37">
                  <c:v>41548</c:v>
                </c:pt>
                <c:pt idx="38">
                  <c:v>41579</c:v>
                </c:pt>
                <c:pt idx="39">
                  <c:v>41609</c:v>
                </c:pt>
                <c:pt idx="40">
                  <c:v>41640</c:v>
                </c:pt>
                <c:pt idx="41">
                  <c:v>41671</c:v>
                </c:pt>
                <c:pt idx="42">
                  <c:v>41699</c:v>
                </c:pt>
                <c:pt idx="43">
                  <c:v>41730</c:v>
                </c:pt>
                <c:pt idx="44">
                  <c:v>41760</c:v>
                </c:pt>
                <c:pt idx="45">
                  <c:v>41791</c:v>
                </c:pt>
                <c:pt idx="46">
                  <c:v>41821</c:v>
                </c:pt>
                <c:pt idx="47">
                  <c:v>41852</c:v>
                </c:pt>
                <c:pt idx="48">
                  <c:v>41883</c:v>
                </c:pt>
                <c:pt idx="49">
                  <c:v>41913</c:v>
                </c:pt>
                <c:pt idx="50">
                  <c:v>41944</c:v>
                </c:pt>
                <c:pt idx="51">
                  <c:v>41974</c:v>
                </c:pt>
                <c:pt idx="52">
                  <c:v>42005</c:v>
                </c:pt>
                <c:pt idx="53">
                  <c:v>42036</c:v>
                </c:pt>
                <c:pt idx="54">
                  <c:v>42064</c:v>
                </c:pt>
                <c:pt idx="55">
                  <c:v>42095</c:v>
                </c:pt>
                <c:pt idx="56">
                  <c:v>42125</c:v>
                </c:pt>
                <c:pt idx="57">
                  <c:v>42156</c:v>
                </c:pt>
                <c:pt idx="58">
                  <c:v>42186</c:v>
                </c:pt>
                <c:pt idx="59">
                  <c:v>42217</c:v>
                </c:pt>
                <c:pt idx="60">
                  <c:v>42248</c:v>
                </c:pt>
                <c:pt idx="61">
                  <c:v>42278</c:v>
                </c:pt>
                <c:pt idx="62">
                  <c:v>42309</c:v>
                </c:pt>
                <c:pt idx="63">
                  <c:v>42339</c:v>
                </c:pt>
                <c:pt idx="64">
                  <c:v>42370</c:v>
                </c:pt>
                <c:pt idx="65">
                  <c:v>42401</c:v>
                </c:pt>
                <c:pt idx="66">
                  <c:v>42430</c:v>
                </c:pt>
                <c:pt idx="67">
                  <c:v>42461</c:v>
                </c:pt>
                <c:pt idx="68">
                  <c:v>42491</c:v>
                </c:pt>
                <c:pt idx="69">
                  <c:v>42522</c:v>
                </c:pt>
                <c:pt idx="70">
                  <c:v>42552</c:v>
                </c:pt>
                <c:pt idx="71">
                  <c:v>42583</c:v>
                </c:pt>
                <c:pt idx="72">
                  <c:v>42614</c:v>
                </c:pt>
                <c:pt idx="73">
                  <c:v>42644</c:v>
                </c:pt>
                <c:pt idx="74">
                  <c:v>42675</c:v>
                </c:pt>
                <c:pt idx="75">
                  <c:v>42705</c:v>
                </c:pt>
              </c:numCache>
            </c:numRef>
          </c:cat>
          <c:val>
            <c:numRef>
              <c:f>'Regression and Forecast'!$I$6:$I$81</c:f>
              <c:numCache>
                <c:formatCode>_(* #,##0_);_(* \(#,##0\);_(* "-"??_);_(@_)</c:formatCode>
                <c:ptCount val="76"/>
                <c:pt idx="52">
                  <c:v>27733.369988436698</c:v>
                </c:pt>
                <c:pt idx="53">
                  <c:v>23359.207524523325</c:v>
                </c:pt>
                <c:pt idx="54">
                  <c:v>17482.503473170022</c:v>
                </c:pt>
                <c:pt idx="55">
                  <c:v>8752.8892887651928</c:v>
                </c:pt>
                <c:pt idx="56">
                  <c:v>3364.1943904234818</c:v>
                </c:pt>
                <c:pt idx="57">
                  <c:v>1969.7373803000987</c:v>
                </c:pt>
                <c:pt idx="58">
                  <c:v>2773.7600568082166</c:v>
                </c:pt>
                <c:pt idx="59">
                  <c:v>1956.4761083678152</c:v>
                </c:pt>
                <c:pt idx="60">
                  <c:v>2477.2280513203336</c:v>
                </c:pt>
                <c:pt idx="61">
                  <c:v>7949.275711695821</c:v>
                </c:pt>
                <c:pt idx="62">
                  <c:v>16485.379659717724</c:v>
                </c:pt>
                <c:pt idx="63">
                  <c:v>22936.606008630217</c:v>
                </c:pt>
                <c:pt idx="64">
                  <c:v>27733.369988436698</c:v>
                </c:pt>
                <c:pt idx="65">
                  <c:v>23359.207524523325</c:v>
                </c:pt>
                <c:pt idx="66">
                  <c:v>17482.503473170022</c:v>
                </c:pt>
                <c:pt idx="67">
                  <c:v>8752.8892887651928</c:v>
                </c:pt>
                <c:pt idx="68">
                  <c:v>3364.1943904234818</c:v>
                </c:pt>
                <c:pt idx="69">
                  <c:v>1969.7373803000987</c:v>
                </c:pt>
                <c:pt idx="70">
                  <c:v>2773.7600568082166</c:v>
                </c:pt>
                <c:pt idx="71">
                  <c:v>1956.4761083678152</c:v>
                </c:pt>
                <c:pt idx="72">
                  <c:v>2477.2280513203336</c:v>
                </c:pt>
                <c:pt idx="73">
                  <c:v>7949.275711695821</c:v>
                </c:pt>
                <c:pt idx="74">
                  <c:v>16485.379659717724</c:v>
                </c:pt>
                <c:pt idx="75">
                  <c:v>22936.606008630217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8803536"/>
        <c:axId val="718806280"/>
      </c:lineChart>
      <c:dateAx>
        <c:axId val="718803536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crossAx val="718806280"/>
        <c:crosses val="autoZero"/>
        <c:auto val="1"/>
        <c:lblOffset val="100"/>
        <c:baseTimeUnit val="months"/>
      </c:dateAx>
      <c:valAx>
        <c:axId val="718806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18803536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8</xdr:col>
      <xdr:colOff>257736</xdr:colOff>
      <xdr:row>25</xdr:row>
      <xdr:rowOff>88528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437029</xdr:colOff>
      <xdr:row>14</xdr:row>
      <xdr:rowOff>57148</xdr:rowOff>
    </xdr:from>
    <xdr:to>
      <xdr:col>16</xdr:col>
      <xdr:colOff>448236</xdr:colOff>
      <xdr:row>35</xdr:row>
      <xdr:rowOff>145675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6"/>
  <sheetViews>
    <sheetView showGridLines="0" zoomScale="85" workbookViewId="0">
      <selection activeCell="R30" sqref="R30"/>
    </sheetView>
  </sheetViews>
  <sheetFormatPr defaultRowHeight="12.75" x14ac:dyDescent="0.2"/>
  <cols>
    <col min="1" max="1" width="3.7109375" style="3" customWidth="1"/>
    <col min="2" max="11" width="9.140625" style="3"/>
    <col min="12" max="12" width="7.28515625" style="3" customWidth="1"/>
    <col min="13" max="13" width="9.42578125" style="3" customWidth="1"/>
    <col min="14" max="14" width="12.5703125" style="3" customWidth="1"/>
    <col min="15" max="16384" width="9.140625" style="3"/>
  </cols>
  <sheetData>
    <row r="1" spans="1:14" s="43" customFormat="1" ht="18" x14ac:dyDescent="0.25">
      <c r="A1" s="42" t="s">
        <v>411</v>
      </c>
    </row>
    <row r="2" spans="1:14" s="45" customFormat="1" x14ac:dyDescent="0.2">
      <c r="A2" s="44"/>
    </row>
    <row r="5" spans="1:14" ht="13.5" thickBot="1" x14ac:dyDescent="0.25">
      <c r="J5" s="25" t="s">
        <v>394</v>
      </c>
    </row>
    <row r="6" spans="1:14" ht="51.75" customHeight="1" x14ac:dyDescent="0.2">
      <c r="J6" s="46" t="s">
        <v>4</v>
      </c>
      <c r="K6" s="47" t="str">
        <f>'Regression and Forecast'!X5</f>
        <v>Model_Demand</v>
      </c>
      <c r="L6" s="48"/>
      <c r="M6" s="46" t="str">
        <f>'Regression and Forecast'!AI5</f>
        <v>Forecast</v>
      </c>
      <c r="N6" s="49" t="str">
        <f>'Regression and Forecast'!AM5</f>
        <v>Demand_Smoothed Intramonth</v>
      </c>
    </row>
    <row r="7" spans="1:14" x14ac:dyDescent="0.2">
      <c r="J7" s="26">
        <v>42005</v>
      </c>
      <c r="K7" s="27">
        <f>'Regression and Forecast'!X6</f>
        <v>27733.369988436698</v>
      </c>
      <c r="M7" s="26">
        <f>'Regression and Forecast'!AI6</f>
        <v>42005</v>
      </c>
      <c r="N7" s="30">
        <f>'Regression and Forecast'!AM6</f>
        <v>860.17684556478252</v>
      </c>
    </row>
    <row r="8" spans="1:14" x14ac:dyDescent="0.2">
      <c r="J8" s="26">
        <v>42036</v>
      </c>
      <c r="K8" s="27">
        <f>'Regression and Forecast'!X7</f>
        <v>23359.207524523325</v>
      </c>
      <c r="M8" s="26">
        <f>'Regression and Forecast'!AI7</f>
        <v>42006</v>
      </c>
      <c r="N8" s="30">
        <f>'Regression and Forecast'!AM7</f>
        <v>1016.0422166078555</v>
      </c>
    </row>
    <row r="9" spans="1:14" x14ac:dyDescent="0.2">
      <c r="J9" s="26">
        <v>42064</v>
      </c>
      <c r="K9" s="27">
        <f>'Regression and Forecast'!X8</f>
        <v>17482.503473170022</v>
      </c>
      <c r="M9" s="26">
        <f>'Regression and Forecast'!AI8</f>
        <v>42007</v>
      </c>
      <c r="N9" s="30">
        <f>'Regression and Forecast'!AM8</f>
        <v>912.65114026416165</v>
      </c>
    </row>
    <row r="10" spans="1:14" x14ac:dyDescent="0.2">
      <c r="J10" s="26">
        <v>42095</v>
      </c>
      <c r="K10" s="27">
        <f>'Regression and Forecast'!X9</f>
        <v>8752.8892887651928</v>
      </c>
      <c r="M10" s="26">
        <f>'Regression and Forecast'!AI9</f>
        <v>42008</v>
      </c>
      <c r="N10" s="30">
        <f>'Regression and Forecast'!AM9</f>
        <v>876.67901784060894</v>
      </c>
    </row>
    <row r="11" spans="1:14" x14ac:dyDescent="0.2">
      <c r="J11" s="26">
        <v>42125</v>
      </c>
      <c r="K11" s="27">
        <f>'Regression and Forecast'!X10</f>
        <v>3364.1943904234818</v>
      </c>
      <c r="M11" s="26">
        <f>'Regression and Forecast'!AI10</f>
        <v>42009</v>
      </c>
      <c r="N11" s="30">
        <f>'Regression and Forecast'!AM10</f>
        <v>950.76147302029881</v>
      </c>
    </row>
    <row r="12" spans="1:14" x14ac:dyDescent="0.2">
      <c r="J12" s="26">
        <v>42156</v>
      </c>
      <c r="K12" s="27">
        <f>'Regression and Forecast'!X11</f>
        <v>1969.7373803000987</v>
      </c>
      <c r="M12" s="26">
        <f>'Regression and Forecast'!AI11</f>
        <v>42010</v>
      </c>
      <c r="N12" s="30">
        <f>'Regression and Forecast'!AM11</f>
        <v>997.28154670624349</v>
      </c>
    </row>
    <row r="13" spans="1:14" x14ac:dyDescent="0.2">
      <c r="J13" s="26">
        <v>42186</v>
      </c>
      <c r="K13" s="27">
        <f>'Regression and Forecast'!X12</f>
        <v>2773.7600568082166</v>
      </c>
      <c r="M13" s="26">
        <f>'Regression and Forecast'!AI12</f>
        <v>42011</v>
      </c>
      <c r="N13" s="30">
        <f>'Regression and Forecast'!AM12</f>
        <v>1085.7549247742029</v>
      </c>
    </row>
    <row r="14" spans="1:14" x14ac:dyDescent="0.2">
      <c r="J14" s="26">
        <v>42217</v>
      </c>
      <c r="K14" s="27">
        <f>'Regression and Forecast'!X13</f>
        <v>1956.4761083678152</v>
      </c>
      <c r="M14" s="26">
        <f>'Regression and Forecast'!AI13</f>
        <v>42012</v>
      </c>
      <c r="N14" s="30">
        <f>'Regression and Forecast'!AM13</f>
        <v>1001.0270441462513</v>
      </c>
    </row>
    <row r="15" spans="1:14" x14ac:dyDescent="0.2">
      <c r="J15" s="26">
        <v>42248</v>
      </c>
      <c r="K15" s="27">
        <f>'Regression and Forecast'!X14</f>
        <v>2477.2280513203336</v>
      </c>
      <c r="M15" s="26">
        <f>'Regression and Forecast'!AI14</f>
        <v>42013</v>
      </c>
      <c r="N15" s="30">
        <f>'Regression and Forecast'!AM14</f>
        <v>926.51943560266227</v>
      </c>
    </row>
    <row r="16" spans="1:14" x14ac:dyDescent="0.2">
      <c r="J16" s="26">
        <v>42278</v>
      </c>
      <c r="K16" s="27">
        <f>'Regression and Forecast'!X15</f>
        <v>7949.275711695821</v>
      </c>
      <c r="M16" s="26">
        <f>'Regression and Forecast'!AI15</f>
        <v>42014</v>
      </c>
      <c r="N16" s="30">
        <f>'Regression and Forecast'!AM15</f>
        <v>764.97567475297751</v>
      </c>
    </row>
    <row r="17" spans="10:14" x14ac:dyDescent="0.2">
      <c r="J17" s="26">
        <v>42309</v>
      </c>
      <c r="K17" s="27">
        <f>'Regression and Forecast'!X16</f>
        <v>16485.379659717724</v>
      </c>
      <c r="M17" s="26">
        <f>'Regression and Forecast'!AI16</f>
        <v>42015</v>
      </c>
      <c r="N17" s="30">
        <f>'Regression and Forecast'!AM16</f>
        <v>647.28492795033901</v>
      </c>
    </row>
    <row r="18" spans="10:14" x14ac:dyDescent="0.2">
      <c r="J18" s="26">
        <v>42339</v>
      </c>
      <c r="K18" s="27">
        <f>'Regression and Forecast'!X17</f>
        <v>22936.606008630217</v>
      </c>
      <c r="M18" s="26">
        <f>'Regression and Forecast'!AI17</f>
        <v>42016</v>
      </c>
      <c r="N18" s="30">
        <f>'Regression and Forecast'!AM17</f>
        <v>757.44527541484422</v>
      </c>
    </row>
    <row r="19" spans="10:14" x14ac:dyDescent="0.2">
      <c r="J19" s="26">
        <v>42370</v>
      </c>
      <c r="K19" s="27">
        <f>'Regression and Forecast'!X18</f>
        <v>27733.369988436698</v>
      </c>
      <c r="M19" s="26">
        <f>'Regression and Forecast'!AI18</f>
        <v>42017</v>
      </c>
      <c r="N19" s="30">
        <f>'Regression and Forecast'!AM18</f>
        <v>960.6955443035979</v>
      </c>
    </row>
    <row r="20" spans="10:14" x14ac:dyDescent="0.2">
      <c r="J20" s="26">
        <v>42401</v>
      </c>
      <c r="K20" s="27">
        <f>'Regression and Forecast'!X19</f>
        <v>23359.207524523325</v>
      </c>
      <c r="M20" s="26">
        <f>'Regression and Forecast'!AI19</f>
        <v>42018</v>
      </c>
      <c r="N20" s="30">
        <f>'Regression and Forecast'!AM19</f>
        <v>984.19511877354739</v>
      </c>
    </row>
    <row r="21" spans="10:14" x14ac:dyDescent="0.2">
      <c r="J21" s="26">
        <v>42430</v>
      </c>
      <c r="K21" s="27">
        <f>'Regression and Forecast'!X20</f>
        <v>17482.503473170022</v>
      </c>
      <c r="M21" s="26">
        <f>'Regression and Forecast'!AI20</f>
        <v>42019</v>
      </c>
      <c r="N21" s="30">
        <f>'Regression and Forecast'!AM20</f>
        <v>955.28054219071817</v>
      </c>
    </row>
    <row r="22" spans="10:14" x14ac:dyDescent="0.2">
      <c r="J22" s="26">
        <v>42461</v>
      </c>
      <c r="K22" s="27">
        <f>'Regression and Forecast'!X21</f>
        <v>8752.8892887651928</v>
      </c>
      <c r="M22" s="26">
        <f>'Regression and Forecast'!AI21</f>
        <v>42020</v>
      </c>
      <c r="N22" s="30">
        <f>'Regression and Forecast'!AM21</f>
        <v>784.56591219390452</v>
      </c>
    </row>
    <row r="23" spans="10:14" x14ac:dyDescent="0.2">
      <c r="J23" s="26">
        <v>42491</v>
      </c>
      <c r="K23" s="27">
        <f>'Regression and Forecast'!X22</f>
        <v>3364.1943904234818</v>
      </c>
      <c r="M23" s="26">
        <f>'Regression and Forecast'!AI22</f>
        <v>42021</v>
      </c>
      <c r="N23" s="30">
        <f>'Regression and Forecast'!AM22</f>
        <v>788.57272340879661</v>
      </c>
    </row>
    <row r="24" spans="10:14" x14ac:dyDescent="0.2">
      <c r="J24" s="26">
        <v>42522</v>
      </c>
      <c r="K24" s="27">
        <f>'Regression and Forecast'!X23</f>
        <v>1969.7373803000987</v>
      </c>
      <c r="M24" s="26">
        <f>'Regression and Forecast'!AI23</f>
        <v>42022</v>
      </c>
      <c r="N24" s="30">
        <f>'Regression and Forecast'!AM23</f>
        <v>841.92428578100123</v>
      </c>
    </row>
    <row r="25" spans="10:14" x14ac:dyDescent="0.2">
      <c r="J25" s="26">
        <v>42552</v>
      </c>
      <c r="K25" s="27">
        <f>'Regression and Forecast'!X24</f>
        <v>2773.7600568082166</v>
      </c>
      <c r="M25" s="26">
        <f>'Regression and Forecast'!AI24</f>
        <v>42023</v>
      </c>
      <c r="N25" s="30">
        <f>'Regression and Forecast'!AM24</f>
        <v>798.19363294600396</v>
      </c>
    </row>
    <row r="26" spans="10:14" x14ac:dyDescent="0.2">
      <c r="J26" s="26">
        <v>42583</v>
      </c>
      <c r="K26" s="27">
        <f>'Regression and Forecast'!X25</f>
        <v>1956.4761083678152</v>
      </c>
      <c r="M26" s="26">
        <f>'Regression and Forecast'!AI25</f>
        <v>42024</v>
      </c>
      <c r="N26" s="30">
        <f>'Regression and Forecast'!AM25</f>
        <v>921.90496616522182</v>
      </c>
    </row>
    <row r="27" spans="10:14" x14ac:dyDescent="0.2">
      <c r="J27" s="26">
        <v>42614</v>
      </c>
      <c r="K27" s="27">
        <f>'Regression and Forecast'!X26</f>
        <v>2477.2280513203336</v>
      </c>
      <c r="M27" s="26">
        <f>'Regression and Forecast'!AI26</f>
        <v>42025</v>
      </c>
      <c r="N27" s="30">
        <f>'Regression and Forecast'!AM26</f>
        <v>1092.5718960285246</v>
      </c>
    </row>
    <row r="28" spans="10:14" x14ac:dyDescent="0.2">
      <c r="J28" s="26">
        <v>42644</v>
      </c>
      <c r="K28" s="27">
        <f>'Regression and Forecast'!X27</f>
        <v>7949.275711695821</v>
      </c>
      <c r="M28" s="26">
        <f>'Regression and Forecast'!AI27</f>
        <v>42026</v>
      </c>
      <c r="N28" s="30">
        <f>'Regression and Forecast'!AM27</f>
        <v>1004.3453143035121</v>
      </c>
    </row>
    <row r="29" spans="10:14" x14ac:dyDescent="0.2">
      <c r="J29" s="26">
        <v>42675</v>
      </c>
      <c r="K29" s="27">
        <f>'Regression and Forecast'!X28</f>
        <v>16485.379659717724</v>
      </c>
      <c r="M29" s="26">
        <f>'Regression and Forecast'!AI28</f>
        <v>42027</v>
      </c>
      <c r="N29" s="30">
        <f>'Regression and Forecast'!AM28</f>
        <v>1002.9640843505522</v>
      </c>
    </row>
    <row r="30" spans="10:14" ht="13.5" thickBot="1" x14ac:dyDescent="0.25">
      <c r="J30" s="28">
        <v>42705</v>
      </c>
      <c r="K30" s="29">
        <f>'Regression and Forecast'!X29</f>
        <v>22936.606008630217</v>
      </c>
      <c r="M30" s="26">
        <f>'Regression and Forecast'!AI29</f>
        <v>42028</v>
      </c>
      <c r="N30" s="30">
        <f>'Regression and Forecast'!AM29</f>
        <v>938.27855547245429</v>
      </c>
    </row>
    <row r="31" spans="10:14" x14ac:dyDescent="0.2">
      <c r="M31" s="26">
        <f>'Regression and Forecast'!AI30</f>
        <v>42029</v>
      </c>
      <c r="N31" s="30">
        <f>'Regression and Forecast'!AM30</f>
        <v>896.29621622656384</v>
      </c>
    </row>
    <row r="32" spans="10:14" x14ac:dyDescent="0.2">
      <c r="M32" s="26">
        <f>'Regression and Forecast'!AI31</f>
        <v>42030</v>
      </c>
      <c r="N32" s="30">
        <f>'Regression and Forecast'!AM31</f>
        <v>883.99580353736826</v>
      </c>
    </row>
    <row r="33" spans="13:14" x14ac:dyDescent="0.2">
      <c r="M33" s="26">
        <f>'Regression and Forecast'!AI32</f>
        <v>42031</v>
      </c>
      <c r="N33" s="30">
        <f>'Regression and Forecast'!AM32</f>
        <v>938.04212872374956</v>
      </c>
    </row>
    <row r="34" spans="13:14" x14ac:dyDescent="0.2">
      <c r="M34" s="26">
        <f>'Regression and Forecast'!AI33</f>
        <v>42032</v>
      </c>
      <c r="N34" s="30">
        <f>'Regression and Forecast'!AM33</f>
        <v>850.56215778412013</v>
      </c>
    </row>
    <row r="35" spans="13:14" x14ac:dyDescent="0.2">
      <c r="M35" s="26">
        <f>'Regression and Forecast'!AI34</f>
        <v>42033</v>
      </c>
      <c r="N35" s="30">
        <f>'Regression and Forecast'!AM34</f>
        <v>731.02354928765715</v>
      </c>
    </row>
    <row r="36" spans="13:14" x14ac:dyDescent="0.2">
      <c r="M36" s="26">
        <f>'Regression and Forecast'!AI35</f>
        <v>42034</v>
      </c>
      <c r="N36" s="30">
        <f>'Regression and Forecast'!AM35</f>
        <v>767.97456140760164</v>
      </c>
    </row>
    <row r="37" spans="13:14" x14ac:dyDescent="0.2">
      <c r="M37" s="26">
        <f>'Regression and Forecast'!AI36</f>
        <v>42035</v>
      </c>
      <c r="N37" s="30">
        <f>'Regression and Forecast'!AM36</f>
        <v>795.38347290657384</v>
      </c>
    </row>
    <row r="38" spans="13:14" x14ac:dyDescent="0.2">
      <c r="M38" s="26">
        <f>'Regression and Forecast'!AI37</f>
        <v>42036</v>
      </c>
      <c r="N38" s="30">
        <f>'Regression and Forecast'!AM37</f>
        <v>802.89888038772108</v>
      </c>
    </row>
    <row r="39" spans="13:14" x14ac:dyDescent="0.2">
      <c r="M39" s="26">
        <f>'Regression and Forecast'!AI38</f>
        <v>42037</v>
      </c>
      <c r="N39" s="30">
        <f>'Regression and Forecast'!AM38</f>
        <v>918.10192554422576</v>
      </c>
    </row>
    <row r="40" spans="13:14" x14ac:dyDescent="0.2">
      <c r="M40" s="26">
        <f>'Regression and Forecast'!AI39</f>
        <v>42038</v>
      </c>
      <c r="N40" s="30">
        <f>'Regression and Forecast'!AM39</f>
        <v>902.93926758113548</v>
      </c>
    </row>
    <row r="41" spans="13:14" x14ac:dyDescent="0.2">
      <c r="M41" s="26">
        <f>'Regression and Forecast'!AI40</f>
        <v>42039</v>
      </c>
      <c r="N41" s="30">
        <f>'Regression and Forecast'!AM40</f>
        <v>866.40916229715776</v>
      </c>
    </row>
    <row r="42" spans="13:14" x14ac:dyDescent="0.2">
      <c r="M42" s="26">
        <f>'Regression and Forecast'!AI41</f>
        <v>42040</v>
      </c>
      <c r="N42" s="30">
        <f>'Regression and Forecast'!AM41</f>
        <v>879.96141691547643</v>
      </c>
    </row>
    <row r="43" spans="13:14" x14ac:dyDescent="0.2">
      <c r="M43" s="26">
        <f>'Regression and Forecast'!AI42</f>
        <v>42041</v>
      </c>
      <c r="N43" s="30">
        <f>'Regression and Forecast'!AM42</f>
        <v>861.37665184474633</v>
      </c>
    </row>
    <row r="44" spans="13:14" x14ac:dyDescent="0.2">
      <c r="M44" s="26">
        <f>'Regression and Forecast'!AI43</f>
        <v>42042</v>
      </c>
      <c r="N44" s="30">
        <f>'Regression and Forecast'!AM43</f>
        <v>794.18375640425018</v>
      </c>
    </row>
    <row r="45" spans="13:14" x14ac:dyDescent="0.2">
      <c r="M45" s="26">
        <f>'Regression and Forecast'!AI44</f>
        <v>42043</v>
      </c>
      <c r="N45" s="30">
        <f>'Regression and Forecast'!AM44</f>
        <v>870.72725361867867</v>
      </c>
    </row>
    <row r="46" spans="13:14" x14ac:dyDescent="0.2">
      <c r="M46" s="26">
        <f>'Regression and Forecast'!AI45</f>
        <v>42044</v>
      </c>
      <c r="N46" s="30">
        <f>'Regression and Forecast'!AM45</f>
        <v>968.83752503857977</v>
      </c>
    </row>
    <row r="47" spans="13:14" x14ac:dyDescent="0.2">
      <c r="M47" s="26">
        <f>'Regression and Forecast'!AI46</f>
        <v>42045</v>
      </c>
      <c r="N47" s="30">
        <f>'Regression and Forecast'!AM46</f>
        <v>956.85225602779633</v>
      </c>
    </row>
    <row r="48" spans="13:14" x14ac:dyDescent="0.2">
      <c r="M48" s="26">
        <f>'Regression and Forecast'!AI47</f>
        <v>42046</v>
      </c>
      <c r="N48" s="30">
        <f>'Regression and Forecast'!AM47</f>
        <v>927.8965723580767</v>
      </c>
    </row>
    <row r="49" spans="13:14" x14ac:dyDescent="0.2">
      <c r="M49" s="26">
        <f>'Regression and Forecast'!AI48</f>
        <v>42047</v>
      </c>
      <c r="N49" s="30">
        <f>'Regression and Forecast'!AM48</f>
        <v>892.82293480503222</v>
      </c>
    </row>
    <row r="50" spans="13:14" x14ac:dyDescent="0.2">
      <c r="M50" s="26">
        <f>'Regression and Forecast'!AI49</f>
        <v>42048</v>
      </c>
      <c r="N50" s="30">
        <f>'Regression and Forecast'!AM49</f>
        <v>784.72066322020521</v>
      </c>
    </row>
    <row r="51" spans="13:14" x14ac:dyDescent="0.2">
      <c r="M51" s="26">
        <f>'Regression and Forecast'!AI50</f>
        <v>42049</v>
      </c>
      <c r="N51" s="30">
        <f>'Regression and Forecast'!AM50</f>
        <v>802.55351202333975</v>
      </c>
    </row>
    <row r="52" spans="13:14" x14ac:dyDescent="0.2">
      <c r="M52" s="26">
        <f>'Regression and Forecast'!AI51</f>
        <v>42050</v>
      </c>
      <c r="N52" s="30">
        <f>'Regression and Forecast'!AM51</f>
        <v>849.94002514995134</v>
      </c>
    </row>
    <row r="53" spans="13:14" x14ac:dyDescent="0.2">
      <c r="M53" s="26">
        <f>'Regression and Forecast'!AI52</f>
        <v>42051</v>
      </c>
      <c r="N53" s="30">
        <f>'Regression and Forecast'!AM52</f>
        <v>818.16021502634862</v>
      </c>
    </row>
    <row r="54" spans="13:14" x14ac:dyDescent="0.2">
      <c r="M54" s="26">
        <f>'Regression and Forecast'!AI53</f>
        <v>42052</v>
      </c>
      <c r="N54" s="30">
        <f>'Regression and Forecast'!AM53</f>
        <v>725.16731599982131</v>
      </c>
    </row>
    <row r="55" spans="13:14" x14ac:dyDescent="0.2">
      <c r="M55" s="26">
        <f>'Regression and Forecast'!AI54</f>
        <v>42053</v>
      </c>
      <c r="N55" s="30">
        <f>'Regression and Forecast'!AM54</f>
        <v>715.54436660140561</v>
      </c>
    </row>
    <row r="56" spans="13:14" x14ac:dyDescent="0.2">
      <c r="M56" s="26">
        <f>'Regression and Forecast'!AI55</f>
        <v>42054</v>
      </c>
      <c r="N56" s="30">
        <f>'Regression and Forecast'!AM55</f>
        <v>851.1340129239552</v>
      </c>
    </row>
    <row r="57" spans="13:14" x14ac:dyDescent="0.2">
      <c r="M57" s="26">
        <f>'Regression and Forecast'!AI56</f>
        <v>42055</v>
      </c>
      <c r="N57" s="30">
        <f>'Regression and Forecast'!AM56</f>
        <v>762.11186332105615</v>
      </c>
    </row>
    <row r="58" spans="13:14" x14ac:dyDescent="0.2">
      <c r="M58" s="26">
        <f>'Regression and Forecast'!AI57</f>
        <v>42056</v>
      </c>
      <c r="N58" s="30">
        <f>'Regression and Forecast'!AM57</f>
        <v>710.54737975218723</v>
      </c>
    </row>
    <row r="59" spans="13:14" x14ac:dyDescent="0.2">
      <c r="M59" s="26">
        <f>'Regression and Forecast'!AI58</f>
        <v>42057</v>
      </c>
      <c r="N59" s="30">
        <f>'Regression and Forecast'!AM58</f>
        <v>766.9213644867533</v>
      </c>
    </row>
    <row r="60" spans="13:14" x14ac:dyDescent="0.2">
      <c r="M60" s="26">
        <f>'Regression and Forecast'!AI59</f>
        <v>42058</v>
      </c>
      <c r="N60" s="30">
        <f>'Regression and Forecast'!AM59</f>
        <v>837.11797793061066</v>
      </c>
    </row>
    <row r="61" spans="13:14" x14ac:dyDescent="0.2">
      <c r="M61" s="26">
        <f>'Regression and Forecast'!AI60</f>
        <v>42059</v>
      </c>
      <c r="N61" s="30">
        <f>'Regression and Forecast'!AM60</f>
        <v>810.14766897270476</v>
      </c>
    </row>
    <row r="62" spans="13:14" x14ac:dyDescent="0.2">
      <c r="M62" s="26">
        <f>'Regression and Forecast'!AI61</f>
        <v>42060</v>
      </c>
      <c r="N62" s="30">
        <f>'Regression and Forecast'!AM61</f>
        <v>832.65384512929438</v>
      </c>
    </row>
    <row r="63" spans="13:14" x14ac:dyDescent="0.2">
      <c r="M63" s="26">
        <f>'Regression and Forecast'!AI62</f>
        <v>42061</v>
      </c>
      <c r="N63" s="30">
        <f>'Regression and Forecast'!AM62</f>
        <v>834.83065259165141</v>
      </c>
    </row>
    <row r="64" spans="13:14" x14ac:dyDescent="0.2">
      <c r="M64" s="26">
        <f>'Regression and Forecast'!AI63</f>
        <v>42062</v>
      </c>
      <c r="N64" s="30">
        <f>'Regression and Forecast'!AM63</f>
        <v>821.30208037546242</v>
      </c>
    </row>
    <row r="65" spans="13:14" x14ac:dyDescent="0.2">
      <c r="M65" s="26">
        <f>'Regression and Forecast'!AI64</f>
        <v>42063</v>
      </c>
      <c r="N65" s="30">
        <f>'Regression and Forecast'!AM64</f>
        <v>793.34697819569203</v>
      </c>
    </row>
    <row r="66" spans="13:14" x14ac:dyDescent="0.2">
      <c r="M66" s="26">
        <f>'Regression and Forecast'!AI65</f>
        <v>42064</v>
      </c>
      <c r="N66" s="30">
        <f>'Regression and Forecast'!AM65</f>
        <v>746.53456398010474</v>
      </c>
    </row>
    <row r="67" spans="13:14" x14ac:dyDescent="0.2">
      <c r="M67" s="26">
        <f>'Regression and Forecast'!AI66</f>
        <v>42065</v>
      </c>
      <c r="N67" s="30">
        <f>'Regression and Forecast'!AM66</f>
        <v>804.54101788793071</v>
      </c>
    </row>
    <row r="68" spans="13:14" x14ac:dyDescent="0.2">
      <c r="M68" s="26">
        <f>'Regression and Forecast'!AI67</f>
        <v>42066</v>
      </c>
      <c r="N68" s="30">
        <f>'Regression and Forecast'!AM67</f>
        <v>812.62408009031435</v>
      </c>
    </row>
    <row r="69" spans="13:14" x14ac:dyDescent="0.2">
      <c r="M69" s="26">
        <f>'Regression and Forecast'!AI68</f>
        <v>42067</v>
      </c>
      <c r="N69" s="30">
        <f>'Regression and Forecast'!AM68</f>
        <v>769.67007143860667</v>
      </c>
    </row>
    <row r="70" spans="13:14" x14ac:dyDescent="0.2">
      <c r="M70" s="26">
        <f>'Regression and Forecast'!AI69</f>
        <v>42068</v>
      </c>
      <c r="N70" s="30">
        <f>'Regression and Forecast'!AM69</f>
        <v>852.12864672288981</v>
      </c>
    </row>
    <row r="71" spans="13:14" x14ac:dyDescent="0.2">
      <c r="M71" s="26">
        <f>'Regression and Forecast'!AI70</f>
        <v>42069</v>
      </c>
      <c r="N71" s="30">
        <f>'Regression and Forecast'!AM70</f>
        <v>769.50707358773218</v>
      </c>
    </row>
    <row r="72" spans="13:14" x14ac:dyDescent="0.2">
      <c r="M72" s="26">
        <f>'Regression and Forecast'!AI71</f>
        <v>42070</v>
      </c>
      <c r="N72" s="30">
        <f>'Regression and Forecast'!AM71</f>
        <v>600.22361808886478</v>
      </c>
    </row>
    <row r="73" spans="13:14" x14ac:dyDescent="0.2">
      <c r="M73" s="26">
        <f>'Regression and Forecast'!AI72</f>
        <v>42071</v>
      </c>
      <c r="N73" s="30">
        <f>'Regression and Forecast'!AM72</f>
        <v>622.26092752709985</v>
      </c>
    </row>
    <row r="74" spans="13:14" x14ac:dyDescent="0.2">
      <c r="M74" s="26">
        <f>'Regression and Forecast'!AI73</f>
        <v>42072</v>
      </c>
      <c r="N74" s="30">
        <f>'Regression and Forecast'!AM73</f>
        <v>606.04060389194944</v>
      </c>
    </row>
    <row r="75" spans="13:14" x14ac:dyDescent="0.2">
      <c r="M75" s="26">
        <f>'Regression and Forecast'!AI74</f>
        <v>42073</v>
      </c>
      <c r="N75" s="30">
        <f>'Regression and Forecast'!AM74</f>
        <v>476.59586061995026</v>
      </c>
    </row>
    <row r="76" spans="13:14" x14ac:dyDescent="0.2">
      <c r="M76" s="26">
        <f>'Regression and Forecast'!AI75</f>
        <v>42074</v>
      </c>
      <c r="N76" s="30">
        <f>'Regression and Forecast'!AM75</f>
        <v>439.94579385081494</v>
      </c>
    </row>
    <row r="77" spans="13:14" x14ac:dyDescent="0.2">
      <c r="M77" s="26">
        <f>'Regression and Forecast'!AI76</f>
        <v>42075</v>
      </c>
      <c r="N77" s="30">
        <f>'Regression and Forecast'!AM76</f>
        <v>535.45234709760302</v>
      </c>
    </row>
    <row r="78" spans="13:14" x14ac:dyDescent="0.2">
      <c r="M78" s="26">
        <f>'Regression and Forecast'!AI77</f>
        <v>42076</v>
      </c>
      <c r="N78" s="30">
        <f>'Regression and Forecast'!AM77</f>
        <v>583.57950004144072</v>
      </c>
    </row>
    <row r="79" spans="13:14" x14ac:dyDescent="0.2">
      <c r="M79" s="26">
        <f>'Regression and Forecast'!AI78</f>
        <v>42077</v>
      </c>
      <c r="N79" s="30">
        <f>'Regression and Forecast'!AM78</f>
        <v>452.61278204729103</v>
      </c>
    </row>
    <row r="80" spans="13:14" x14ac:dyDescent="0.2">
      <c r="M80" s="26">
        <f>'Regression and Forecast'!AI79</f>
        <v>42078</v>
      </c>
      <c r="N80" s="30">
        <f>'Regression and Forecast'!AM79</f>
        <v>421.0142630085374</v>
      </c>
    </row>
    <row r="81" spans="13:14" x14ac:dyDescent="0.2">
      <c r="M81" s="26">
        <f>'Regression and Forecast'!AI80</f>
        <v>42079</v>
      </c>
      <c r="N81" s="30">
        <f>'Regression and Forecast'!AM80</f>
        <v>412.79442684139195</v>
      </c>
    </row>
    <row r="82" spans="13:14" x14ac:dyDescent="0.2">
      <c r="M82" s="26">
        <f>'Regression and Forecast'!AI81</f>
        <v>42080</v>
      </c>
      <c r="N82" s="30">
        <f>'Regression and Forecast'!AM81</f>
        <v>455.53379094830382</v>
      </c>
    </row>
    <row r="83" spans="13:14" x14ac:dyDescent="0.2">
      <c r="M83" s="26">
        <f>'Regression and Forecast'!AI82</f>
        <v>42081</v>
      </c>
      <c r="N83" s="30">
        <f>'Regression and Forecast'!AM82</f>
        <v>461.68660782690534</v>
      </c>
    </row>
    <row r="84" spans="13:14" x14ac:dyDescent="0.2">
      <c r="M84" s="26">
        <f>'Regression and Forecast'!AI83</f>
        <v>42082</v>
      </c>
      <c r="N84" s="30">
        <f>'Regression and Forecast'!AM83</f>
        <v>450.51550153687953</v>
      </c>
    </row>
    <row r="85" spans="13:14" x14ac:dyDescent="0.2">
      <c r="M85" s="26">
        <f>'Regression and Forecast'!AI84</f>
        <v>42083</v>
      </c>
      <c r="N85" s="30">
        <f>'Regression and Forecast'!AM84</f>
        <v>473.18178903114006</v>
      </c>
    </row>
    <row r="86" spans="13:14" x14ac:dyDescent="0.2">
      <c r="M86" s="26">
        <f>'Regression and Forecast'!AI85</f>
        <v>42084</v>
      </c>
      <c r="N86" s="30">
        <f>'Regression and Forecast'!AM85</f>
        <v>387.1095896938773</v>
      </c>
    </row>
    <row r="87" spans="13:14" x14ac:dyDescent="0.2">
      <c r="M87" s="26">
        <f>'Regression and Forecast'!AI86</f>
        <v>42085</v>
      </c>
      <c r="N87" s="30">
        <f>'Regression and Forecast'!AM86</f>
        <v>460.91714030009365</v>
      </c>
    </row>
    <row r="88" spans="13:14" x14ac:dyDescent="0.2">
      <c r="M88" s="26">
        <f>'Regression and Forecast'!AI87</f>
        <v>42086</v>
      </c>
      <c r="N88" s="30">
        <f>'Regression and Forecast'!AM87</f>
        <v>541.87853736833097</v>
      </c>
    </row>
    <row r="89" spans="13:14" x14ac:dyDescent="0.2">
      <c r="M89" s="26">
        <f>'Regression and Forecast'!AI88</f>
        <v>42087</v>
      </c>
      <c r="N89" s="30">
        <f>'Regression and Forecast'!AM88</f>
        <v>604.98111786126503</v>
      </c>
    </row>
    <row r="90" spans="13:14" x14ac:dyDescent="0.2">
      <c r="M90" s="26">
        <f>'Regression and Forecast'!AI89</f>
        <v>42088</v>
      </c>
      <c r="N90" s="30">
        <f>'Regression and Forecast'!AM89</f>
        <v>582.71357395866971</v>
      </c>
    </row>
    <row r="91" spans="13:14" x14ac:dyDescent="0.2">
      <c r="M91" s="26">
        <f>'Regression and Forecast'!AI90</f>
        <v>42089</v>
      </c>
      <c r="N91" s="30">
        <f>'Regression and Forecast'!AM90</f>
        <v>666.47816952308494</v>
      </c>
    </row>
    <row r="92" spans="13:14" x14ac:dyDescent="0.2">
      <c r="M92" s="26">
        <f>'Regression and Forecast'!AI91</f>
        <v>42090</v>
      </c>
      <c r="N92" s="30">
        <f>'Regression and Forecast'!AM91</f>
        <v>594.45553164104297</v>
      </c>
    </row>
    <row r="93" spans="13:14" x14ac:dyDescent="0.2">
      <c r="M93" s="26">
        <f>'Regression and Forecast'!AI92</f>
        <v>42091</v>
      </c>
      <c r="N93" s="30">
        <f>'Regression and Forecast'!AM92</f>
        <v>536.43033420285019</v>
      </c>
    </row>
    <row r="94" spans="13:14" x14ac:dyDescent="0.2">
      <c r="M94" s="26">
        <f>'Regression and Forecast'!AI93</f>
        <v>42092</v>
      </c>
      <c r="N94" s="30">
        <f>'Regression and Forecast'!AM93</f>
        <v>522.11504794979567</v>
      </c>
    </row>
    <row r="95" spans="13:14" x14ac:dyDescent="0.2">
      <c r="M95" s="26">
        <f>'Regression and Forecast'!AI94</f>
        <v>42093</v>
      </c>
      <c r="N95" s="30">
        <f>'Regression and Forecast'!AM94</f>
        <v>431.4862053904273</v>
      </c>
    </row>
    <row r="96" spans="13:14" x14ac:dyDescent="0.2">
      <c r="M96" s="26">
        <f>'Regression and Forecast'!AI95</f>
        <v>42094</v>
      </c>
      <c r="N96" s="30">
        <f>'Regression and Forecast'!AM95</f>
        <v>407.49495921483407</v>
      </c>
    </row>
    <row r="97" spans="13:14" x14ac:dyDescent="0.2">
      <c r="M97" s="26">
        <f>'Regression and Forecast'!AI96</f>
        <v>42095</v>
      </c>
      <c r="N97" s="30">
        <f>'Regression and Forecast'!AM96</f>
        <v>374.78500085287288</v>
      </c>
    </row>
    <row r="98" spans="13:14" x14ac:dyDescent="0.2">
      <c r="M98" s="26">
        <f>'Regression and Forecast'!AI97</f>
        <v>42096</v>
      </c>
      <c r="N98" s="30">
        <f>'Regression and Forecast'!AM97</f>
        <v>371.14921368811071</v>
      </c>
    </row>
    <row r="99" spans="13:14" x14ac:dyDescent="0.2">
      <c r="M99" s="26">
        <f>'Regression and Forecast'!AI98</f>
        <v>42097</v>
      </c>
      <c r="N99" s="30">
        <f>'Regression and Forecast'!AM98</f>
        <v>339.14475827166365</v>
      </c>
    </row>
    <row r="100" spans="13:14" x14ac:dyDescent="0.2">
      <c r="M100" s="26">
        <f>'Regression and Forecast'!AI99</f>
        <v>42098</v>
      </c>
      <c r="N100" s="30">
        <f>'Regression and Forecast'!AM99</f>
        <v>402.1206970674794</v>
      </c>
    </row>
    <row r="101" spans="13:14" x14ac:dyDescent="0.2">
      <c r="M101" s="26">
        <f>'Regression and Forecast'!AI100</f>
        <v>42099</v>
      </c>
      <c r="N101" s="30">
        <f>'Regression and Forecast'!AM100</f>
        <v>440.70012444852654</v>
      </c>
    </row>
    <row r="102" spans="13:14" x14ac:dyDescent="0.2">
      <c r="M102" s="26">
        <f>'Regression and Forecast'!AI101</f>
        <v>42100</v>
      </c>
      <c r="N102" s="30">
        <f>'Regression and Forecast'!AM101</f>
        <v>310.9811362610256</v>
      </c>
    </row>
    <row r="103" spans="13:14" x14ac:dyDescent="0.2">
      <c r="M103" s="26">
        <f>'Regression and Forecast'!AI102</f>
        <v>42101</v>
      </c>
      <c r="N103" s="30">
        <f>'Regression and Forecast'!AM102</f>
        <v>287.08687735403515</v>
      </c>
    </row>
    <row r="104" spans="13:14" x14ac:dyDescent="0.2">
      <c r="M104" s="26">
        <f>'Regression and Forecast'!AI103</f>
        <v>42102</v>
      </c>
      <c r="N104" s="30">
        <f>'Regression and Forecast'!AM103</f>
        <v>214.71240791508265</v>
      </c>
    </row>
    <row r="105" spans="13:14" x14ac:dyDescent="0.2">
      <c r="M105" s="26">
        <f>'Regression and Forecast'!AI104</f>
        <v>42103</v>
      </c>
      <c r="N105" s="30">
        <f>'Regression and Forecast'!AM104</f>
        <v>168.95036455432259</v>
      </c>
    </row>
    <row r="106" spans="13:14" x14ac:dyDescent="0.2">
      <c r="M106" s="26">
        <f>'Regression and Forecast'!AI105</f>
        <v>42104</v>
      </c>
      <c r="N106" s="30">
        <f>'Regression and Forecast'!AM105</f>
        <v>253.74151338647906</v>
      </c>
    </row>
    <row r="107" spans="13:14" x14ac:dyDescent="0.2">
      <c r="M107" s="26">
        <f>'Regression and Forecast'!AI106</f>
        <v>42105</v>
      </c>
      <c r="N107" s="30">
        <f>'Regression and Forecast'!AM106</f>
        <v>348.66242725134066</v>
      </c>
    </row>
    <row r="108" spans="13:14" x14ac:dyDescent="0.2">
      <c r="M108" s="26">
        <f>'Regression and Forecast'!AI107</f>
        <v>42106</v>
      </c>
      <c r="N108" s="30">
        <f>'Regression and Forecast'!AM107</f>
        <v>286.77189113169305</v>
      </c>
    </row>
    <row r="109" spans="13:14" x14ac:dyDescent="0.2">
      <c r="M109" s="26">
        <f>'Regression and Forecast'!AI108</f>
        <v>42107</v>
      </c>
      <c r="N109" s="30">
        <f>'Regression and Forecast'!AM108</f>
        <v>225.97801666409092</v>
      </c>
    </row>
    <row r="110" spans="13:14" x14ac:dyDescent="0.2">
      <c r="M110" s="26">
        <f>'Regression and Forecast'!AI109</f>
        <v>42108</v>
      </c>
      <c r="N110" s="30">
        <f>'Regression and Forecast'!AM109</f>
        <v>251.58495049668159</v>
      </c>
    </row>
    <row r="111" spans="13:14" x14ac:dyDescent="0.2">
      <c r="M111" s="26">
        <f>'Regression and Forecast'!AI110</f>
        <v>42109</v>
      </c>
      <c r="N111" s="30">
        <f>'Regression and Forecast'!AM110</f>
        <v>277.78022895676094</v>
      </c>
    </row>
    <row r="112" spans="13:14" x14ac:dyDescent="0.2">
      <c r="M112" s="26">
        <f>'Regression and Forecast'!AI111</f>
        <v>42110</v>
      </c>
      <c r="N112" s="30">
        <f>'Regression and Forecast'!AM111</f>
        <v>354.50031379109976</v>
      </c>
    </row>
    <row r="113" spans="13:14" x14ac:dyDescent="0.2">
      <c r="M113" s="26">
        <f>'Regression and Forecast'!AI112</f>
        <v>42111</v>
      </c>
      <c r="N113" s="30">
        <f>'Regression and Forecast'!AM112</f>
        <v>220.69288956901008</v>
      </c>
    </row>
    <row r="114" spans="13:14" x14ac:dyDescent="0.2">
      <c r="M114" s="26">
        <f>'Regression and Forecast'!AI113</f>
        <v>42112</v>
      </c>
      <c r="N114" s="30">
        <f>'Regression and Forecast'!AM113</f>
        <v>183.69879574760515</v>
      </c>
    </row>
    <row r="115" spans="13:14" x14ac:dyDescent="0.2">
      <c r="M115" s="26">
        <f>'Regression and Forecast'!AI114</f>
        <v>42113</v>
      </c>
      <c r="N115" s="30">
        <f>'Regression and Forecast'!AM114</f>
        <v>268.43239963362458</v>
      </c>
    </row>
    <row r="116" spans="13:14" x14ac:dyDescent="0.2">
      <c r="M116" s="26">
        <f>'Regression and Forecast'!AI115</f>
        <v>42114</v>
      </c>
      <c r="N116" s="30">
        <f>'Regression and Forecast'!AM115</f>
        <v>377.53261715722181</v>
      </c>
    </row>
    <row r="117" spans="13:14" x14ac:dyDescent="0.2">
      <c r="M117" s="26">
        <f>'Regression and Forecast'!AI116</f>
        <v>42115</v>
      </c>
      <c r="N117" s="30">
        <f>'Regression and Forecast'!AM116</f>
        <v>335.50962418327259</v>
      </c>
    </row>
    <row r="118" spans="13:14" x14ac:dyDescent="0.2">
      <c r="M118" s="26">
        <f>'Regression and Forecast'!AI117</f>
        <v>42116</v>
      </c>
      <c r="N118" s="30">
        <f>'Regression and Forecast'!AM117</f>
        <v>392.09434508468496</v>
      </c>
    </row>
    <row r="119" spans="13:14" x14ac:dyDescent="0.2">
      <c r="M119" s="26">
        <f>'Regression and Forecast'!AI118</f>
        <v>42117</v>
      </c>
      <c r="N119" s="30">
        <f>'Regression and Forecast'!AM118</f>
        <v>324.82137547650262</v>
      </c>
    </row>
    <row r="120" spans="13:14" x14ac:dyDescent="0.2">
      <c r="M120" s="26">
        <f>'Regression and Forecast'!AI119</f>
        <v>42118</v>
      </c>
      <c r="N120" s="30">
        <f>'Regression and Forecast'!AM119</f>
        <v>301.36341505316159</v>
      </c>
    </row>
    <row r="121" spans="13:14" x14ac:dyDescent="0.2">
      <c r="M121" s="26">
        <f>'Regression and Forecast'!AI120</f>
        <v>42119</v>
      </c>
      <c r="N121" s="30">
        <f>'Regression and Forecast'!AM120</f>
        <v>274.87690466770715</v>
      </c>
    </row>
    <row r="122" spans="13:14" x14ac:dyDescent="0.2">
      <c r="M122" s="26">
        <f>'Regression and Forecast'!AI121</f>
        <v>42120</v>
      </c>
      <c r="N122" s="30">
        <f>'Regression and Forecast'!AM121</f>
        <v>253.40889098686512</v>
      </c>
    </row>
    <row r="123" spans="13:14" x14ac:dyDescent="0.2">
      <c r="M123" s="26">
        <f>'Regression and Forecast'!AI122</f>
        <v>42121</v>
      </c>
      <c r="N123" s="30">
        <f>'Regression and Forecast'!AM122</f>
        <v>290.25589414503088</v>
      </c>
    </row>
    <row r="124" spans="13:14" x14ac:dyDescent="0.2">
      <c r="M124" s="26">
        <f>'Regression and Forecast'!AI123</f>
        <v>42122</v>
      </c>
      <c r="N124" s="30">
        <f>'Regression and Forecast'!AM123</f>
        <v>308.32503622397894</v>
      </c>
    </row>
    <row r="125" spans="13:14" x14ac:dyDescent="0.2">
      <c r="M125" s="26">
        <f>'Regression and Forecast'!AI124</f>
        <v>42123</v>
      </c>
      <c r="N125" s="30">
        <f>'Regression and Forecast'!AM124</f>
        <v>172.00708667841127</v>
      </c>
    </row>
    <row r="126" spans="13:14" ht="13.5" thickBot="1" x14ac:dyDescent="0.25">
      <c r="M126" s="28">
        <f>'Regression and Forecast'!AI125</f>
        <v>42124</v>
      </c>
      <c r="N126" s="31">
        <f>'Regression and Forecast'!AM125</f>
        <v>141.22009206685158</v>
      </c>
    </row>
  </sheetData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M377"/>
  <sheetViews>
    <sheetView showGridLines="0" tabSelected="1" zoomScale="85" workbookViewId="0">
      <pane xSplit="1" ySplit="5" topLeftCell="B6" activePane="bottomRight" state="frozen"/>
      <selection activeCell="C5" sqref="C5"/>
      <selection pane="topRight" activeCell="C5" sqref="C5"/>
      <selection pane="bottomLeft" activeCell="C5" sqref="C5"/>
      <selection pane="bottomRight" activeCell="X29" sqref="R6:X29"/>
    </sheetView>
  </sheetViews>
  <sheetFormatPr defaultRowHeight="12.75" outlineLevelCol="1" x14ac:dyDescent="0.2"/>
  <cols>
    <col min="1" max="1" width="3" style="3" customWidth="1"/>
    <col min="2" max="2" width="9.140625" style="3"/>
    <col min="3" max="3" width="9.7109375" style="3" bestFit="1" customWidth="1"/>
    <col min="4" max="4" width="9.7109375" style="3" customWidth="1"/>
    <col min="5" max="7" width="9.140625" style="3"/>
    <col min="8" max="8" width="10.7109375" style="3" customWidth="1"/>
    <col min="9" max="9" width="5.28515625" style="3" customWidth="1"/>
    <col min="10" max="11" width="9.140625" style="3"/>
    <col min="12" max="12" width="12.42578125" style="3" bestFit="1" customWidth="1"/>
    <col min="13" max="14" width="9.28515625" style="3" bestFit="1" customWidth="1"/>
    <col min="15" max="17" width="9.140625" style="3"/>
    <col min="18" max="18" width="9.7109375" style="3" bestFit="1" customWidth="1"/>
    <col min="19" max="25" width="9.140625" style="3"/>
    <col min="26" max="27" width="12.5703125" style="3" customWidth="1"/>
    <col min="28" max="29" width="0" style="3" hidden="1" customWidth="1" outlineLevel="1"/>
    <col min="30" max="31" width="9.140625" style="3" hidden="1" customWidth="1" outlineLevel="1"/>
    <col min="32" max="32" width="0" style="3" hidden="1" customWidth="1" outlineLevel="1"/>
    <col min="33" max="33" width="9.140625" style="3" collapsed="1"/>
    <col min="34" max="34" width="9.140625" style="3"/>
    <col min="35" max="35" width="9.5703125" style="3" bestFit="1" customWidth="1"/>
    <col min="36" max="36" width="9.5703125" style="3" customWidth="1"/>
    <col min="37" max="37" width="14.7109375" style="3" bestFit="1" customWidth="1"/>
    <col min="38" max="16384" width="9.140625" style="3"/>
  </cols>
  <sheetData>
    <row r="1" spans="1:39" s="43" customFormat="1" ht="18" x14ac:dyDescent="0.25">
      <c r="A1" s="42" t="s">
        <v>410</v>
      </c>
    </row>
    <row r="2" spans="1:39" s="45" customFormat="1" x14ac:dyDescent="0.2">
      <c r="A2" s="44"/>
    </row>
    <row r="4" spans="1:39" ht="13.5" thickBot="1" x14ac:dyDescent="0.25">
      <c r="B4" s="25" t="s">
        <v>409</v>
      </c>
      <c r="E4" s="22"/>
      <c r="R4" s="25" t="s">
        <v>394</v>
      </c>
      <c r="Z4" s="23" t="s">
        <v>408</v>
      </c>
      <c r="AL4" s="3">
        <f>SUM(AL6:AL125)</f>
        <v>77054.797154986445</v>
      </c>
      <c r="AM4" s="24" t="s">
        <v>407</v>
      </c>
    </row>
    <row r="5" spans="1:39" s="48" customFormat="1" ht="63.75" x14ac:dyDescent="0.25">
      <c r="B5" s="50" t="s">
        <v>4</v>
      </c>
      <c r="C5" s="51" t="s">
        <v>4</v>
      </c>
      <c r="D5" s="51" t="s">
        <v>3</v>
      </c>
      <c r="E5" s="52" t="s">
        <v>5</v>
      </c>
      <c r="F5" s="53" t="s">
        <v>1</v>
      </c>
      <c r="G5" s="53" t="s">
        <v>0</v>
      </c>
      <c r="H5" s="54" t="s">
        <v>402</v>
      </c>
      <c r="I5" s="54" t="s">
        <v>406</v>
      </c>
      <c r="R5" s="46" t="s">
        <v>4</v>
      </c>
      <c r="S5" s="55" t="s">
        <v>4</v>
      </c>
      <c r="T5" s="55" t="s">
        <v>3</v>
      </c>
      <c r="U5" s="55" t="s">
        <v>405</v>
      </c>
      <c r="V5" s="55" t="s">
        <v>404</v>
      </c>
      <c r="W5" s="55" t="s">
        <v>403</v>
      </c>
      <c r="X5" s="47" t="s">
        <v>402</v>
      </c>
      <c r="Z5" s="50" t="s">
        <v>401</v>
      </c>
      <c r="AA5" s="50" t="s">
        <v>4</v>
      </c>
      <c r="AB5" s="56" t="s">
        <v>400</v>
      </c>
      <c r="AC5" s="57" t="s">
        <v>399</v>
      </c>
      <c r="AD5" s="57" t="s">
        <v>398</v>
      </c>
      <c r="AE5" s="57" t="s">
        <v>397</v>
      </c>
      <c r="AF5" s="57" t="s">
        <v>396</v>
      </c>
      <c r="AG5" s="57" t="s">
        <v>395</v>
      </c>
      <c r="AI5" s="50" t="s">
        <v>394</v>
      </c>
      <c r="AJ5" s="50" t="s">
        <v>4</v>
      </c>
      <c r="AK5" s="56" t="s">
        <v>393</v>
      </c>
      <c r="AL5" s="57" t="s">
        <v>5</v>
      </c>
      <c r="AM5" s="58" t="s">
        <v>392</v>
      </c>
    </row>
    <row r="6" spans="1:39" ht="13.5" thickBot="1" x14ac:dyDescent="0.25">
      <c r="B6" s="9">
        <v>40422</v>
      </c>
      <c r="C6" s="5" t="str">
        <f>TEXT(B6,"mmyy")</f>
        <v>0910</v>
      </c>
      <c r="D6" s="5" t="str">
        <f>LEFT(C6,2)</f>
        <v>09</v>
      </c>
      <c r="E6" s="3">
        <f>INDEX('Temperature Degree Days'!$L$6:$Q$57,MATCH($C6,'Temperature Degree Days'!$M$6:$M$57,0),1)</f>
        <v>2427</v>
      </c>
      <c r="F6" s="3">
        <f>INDEX('Temperature Degree Days'!$L$6:$Q$57,MATCH($C6,'Temperature Degree Days'!$M$6:$M$57,0),5)</f>
        <v>51.124649999999995</v>
      </c>
      <c r="G6" s="3">
        <f>INDEX('Temperature Degree Days'!$L$6:$Q$57,MATCH($C6,'Temperature Degree Days'!$M$6:$M$57,0),6)</f>
        <v>120.3018</v>
      </c>
      <c r="H6" s="20">
        <f>$N$8+G6*$L$8+F6*$M$8</f>
        <v>1811.4351432909002</v>
      </c>
      <c r="I6" s="20"/>
      <c r="K6" s="32"/>
      <c r="L6" s="32"/>
      <c r="M6" s="32"/>
      <c r="N6" s="32"/>
      <c r="R6" s="26">
        <v>42005</v>
      </c>
      <c r="S6" s="15" t="str">
        <f>TEXT(R6,"mmyy")</f>
        <v>0115</v>
      </c>
      <c r="T6" s="15" t="str">
        <f>LEFT(S6,2)</f>
        <v>01</v>
      </c>
      <c r="U6" s="15">
        <f>AVERAGEIF('Temperature Degree Days'!$N$6:$N$57,T6,'Temperature Degree Days'!$O$6:$O$57)</f>
        <v>25.75486733870968</v>
      </c>
      <c r="V6" s="15">
        <f>AVERAGEIF($D$6:$D$57,$T6,F$6:F$57)</f>
        <v>1216.5991124999998</v>
      </c>
      <c r="W6" s="15">
        <f>AVERAGEIF($D$6:$D$57,$T6,G$6:G$57)</f>
        <v>0</v>
      </c>
      <c r="X6" s="27">
        <f>$N$8+W6*$L$8+V6*$M$8</f>
        <v>27733.369988436698</v>
      </c>
      <c r="Z6" s="9" t="s">
        <v>391</v>
      </c>
      <c r="AA6" s="9" t="str">
        <f>LEFT(Z6,2)</f>
        <v>01</v>
      </c>
      <c r="AB6" s="16">
        <f>IFERROR(AVERAGEIF('Temperature Degree Days'!$G$6:$G$1708,$Z6,'Temperature Degree Days'!$H$6:$H$1708),"")</f>
        <v>37.948920000000001</v>
      </c>
      <c r="AC6" s="15">
        <f>IFERROR(AVERAGEIF('Temperature Degree Days'!$G$6:$G$1708,$Z6,'Temperature Degree Days'!$I$6:$I$1708),"")</f>
        <v>0</v>
      </c>
      <c r="AD6" s="15">
        <f>IFERROR(AVERAGEIF('Temperature Degree Days'!$E$6:$E$1708,LEFT($Z6,2),'Temperature Degree Days'!$H$6:$H$1708),"")</f>
        <v>39.443828709677426</v>
      </c>
      <c r="AE6" s="15">
        <f>IFERROR(AVERAGEIF('Temperature Degree Days'!$E$6:$E$1708,LEFT($Z6,2),'Temperature Degree Days'!$I$6:$I$1708),"")</f>
        <v>0</v>
      </c>
      <c r="AF6" s="15">
        <f>IFERROR($N$8+AC6*$L$8*31+AB6*$M$8*31,"")</f>
        <v>26802.657342892333</v>
      </c>
      <c r="AG6" s="14">
        <f>IFERROR(AF6/SUMIF($AA$6:$AA$377,AA6,$AF$6:$AF$377),"")</f>
        <v>3.1015951033842245E-2</v>
      </c>
      <c r="AI6" s="9">
        <f>R6</f>
        <v>42005</v>
      </c>
      <c r="AJ6" s="9" t="str">
        <f>TEXT(AI6,"mmyy")</f>
        <v>0115</v>
      </c>
      <c r="AK6" s="19">
        <f>INDEX($AG$6:$AG$377,MATCH(TEXT(AI6,"mmdd"),$Z$6:$Z$377,0),1)</f>
        <v>3.1015951033842245E-2</v>
      </c>
      <c r="AL6" s="15">
        <f>AK6*INDEX($X$6:$X$29,MATCH(TEXT(AI6,"mmyy"),$S$6:$S$29,0),1)</f>
        <v>860.17684556478264</v>
      </c>
      <c r="AM6" s="18">
        <f>(AL6/SUMIF($AJ$6:$AJ$125,AJ6,$AL$6:$AL$125))*INDEX($X$6:$X$29,MATCH(TEXT(AI6,"mmyy"),$S$6:$S$29,0),1)</f>
        <v>860.17684556478252</v>
      </c>
    </row>
    <row r="7" spans="1:39" x14ac:dyDescent="0.2">
      <c r="B7" s="9">
        <v>40452</v>
      </c>
      <c r="C7" s="5" t="str">
        <f>TEXT(B7,"mmyy")</f>
        <v>1010</v>
      </c>
      <c r="D7" s="5" t="str">
        <f>LEFT(C7,2)</f>
        <v>10</v>
      </c>
      <c r="E7" s="3">
        <f>INDEX('Temperature Degree Days'!$L$6:$Q$57,MATCH($C7,'Temperature Degree Days'!$M$6:$M$57,0),1)</f>
        <v>5133</v>
      </c>
      <c r="F7" s="3">
        <f>INDEX('Temperature Degree Days'!$L$6:$Q$57,MATCH($C7,'Temperature Degree Days'!$M$6:$M$57,0),5)</f>
        <v>289.20180000000005</v>
      </c>
      <c r="G7" s="3">
        <f>INDEX('Temperature Degree Days'!$L$6:$Q$57,MATCH($C7,'Temperature Degree Days'!$M$6:$M$57,0),6)</f>
        <v>18.379050000000007</v>
      </c>
      <c r="H7" s="20">
        <f>$N$8+G7*$L$8+F7*$M$8</f>
        <v>6416.8234848830198</v>
      </c>
      <c r="I7" s="20"/>
      <c r="K7" s="38"/>
      <c r="L7" s="39" t="s">
        <v>390</v>
      </c>
      <c r="M7" s="39" t="s">
        <v>389</v>
      </c>
      <c r="N7" s="40" t="s">
        <v>388</v>
      </c>
      <c r="R7" s="26">
        <v>42036</v>
      </c>
      <c r="S7" s="15" t="str">
        <f>TEXT(R7,"mmyy")</f>
        <v>0215</v>
      </c>
      <c r="T7" s="15" t="str">
        <f>LEFT(S7,2)</f>
        <v>02</v>
      </c>
      <c r="U7" s="15">
        <f>AVERAGEIF('Temperature Degree Days'!$N$6:$N$57,T7,'Temperature Degree Days'!$O$6:$O$57)</f>
        <v>28.565813639162563</v>
      </c>
      <c r="V7" s="15">
        <f>AVERAGEIF($D$6:$D$57,$T7,F$6:F$57)</f>
        <v>1027.7489999999998</v>
      </c>
      <c r="W7" s="15">
        <f>AVERAGEIF($D$6:$D$57,$T7,G$6:G$57)</f>
        <v>0</v>
      </c>
      <c r="X7" s="27">
        <f>$N$8+W7*$L$8+V7*$M$8</f>
        <v>23359.207524523325</v>
      </c>
      <c r="Z7" s="9" t="s">
        <v>387</v>
      </c>
      <c r="AA7" s="9" t="str">
        <f>LEFT(Z7,2)</f>
        <v>01</v>
      </c>
      <c r="AB7" s="16">
        <f>IFERROR(AVERAGEIF('Temperature Degree Days'!$G$6:$G$1708,$Z7,'Temperature Degree Days'!$H$6:$H$1708),"")</f>
        <v>44.712870000000002</v>
      </c>
      <c r="AC7" s="15">
        <f>IFERROR(AVERAGEIF('Temperature Degree Days'!$G$6:$G$1708,$Z7,'Temperature Degree Days'!$I$6:$I$1708),"")</f>
        <v>0</v>
      </c>
      <c r="AD7" s="15">
        <f>IFERROR(AVERAGEIF('Temperature Degree Days'!$E$6:$E$1708,LEFT($Z7,2),'Temperature Degree Days'!$H$6:$H$1708),"")</f>
        <v>39.443828709677426</v>
      </c>
      <c r="AE7" s="15">
        <f>IFERROR(AVERAGEIF('Temperature Degree Days'!$E$6:$E$1708,LEFT($Z7,2),'Temperature Degree Days'!$I$6:$I$1708),"")</f>
        <v>0</v>
      </c>
      <c r="AF7" s="15">
        <f>IFERROR($N$8+AC7*$L$8*31+AB7*$M$8*31,"")</f>
        <v>31659.340190414558</v>
      </c>
      <c r="AG7" s="14">
        <f>IFERROR(AF7/SUMIF($AA$6:$AA$377,AA7,$AF$6:$AF$377),"")</f>
        <v>3.663608919620983E-2</v>
      </c>
      <c r="AI7" s="9">
        <f>AI6+1</f>
        <v>42006</v>
      </c>
      <c r="AJ7" s="9" t="str">
        <f>TEXT(AI7,"mmyy")</f>
        <v>0115</v>
      </c>
      <c r="AK7" s="19">
        <f>INDEX($AG$6:$AG$377,MATCH(TEXT(AI7,"mmdd"),$Z$6:$Z$377,0),1)</f>
        <v>3.663608919620983E-2</v>
      </c>
      <c r="AL7" s="15">
        <f>AK7*INDEX($X$6:$X$29,MATCH(TEXT(AI7,"mmyy"),$S$6:$S$29,0),1)</f>
        <v>1016.0422166078556</v>
      </c>
      <c r="AM7" s="18">
        <f>(AL7/SUMIF($AJ$6:$AJ$125,AJ7,$AL$6:$AL$125))*INDEX($X$6:$X$29,MATCH(TEXT(AI7,"mmyy"),$S$6:$S$29,0),1)</f>
        <v>1016.0422166078555</v>
      </c>
    </row>
    <row r="8" spans="1:39" x14ac:dyDescent="0.2">
      <c r="B8" s="9">
        <v>40483</v>
      </c>
      <c r="C8" s="5" t="str">
        <f>TEXT(B8,"mmyy")</f>
        <v>1110</v>
      </c>
      <c r="D8" s="5" t="str">
        <f>LEFT(C8,2)</f>
        <v>11</v>
      </c>
      <c r="E8" s="3">
        <f>INDEX('Temperature Degree Days'!$L$6:$Q$57,MATCH($C8,'Temperature Degree Days'!$M$6:$M$57,0),1)</f>
        <v>14191</v>
      </c>
      <c r="F8" s="3">
        <f>INDEX('Temperature Degree Days'!$L$6:$Q$57,MATCH($C8,'Temperature Degree Days'!$M$6:$M$57,0),5)</f>
        <v>681.08084999999994</v>
      </c>
      <c r="G8" s="3">
        <f>INDEX('Temperature Degree Days'!$L$6:$Q$57,MATCH($C8,'Temperature Degree Days'!$M$6:$M$57,0),6)</f>
        <v>0</v>
      </c>
      <c r="H8" s="20">
        <f>$N$8+G8*$L$8+F8*$M$8</f>
        <v>15329.650172979304</v>
      </c>
      <c r="I8" s="20"/>
      <c r="K8" s="33" t="s">
        <v>386</v>
      </c>
      <c r="L8" s="32">
        <f t="array" ref="L8:N12">LINEST($E$6:$E$57,$F$6:$G$57,1,1)</f>
        <v>8.9182736612445392</v>
      </c>
      <c r="M8" s="32">
        <v>23.162085560914733</v>
      </c>
      <c r="N8" s="34">
        <v>-445.60274862122753</v>
      </c>
      <c r="R8" s="26">
        <v>42064</v>
      </c>
      <c r="S8" s="15" t="str">
        <f>TEXT(R8,"mmyy")</f>
        <v>0315</v>
      </c>
      <c r="T8" s="15" t="str">
        <f>LEFT(S8,2)</f>
        <v>03</v>
      </c>
      <c r="U8" s="15">
        <f>AVERAGEIF('Temperature Degree Days'!$N$6:$N$57,T8,'Temperature Degree Days'!$O$6:$O$57)</f>
        <v>40.430307865564515</v>
      </c>
      <c r="V8" s="15">
        <f>AVERAGEIF($D$6:$D$57,$T8,F$6:F$57)</f>
        <v>770.58995616749996</v>
      </c>
      <c r="W8" s="15">
        <f>AVERAGEIF($D$6:$D$57,$T8,G$6:G$57)</f>
        <v>8.9294999999999973</v>
      </c>
      <c r="X8" s="27">
        <f>$N$8+W8*$L$8+V8*$M$8</f>
        <v>17482.503473170022</v>
      </c>
      <c r="Z8" s="9" t="s">
        <v>385</v>
      </c>
      <c r="AA8" s="9" t="str">
        <f>LEFT(Z8,2)</f>
        <v>01</v>
      </c>
      <c r="AB8" s="16">
        <f>IFERROR(AVERAGEIF('Temperature Degree Days'!$G$6:$G$1708,$Z8,'Temperature Degree Days'!$H$6:$H$1708),"")</f>
        <v>40.226099999999995</v>
      </c>
      <c r="AC8" s="15">
        <f>IFERROR(AVERAGEIF('Temperature Degree Days'!$G$6:$G$1708,$Z8,'Temperature Degree Days'!$I$6:$I$1708),"")</f>
        <v>0</v>
      </c>
      <c r="AD8" s="15">
        <f>IFERROR(AVERAGEIF('Temperature Degree Days'!$E$6:$E$1708,LEFT($Z8,2),'Temperature Degree Days'!$H$6:$H$1708),"")</f>
        <v>39.443828709677426</v>
      </c>
      <c r="AE8" s="15">
        <f>IFERROR(AVERAGEIF('Temperature Degree Days'!$E$6:$E$1708,LEFT($Z8,2),'Temperature Degree Days'!$I$6:$I$1708),"")</f>
        <v>0</v>
      </c>
      <c r="AF8" s="15">
        <f>IFERROR($N$8+AC8*$L$8*31+AB8*$M$8*31,"")</f>
        <v>28437.728720818046</v>
      </c>
      <c r="AG8" s="14">
        <f>IFERROR(AF8/SUMIF($AA$6:$AA$377,AA8,$AF$6:$AF$377),"")</f>
        <v>3.2908050505390703E-2</v>
      </c>
      <c r="AI8" s="9">
        <f>AI7+1</f>
        <v>42007</v>
      </c>
      <c r="AJ8" s="9" t="str">
        <f>TEXT(AI8,"mmyy")</f>
        <v>0115</v>
      </c>
      <c r="AK8" s="19">
        <f>INDEX($AG$6:$AG$377,MATCH(TEXT(AI8,"mmdd"),$Z$6:$Z$377,0),1)</f>
        <v>3.2908050505390703E-2</v>
      </c>
      <c r="AL8" s="15">
        <f>AK8*INDEX($X$6:$X$29,MATCH(TEXT(AI8,"mmyy"),$S$6:$S$29,0),1)</f>
        <v>912.65114026416165</v>
      </c>
      <c r="AM8" s="18">
        <f>(AL8/SUMIF($AJ$6:$AJ$125,AJ8,$AL$6:$AL$125))*INDEX($X$6:$X$29,MATCH(TEXT(AI8,"mmyy"),$S$6:$S$29,0),1)</f>
        <v>912.65114026416165</v>
      </c>
    </row>
    <row r="9" spans="1:39" x14ac:dyDescent="0.2">
      <c r="B9" s="9">
        <v>40513</v>
      </c>
      <c r="C9" s="5" t="str">
        <f>TEXT(B9,"mmyy")</f>
        <v>1210</v>
      </c>
      <c r="D9" s="5" t="str">
        <f>LEFT(C9,2)</f>
        <v>12</v>
      </c>
      <c r="E9" s="3">
        <f>INDEX('Temperature Degree Days'!$L$6:$Q$57,MATCH($C9,'Temperature Degree Days'!$M$6:$M$57,0),1)</f>
        <v>28547</v>
      </c>
      <c r="F9" s="3">
        <f>INDEX('Temperature Degree Days'!$L$6:$Q$57,MATCH($C9,'Temperature Degree Days'!$M$6:$M$57,0),5)</f>
        <v>1231.27035</v>
      </c>
      <c r="G9" s="3">
        <f>INDEX('Temperature Degree Days'!$L$6:$Q$57,MATCH($C9,'Temperature Degree Days'!$M$6:$M$57,0),6)</f>
        <v>0</v>
      </c>
      <c r="H9" s="20">
        <f>$N$8+G9*$L$8+F9*$M$8</f>
        <v>28073.186446696203</v>
      </c>
      <c r="I9" s="20"/>
      <c r="K9" s="33" t="s">
        <v>384</v>
      </c>
      <c r="L9" s="32">
        <v>1.3774774359891311</v>
      </c>
      <c r="M9" s="32">
        <v>0.38852413943876951</v>
      </c>
      <c r="N9" s="34">
        <v>309.09854129483068</v>
      </c>
      <c r="R9" s="26">
        <v>42095</v>
      </c>
      <c r="S9" s="15" t="str">
        <f>TEXT(R9,"mmyy")</f>
        <v>0415</v>
      </c>
      <c r="T9" s="15" t="str">
        <f>LEFT(S9,2)</f>
        <v>04</v>
      </c>
      <c r="U9" s="15">
        <f>AVERAGEIF('Temperature Degree Days'!$N$6:$N$57,T9,'Temperature Degree Days'!$O$6:$O$57)</f>
        <v>52.0048715</v>
      </c>
      <c r="V9" s="15">
        <f>AVERAGEIF($D$6:$D$57,$T9,F$6:F$57)</f>
        <v>395.11139250000002</v>
      </c>
      <c r="W9" s="15">
        <f>AVERAGEIF($D$6:$D$57,$T9,G$6:G$57)</f>
        <v>5.257537499999998</v>
      </c>
      <c r="X9" s="27">
        <f>$N$8+W9*$L$8+V9*$M$8</f>
        <v>8752.8892887651928</v>
      </c>
      <c r="Z9" s="9" t="s">
        <v>383</v>
      </c>
      <c r="AA9" s="9" t="str">
        <f>LEFT(Z9,2)</f>
        <v>01</v>
      </c>
      <c r="AB9" s="16">
        <f>IFERROR(AVERAGEIF('Temperature Degree Days'!$G$6:$G$1708,$Z9,'Temperature Degree Days'!$H$6:$H$1708),"")</f>
        <v>38.665050000000001</v>
      </c>
      <c r="AC9" s="15">
        <f>IFERROR(AVERAGEIF('Temperature Degree Days'!$G$6:$G$1708,$Z9,'Temperature Degree Days'!$I$6:$I$1708),"")</f>
        <v>0</v>
      </c>
      <c r="AD9" s="15">
        <f>IFERROR(AVERAGEIF('Temperature Degree Days'!$E$6:$E$1708,LEFT($Z9,2),'Temperature Degree Days'!$H$6:$H$1708),"")</f>
        <v>39.443828709677426</v>
      </c>
      <c r="AE9" s="15">
        <f>IFERROR(AVERAGEIF('Temperature Degree Days'!$E$6:$E$1708,LEFT($Z9,2),'Temperature Degree Days'!$I$6:$I$1708),"")</f>
        <v>0</v>
      </c>
      <c r="AF9" s="15">
        <f>IFERROR($N$8+AC9*$L$8*31+AB9*$M$8*31,"")</f>
        <v>27316.856337207206</v>
      </c>
      <c r="AG9" s="14">
        <f>IFERROR(AF9/SUMIF($AA$6:$AA$377,AA9,$AF$6:$AF$377),"")</f>
        <v>3.1610980497723012E-2</v>
      </c>
      <c r="AI9" s="9">
        <f>AI8+1</f>
        <v>42008</v>
      </c>
      <c r="AJ9" s="9" t="str">
        <f>TEXT(AI9,"mmyy")</f>
        <v>0115</v>
      </c>
      <c r="AK9" s="19">
        <f>INDEX($AG$6:$AG$377,MATCH(TEXT(AI9,"mmdd"),$Z$6:$Z$377,0),1)</f>
        <v>3.1610980497723012E-2</v>
      </c>
      <c r="AL9" s="15">
        <f>AK9*INDEX($X$6:$X$29,MATCH(TEXT(AI9,"mmyy"),$S$6:$S$29,0),1)</f>
        <v>876.67901784060916</v>
      </c>
      <c r="AM9" s="18">
        <f>(AL9/SUMIF($AJ$6:$AJ$125,AJ9,$AL$6:$AL$125))*INDEX($X$6:$X$29,MATCH(TEXT(AI9,"mmyy"),$S$6:$S$29,0),1)</f>
        <v>876.67901784060894</v>
      </c>
    </row>
    <row r="10" spans="1:39" x14ac:dyDescent="0.2">
      <c r="B10" s="9">
        <v>40544</v>
      </c>
      <c r="C10" s="5" t="str">
        <f>TEXT(B10,"mmyy")</f>
        <v>0111</v>
      </c>
      <c r="D10" s="5" t="str">
        <f>LEFT(C10,2)</f>
        <v>01</v>
      </c>
      <c r="E10" s="3">
        <f>INDEX('Temperature Degree Days'!$L$6:$Q$57,MATCH($C10,'Temperature Degree Days'!$M$6:$M$57,0),1)</f>
        <v>29955</v>
      </c>
      <c r="F10" s="3">
        <f>INDEX('Temperature Degree Days'!$L$6:$Q$57,MATCH($C10,'Temperature Degree Days'!$M$6:$M$57,0),5)</f>
        <v>1309.7305499999998</v>
      </c>
      <c r="G10" s="3">
        <f>INDEX('Temperature Degree Days'!$L$6:$Q$57,MATCH($C10,'Temperature Degree Days'!$M$6:$M$57,0),6)</f>
        <v>0</v>
      </c>
      <c r="H10" s="20">
        <f>$N$8+G10*$L$8+F10*$M$8</f>
        <v>29890.488312222678</v>
      </c>
      <c r="I10" s="20"/>
      <c r="K10" s="33" t="s">
        <v>382</v>
      </c>
      <c r="L10" s="32">
        <v>0.99194881664808343</v>
      </c>
      <c r="M10" s="32">
        <v>879.89303832864618</v>
      </c>
      <c r="N10" s="34" t="e">
        <v>#N/A</v>
      </c>
      <c r="R10" s="26">
        <v>42125</v>
      </c>
      <c r="S10" s="15" t="str">
        <f>TEXT(R10,"mmyy")</f>
        <v>0515</v>
      </c>
      <c r="T10" s="15" t="str">
        <f>LEFT(S10,2)</f>
        <v>05</v>
      </c>
      <c r="U10" s="15">
        <f>AVERAGEIF('Temperature Degree Days'!$N$6:$N$57,T10,'Temperature Degree Days'!$O$6:$O$57)</f>
        <v>64.725463986209675</v>
      </c>
      <c r="V10" s="15">
        <f>AVERAGEIF($D$6:$D$57,$T10,F$6:F$57)</f>
        <v>121.12386642750002</v>
      </c>
      <c r="W10" s="15">
        <f>AVERAGEIF($D$6:$D$57,$T10,G$6:G$57)</f>
        <v>112.61324999999999</v>
      </c>
      <c r="X10" s="27">
        <f>$N$8+W10*$L$8+V10*$M$8</f>
        <v>3364.1943904234818</v>
      </c>
      <c r="Z10" s="9" t="s">
        <v>381</v>
      </c>
      <c r="AA10" s="9" t="str">
        <f>LEFT(Z10,2)</f>
        <v>01</v>
      </c>
      <c r="AB10" s="16">
        <f>IFERROR(AVERAGEIF('Temperature Degree Days'!$G$6:$G$1708,$Z10,'Temperature Degree Days'!$H$6:$H$1708),"")</f>
        <v>41.879939999999998</v>
      </c>
      <c r="AC10" s="15">
        <f>IFERROR(AVERAGEIF('Temperature Degree Days'!$G$6:$G$1708,$Z10,'Temperature Degree Days'!$I$6:$I$1708),"")</f>
        <v>0</v>
      </c>
      <c r="AD10" s="15">
        <f>IFERROR(AVERAGEIF('Temperature Degree Days'!$E$6:$E$1708,LEFT($Z10,2),'Temperature Degree Days'!$H$6:$H$1708),"")</f>
        <v>39.443828709677426</v>
      </c>
      <c r="AE10" s="15">
        <f>IFERROR(AVERAGEIF('Temperature Degree Days'!$E$6:$E$1708,LEFT($Z10,2),'Temperature Degree Days'!$I$6:$I$1708),"")</f>
        <v>0</v>
      </c>
      <c r="AF10" s="15">
        <f>IFERROR($N$8+AC10*$L$8*31+AB10*$M$8*31,"")</f>
        <v>29625.226611924005</v>
      </c>
      <c r="AG10" s="14">
        <f>IFERROR(AF10/SUMIF($AA$6:$AA$377,AA10,$AF$6:$AF$377),"")</f>
        <v>3.4282219341418466E-2</v>
      </c>
      <c r="AI10" s="9">
        <f>AI9+1</f>
        <v>42009</v>
      </c>
      <c r="AJ10" s="9" t="str">
        <f>TEXT(AI10,"mmyy")</f>
        <v>0115</v>
      </c>
      <c r="AK10" s="19">
        <f>INDEX($AG$6:$AG$377,MATCH(TEXT(AI10,"mmdd"),$Z$6:$Z$377,0),1)</f>
        <v>3.4282219341418466E-2</v>
      </c>
      <c r="AL10" s="15">
        <f>AK10*INDEX($X$6:$X$29,MATCH(TEXT(AI10,"mmyy"),$S$6:$S$29,0),1)</f>
        <v>950.76147302029892</v>
      </c>
      <c r="AM10" s="18">
        <f>(AL10/SUMIF($AJ$6:$AJ$125,AJ10,$AL$6:$AL$125))*INDEX($X$6:$X$29,MATCH(TEXT(AI10,"mmyy"),$S$6:$S$29,0),1)</f>
        <v>950.76147302029881</v>
      </c>
    </row>
    <row r="11" spans="1:39" x14ac:dyDescent="0.2">
      <c r="B11" s="9">
        <v>40575</v>
      </c>
      <c r="C11" s="5" t="str">
        <f>TEXT(B11,"mmyy")</f>
        <v>0211</v>
      </c>
      <c r="D11" s="5" t="str">
        <f>LEFT(C11,2)</f>
        <v>02</v>
      </c>
      <c r="E11" s="3">
        <f>INDEX('Temperature Degree Days'!$L$6:$Q$57,MATCH($C11,'Temperature Degree Days'!$M$6:$M$57,0),1)</f>
        <v>22288</v>
      </c>
      <c r="F11" s="3">
        <f>INDEX('Temperature Degree Days'!$L$6:$Q$57,MATCH($C11,'Temperature Degree Days'!$M$6:$M$57,0),5)</f>
        <v>991.63049999999987</v>
      </c>
      <c r="G11" s="3">
        <f>INDEX('Temperature Degree Days'!$L$6:$Q$57,MATCH($C11,'Temperature Degree Days'!$M$6:$M$57,0),6)</f>
        <v>0</v>
      </c>
      <c r="H11" s="20">
        <f>$N$8+G11*$L$8+F11*$M$8</f>
        <v>22522.627737191429</v>
      </c>
      <c r="I11" s="20"/>
      <c r="K11" s="33" t="s">
        <v>380</v>
      </c>
      <c r="L11" s="32">
        <v>3018.5309345977048</v>
      </c>
      <c r="M11" s="32">
        <v>49</v>
      </c>
      <c r="N11" s="34" t="e">
        <v>#N/A</v>
      </c>
      <c r="R11" s="26">
        <v>42156</v>
      </c>
      <c r="S11" s="15" t="str">
        <f>TEXT(R11,"mmyy")</f>
        <v>0615</v>
      </c>
      <c r="T11" s="15" t="str">
        <f>LEFT(S11,2)</f>
        <v>06</v>
      </c>
      <c r="U11" s="15">
        <f>AVERAGEIF('Temperature Degree Days'!$N$6:$N$57,T11,'Temperature Degree Days'!$O$6:$O$57)</f>
        <v>72.806202499999998</v>
      </c>
      <c r="V11" s="15">
        <f>AVERAGEIF($D$6:$D$57,$T11,F$6:F$57)</f>
        <v>10.1870625</v>
      </c>
      <c r="W11" s="15">
        <f>AVERAGEIF($D$6:$D$57,$T11,G$6:G$57)</f>
        <v>244.37313749999998</v>
      </c>
      <c r="X11" s="27">
        <f>$N$8+W11*$L$8+V11*$M$8</f>
        <v>1969.7373803000987</v>
      </c>
      <c r="Z11" s="9" t="s">
        <v>379</v>
      </c>
      <c r="AA11" s="9" t="str">
        <f>LEFT(Z11,2)</f>
        <v>01</v>
      </c>
      <c r="AB11" s="16">
        <f>IFERROR(AVERAGEIF('Temperature Degree Days'!$G$6:$G$1708,$Z11,'Temperature Degree Days'!$H$6:$H$1708),"")</f>
        <v>43.89873</v>
      </c>
      <c r="AC11" s="15">
        <f>IFERROR(AVERAGEIF('Temperature Degree Days'!$G$6:$G$1708,$Z11,'Temperature Degree Days'!$I$6:$I$1708),"")</f>
        <v>0</v>
      </c>
      <c r="AD11" s="15">
        <f>IFERROR(AVERAGEIF('Temperature Degree Days'!$E$6:$E$1708,LEFT($Z11,2),'Temperature Degree Days'!$H$6:$H$1708),"")</f>
        <v>39.443828709677426</v>
      </c>
      <c r="AE11" s="15">
        <f>IFERROR(AVERAGEIF('Temperature Degree Days'!$E$6:$E$1708,LEFT($Z11,2),'Temperature Degree Days'!$I$6:$I$1708),"")</f>
        <v>0</v>
      </c>
      <c r="AF11" s="15">
        <f>IFERROR($N$8+AC11*$L$8*31+AB11*$M$8*31,"")</f>
        <v>31074.767599919101</v>
      </c>
      <c r="AG11" s="14">
        <f>IFERROR(AF11/SUMIF($AA$6:$AA$377,AA11,$AF$6:$AF$377),"")</f>
        <v>3.5959623627494809E-2</v>
      </c>
      <c r="AI11" s="9">
        <f>AI10+1</f>
        <v>42010</v>
      </c>
      <c r="AJ11" s="9" t="str">
        <f>TEXT(AI11,"mmyy")</f>
        <v>0115</v>
      </c>
      <c r="AK11" s="19">
        <f>INDEX($AG$6:$AG$377,MATCH(TEXT(AI11,"mmdd"),$Z$6:$Z$377,0),1)</f>
        <v>3.5959623627494809E-2</v>
      </c>
      <c r="AL11" s="15">
        <f>AK11*INDEX($X$6:$X$29,MATCH(TEXT(AI11,"mmyy"),$S$6:$S$29,0),1)</f>
        <v>997.28154670624372</v>
      </c>
      <c r="AM11" s="18">
        <f>(AL11/SUMIF($AJ$6:$AJ$125,AJ11,$AL$6:$AL$125))*INDEX($X$6:$X$29,MATCH(TEXT(AI11,"mmyy"),$S$6:$S$29,0),1)</f>
        <v>997.28154670624349</v>
      </c>
    </row>
    <row r="12" spans="1:39" x14ac:dyDescent="0.2">
      <c r="B12" s="9">
        <v>40603</v>
      </c>
      <c r="C12" s="5" t="str">
        <f>TEXT(B12,"mmyy")</f>
        <v>0311</v>
      </c>
      <c r="D12" s="5" t="str">
        <f>LEFT(C12,2)</f>
        <v>03</v>
      </c>
      <c r="E12" s="3">
        <f>INDEX('Temperature Degree Days'!$L$6:$Q$57,MATCH($C12,'Temperature Degree Days'!$M$6:$M$57,0),1)</f>
        <v>16730</v>
      </c>
      <c r="F12" s="3">
        <f>INDEX('Temperature Degree Days'!$L$6:$Q$57,MATCH($C12,'Temperature Degree Days'!$M$6:$M$57,0),5)</f>
        <v>761.52435000000003</v>
      </c>
      <c r="G12" s="3">
        <f>INDEX('Temperature Degree Days'!$L$6:$Q$57,MATCH($C12,'Temperature Degree Days'!$M$6:$M$57,0),6)</f>
        <v>0</v>
      </c>
      <c r="H12" s="20">
        <f>$N$8+G12*$L$8+F12*$M$8</f>
        <v>17192.889402798752</v>
      </c>
      <c r="I12" s="20"/>
      <c r="K12" s="33" t="s">
        <v>378</v>
      </c>
      <c r="L12" s="32">
        <v>4673964288.333169</v>
      </c>
      <c r="M12" s="32">
        <v>37936376.186061606</v>
      </c>
      <c r="N12" s="34" t="e">
        <v>#N/A</v>
      </c>
      <c r="R12" s="26">
        <v>42186</v>
      </c>
      <c r="S12" s="15" t="str">
        <f>TEXT(R12,"mmyy")</f>
        <v>0715</v>
      </c>
      <c r="T12" s="15" t="str">
        <f>LEFT(S12,2)</f>
        <v>07</v>
      </c>
      <c r="U12" s="15">
        <f>AVERAGEIF('Temperature Degree Days'!$N$6:$N$57,T12,'Temperature Degree Days'!$O$6:$O$57)</f>
        <v>76.217370161290319</v>
      </c>
      <c r="V12" s="15">
        <f>AVERAGEIF($D$6:$D$57,$T12,F$6:F$57)</f>
        <v>3.6824999999999992</v>
      </c>
      <c r="W12" s="15">
        <f>AVERAGEIF($D$6:$D$57,$T12,G$6:G$57)</f>
        <v>351.420975</v>
      </c>
      <c r="X12" s="27">
        <f>$N$8+W12*$L$8+V12*$M$8</f>
        <v>2773.7600568082166</v>
      </c>
      <c r="Z12" s="9" t="s">
        <v>377</v>
      </c>
      <c r="AA12" s="9" t="str">
        <f>LEFT(Z12,2)</f>
        <v>01</v>
      </c>
      <c r="AB12" s="16">
        <f>IFERROR(AVERAGEIF('Temperature Degree Days'!$G$6:$G$1708,$Z12,'Temperature Degree Days'!$H$6:$H$1708),"")</f>
        <v>47.738129999999998</v>
      </c>
      <c r="AC12" s="15">
        <f>IFERROR(AVERAGEIF('Temperature Degree Days'!$G$6:$G$1708,$Z12,'Temperature Degree Days'!$I$6:$I$1708),"")</f>
        <v>0</v>
      </c>
      <c r="AD12" s="15">
        <f>IFERROR(AVERAGEIF('Temperature Degree Days'!$E$6:$E$1708,LEFT($Z12,2),'Temperature Degree Days'!$H$6:$H$1708),"")</f>
        <v>39.443828709677426</v>
      </c>
      <c r="AE12" s="15">
        <f>IFERROR(AVERAGEIF('Temperature Degree Days'!$E$6:$E$1708,LEFT($Z12,2),'Temperature Degree Days'!$I$6:$I$1708),"")</f>
        <v>0</v>
      </c>
      <c r="AF12" s="15">
        <f>IFERROR($N$8+AC12*$L$8*31+AB12*$M$8*31,"")</f>
        <v>33831.551450298954</v>
      </c>
      <c r="AG12" s="14">
        <f>IFERROR(AF12/SUMIF($AA$6:$AA$377,AA12,$AF$6:$AF$377),"")</f>
        <v>3.9149765254886212E-2</v>
      </c>
      <c r="AI12" s="9">
        <f>AI11+1</f>
        <v>42011</v>
      </c>
      <c r="AJ12" s="9" t="str">
        <f>TEXT(AI12,"mmyy")</f>
        <v>0115</v>
      </c>
      <c r="AK12" s="19">
        <f>INDEX($AG$6:$AG$377,MATCH(TEXT(AI12,"mmdd"),$Z$6:$Z$377,0),1)</f>
        <v>3.9149765254886212E-2</v>
      </c>
      <c r="AL12" s="15">
        <f>AK12*INDEX($X$6:$X$29,MATCH(TEXT(AI12,"mmyy"),$S$6:$S$29,0),1)</f>
        <v>1085.7549247742031</v>
      </c>
      <c r="AM12" s="18">
        <f>(AL12/SUMIF($AJ$6:$AJ$125,AJ12,$AL$6:$AL$125))*INDEX($X$6:$X$29,MATCH(TEXT(AI12,"mmyy"),$S$6:$S$29,0),1)</f>
        <v>1085.7549247742029</v>
      </c>
    </row>
    <row r="13" spans="1:39" ht="13.5" thickBot="1" x14ac:dyDescent="0.25">
      <c r="B13" s="9">
        <v>40634</v>
      </c>
      <c r="C13" s="5" t="str">
        <f>TEXT(B13,"mmyy")</f>
        <v>0411</v>
      </c>
      <c r="D13" s="5" t="str">
        <f>LEFT(C13,2)</f>
        <v>04</v>
      </c>
      <c r="E13" s="3">
        <f>INDEX('Temperature Degree Days'!$L$6:$Q$57,MATCH($C13,'Temperature Degree Days'!$M$6:$M$57,0),1)</f>
        <v>8444</v>
      </c>
      <c r="F13" s="3">
        <f>INDEX('Temperature Degree Days'!$L$6:$Q$57,MATCH($C13,'Temperature Degree Days'!$M$6:$M$57,0),5)</f>
        <v>369.65486999999996</v>
      </c>
      <c r="G13" s="3">
        <f>INDEX('Temperature Degree Days'!$L$6:$Q$57,MATCH($C13,'Temperature Degree Days'!$M$6:$M$57,0),6)</f>
        <v>7.5202500000000043</v>
      </c>
      <c r="H13" s="20">
        <f>$N$8+G13*$L$8+F13*$M$8</f>
        <v>8183.4426258285584</v>
      </c>
      <c r="I13" s="20"/>
      <c r="K13" s="35" t="s">
        <v>376</v>
      </c>
      <c r="L13" s="36">
        <f>L8/L9</f>
        <v>6.4743519046034725</v>
      </c>
      <c r="M13" s="36">
        <f>M8/M9</f>
        <v>59.615563641355216</v>
      </c>
      <c r="N13" s="37">
        <f>N8/N9</f>
        <v>-1.4416203543199306</v>
      </c>
      <c r="R13" s="26">
        <v>42217</v>
      </c>
      <c r="S13" s="15" t="str">
        <f>TEXT(R13,"mmyy")</f>
        <v>0815</v>
      </c>
      <c r="T13" s="15" t="str">
        <f>LEFT(S13,2)</f>
        <v>08</v>
      </c>
      <c r="U13" s="15">
        <f>AVERAGEIF('Temperature Degree Days'!$N$6:$N$57,T13,'Temperature Degree Days'!$O$6:$O$57)</f>
        <v>73.318043750000001</v>
      </c>
      <c r="V13" s="15">
        <f>AVERAGEIF($D$6:$D$57,$T13,F$6:F$57)</f>
        <v>3.1925625000000011</v>
      </c>
      <c r="W13" s="15">
        <f>AVERAGEIF($D$6:$D$57,$T13,G$6:G$57)</f>
        <v>261.05191875000003</v>
      </c>
      <c r="X13" s="27">
        <f>$N$8+W13*$L$8+V13*$M$8</f>
        <v>1956.4761083678152</v>
      </c>
      <c r="Z13" s="9" t="s">
        <v>375</v>
      </c>
      <c r="AA13" s="9" t="str">
        <f>LEFT(Z13,2)</f>
        <v>01</v>
      </c>
      <c r="AB13" s="16">
        <f>IFERROR(AVERAGEIF('Temperature Degree Days'!$G$6:$G$1708,$Z13,'Temperature Degree Days'!$H$6:$H$1708),"")</f>
        <v>44.06127</v>
      </c>
      <c r="AC13" s="15">
        <f>IFERROR(AVERAGEIF('Temperature Degree Days'!$G$6:$G$1708,$Z13,'Temperature Degree Days'!$I$6:$I$1708),"")</f>
        <v>0</v>
      </c>
      <c r="AD13" s="15">
        <f>IFERROR(AVERAGEIF('Temperature Degree Days'!$E$6:$E$1708,LEFT($Z13,2),'Temperature Degree Days'!$H$6:$H$1708),"")</f>
        <v>39.443828709677426</v>
      </c>
      <c r="AE13" s="15">
        <f>IFERROR(AVERAGEIF('Temperature Degree Days'!$E$6:$E$1708,LEFT($Z13,2),'Temperature Degree Days'!$I$6:$I$1708),"")</f>
        <v>0</v>
      </c>
      <c r="AF13" s="15">
        <f>IFERROR($N$8+AC13*$L$8*31+AB13*$M$8*31,"")</f>
        <v>31191.475326918302</v>
      </c>
      <c r="AG13" s="14">
        <f>IFERROR(AF13/SUMIF($AA$6:$AA$377,AA13,$AF$6:$AF$377),"")</f>
        <v>3.6094677443225441E-2</v>
      </c>
      <c r="AI13" s="9">
        <f>AI12+1</f>
        <v>42012</v>
      </c>
      <c r="AJ13" s="9" t="str">
        <f>TEXT(AI13,"mmyy")</f>
        <v>0115</v>
      </c>
      <c r="AK13" s="19">
        <f>INDEX($AG$6:$AG$377,MATCH(TEXT(AI13,"mmdd"),$Z$6:$Z$377,0),1)</f>
        <v>3.6094677443225441E-2</v>
      </c>
      <c r="AL13" s="15">
        <f>AK13*INDEX($X$6:$X$29,MATCH(TEXT(AI13,"mmyy"),$S$6:$S$29,0),1)</f>
        <v>1001.0270441462515</v>
      </c>
      <c r="AM13" s="18">
        <f>(AL13/SUMIF($AJ$6:$AJ$125,AJ13,$AL$6:$AL$125))*INDEX($X$6:$X$29,MATCH(TEXT(AI13,"mmyy"),$S$6:$S$29,0),1)</f>
        <v>1001.0270441462513</v>
      </c>
    </row>
    <row r="14" spans="1:39" x14ac:dyDescent="0.2">
      <c r="B14" s="9">
        <v>40664</v>
      </c>
      <c r="C14" s="5" t="str">
        <f>TEXT(B14,"mmyy")</f>
        <v>0511</v>
      </c>
      <c r="D14" s="5" t="str">
        <f>LEFT(C14,2)</f>
        <v>05</v>
      </c>
      <c r="E14" s="3">
        <f>INDEX('Temperature Degree Days'!$L$6:$Q$57,MATCH($C14,'Temperature Degree Days'!$M$6:$M$57,0),1)</f>
        <v>5141</v>
      </c>
      <c r="F14" s="3">
        <f>INDEX('Temperature Degree Days'!$L$6:$Q$57,MATCH($C14,'Temperature Degree Days'!$M$6:$M$57,0),5)</f>
        <v>169.89566570999997</v>
      </c>
      <c r="G14" s="3">
        <f>INDEX('Temperature Degree Days'!$L$6:$Q$57,MATCH($C14,'Temperature Degree Days'!$M$6:$M$57,0),6)</f>
        <v>103.07115000000002</v>
      </c>
      <c r="H14" s="20">
        <f>$N$8+G14*$L$8+F14*$M$8</f>
        <v>4408.7519192615446</v>
      </c>
      <c r="I14" s="20"/>
      <c r="R14" s="26">
        <v>42248</v>
      </c>
      <c r="S14" s="15" t="str">
        <f>TEXT(R14,"mmyy")</f>
        <v>0915</v>
      </c>
      <c r="T14" s="15" t="str">
        <f>LEFT(S14,2)</f>
        <v>09</v>
      </c>
      <c r="U14" s="15">
        <f>AVERAGEIF('Temperature Degree Days'!$N$6:$N$57,T14,'Temperature Degree Days'!$O$6:$O$57)</f>
        <v>65.146524630266669</v>
      </c>
      <c r="V14" s="15">
        <f>AVERAGEIF($D$6:$D$57,$T14,F$6:F$57)</f>
        <v>89.887659220000003</v>
      </c>
      <c r="W14" s="15">
        <f>AVERAGEIF($D$6:$D$57,$T14,G$6:G$57)</f>
        <v>94.283398128000002</v>
      </c>
      <c r="X14" s="27">
        <f>$N$8+W14*$L$8+V14*$M$8</f>
        <v>2477.2280513203336</v>
      </c>
      <c r="Z14" s="9" t="s">
        <v>374</v>
      </c>
      <c r="AA14" s="9" t="str">
        <f>LEFT(Z14,2)</f>
        <v>01</v>
      </c>
      <c r="AB14" s="16">
        <f>IFERROR(AVERAGEIF('Temperature Degree Days'!$G$6:$G$1708,$Z14,'Temperature Degree Days'!$H$6:$H$1708),"")</f>
        <v>40.827930000000002</v>
      </c>
      <c r="AC14" s="15">
        <f>IFERROR(AVERAGEIF('Temperature Degree Days'!$G$6:$G$1708,$Z14,'Temperature Degree Days'!$I$6:$I$1708),"")</f>
        <v>0</v>
      </c>
      <c r="AD14" s="15">
        <f>IFERROR(AVERAGEIF('Temperature Degree Days'!$E$6:$E$1708,LEFT($Z14,2),'Temperature Degree Days'!$H$6:$H$1708),"")</f>
        <v>39.443828709677426</v>
      </c>
      <c r="AE14" s="15">
        <f>IFERROR(AVERAGEIF('Temperature Degree Days'!$E$6:$E$1708,LEFT($Z14,2),'Temperature Degree Days'!$I$6:$I$1708),"")</f>
        <v>0</v>
      </c>
      <c r="AF14" s="15">
        <f>IFERROR($N$8+AC14*$L$8*31+AB14*$M$8*31,"")</f>
        <v>28869.857497364934</v>
      </c>
      <c r="AG14" s="14">
        <f>IFERROR(AF14/SUMIF($AA$6:$AA$377,AA14,$AF$6:$AF$377),"")</f>
        <v>3.3408108570612605E-2</v>
      </c>
      <c r="AI14" s="9">
        <f>AI13+1</f>
        <v>42013</v>
      </c>
      <c r="AJ14" s="9" t="str">
        <f>TEXT(AI14,"mmyy")</f>
        <v>0115</v>
      </c>
      <c r="AK14" s="19">
        <f>INDEX($AG$6:$AG$377,MATCH(TEXT(AI14,"mmdd"),$Z$6:$Z$377,0),1)</f>
        <v>3.3408108570612605E-2</v>
      </c>
      <c r="AL14" s="15">
        <f>AK14*INDEX($X$6:$X$29,MATCH(TEXT(AI14,"mmyy"),$S$6:$S$29,0),1)</f>
        <v>926.51943560266238</v>
      </c>
      <c r="AM14" s="18">
        <f>(AL14/SUMIF($AJ$6:$AJ$125,AJ14,$AL$6:$AL$125))*INDEX($X$6:$X$29,MATCH(TEXT(AI14,"mmyy"),$S$6:$S$29,0),1)</f>
        <v>926.51943560266227</v>
      </c>
    </row>
    <row r="15" spans="1:39" x14ac:dyDescent="0.2">
      <c r="B15" s="9">
        <v>40695</v>
      </c>
      <c r="C15" s="5" t="str">
        <f>TEXT(B15,"mmyy")</f>
        <v>0611</v>
      </c>
      <c r="D15" s="5" t="str">
        <f>LEFT(C15,2)</f>
        <v>06</v>
      </c>
      <c r="E15" s="3">
        <f>INDEX('Temperature Degree Days'!$L$6:$Q$57,MATCH($C15,'Temperature Degree Days'!$M$6:$M$57,0),1)</f>
        <v>2526</v>
      </c>
      <c r="F15" s="3">
        <f>INDEX('Temperature Degree Days'!$L$6:$Q$57,MATCH($C15,'Temperature Degree Days'!$M$6:$M$57,0),5)</f>
        <v>0.34799999999999898</v>
      </c>
      <c r="G15" s="3">
        <f>INDEX('Temperature Degree Days'!$L$6:$Q$57,MATCH($C15,'Temperature Degree Days'!$M$6:$M$57,0),6)</f>
        <v>238.65674999999999</v>
      </c>
      <c r="H15" s="20">
        <f>$N$8+G15*$L$8+F15*$M$8</f>
        <v>1690.8638647571936</v>
      </c>
      <c r="I15" s="20"/>
      <c r="R15" s="26">
        <v>42278</v>
      </c>
      <c r="S15" s="15" t="str">
        <f>TEXT(R15,"mmyy")</f>
        <v>1015</v>
      </c>
      <c r="T15" s="15" t="str">
        <f>LEFT(S15,2)</f>
        <v>10</v>
      </c>
      <c r="U15" s="15">
        <f>AVERAGEIF('Temperature Degree Days'!$N$6:$N$57,T15,'Temperature Degree Days'!$O$6:$O$57)</f>
        <v>53.962226736838716</v>
      </c>
      <c r="V15" s="15">
        <f>AVERAGEIF($D$6:$D$57,$T15,F$6:F$57)</f>
        <v>356.80563115799998</v>
      </c>
      <c r="W15" s="15">
        <f>AVERAGEIF($D$6:$D$57,$T15,G$6:G$57)</f>
        <v>14.63466</v>
      </c>
      <c r="X15" s="27">
        <f>$N$8+W15*$L$8+V15*$M$8</f>
        <v>7949.275711695821</v>
      </c>
      <c r="Z15" s="9" t="s">
        <v>373</v>
      </c>
      <c r="AA15" s="9" t="str">
        <f>LEFT(Z15,2)</f>
        <v>01</v>
      </c>
      <c r="AB15" s="16">
        <f>IFERROR(AVERAGEIF('Temperature Degree Days'!$G$6:$G$1708,$Z15,'Temperature Degree Days'!$H$6:$H$1708),"")</f>
        <v>33.81756</v>
      </c>
      <c r="AC15" s="15">
        <f>IFERROR(AVERAGEIF('Temperature Degree Days'!$G$6:$G$1708,$Z15,'Temperature Degree Days'!$I$6:$I$1708),"")</f>
        <v>0</v>
      </c>
      <c r="AD15" s="15">
        <f>IFERROR(AVERAGEIF('Temperature Degree Days'!$E$6:$E$1708,LEFT($Z15,2),'Temperature Degree Days'!$H$6:$H$1708),"")</f>
        <v>39.443828709677426</v>
      </c>
      <c r="AE15" s="15">
        <f>IFERROR(AVERAGEIF('Temperature Degree Days'!$E$6:$E$1708,LEFT($Z15,2),'Temperature Degree Days'!$I$6:$I$1708),"")</f>
        <v>0</v>
      </c>
      <c r="AF15" s="15">
        <f>IFERROR($N$8+AC15*$L$8*31+AB15*$M$8*31,"")</f>
        <v>23836.239015001171</v>
      </c>
      <c r="AG15" s="14">
        <f>IFERROR(AF15/SUMIF($AA$6:$AA$377,AA15,$AF$6:$AF$377),"")</f>
        <v>2.7583221046411983E-2</v>
      </c>
      <c r="AI15" s="9">
        <f>AI14+1</f>
        <v>42014</v>
      </c>
      <c r="AJ15" s="9" t="str">
        <f>TEXT(AI15,"mmyy")</f>
        <v>0115</v>
      </c>
      <c r="AK15" s="19">
        <f>INDEX($AG$6:$AG$377,MATCH(TEXT(AI15,"mmdd"),$Z$6:$Z$377,0),1)</f>
        <v>2.7583221046411983E-2</v>
      </c>
      <c r="AL15" s="15">
        <f>AK15*INDEX($X$6:$X$29,MATCH(TEXT(AI15,"mmyy"),$S$6:$S$29,0),1)</f>
        <v>764.97567475297762</v>
      </c>
      <c r="AM15" s="18">
        <f>(AL15/SUMIF($AJ$6:$AJ$125,AJ15,$AL$6:$AL$125))*INDEX($X$6:$X$29,MATCH(TEXT(AI15,"mmyy"),$S$6:$S$29,0),1)</f>
        <v>764.97567475297751</v>
      </c>
    </row>
    <row r="16" spans="1:39" x14ac:dyDescent="0.2">
      <c r="B16" s="9">
        <v>40725</v>
      </c>
      <c r="C16" s="5" t="str">
        <f>TEXT(B16,"mmyy")</f>
        <v>0711</v>
      </c>
      <c r="D16" s="5" t="str">
        <f>LEFT(C16,2)</f>
        <v>07</v>
      </c>
      <c r="E16" s="3">
        <f>INDEX('Temperature Degree Days'!$L$6:$Q$57,MATCH($C16,'Temperature Degree Days'!$M$6:$M$57,0),1)</f>
        <v>2476</v>
      </c>
      <c r="F16" s="3">
        <f>INDEX('Temperature Degree Days'!$L$6:$Q$57,MATCH($C16,'Temperature Degree Days'!$M$6:$M$57,0),5)</f>
        <v>0</v>
      </c>
      <c r="G16" s="3">
        <f>INDEX('Temperature Degree Days'!$L$6:$Q$57,MATCH($C16,'Temperature Degree Days'!$M$6:$M$57,0),6)</f>
        <v>474.07350000000014</v>
      </c>
      <c r="H16" s="20">
        <f>$N$8+G16*$L$8+F16*$M$8</f>
        <v>3782.3144599227867</v>
      </c>
      <c r="I16" s="20"/>
      <c r="R16" s="26">
        <v>42309</v>
      </c>
      <c r="S16" s="15" t="str">
        <f>TEXT(R16,"mmyy")</f>
        <v>1115</v>
      </c>
      <c r="T16" s="15" t="str">
        <f>LEFT(S16,2)</f>
        <v>11</v>
      </c>
      <c r="U16" s="15">
        <f>AVERAGEIF('Temperature Degree Days'!$N$6:$N$57,T16,'Temperature Degree Days'!$O$6:$O$57)</f>
        <v>40.634055975066666</v>
      </c>
      <c r="V16" s="15">
        <f>AVERAGEIF($D$6:$D$57,$T16,F$6:F$57)</f>
        <v>730.9783207480001</v>
      </c>
      <c r="W16" s="15">
        <f>AVERAGEIF($D$6:$D$57,$T16,G$6:G$57)</f>
        <v>0</v>
      </c>
      <c r="X16" s="27">
        <f>$N$8+W16*$L$8+V16*$M$8</f>
        <v>16485.379659717724</v>
      </c>
      <c r="Z16" s="9" t="s">
        <v>372</v>
      </c>
      <c r="AA16" s="9" t="str">
        <f>LEFT(Z16,2)</f>
        <v>01</v>
      </c>
      <c r="AB16" s="16">
        <f>IFERROR(AVERAGEIF('Temperature Degree Days'!$G$6:$G$1708,$Z16,'Temperature Degree Days'!$H$6:$H$1708),"")</f>
        <v>28.710239999999999</v>
      </c>
      <c r="AC16" s="15">
        <f>IFERROR(AVERAGEIF('Temperature Degree Days'!$G$6:$G$1708,$Z16,'Temperature Degree Days'!$I$6:$I$1708),"")</f>
        <v>0</v>
      </c>
      <c r="AD16" s="15">
        <f>IFERROR(AVERAGEIF('Temperature Degree Days'!$E$6:$E$1708,LEFT($Z16,2),'Temperature Degree Days'!$H$6:$H$1708),"")</f>
        <v>39.443828709677426</v>
      </c>
      <c r="AE16" s="15">
        <f>IFERROR(AVERAGEIF('Temperature Degree Days'!$E$6:$E$1708,LEFT($Z16,2),'Temperature Degree Days'!$I$6:$I$1708),"")</f>
        <v>0</v>
      </c>
      <c r="AF16" s="15">
        <f>IFERROR($N$8+AC16*$L$8*31+AB16*$M$8*31,"")</f>
        <v>20169.057347365069</v>
      </c>
      <c r="AG16" s="14">
        <f>IFERROR(AF16/SUMIF($AA$6:$AA$377,AA16,$AF$6:$AF$377),"")</f>
        <v>2.333956991956699E-2</v>
      </c>
      <c r="AI16" s="9">
        <f>AI15+1</f>
        <v>42015</v>
      </c>
      <c r="AJ16" s="9" t="str">
        <f>TEXT(AI16,"mmyy")</f>
        <v>0115</v>
      </c>
      <c r="AK16" s="19">
        <f>INDEX($AG$6:$AG$377,MATCH(TEXT(AI16,"mmdd"),$Z$6:$Z$377,0),1)</f>
        <v>2.333956991956699E-2</v>
      </c>
      <c r="AL16" s="15">
        <f>AK16*INDEX($X$6:$X$29,MATCH(TEXT(AI16,"mmyy"),$S$6:$S$29,0),1)</f>
        <v>647.28492795033901</v>
      </c>
      <c r="AM16" s="18">
        <f>(AL16/SUMIF($AJ$6:$AJ$125,AJ16,$AL$6:$AL$125))*INDEX($X$6:$X$29,MATCH(TEXT(AI16,"mmyy"),$S$6:$S$29,0),1)</f>
        <v>647.28492795033901</v>
      </c>
    </row>
    <row r="17" spans="2:39" x14ac:dyDescent="0.2">
      <c r="B17" s="9">
        <v>40756</v>
      </c>
      <c r="C17" s="5" t="str">
        <f>TEXT(B17,"mmyy")</f>
        <v>0811</v>
      </c>
      <c r="D17" s="5" t="str">
        <f>LEFT(C17,2)</f>
        <v>08</v>
      </c>
      <c r="E17" s="3">
        <f>INDEX('Temperature Degree Days'!$L$6:$Q$57,MATCH($C17,'Temperature Degree Days'!$M$6:$M$57,0),1)</f>
        <v>2253</v>
      </c>
      <c r="F17" s="3">
        <f>INDEX('Temperature Degree Days'!$L$6:$Q$57,MATCH($C17,'Temperature Degree Days'!$M$6:$M$57,0),5)</f>
        <v>0</v>
      </c>
      <c r="G17" s="3">
        <f>INDEX('Temperature Degree Days'!$L$6:$Q$57,MATCH($C17,'Temperature Degree Days'!$M$6:$M$57,0),6)</f>
        <v>301.46295000000003</v>
      </c>
      <c r="H17" s="20">
        <f>$N$8+G17*$L$8+F17*$M$8</f>
        <v>2242.9263382048525</v>
      </c>
      <c r="I17" s="20"/>
      <c r="R17" s="26">
        <v>42339</v>
      </c>
      <c r="S17" s="15" t="str">
        <f>TEXT(R17,"mmyy")</f>
        <v>1215</v>
      </c>
      <c r="T17" s="15" t="str">
        <f>LEFT(S17,2)</f>
        <v>12</v>
      </c>
      <c r="U17" s="15">
        <f>AVERAGEIF('Temperature Degree Days'!$N$6:$N$57,T17,'Temperature Degree Days'!$O$6:$O$57)</f>
        <v>32.43536774193548</v>
      </c>
      <c r="V17" s="15">
        <f>AVERAGEIF($D$6:$D$57,$T17,F$6:F$57)</f>
        <v>1009.5036</v>
      </c>
      <c r="W17" s="15">
        <f>AVERAGEIF($D$6:$D$57,$T17,G$6:G$57)</f>
        <v>0</v>
      </c>
      <c r="X17" s="27">
        <f>$N$8+W17*$L$8+V17*$M$8</f>
        <v>22936.606008630217</v>
      </c>
      <c r="Z17" s="9" t="s">
        <v>371</v>
      </c>
      <c r="AA17" s="9" t="str">
        <f>LEFT(Z17,2)</f>
        <v>01</v>
      </c>
      <c r="AB17" s="16">
        <f>IFERROR(AVERAGEIF('Temperature Degree Days'!$G$6:$G$1708,$Z17,'Temperature Degree Days'!$H$6:$H$1708),"")</f>
        <v>33.490769999999998</v>
      </c>
      <c r="AC17" s="15">
        <f>IFERROR(AVERAGEIF('Temperature Degree Days'!$G$6:$G$1708,$Z17,'Temperature Degree Days'!$I$6:$I$1708),"")</f>
        <v>0</v>
      </c>
      <c r="AD17" s="15">
        <f>IFERROR(AVERAGEIF('Temperature Degree Days'!$E$6:$E$1708,LEFT($Z17,2),'Temperature Degree Days'!$H$6:$H$1708),"")</f>
        <v>39.443828709677426</v>
      </c>
      <c r="AE17" s="15">
        <f>IFERROR(AVERAGEIF('Temperature Degree Days'!$E$6:$E$1708,LEFT($Z17,2),'Temperature Degree Days'!$I$6:$I$1708),"")</f>
        <v>0</v>
      </c>
      <c r="AF17" s="15">
        <f>IFERROR($N$8+AC17*$L$8*31+AB17*$M$8*31,"")</f>
        <v>23601.595738847176</v>
      </c>
      <c r="AG17" s="14">
        <f>IFERROR(AF17/SUMIF($AA$6:$AA$377,AA17,$AF$6:$AF$377),"")</f>
        <v>2.731169258300227E-2</v>
      </c>
      <c r="AI17" s="9">
        <f>AI16+1</f>
        <v>42016</v>
      </c>
      <c r="AJ17" s="9" t="str">
        <f>TEXT(AI17,"mmyy")</f>
        <v>0115</v>
      </c>
      <c r="AK17" s="19">
        <f>INDEX($AG$6:$AG$377,MATCH(TEXT(AI17,"mmdd"),$Z$6:$Z$377,0),1)</f>
        <v>2.731169258300227E-2</v>
      </c>
      <c r="AL17" s="15">
        <f>AK17*INDEX($X$6:$X$29,MATCH(TEXT(AI17,"mmyy"),$S$6:$S$29,0),1)</f>
        <v>757.44527541484433</v>
      </c>
      <c r="AM17" s="18">
        <f>(AL17/SUMIF($AJ$6:$AJ$125,AJ17,$AL$6:$AL$125))*INDEX($X$6:$X$29,MATCH(TEXT(AI17,"mmyy"),$S$6:$S$29,0),1)</f>
        <v>757.44527541484422</v>
      </c>
    </row>
    <row r="18" spans="2:39" x14ac:dyDescent="0.2">
      <c r="B18" s="9">
        <v>40787</v>
      </c>
      <c r="C18" s="5" t="str">
        <f>TEXT(B18,"mmyy")</f>
        <v>0911</v>
      </c>
      <c r="D18" s="5" t="str">
        <f>LEFT(C18,2)</f>
        <v>09</v>
      </c>
      <c r="E18" s="3">
        <f>INDEX('Temperature Degree Days'!$L$6:$Q$57,MATCH($C18,'Temperature Degree Days'!$M$6:$M$57,0),1)</f>
        <v>3197</v>
      </c>
      <c r="F18" s="3">
        <f>INDEX('Temperature Degree Days'!$L$6:$Q$57,MATCH($C18,'Temperature Degree Days'!$M$6:$M$57,0),5)</f>
        <v>113.38499999999996</v>
      </c>
      <c r="G18" s="3">
        <f>INDEX('Temperature Degree Days'!$L$6:$Q$57,MATCH($C18,'Temperature Degree Days'!$M$6:$M$57,0),6)</f>
        <v>79.051349999999999</v>
      </c>
      <c r="H18" s="20">
        <f>$N$8+G18*$L$8+F18*$M$8</f>
        <v>2885.6318952939118</v>
      </c>
      <c r="I18" s="20"/>
      <c r="R18" s="26">
        <v>42370</v>
      </c>
      <c r="S18" s="15" t="str">
        <f>TEXT(R18,"mmyy")</f>
        <v>0116</v>
      </c>
      <c r="T18" s="15" t="str">
        <f>LEFT(S18,2)</f>
        <v>01</v>
      </c>
      <c r="U18" s="15">
        <f>AVERAGEIF('Temperature Degree Days'!$N$6:$N$57,T18,'Temperature Degree Days'!$O$6:$O$57)</f>
        <v>25.75486733870968</v>
      </c>
      <c r="V18" s="15">
        <f>AVERAGEIF($D$6:$D$57,$T18,F$6:F$57)</f>
        <v>1216.5991124999998</v>
      </c>
      <c r="W18" s="15">
        <f>AVERAGEIF($D$6:$D$57,$T18,G$6:G$57)</f>
        <v>0</v>
      </c>
      <c r="X18" s="27">
        <f>$N$8+W18*$L$8+V18*$M$8</f>
        <v>27733.369988436698</v>
      </c>
      <c r="Z18" s="9" t="s">
        <v>370</v>
      </c>
      <c r="AA18" s="9" t="str">
        <f>LEFT(Z18,2)</f>
        <v>01</v>
      </c>
      <c r="AB18" s="16">
        <f>IFERROR(AVERAGEIF('Temperature Degree Days'!$G$6:$G$1708,$Z18,'Temperature Degree Days'!$H$6:$H$1708),"")</f>
        <v>42.311040000000006</v>
      </c>
      <c r="AC18" s="15">
        <f>IFERROR(AVERAGEIF('Temperature Degree Days'!$G$6:$G$1708,$Z18,'Temperature Degree Days'!$I$6:$I$1708),"")</f>
        <v>0</v>
      </c>
      <c r="AD18" s="15">
        <f>IFERROR(AVERAGEIF('Temperature Degree Days'!$E$6:$E$1708,LEFT($Z18,2),'Temperature Degree Days'!$H$6:$H$1708),"")</f>
        <v>39.443828709677426</v>
      </c>
      <c r="AE18" s="15">
        <f>IFERROR(AVERAGEIF('Temperature Degree Days'!$E$6:$E$1708,LEFT($Z18,2),'Temperature Degree Days'!$I$6:$I$1708),"")</f>
        <v>0</v>
      </c>
      <c r="AF18" s="15">
        <f>IFERROR($N$8+AC18*$L$8*31+AB18*$M$8*31,"")</f>
        <v>29934.767039568636</v>
      </c>
      <c r="AG18" s="14">
        <f>IFERROR(AF18/SUMIF($AA$6:$AA$377,AA18,$AF$6:$AF$377),"")</f>
        <v>3.4640418553683008E-2</v>
      </c>
      <c r="AI18" s="9">
        <f>AI17+1</f>
        <v>42017</v>
      </c>
      <c r="AJ18" s="9" t="str">
        <f>TEXT(AI18,"mmyy")</f>
        <v>0115</v>
      </c>
      <c r="AK18" s="19">
        <f>INDEX($AG$6:$AG$377,MATCH(TEXT(AI18,"mmdd"),$Z$6:$Z$377,0),1)</f>
        <v>3.4640418553683008E-2</v>
      </c>
      <c r="AL18" s="15">
        <f>AK18*INDEX($X$6:$X$29,MATCH(TEXT(AI18,"mmyy"),$S$6:$S$29,0),1)</f>
        <v>960.69554430359813</v>
      </c>
      <c r="AM18" s="18">
        <f>(AL18/SUMIF($AJ$6:$AJ$125,AJ18,$AL$6:$AL$125))*INDEX($X$6:$X$29,MATCH(TEXT(AI18,"mmyy"),$S$6:$S$29,0),1)</f>
        <v>960.6955443035979</v>
      </c>
    </row>
    <row r="19" spans="2:39" x14ac:dyDescent="0.2">
      <c r="B19" s="9">
        <v>40817</v>
      </c>
      <c r="C19" s="5" t="str">
        <f>TEXT(B19,"mmyy")</f>
        <v>1011</v>
      </c>
      <c r="D19" s="5" t="str">
        <f>LEFT(C19,2)</f>
        <v>10</v>
      </c>
      <c r="E19" s="3">
        <f>INDEX('Temperature Degree Days'!$L$6:$Q$57,MATCH($C19,'Temperature Degree Days'!$M$6:$M$57,0),1)</f>
        <v>7002</v>
      </c>
      <c r="F19" s="3">
        <f>INDEX('Temperature Degree Days'!$L$6:$Q$57,MATCH($C19,'Temperature Degree Days'!$M$6:$M$57,0),5)</f>
        <v>334.30829999999997</v>
      </c>
      <c r="G19" s="3">
        <f>INDEX('Temperature Degree Days'!$L$6:$Q$57,MATCH($C19,'Temperature Degree Days'!$M$6:$M$57,0),6)</f>
        <v>9.760949999999994</v>
      </c>
      <c r="H19" s="20">
        <f>$N$8+G19*$L$8+F19*$M$8</f>
        <v>7384.7255229964476</v>
      </c>
      <c r="I19" s="20"/>
      <c r="R19" s="26">
        <v>42401</v>
      </c>
      <c r="S19" s="15" t="str">
        <f>TEXT(R19,"mmyy")</f>
        <v>0216</v>
      </c>
      <c r="T19" s="15" t="str">
        <f>LEFT(S19,2)</f>
        <v>02</v>
      </c>
      <c r="U19" s="15">
        <f>AVERAGEIF('Temperature Degree Days'!$N$6:$N$57,T19,'Temperature Degree Days'!$O$6:$O$57)</f>
        <v>28.565813639162563</v>
      </c>
      <c r="V19" s="15">
        <f>AVERAGEIF($D$6:$D$57,$T19,F$6:F$57)</f>
        <v>1027.7489999999998</v>
      </c>
      <c r="W19" s="15">
        <f>AVERAGEIF($D$6:$D$57,$T19,G$6:G$57)</f>
        <v>0</v>
      </c>
      <c r="X19" s="27">
        <f>$N$8+W19*$L$8+V19*$M$8</f>
        <v>23359.207524523325</v>
      </c>
      <c r="Z19" s="9" t="s">
        <v>369</v>
      </c>
      <c r="AA19" s="9" t="str">
        <f>LEFT(Z19,2)</f>
        <v>01</v>
      </c>
      <c r="AB19" s="16">
        <f>IFERROR(AVERAGEIF('Temperature Degree Days'!$G$6:$G$1708,$Z19,'Temperature Degree Days'!$H$6:$H$1708),"")</f>
        <v>43.330830000000006</v>
      </c>
      <c r="AC19" s="15">
        <f>IFERROR(AVERAGEIF('Temperature Degree Days'!$G$6:$G$1708,$Z19,'Temperature Degree Days'!$I$6:$I$1708),"")</f>
        <v>0</v>
      </c>
      <c r="AD19" s="15">
        <f>IFERROR(AVERAGEIF('Temperature Degree Days'!$E$6:$E$1708,LEFT($Z19,2),'Temperature Degree Days'!$H$6:$H$1708),"")</f>
        <v>39.443828709677426</v>
      </c>
      <c r="AE19" s="15">
        <f>IFERROR(AVERAGEIF('Temperature Degree Days'!$E$6:$E$1708,LEFT($Z19,2),'Temperature Degree Days'!$I$6:$I$1708),"")</f>
        <v>0</v>
      </c>
      <c r="AF19" s="15">
        <f>IFERROR($N$8+AC19*$L$8*31+AB19*$M$8*31,"")</f>
        <v>30667.001399827757</v>
      </c>
      <c r="AG19" s="14">
        <f>IFERROR(AF19/SUMIF($AA$6:$AA$377,AA19,$AF$6:$AF$377),"")</f>
        <v>3.548775785935511E-2</v>
      </c>
      <c r="AI19" s="9">
        <f>AI18+1</f>
        <v>42018</v>
      </c>
      <c r="AJ19" s="9" t="str">
        <f>TEXT(AI19,"mmyy")</f>
        <v>0115</v>
      </c>
      <c r="AK19" s="19">
        <f>INDEX($AG$6:$AG$377,MATCH(TEXT(AI19,"mmdd"),$Z$6:$Z$377,0),1)</f>
        <v>3.548775785935511E-2</v>
      </c>
      <c r="AL19" s="15">
        <f>AK19*INDEX($X$6:$X$29,MATCH(TEXT(AI19,"mmyy"),$S$6:$S$29,0),1)</f>
        <v>984.19511877354751</v>
      </c>
      <c r="AM19" s="18">
        <f>(AL19/SUMIF($AJ$6:$AJ$125,AJ19,$AL$6:$AL$125))*INDEX($X$6:$X$29,MATCH(TEXT(AI19,"mmyy"),$S$6:$S$29,0),1)</f>
        <v>984.19511877354739</v>
      </c>
    </row>
    <row r="20" spans="2:39" x14ac:dyDescent="0.2">
      <c r="B20" s="9">
        <v>40848</v>
      </c>
      <c r="C20" s="5" t="str">
        <f>TEXT(B20,"mmyy")</f>
        <v>1111</v>
      </c>
      <c r="D20" s="5" t="str">
        <f>LEFT(C20,2)</f>
        <v>11</v>
      </c>
      <c r="E20" s="3">
        <f>INDEX('Temperature Degree Days'!$L$6:$Q$57,MATCH($C20,'Temperature Degree Days'!$M$6:$M$57,0),1)</f>
        <v>12202</v>
      </c>
      <c r="F20" s="3">
        <f>INDEX('Temperature Degree Days'!$L$6:$Q$57,MATCH($C20,'Temperature Degree Days'!$M$6:$M$57,0),5)</f>
        <v>560.0983500000001</v>
      </c>
      <c r="G20" s="3">
        <f>INDEX('Temperature Degree Days'!$L$6:$Q$57,MATCH($C20,'Temperature Degree Days'!$M$6:$M$57,0),6)</f>
        <v>0</v>
      </c>
      <c r="H20" s="20">
        <f>$N$8+G20*$L$8+F20*$M$8</f>
        <v>12527.443156605941</v>
      </c>
      <c r="I20" s="20"/>
      <c r="R20" s="26">
        <v>42430</v>
      </c>
      <c r="S20" s="15" t="str">
        <f>TEXT(R20,"mmyy")</f>
        <v>0316</v>
      </c>
      <c r="T20" s="15" t="str">
        <f>LEFT(S20,2)</f>
        <v>03</v>
      </c>
      <c r="U20" s="15">
        <f>AVERAGEIF('Temperature Degree Days'!$N$6:$N$57,T20,'Temperature Degree Days'!$O$6:$O$57)</f>
        <v>40.430307865564515</v>
      </c>
      <c r="V20" s="15">
        <f>AVERAGEIF($D$6:$D$57,$T20,F$6:F$57)</f>
        <v>770.58995616749996</v>
      </c>
      <c r="W20" s="15">
        <f>AVERAGEIF($D$6:$D$57,$T20,G$6:G$57)</f>
        <v>8.9294999999999973</v>
      </c>
      <c r="X20" s="27">
        <f>$N$8+W20*$L$8+V20*$M$8</f>
        <v>17482.503473170022</v>
      </c>
      <c r="Z20" s="9" t="s">
        <v>368</v>
      </c>
      <c r="AA20" s="9" t="str">
        <f>LEFT(Z20,2)</f>
        <v>01</v>
      </c>
      <c r="AB20" s="16">
        <f>IFERROR(AVERAGEIF('Temperature Degree Days'!$G$6:$G$1708,$Z20,'Temperature Degree Days'!$H$6:$H$1708),"")</f>
        <v>42.076049999999995</v>
      </c>
      <c r="AC20" s="15">
        <f>IFERROR(AVERAGEIF('Temperature Degree Days'!$G$6:$G$1708,$Z20,'Temperature Degree Days'!$I$6:$I$1708),"")</f>
        <v>0</v>
      </c>
      <c r="AD20" s="15">
        <f>IFERROR(AVERAGEIF('Temperature Degree Days'!$E$6:$E$1708,LEFT($Z20,2),'Temperature Degree Days'!$H$6:$H$1708),"")</f>
        <v>39.443828709677426</v>
      </c>
      <c r="AE20" s="15">
        <f>IFERROR(AVERAGEIF('Temperature Degree Days'!$E$6:$E$1708,LEFT($Z20,2),'Temperature Degree Days'!$I$6:$I$1708),"")</f>
        <v>0</v>
      </c>
      <c r="AF20" s="15">
        <f>IFERROR($N$8+AC20*$L$8*31+AB20*$M$8*31,"")</f>
        <v>29766.038426503888</v>
      </c>
      <c r="AG20" s="14">
        <f>IFERROR(AF20/SUMIF($AA$6:$AA$377,AA20,$AF$6:$AF$377),"")</f>
        <v>3.4445166331715842E-2</v>
      </c>
      <c r="AI20" s="9">
        <f>AI19+1</f>
        <v>42019</v>
      </c>
      <c r="AJ20" s="9" t="str">
        <f>TEXT(AI20,"mmyy")</f>
        <v>0115</v>
      </c>
      <c r="AK20" s="19">
        <f>INDEX($AG$6:$AG$377,MATCH(TEXT(AI20,"mmdd"),$Z$6:$Z$377,0),1)</f>
        <v>3.4445166331715842E-2</v>
      </c>
      <c r="AL20" s="15">
        <f>AK20*INDEX($X$6:$X$29,MATCH(TEXT(AI20,"mmyy"),$S$6:$S$29,0),1)</f>
        <v>955.28054219071828</v>
      </c>
      <c r="AM20" s="18">
        <f>(AL20/SUMIF($AJ$6:$AJ$125,AJ20,$AL$6:$AL$125))*INDEX($X$6:$X$29,MATCH(TEXT(AI20,"mmyy"),$S$6:$S$29,0),1)</f>
        <v>955.28054219071817</v>
      </c>
    </row>
    <row r="21" spans="2:39" x14ac:dyDescent="0.2">
      <c r="B21" s="9">
        <v>40878</v>
      </c>
      <c r="C21" s="5" t="str">
        <f>TEXT(B21,"mmyy")</f>
        <v>1211</v>
      </c>
      <c r="D21" s="5" t="str">
        <f>LEFT(C21,2)</f>
        <v>12</v>
      </c>
      <c r="E21" s="3">
        <f>INDEX('Temperature Degree Days'!$L$6:$Q$57,MATCH($C21,'Temperature Degree Days'!$M$6:$M$57,0),1)</f>
        <v>19879</v>
      </c>
      <c r="F21" s="3">
        <f>INDEX('Temperature Degree Days'!$L$6:$Q$57,MATCH($C21,'Temperature Degree Days'!$M$6:$M$57,0),5)</f>
        <v>872.96775000000014</v>
      </c>
      <c r="G21" s="3">
        <f>INDEX('Temperature Degree Days'!$L$6:$Q$57,MATCH($C21,'Temperature Degree Days'!$M$6:$M$57,0),6)</f>
        <v>0</v>
      </c>
      <c r="H21" s="20">
        <f>$N$8+G21*$L$8+F21*$M$8</f>
        <v>19774.150968798</v>
      </c>
      <c r="I21" s="20"/>
      <c r="R21" s="26">
        <v>42461</v>
      </c>
      <c r="S21" s="15" t="str">
        <f>TEXT(R21,"mmyy")</f>
        <v>0416</v>
      </c>
      <c r="T21" s="15" t="str">
        <f>LEFT(S21,2)</f>
        <v>04</v>
      </c>
      <c r="U21" s="15">
        <f>AVERAGEIF('Temperature Degree Days'!$N$6:$N$57,T21,'Temperature Degree Days'!$O$6:$O$57)</f>
        <v>52.0048715</v>
      </c>
      <c r="V21" s="15">
        <f>AVERAGEIF($D$6:$D$57,$T21,F$6:F$57)</f>
        <v>395.11139250000002</v>
      </c>
      <c r="W21" s="15">
        <f>AVERAGEIF($D$6:$D$57,$T21,G$6:G$57)</f>
        <v>5.257537499999998</v>
      </c>
      <c r="X21" s="27">
        <f>$N$8+W21*$L$8+V21*$M$8</f>
        <v>8752.8892887651928</v>
      </c>
      <c r="Z21" s="9" t="s">
        <v>367</v>
      </c>
      <c r="AA21" s="9" t="str">
        <f>LEFT(Z21,2)</f>
        <v>01</v>
      </c>
      <c r="AB21" s="16">
        <f>IFERROR(AVERAGEIF('Temperature Degree Days'!$G$6:$G$1708,$Z21,'Temperature Degree Days'!$H$6:$H$1708),"")</f>
        <v>34.667700000000004</v>
      </c>
      <c r="AC21" s="15">
        <f>IFERROR(AVERAGEIF('Temperature Degree Days'!$G$6:$G$1708,$Z21,'Temperature Degree Days'!$I$6:$I$1708),"")</f>
        <v>0</v>
      </c>
      <c r="AD21" s="15">
        <f>IFERROR(AVERAGEIF('Temperature Degree Days'!$E$6:$E$1708,LEFT($Z21,2),'Temperature Degree Days'!$H$6:$H$1708),"")</f>
        <v>39.443828709677426</v>
      </c>
      <c r="AE21" s="15">
        <f>IFERROR(AVERAGEIF('Temperature Degree Days'!$E$6:$E$1708,LEFT($Z21,2),'Temperature Degree Days'!$I$6:$I$1708),"")</f>
        <v>0</v>
      </c>
      <c r="AF21" s="15">
        <f>IFERROR($N$8+AC21*$L$8*31+AB21*$M$8*31,"")</f>
        <v>24446.660492982614</v>
      </c>
      <c r="AG21" s="14">
        <f>IFERROR(AF21/SUMIF($AA$6:$AA$377,AA21,$AF$6:$AF$377),"")</f>
        <v>2.8289598866673104E-2</v>
      </c>
      <c r="AI21" s="9">
        <f>AI20+1</f>
        <v>42020</v>
      </c>
      <c r="AJ21" s="9" t="str">
        <f>TEXT(AI21,"mmyy")</f>
        <v>0115</v>
      </c>
      <c r="AK21" s="19">
        <f>INDEX($AG$6:$AG$377,MATCH(TEXT(AI21,"mmdd"),$Z$6:$Z$377,0),1)</f>
        <v>2.8289598866673104E-2</v>
      </c>
      <c r="AL21" s="15">
        <f>AK21*INDEX($X$6:$X$29,MATCH(TEXT(AI21,"mmyy"),$S$6:$S$29,0),1)</f>
        <v>784.56591219390464</v>
      </c>
      <c r="AM21" s="18">
        <f>(AL21/SUMIF($AJ$6:$AJ$125,AJ21,$AL$6:$AL$125))*INDEX($X$6:$X$29,MATCH(TEXT(AI21,"mmyy"),$S$6:$S$29,0),1)</f>
        <v>784.56591219390452</v>
      </c>
    </row>
    <row r="22" spans="2:39" x14ac:dyDescent="0.2">
      <c r="B22" s="9">
        <v>40909</v>
      </c>
      <c r="C22" s="5" t="str">
        <f>TEXT(B22,"mmyy")</f>
        <v>0112</v>
      </c>
      <c r="D22" s="5" t="str">
        <f>LEFT(C22,2)</f>
        <v>01</v>
      </c>
      <c r="E22" s="3">
        <f>INDEX('Temperature Degree Days'!$L$6:$Q$57,MATCH($C22,'Temperature Degree Days'!$M$6:$M$57,0),1)</f>
        <v>24433</v>
      </c>
      <c r="F22" s="3">
        <f>INDEX('Temperature Degree Days'!$L$6:$Q$57,MATCH($C22,'Temperature Degree Days'!$M$6:$M$57,0),5)</f>
        <v>1012.50285</v>
      </c>
      <c r="G22" s="3">
        <f>INDEX('Temperature Degree Days'!$L$6:$Q$57,MATCH($C22,'Temperature Degree Days'!$M$6:$M$57,0),6)</f>
        <v>0</v>
      </c>
      <c r="H22" s="20">
        <f>$N$8+G22*$L$8+F22*$M$8</f>
        <v>23006.074893748788</v>
      </c>
      <c r="I22" s="20"/>
      <c r="R22" s="26">
        <v>42491</v>
      </c>
      <c r="S22" s="15" t="str">
        <f>TEXT(R22,"mmyy")</f>
        <v>0516</v>
      </c>
      <c r="T22" s="15" t="str">
        <f>LEFT(S22,2)</f>
        <v>05</v>
      </c>
      <c r="U22" s="15">
        <f>AVERAGEIF('Temperature Degree Days'!$N$6:$N$57,T22,'Temperature Degree Days'!$O$6:$O$57)</f>
        <v>64.725463986209675</v>
      </c>
      <c r="V22" s="15">
        <f>AVERAGEIF($D$6:$D$57,$T22,F$6:F$57)</f>
        <v>121.12386642750002</v>
      </c>
      <c r="W22" s="15">
        <f>AVERAGEIF($D$6:$D$57,$T22,G$6:G$57)</f>
        <v>112.61324999999999</v>
      </c>
      <c r="X22" s="27">
        <f>$N$8+W22*$L$8+V22*$M$8</f>
        <v>3364.1943904234818</v>
      </c>
      <c r="Z22" s="9" t="s">
        <v>366</v>
      </c>
      <c r="AA22" s="9" t="str">
        <f>LEFT(Z22,2)</f>
        <v>01</v>
      </c>
      <c r="AB22" s="16">
        <f>IFERROR(AVERAGEIF('Temperature Degree Days'!$G$6:$G$1708,$Z22,'Temperature Degree Days'!$H$6:$H$1708),"")</f>
        <v>34.84158</v>
      </c>
      <c r="AC22" s="15">
        <f>IFERROR(AVERAGEIF('Temperature Degree Days'!$G$6:$G$1708,$Z22,'Temperature Degree Days'!$I$6:$I$1708),"")</f>
        <v>0</v>
      </c>
      <c r="AD22" s="15">
        <f>IFERROR(AVERAGEIF('Temperature Degree Days'!$E$6:$E$1708,LEFT($Z22,2),'Temperature Degree Days'!$H$6:$H$1708),"")</f>
        <v>39.443828709677426</v>
      </c>
      <c r="AE22" s="15">
        <f>IFERROR(AVERAGEIF('Temperature Degree Days'!$E$6:$E$1708,LEFT($Z22,2),'Temperature Degree Days'!$I$6:$I$1708),"")</f>
        <v>0</v>
      </c>
      <c r="AF22" s="15">
        <f>IFERROR($N$8+AC22*$L$8*31+AB22*$M$8*31,"")</f>
        <v>24571.510619539898</v>
      </c>
      <c r="AG22" s="14">
        <f>IFERROR(AF22/SUMIF($AA$6:$AA$377,AA22,$AF$6:$AF$377),"")</f>
        <v>2.8434075041640756E-2</v>
      </c>
      <c r="AI22" s="9">
        <f>AI21+1</f>
        <v>42021</v>
      </c>
      <c r="AJ22" s="9" t="str">
        <f>TEXT(AI22,"mmyy")</f>
        <v>0115</v>
      </c>
      <c r="AK22" s="19">
        <f>INDEX($AG$6:$AG$377,MATCH(TEXT(AI22,"mmdd"),$Z$6:$Z$377,0),1)</f>
        <v>2.8434075041640756E-2</v>
      </c>
      <c r="AL22" s="15">
        <f>AK22*INDEX($X$6:$X$29,MATCH(TEXT(AI22,"mmyy"),$S$6:$S$29,0),1)</f>
        <v>788.57272340879672</v>
      </c>
      <c r="AM22" s="18">
        <f>(AL22/SUMIF($AJ$6:$AJ$125,AJ22,$AL$6:$AL$125))*INDEX($X$6:$X$29,MATCH(TEXT(AI22,"mmyy"),$S$6:$S$29,0),1)</f>
        <v>788.57272340879661</v>
      </c>
    </row>
    <row r="23" spans="2:39" x14ac:dyDescent="0.2">
      <c r="B23" s="9">
        <v>40940</v>
      </c>
      <c r="C23" s="5" t="str">
        <f>TEXT(B23,"mmyy")</f>
        <v>0212</v>
      </c>
      <c r="D23" s="5" t="str">
        <f>LEFT(C23,2)</f>
        <v>02</v>
      </c>
      <c r="E23" s="3">
        <f>INDEX('Temperature Degree Days'!$L$6:$Q$57,MATCH($C23,'Temperature Degree Days'!$M$6:$M$57,0),1)</f>
        <v>19723</v>
      </c>
      <c r="F23" s="3">
        <f>INDEX('Temperature Degree Days'!$L$6:$Q$57,MATCH($C23,'Temperature Degree Days'!$M$6:$M$57,0),5)</f>
        <v>880.64670000000012</v>
      </c>
      <c r="G23" s="3">
        <f>INDEX('Temperature Degree Days'!$L$6:$Q$57,MATCH($C23,'Temperature Degree Days'!$M$6:$M$57,0),6)</f>
        <v>0</v>
      </c>
      <c r="H23" s="20">
        <f>$N$8+G23*$L$8+F23*$M$8</f>
        <v>19952.011465715987</v>
      </c>
      <c r="I23" s="20"/>
      <c r="R23" s="26">
        <v>42522</v>
      </c>
      <c r="S23" s="15" t="str">
        <f>TEXT(R23,"mmyy")</f>
        <v>0616</v>
      </c>
      <c r="T23" s="15" t="str">
        <f>LEFT(S23,2)</f>
        <v>06</v>
      </c>
      <c r="U23" s="15">
        <f>AVERAGEIF('Temperature Degree Days'!$N$6:$N$57,T23,'Temperature Degree Days'!$O$6:$O$57)</f>
        <v>72.806202499999998</v>
      </c>
      <c r="V23" s="15">
        <f>AVERAGEIF($D$6:$D$57,$T23,F$6:F$57)</f>
        <v>10.1870625</v>
      </c>
      <c r="W23" s="15">
        <f>AVERAGEIF($D$6:$D$57,$T23,G$6:G$57)</f>
        <v>244.37313749999998</v>
      </c>
      <c r="X23" s="27">
        <f>$N$8+W23*$L$8+V23*$M$8</f>
        <v>1969.7373803000987</v>
      </c>
      <c r="Z23" s="9" t="s">
        <v>365</v>
      </c>
      <c r="AA23" s="9" t="str">
        <f>LEFT(Z23,2)</f>
        <v>01</v>
      </c>
      <c r="AB23" s="16">
        <f>IFERROR(AVERAGEIF('Temperature Degree Days'!$G$6:$G$1708,$Z23,'Temperature Degree Days'!$H$6:$H$1708),"")</f>
        <v>37.156829999999999</v>
      </c>
      <c r="AC23" s="15">
        <f>IFERROR(AVERAGEIF('Temperature Degree Days'!$G$6:$G$1708,$Z23,'Temperature Degree Days'!$I$6:$I$1708),"")</f>
        <v>0</v>
      </c>
      <c r="AD23" s="15">
        <f>IFERROR(AVERAGEIF('Temperature Degree Days'!$E$6:$E$1708,LEFT($Z23,2),'Temperature Degree Days'!$H$6:$H$1708),"")</f>
        <v>39.443828709677426</v>
      </c>
      <c r="AE23" s="15">
        <f>IFERROR(AVERAGEIF('Temperature Degree Days'!$E$6:$E$1708,LEFT($Z23,2),'Temperature Degree Days'!$I$6:$I$1708),"")</f>
        <v>0</v>
      </c>
      <c r="AF23" s="15">
        <f>IFERROR($N$8+AC23*$L$8*31+AB23*$M$8*31,"")</f>
        <v>26233.917195982038</v>
      </c>
      <c r="AG23" s="14">
        <f>IFERROR(AF23/SUMIF($AA$6:$AA$377,AA23,$AF$6:$AF$377),"")</f>
        <v>3.0357806719199212E-2</v>
      </c>
      <c r="AI23" s="9">
        <f>AI22+1</f>
        <v>42022</v>
      </c>
      <c r="AJ23" s="9" t="str">
        <f>TEXT(AI23,"mmyy")</f>
        <v>0115</v>
      </c>
      <c r="AK23" s="19">
        <f>INDEX($AG$6:$AG$377,MATCH(TEXT(AI23,"mmdd"),$Z$6:$Z$377,0),1)</f>
        <v>3.0357806719199212E-2</v>
      </c>
      <c r="AL23" s="15">
        <f>AK23*INDEX($X$6:$X$29,MATCH(TEXT(AI23,"mmyy"),$S$6:$S$29,0),1)</f>
        <v>841.92428578100134</v>
      </c>
      <c r="AM23" s="18">
        <f>(AL23/SUMIF($AJ$6:$AJ$125,AJ23,$AL$6:$AL$125))*INDEX($X$6:$X$29,MATCH(TEXT(AI23,"mmyy"),$S$6:$S$29,0),1)</f>
        <v>841.92428578100123</v>
      </c>
    </row>
    <row r="24" spans="2:39" x14ac:dyDescent="0.2">
      <c r="B24" s="9">
        <v>40969</v>
      </c>
      <c r="C24" s="5" t="str">
        <f>TEXT(B24,"mmyy")</f>
        <v>0312</v>
      </c>
      <c r="D24" s="5" t="str">
        <f>LEFT(C24,2)</f>
        <v>03</v>
      </c>
      <c r="E24" s="3">
        <f>INDEX('Temperature Degree Days'!$L$6:$Q$57,MATCH($C24,'Temperature Degree Days'!$M$6:$M$57,0),1)</f>
        <v>9521</v>
      </c>
      <c r="F24" s="3">
        <f>INDEX('Temperature Degree Days'!$L$6:$Q$57,MATCH($C24,'Temperature Degree Days'!$M$6:$M$57,0),5)</f>
        <v>359.39369999999997</v>
      </c>
      <c r="G24" s="3">
        <f>INDEX('Temperature Degree Days'!$L$6:$Q$57,MATCH($C24,'Temperature Degree Days'!$M$6:$M$57,0),6)</f>
        <v>35.717999999999989</v>
      </c>
      <c r="H24" s="20">
        <f>$N$8+G24*$L$8+F24*$M$8</f>
        <v>8197.2477794648257</v>
      </c>
      <c r="I24" s="20"/>
      <c r="R24" s="26">
        <v>42552</v>
      </c>
      <c r="S24" s="15" t="str">
        <f>TEXT(R24,"mmyy")</f>
        <v>0716</v>
      </c>
      <c r="T24" s="15" t="str">
        <f>LEFT(S24,2)</f>
        <v>07</v>
      </c>
      <c r="U24" s="15">
        <f>AVERAGEIF('Temperature Degree Days'!$N$6:$N$57,T24,'Temperature Degree Days'!$O$6:$O$57)</f>
        <v>76.217370161290319</v>
      </c>
      <c r="V24" s="15">
        <f>AVERAGEIF($D$6:$D$57,$T24,F$6:F$57)</f>
        <v>3.6824999999999992</v>
      </c>
      <c r="W24" s="15">
        <f>AVERAGEIF($D$6:$D$57,$T24,G$6:G$57)</f>
        <v>351.420975</v>
      </c>
      <c r="X24" s="27">
        <f>$N$8+W24*$L$8+V24*$M$8</f>
        <v>2773.7600568082166</v>
      </c>
      <c r="Z24" s="9" t="s">
        <v>364</v>
      </c>
      <c r="AA24" s="9" t="str">
        <f>LEFT(Z24,2)</f>
        <v>01</v>
      </c>
      <c r="AB24" s="16">
        <f>IFERROR(AVERAGEIF('Temperature Degree Days'!$G$6:$G$1708,$Z24,'Temperature Degree Days'!$H$6:$H$1708),"")</f>
        <v>35.25909</v>
      </c>
      <c r="AC24" s="15">
        <f>IFERROR(AVERAGEIF('Temperature Degree Days'!$G$6:$G$1708,$Z24,'Temperature Degree Days'!$I$6:$I$1708),"")</f>
        <v>0</v>
      </c>
      <c r="AD24" s="15">
        <f>IFERROR(AVERAGEIF('Temperature Degree Days'!$E$6:$E$1708,LEFT($Z24,2),'Temperature Degree Days'!$H$6:$H$1708),"")</f>
        <v>39.443828709677426</v>
      </c>
      <c r="AE24" s="15">
        <f>IFERROR(AVERAGEIF('Temperature Degree Days'!$E$6:$E$1708,LEFT($Z24,2),'Temperature Degree Days'!$I$6:$I$1708),"")</f>
        <v>0</v>
      </c>
      <c r="AF24" s="15">
        <f>IFERROR($N$8+AC24*$L$8*31+AB24*$M$8*31,"")</f>
        <v>24871.293092158561</v>
      </c>
      <c r="AG24" s="14">
        <f>IFERROR(AF24/SUMIF($AA$6:$AA$377,AA24,$AF$6:$AF$377),"")</f>
        <v>2.8780982378946635E-2</v>
      </c>
      <c r="AI24" s="9">
        <f>AI23+1</f>
        <v>42023</v>
      </c>
      <c r="AJ24" s="9" t="str">
        <f>TEXT(AI24,"mmyy")</f>
        <v>0115</v>
      </c>
      <c r="AK24" s="19">
        <f>INDEX($AG$6:$AG$377,MATCH(TEXT(AI24,"mmdd"),$Z$6:$Z$377,0),1)</f>
        <v>2.8780982378946635E-2</v>
      </c>
      <c r="AL24" s="15">
        <f>AK24*INDEX($X$6:$X$29,MATCH(TEXT(AI24,"mmyy"),$S$6:$S$29,0),1)</f>
        <v>798.19363294600407</v>
      </c>
      <c r="AM24" s="18">
        <f>(AL24/SUMIF($AJ$6:$AJ$125,AJ24,$AL$6:$AL$125))*INDEX($X$6:$X$29,MATCH(TEXT(AI24,"mmyy"),$S$6:$S$29,0),1)</f>
        <v>798.19363294600396</v>
      </c>
    </row>
    <row r="25" spans="2:39" x14ac:dyDescent="0.2">
      <c r="B25" s="9">
        <v>41000</v>
      </c>
      <c r="C25" s="5" t="str">
        <f>TEXT(B25,"mmyy")</f>
        <v>0412</v>
      </c>
      <c r="D25" s="5" t="str">
        <f>LEFT(C25,2)</f>
        <v>04</v>
      </c>
      <c r="E25" s="3">
        <f>INDEX('Temperature Degree Days'!$L$6:$Q$57,MATCH($C25,'Temperature Degree Days'!$M$6:$M$57,0),1)</f>
        <v>6856</v>
      </c>
      <c r="F25" s="3">
        <f>INDEX('Temperature Degree Days'!$L$6:$Q$57,MATCH($C25,'Temperature Degree Days'!$M$6:$M$57,0),5)</f>
        <v>348.18390000000005</v>
      </c>
      <c r="G25" s="3">
        <f>INDEX('Temperature Degree Days'!$L$6:$Q$57,MATCH($C25,'Temperature Degree Days'!$M$6:$M$57,0),6)</f>
        <v>7.1234999999999928</v>
      </c>
      <c r="H25" s="20">
        <f>$N$8+G25*$L$8+F25*$M$8</f>
        <v>7682.5918565376287</v>
      </c>
      <c r="I25" s="20"/>
      <c r="R25" s="26">
        <v>42583</v>
      </c>
      <c r="S25" s="15" t="str">
        <f>TEXT(R25,"mmyy")</f>
        <v>0816</v>
      </c>
      <c r="T25" s="15" t="str">
        <f>LEFT(S25,2)</f>
        <v>08</v>
      </c>
      <c r="U25" s="15">
        <f>AVERAGEIF('Temperature Degree Days'!$N$6:$N$57,T25,'Temperature Degree Days'!$O$6:$O$57)</f>
        <v>73.318043750000001</v>
      </c>
      <c r="V25" s="15">
        <f>AVERAGEIF($D$6:$D$57,$T25,F$6:F$57)</f>
        <v>3.1925625000000011</v>
      </c>
      <c r="W25" s="15">
        <f>AVERAGEIF($D$6:$D$57,$T25,G$6:G$57)</f>
        <v>261.05191875000003</v>
      </c>
      <c r="X25" s="27">
        <f>$N$8+W25*$L$8+V25*$M$8</f>
        <v>1956.4761083678152</v>
      </c>
      <c r="Z25" s="9" t="s">
        <v>363</v>
      </c>
      <c r="AA25" s="9" t="str">
        <f>LEFT(Z25,2)</f>
        <v>01</v>
      </c>
      <c r="AB25" s="16">
        <f>IFERROR(AVERAGEIF('Temperature Degree Days'!$G$6:$G$1708,$Z25,'Temperature Degree Days'!$H$6:$H$1708),"")</f>
        <v>40.627679999999998</v>
      </c>
      <c r="AC25" s="15">
        <f>IFERROR(AVERAGEIF('Temperature Degree Days'!$G$6:$G$1708,$Z25,'Temperature Degree Days'!$I$6:$I$1708),"")</f>
        <v>0</v>
      </c>
      <c r="AD25" s="15">
        <f>IFERROR(AVERAGEIF('Temperature Degree Days'!$E$6:$E$1708,LEFT($Z25,2),'Temperature Degree Days'!$H$6:$H$1708),"")</f>
        <v>39.443828709677426</v>
      </c>
      <c r="AE25" s="15">
        <f>IFERROR(AVERAGEIF('Temperature Degree Days'!$E$6:$E$1708,LEFT($Z25,2),'Temperature Degree Days'!$I$6:$I$1708),"")</f>
        <v>0</v>
      </c>
      <c r="AF25" s="15">
        <f>IFERROR($N$8+AC25*$L$8*31+AB25*$M$8*31,"")</f>
        <v>28726.073060724164</v>
      </c>
      <c r="AG25" s="14">
        <f>IFERROR(AF25/SUMIF($AA$6:$AA$377,AA25,$AF$6:$AF$377),"")</f>
        <v>3.3241721671387434E-2</v>
      </c>
      <c r="AI25" s="9">
        <f>AI24+1</f>
        <v>42024</v>
      </c>
      <c r="AJ25" s="9" t="str">
        <f>TEXT(AI25,"mmyy")</f>
        <v>0115</v>
      </c>
      <c r="AK25" s="19">
        <f>INDEX($AG$6:$AG$377,MATCH(TEXT(AI25,"mmdd"),$Z$6:$Z$377,0),1)</f>
        <v>3.3241721671387434E-2</v>
      </c>
      <c r="AL25" s="15">
        <f>AK25*INDEX($X$6:$X$29,MATCH(TEXT(AI25,"mmyy"),$S$6:$S$29,0),1)</f>
        <v>921.90496616522205</v>
      </c>
      <c r="AM25" s="18">
        <f>(AL25/SUMIF($AJ$6:$AJ$125,AJ25,$AL$6:$AL$125))*INDEX($X$6:$X$29,MATCH(TEXT(AI25,"mmyy"),$S$6:$S$29,0),1)</f>
        <v>921.90496616522182</v>
      </c>
    </row>
    <row r="26" spans="2:39" x14ac:dyDescent="0.2">
      <c r="B26" s="9">
        <v>41030</v>
      </c>
      <c r="C26" s="5" t="str">
        <f>TEXT(B26,"mmyy")</f>
        <v>0512</v>
      </c>
      <c r="D26" s="5" t="str">
        <f>LEFT(C26,2)</f>
        <v>05</v>
      </c>
      <c r="E26" s="3">
        <f>INDEX('Temperature Degree Days'!$L$6:$Q$57,MATCH($C26,'Temperature Degree Days'!$M$6:$M$57,0),1)</f>
        <v>3268</v>
      </c>
      <c r="F26" s="3">
        <f>INDEX('Temperature Degree Days'!$L$6:$Q$57,MATCH($C26,'Temperature Degree Days'!$M$6:$M$57,0),5)</f>
        <v>50.685299999999998</v>
      </c>
      <c r="G26" s="3">
        <f>INDEX('Temperature Degree Days'!$L$6:$Q$57,MATCH($C26,'Temperature Degree Days'!$M$6:$M$57,0),6)</f>
        <v>147.2817</v>
      </c>
      <c r="H26" s="20">
        <f>$N$8+G26*$L$8+F26*$M$8</f>
        <v>2041.8730125527236</v>
      </c>
      <c r="I26" s="20"/>
      <c r="R26" s="26">
        <v>42614</v>
      </c>
      <c r="S26" s="15" t="str">
        <f>TEXT(R26,"mmyy")</f>
        <v>0916</v>
      </c>
      <c r="T26" s="15" t="str">
        <f>LEFT(S26,2)</f>
        <v>09</v>
      </c>
      <c r="U26" s="15">
        <f>AVERAGEIF('Temperature Degree Days'!$N$6:$N$57,T26,'Temperature Degree Days'!$O$6:$O$57)</f>
        <v>65.146524630266669</v>
      </c>
      <c r="V26" s="15">
        <f>AVERAGEIF($D$6:$D$57,$T26,F$6:F$57)</f>
        <v>89.887659220000003</v>
      </c>
      <c r="W26" s="15">
        <f>AVERAGEIF($D$6:$D$57,$T26,G$6:G$57)</f>
        <v>94.283398128000002</v>
      </c>
      <c r="X26" s="27">
        <f>$N$8+W26*$L$8+V26*$M$8</f>
        <v>2477.2280513203336</v>
      </c>
      <c r="Z26" s="9" t="s">
        <v>362</v>
      </c>
      <c r="AA26" s="9" t="str">
        <f>LEFT(Z26,2)</f>
        <v>01</v>
      </c>
      <c r="AB26" s="16">
        <f>IFERROR(AVERAGEIF('Temperature Degree Days'!$G$6:$G$1708,$Z26,'Temperature Degree Days'!$H$6:$H$1708),"")</f>
        <v>48.033959999999993</v>
      </c>
      <c r="AC26" s="15">
        <f>IFERROR(AVERAGEIF('Temperature Degree Days'!$G$6:$G$1708,$Z26,'Temperature Degree Days'!$I$6:$I$1708),"")</f>
        <v>0</v>
      </c>
      <c r="AD26" s="15">
        <f>IFERROR(AVERAGEIF('Temperature Degree Days'!$E$6:$E$1708,LEFT($Z26,2),'Temperature Degree Days'!$H$6:$H$1708),"")</f>
        <v>39.443828709677426</v>
      </c>
      <c r="AE26" s="15">
        <f>IFERROR(AVERAGEIF('Temperature Degree Days'!$E$6:$E$1708,LEFT($Z26,2),'Temperature Degree Days'!$I$6:$I$1708),"")</f>
        <v>0</v>
      </c>
      <c r="AF26" s="15">
        <f>IFERROR($N$8+AC26*$L$8*31+AB26*$M$8*31,"")</f>
        <v>34043.964683214996</v>
      </c>
      <c r="AG26" s="14">
        <f>IFERROR(AF26/SUMIF($AA$6:$AA$377,AA26,$AF$6:$AF$377),"")</f>
        <v>3.9395569181966267E-2</v>
      </c>
      <c r="AI26" s="9">
        <f>AI25+1</f>
        <v>42025</v>
      </c>
      <c r="AJ26" s="9" t="str">
        <f>TEXT(AI26,"mmyy")</f>
        <v>0115</v>
      </c>
      <c r="AK26" s="19">
        <f>INDEX($AG$6:$AG$377,MATCH(TEXT(AI26,"mmdd"),$Z$6:$Z$377,0),1)</f>
        <v>3.9395569181966267E-2</v>
      </c>
      <c r="AL26" s="15">
        <f>AK26*INDEX($X$6:$X$29,MATCH(TEXT(AI26,"mmyy"),$S$6:$S$29,0),1)</f>
        <v>1092.5718960285249</v>
      </c>
      <c r="AM26" s="18">
        <f>(AL26/SUMIF($AJ$6:$AJ$125,AJ26,$AL$6:$AL$125))*INDEX($X$6:$X$29,MATCH(TEXT(AI26,"mmyy"),$S$6:$S$29,0),1)</f>
        <v>1092.5718960285246</v>
      </c>
    </row>
    <row r="27" spans="2:39" x14ac:dyDescent="0.2">
      <c r="B27" s="9">
        <v>41061</v>
      </c>
      <c r="C27" s="5" t="str">
        <f>TEXT(B27,"mmyy")</f>
        <v>0612</v>
      </c>
      <c r="D27" s="5" t="str">
        <f>LEFT(C27,2)</f>
        <v>06</v>
      </c>
      <c r="E27" s="3">
        <f>INDEX('Temperature Degree Days'!$L$6:$Q$57,MATCH($C27,'Temperature Degree Days'!$M$6:$M$57,0),1)</f>
        <v>2662</v>
      </c>
      <c r="F27" s="3">
        <f>INDEX('Temperature Degree Days'!$L$6:$Q$57,MATCH($C27,'Temperature Degree Days'!$M$6:$M$57,0),5)</f>
        <v>18.732750000000003</v>
      </c>
      <c r="G27" s="3">
        <f>INDEX('Temperature Degree Days'!$L$6:$Q$57,MATCH($C27,'Temperature Degree Days'!$M$6:$M$57,0),6)</f>
        <v>286.75229999999999</v>
      </c>
      <c r="H27" s="20">
        <f>$N$8+G27*$L$8+F27*$M$8</f>
        <v>2545.6222940612906</v>
      </c>
      <c r="I27" s="20"/>
      <c r="R27" s="26">
        <v>42644</v>
      </c>
      <c r="S27" s="15" t="str">
        <f>TEXT(R27,"mmyy")</f>
        <v>1016</v>
      </c>
      <c r="T27" s="15" t="str">
        <f>LEFT(S27,2)</f>
        <v>10</v>
      </c>
      <c r="U27" s="15">
        <f>AVERAGEIF('Temperature Degree Days'!$N$6:$N$57,T27,'Temperature Degree Days'!$O$6:$O$57)</f>
        <v>53.962226736838716</v>
      </c>
      <c r="V27" s="15">
        <f>AVERAGEIF($D$6:$D$57,$T27,F$6:F$57)</f>
        <v>356.80563115799998</v>
      </c>
      <c r="W27" s="15">
        <f>AVERAGEIF($D$6:$D$57,$T27,G$6:G$57)</f>
        <v>14.63466</v>
      </c>
      <c r="X27" s="27">
        <f>$N$8+W27*$L$8+V27*$M$8</f>
        <v>7949.275711695821</v>
      </c>
      <c r="Z27" s="9" t="s">
        <v>361</v>
      </c>
      <c r="AA27" s="9" t="str">
        <f>LEFT(Z27,2)</f>
        <v>01</v>
      </c>
      <c r="AB27" s="16">
        <f>IFERROR(AVERAGEIF('Temperature Degree Days'!$G$6:$G$1708,$Z27,'Temperature Degree Days'!$H$6:$H$1708),"")</f>
        <v>44.205269999999999</v>
      </c>
      <c r="AC27" s="15">
        <f>IFERROR(AVERAGEIF('Temperature Degree Days'!$G$6:$G$1708,$Z27,'Temperature Degree Days'!$I$6:$I$1708),"")</f>
        <v>0</v>
      </c>
      <c r="AD27" s="15">
        <f>IFERROR(AVERAGEIF('Temperature Degree Days'!$E$6:$E$1708,LEFT($Z27,2),'Temperature Degree Days'!$H$6:$H$1708),"")</f>
        <v>39.443828709677426</v>
      </c>
      <c r="AE27" s="15">
        <f>IFERROR(AVERAGEIF('Temperature Degree Days'!$E$6:$E$1708,LEFT($Z27,2),'Temperature Degree Days'!$I$6:$I$1708),"")</f>
        <v>0</v>
      </c>
      <c r="AF27" s="15">
        <f>IFERROR($N$8+AC27*$L$8*31+AB27*$M$8*31,"")</f>
        <v>31294.870876862227</v>
      </c>
      <c r="AG27" s="14">
        <f>IFERROR(AF27/SUMIF($AA$6:$AA$377,AA27,$AF$6:$AF$377),"")</f>
        <v>3.6214326449409841E-2</v>
      </c>
      <c r="AI27" s="9">
        <f>AI26+1</f>
        <v>42026</v>
      </c>
      <c r="AJ27" s="9" t="str">
        <f>TEXT(AI27,"mmyy")</f>
        <v>0115</v>
      </c>
      <c r="AK27" s="19">
        <f>INDEX($AG$6:$AG$377,MATCH(TEXT(AI27,"mmdd"),$Z$6:$Z$377,0),1)</f>
        <v>3.6214326449409841E-2</v>
      </c>
      <c r="AL27" s="15">
        <f>AK27*INDEX($X$6:$X$29,MATCH(TEXT(AI27,"mmyy"),$S$6:$S$29,0),1)</f>
        <v>1004.3453143035122</v>
      </c>
      <c r="AM27" s="18">
        <f>(AL27/SUMIF($AJ$6:$AJ$125,AJ27,$AL$6:$AL$125))*INDEX($X$6:$X$29,MATCH(TEXT(AI27,"mmyy"),$S$6:$S$29,0),1)</f>
        <v>1004.3453143035121</v>
      </c>
    </row>
    <row r="28" spans="2:39" x14ac:dyDescent="0.2">
      <c r="B28" s="9">
        <v>41091</v>
      </c>
      <c r="C28" s="5" t="str">
        <f>TEXT(B28,"mmyy")</f>
        <v>0712</v>
      </c>
      <c r="D28" s="5" t="str">
        <f>LEFT(C28,2)</f>
        <v>07</v>
      </c>
      <c r="E28" s="3">
        <f>INDEX('Temperature Degree Days'!$L$6:$Q$57,MATCH($C28,'Temperature Degree Days'!$M$6:$M$57,0),1)</f>
        <v>2146</v>
      </c>
      <c r="F28" s="3">
        <f>INDEX('Temperature Degree Days'!$L$6:$Q$57,MATCH($C28,'Temperature Degree Days'!$M$6:$M$57,0),5)</f>
        <v>0</v>
      </c>
      <c r="G28" s="3">
        <f>INDEX('Temperature Degree Days'!$L$6:$Q$57,MATCH($C28,'Temperature Degree Days'!$M$6:$M$57,0),6)</f>
        <v>502.14539999999988</v>
      </c>
      <c r="H28" s="20">
        <f>$N$8+G28*$L$8+F28*$M$8</f>
        <v>4032.6673463138754</v>
      </c>
      <c r="I28" s="20"/>
      <c r="R28" s="26">
        <v>42675</v>
      </c>
      <c r="S28" s="15" t="str">
        <f>TEXT(R28,"mmyy")</f>
        <v>1116</v>
      </c>
      <c r="T28" s="15" t="str">
        <f>LEFT(S28,2)</f>
        <v>11</v>
      </c>
      <c r="U28" s="15">
        <f>AVERAGEIF('Temperature Degree Days'!$N$6:$N$57,T28,'Temperature Degree Days'!$O$6:$O$57)</f>
        <v>40.634055975066666</v>
      </c>
      <c r="V28" s="15">
        <f>AVERAGEIF($D$6:$D$57,$T28,F$6:F$57)</f>
        <v>730.9783207480001</v>
      </c>
      <c r="W28" s="15">
        <f>AVERAGEIF($D$6:$D$57,$T28,G$6:G$57)</f>
        <v>0</v>
      </c>
      <c r="X28" s="27">
        <f>$N$8+W28*$L$8+V28*$M$8</f>
        <v>16485.379659717724</v>
      </c>
      <c r="Z28" s="9" t="s">
        <v>360</v>
      </c>
      <c r="AA28" s="9" t="str">
        <f>LEFT(Z28,2)</f>
        <v>01</v>
      </c>
      <c r="AB28" s="16">
        <f>IFERROR(AVERAGEIF('Temperature Degree Days'!$G$6:$G$1708,$Z28,'Temperature Degree Days'!$H$6:$H$1708),"")</f>
        <v>44.145330000000001</v>
      </c>
      <c r="AC28" s="15">
        <f>IFERROR(AVERAGEIF('Temperature Degree Days'!$G$6:$G$1708,$Z28,'Temperature Degree Days'!$I$6:$I$1708),"")</f>
        <v>0</v>
      </c>
      <c r="AD28" s="15">
        <f>IFERROR(AVERAGEIF('Temperature Degree Days'!$E$6:$E$1708,LEFT($Z28,2),'Temperature Degree Days'!$H$6:$H$1708),"")</f>
        <v>39.443828709677426</v>
      </c>
      <c r="AE28" s="15">
        <f>IFERROR(AVERAGEIF('Temperature Degree Days'!$E$6:$E$1708,LEFT($Z28,2),'Temperature Degree Days'!$I$6:$I$1708),"")</f>
        <v>0</v>
      </c>
      <c r="AF28" s="15">
        <f>IFERROR($N$8+AC28*$L$8*31+AB28*$M$8*31,"")</f>
        <v>31251.83247919807</v>
      </c>
      <c r="AG28" s="14">
        <f>IFERROR(AF28/SUMIF($AA$6:$AA$377,AA28,$AF$6:$AF$377),"")</f>
        <v>3.6164522550585582E-2</v>
      </c>
      <c r="AI28" s="9">
        <f>AI27+1</f>
        <v>42027</v>
      </c>
      <c r="AJ28" s="9" t="str">
        <f>TEXT(AI28,"mmyy")</f>
        <v>0115</v>
      </c>
      <c r="AK28" s="19">
        <f>INDEX($AG$6:$AG$377,MATCH(TEXT(AI28,"mmdd"),$Z$6:$Z$377,0),1)</f>
        <v>3.6164522550585582E-2</v>
      </c>
      <c r="AL28" s="15">
        <f>AK28*INDEX($X$6:$X$29,MATCH(TEXT(AI28,"mmyy"),$S$6:$S$29,0),1)</f>
        <v>1002.9640843505523</v>
      </c>
      <c r="AM28" s="18">
        <f>(AL28/SUMIF($AJ$6:$AJ$125,AJ28,$AL$6:$AL$125))*INDEX($X$6:$X$29,MATCH(TEXT(AI28,"mmyy"),$S$6:$S$29,0),1)</f>
        <v>1002.9640843505522</v>
      </c>
    </row>
    <row r="29" spans="2:39" ht="13.5" thickBot="1" x14ac:dyDescent="0.25">
      <c r="B29" s="9">
        <v>41122</v>
      </c>
      <c r="C29" s="5" t="str">
        <f>TEXT(B29,"mmyy")</f>
        <v>0812</v>
      </c>
      <c r="D29" s="5" t="str">
        <f>LEFT(C29,2)</f>
        <v>08</v>
      </c>
      <c r="E29" s="3">
        <f>INDEX('Temperature Degree Days'!$L$6:$Q$57,MATCH($C29,'Temperature Degree Days'!$M$6:$M$57,0),1)</f>
        <v>2318</v>
      </c>
      <c r="F29" s="3">
        <f>INDEX('Temperature Degree Days'!$L$6:$Q$57,MATCH($C29,'Temperature Degree Days'!$M$6:$M$57,0),5)</f>
        <v>1.9852500000000006</v>
      </c>
      <c r="G29" s="3">
        <f>INDEX('Temperature Degree Days'!$L$6:$Q$57,MATCH($C29,'Temperature Degree Days'!$M$6:$M$57,0),6)</f>
        <v>234.40672499999994</v>
      </c>
      <c r="H29" s="20">
        <f>$N$8+G29*$L$8+F29*$M$8</f>
        <v>1690.8831033246697</v>
      </c>
      <c r="I29" s="20"/>
      <c r="R29" s="28">
        <v>42705</v>
      </c>
      <c r="S29" s="41" t="str">
        <f>TEXT(R29,"mmyy")</f>
        <v>1216</v>
      </c>
      <c r="T29" s="41" t="str">
        <f>LEFT(S29,2)</f>
        <v>12</v>
      </c>
      <c r="U29" s="41">
        <f>AVERAGEIF('Temperature Degree Days'!$N$6:$N$57,T29,'Temperature Degree Days'!$O$6:$O$57)</f>
        <v>32.43536774193548</v>
      </c>
      <c r="V29" s="41">
        <f>AVERAGEIF($D$6:$D$57,$T29,F$6:F$57)</f>
        <v>1009.5036</v>
      </c>
      <c r="W29" s="41">
        <f>AVERAGEIF($D$6:$D$57,$T29,G$6:G$57)</f>
        <v>0</v>
      </c>
      <c r="X29" s="29">
        <f>$N$8+W29*$L$8+V29*$M$8</f>
        <v>22936.606008630217</v>
      </c>
      <c r="Z29" s="9" t="s">
        <v>359</v>
      </c>
      <c r="AA29" s="9" t="str">
        <f>LEFT(Z29,2)</f>
        <v>01</v>
      </c>
      <c r="AB29" s="16">
        <f>IFERROR(AVERAGEIF('Temperature Degree Days'!$G$6:$G$1708,$Z29,'Temperature Degree Days'!$H$6:$H$1708),"")</f>
        <v>41.338229999999996</v>
      </c>
      <c r="AC29" s="15">
        <f>IFERROR(AVERAGEIF('Temperature Degree Days'!$G$6:$G$1708,$Z29,'Temperature Degree Days'!$I$6:$I$1708),"")</f>
        <v>0</v>
      </c>
      <c r="AD29" s="15">
        <f>IFERROR(AVERAGEIF('Temperature Degree Days'!$E$6:$E$1708,LEFT($Z29,2),'Temperature Degree Days'!$H$6:$H$1708),"")</f>
        <v>39.443828709677426</v>
      </c>
      <c r="AE29" s="15">
        <f>IFERROR(AVERAGEIF('Temperature Degree Days'!$E$6:$E$1708,LEFT($Z29,2),'Temperature Degree Days'!$I$6:$I$1708),"")</f>
        <v>0</v>
      </c>
      <c r="AF29" s="15">
        <f>IFERROR($N$8+AC29*$L$8*31+AB29*$M$8*31,"")</f>
        <v>29236.265477478708</v>
      </c>
      <c r="AG29" s="14">
        <f>IFERROR(AF29/SUMIF($AA$6:$AA$377,AA29,$AF$6:$AF$377),"")</f>
        <v>3.3832114736278548E-2</v>
      </c>
      <c r="AI29" s="9">
        <f>AI28+1</f>
        <v>42028</v>
      </c>
      <c r="AJ29" s="9" t="str">
        <f>TEXT(AI29,"mmyy")</f>
        <v>0115</v>
      </c>
      <c r="AK29" s="19">
        <f>INDEX($AG$6:$AG$377,MATCH(TEXT(AI29,"mmdd"),$Z$6:$Z$377,0),1)</f>
        <v>3.3832114736278548E-2</v>
      </c>
      <c r="AL29" s="15">
        <f>AK29*INDEX($X$6:$X$29,MATCH(TEXT(AI29,"mmyy"),$S$6:$S$29,0),1)</f>
        <v>938.2785554724544</v>
      </c>
      <c r="AM29" s="18">
        <f>(AL29/SUMIF($AJ$6:$AJ$125,AJ29,$AL$6:$AL$125))*INDEX($X$6:$X$29,MATCH(TEXT(AI29,"mmyy"),$S$6:$S$29,0),1)</f>
        <v>938.27855547245429</v>
      </c>
    </row>
    <row r="30" spans="2:39" x14ac:dyDescent="0.2">
      <c r="B30" s="9">
        <v>41153</v>
      </c>
      <c r="C30" s="5" t="str">
        <f>TEXT(B30,"mmyy")</f>
        <v>0912</v>
      </c>
      <c r="D30" s="5" t="str">
        <f>LEFT(C30,2)</f>
        <v>09</v>
      </c>
      <c r="E30" s="3">
        <f>INDEX('Temperature Degree Days'!$L$6:$Q$57,MATCH($C30,'Temperature Degree Days'!$M$6:$M$57,0),1)</f>
        <v>2886</v>
      </c>
      <c r="F30" s="3">
        <f>INDEX('Temperature Degree Days'!$L$6:$Q$57,MATCH($C30,'Temperature Degree Days'!$M$6:$M$57,0),5)</f>
        <v>116.72086418000004</v>
      </c>
      <c r="G30" s="3">
        <f>INDEX('Temperature Degree Days'!$L$6:$Q$57,MATCH($C30,'Temperature Degree Days'!$M$6:$M$57,0),6)</f>
        <v>81.218550000000008</v>
      </c>
      <c r="H30" s="20">
        <f>$N$8+G30*$L$8+F30*$M$8</f>
        <v>2982.2251495293135</v>
      </c>
      <c r="I30" s="20"/>
      <c r="Z30" s="9" t="s">
        <v>358</v>
      </c>
      <c r="AA30" s="9" t="str">
        <f>LEFT(Z30,2)</f>
        <v>01</v>
      </c>
      <c r="AB30" s="16">
        <f>IFERROR(AVERAGEIF('Temperature Degree Days'!$G$6:$G$1708,$Z30,'Temperature Degree Days'!$H$6:$H$1708),"")</f>
        <v>39.516359999999999</v>
      </c>
      <c r="AC30" s="15">
        <f>IFERROR(AVERAGEIF('Temperature Degree Days'!$G$6:$G$1708,$Z30,'Temperature Degree Days'!$I$6:$I$1708),"")</f>
        <v>0</v>
      </c>
      <c r="AD30" s="15">
        <f>IFERROR(AVERAGEIF('Temperature Degree Days'!$E$6:$E$1708,LEFT($Z30,2),'Temperature Degree Days'!$H$6:$H$1708),"")</f>
        <v>39.443828709677426</v>
      </c>
      <c r="AE30" s="15">
        <f>IFERROR(AVERAGEIF('Temperature Degree Days'!$E$6:$E$1708,LEFT($Z30,2),'Temperature Degree Days'!$I$6:$I$1708),"")</f>
        <v>0</v>
      </c>
      <c r="AF30" s="15">
        <f>IFERROR($N$8+AC30*$L$8*31+AB30*$M$8*31,"")</f>
        <v>27928.117904031937</v>
      </c>
      <c r="AG30" s="14">
        <f>IFERROR(AF30/SUMIF($AA$6:$AA$377,AA30,$AF$6:$AF$377),"")</f>
        <v>3.2318330466159374E-2</v>
      </c>
      <c r="AI30" s="9">
        <f>AI29+1</f>
        <v>42029</v>
      </c>
      <c r="AJ30" s="9" t="str">
        <f>TEXT(AI30,"mmyy")</f>
        <v>0115</v>
      </c>
      <c r="AK30" s="19">
        <f>INDEX($AG$6:$AG$377,MATCH(TEXT(AI30,"mmdd"),$Z$6:$Z$377,0),1)</f>
        <v>3.2318330466159374E-2</v>
      </c>
      <c r="AL30" s="15">
        <f>AK30*INDEX($X$6:$X$29,MATCH(TEXT(AI30,"mmyy"),$S$6:$S$29,0),1)</f>
        <v>896.29621622656384</v>
      </c>
      <c r="AM30" s="18">
        <f>(AL30/SUMIF($AJ$6:$AJ$125,AJ30,$AL$6:$AL$125))*INDEX($X$6:$X$29,MATCH(TEXT(AI30,"mmyy"),$S$6:$S$29,0),1)</f>
        <v>896.29621622656384</v>
      </c>
    </row>
    <row r="31" spans="2:39" x14ac:dyDescent="0.2">
      <c r="B31" s="9">
        <v>41183</v>
      </c>
      <c r="C31" s="5" t="str">
        <f>TEXT(B31,"mmyy")</f>
        <v>1012</v>
      </c>
      <c r="D31" s="5" t="str">
        <f>LEFT(C31,2)</f>
        <v>10</v>
      </c>
      <c r="E31" s="3">
        <f>INDEX('Temperature Degree Days'!$L$6:$Q$57,MATCH($C31,'Temperature Degree Days'!$M$6:$M$57,0),1)</f>
        <v>7959</v>
      </c>
      <c r="F31" s="3">
        <f>INDEX('Temperature Degree Days'!$L$6:$Q$57,MATCH($C31,'Temperature Degree Days'!$M$6:$M$57,0),5)</f>
        <v>422.59455000000008</v>
      </c>
      <c r="G31" s="3">
        <f>INDEX('Temperature Degree Days'!$L$6:$Q$57,MATCH($C31,'Temperature Degree Days'!$M$6:$M$57,0),6)</f>
        <v>3.5823000000000036</v>
      </c>
      <c r="H31" s="20">
        <f>$N$8+G31*$L$8+F31*$M$8</f>
        <v>9374.5163077917096</v>
      </c>
      <c r="I31" s="20"/>
      <c r="Z31" s="9" t="s">
        <v>357</v>
      </c>
      <c r="AA31" s="9" t="str">
        <f>LEFT(Z31,2)</f>
        <v>01</v>
      </c>
      <c r="AB31" s="16">
        <f>IFERROR(AVERAGEIF('Temperature Degree Days'!$G$6:$G$1708,$Z31,'Temperature Degree Days'!$H$6:$H$1708),"")</f>
        <v>38.982569999999996</v>
      </c>
      <c r="AC31" s="15">
        <f>IFERROR(AVERAGEIF('Temperature Degree Days'!$G$6:$G$1708,$Z31,'Temperature Degree Days'!$I$6:$I$1708),"")</f>
        <v>0</v>
      </c>
      <c r="AD31" s="15">
        <f>IFERROR(AVERAGEIF('Temperature Degree Days'!$E$6:$E$1708,LEFT($Z31,2),'Temperature Degree Days'!$H$6:$H$1708),"")</f>
        <v>39.443828709677426</v>
      </c>
      <c r="AE31" s="15">
        <f>IFERROR(AVERAGEIF('Temperature Degree Days'!$E$6:$E$1708,LEFT($Z31,2),'Temperature Degree Days'!$I$6:$I$1708),"")</f>
        <v>0</v>
      </c>
      <c r="AF31" s="15">
        <f>IFERROR($N$8+AC31*$L$8*31+AB31*$M$8*31,"")</f>
        <v>27544.843524833555</v>
      </c>
      <c r="AG31" s="14">
        <f>IFERROR(AF31/SUMIF($AA$6:$AA$377,AA31,$AF$6:$AF$377),"")</f>
        <v>3.1874806556359596E-2</v>
      </c>
      <c r="AI31" s="9">
        <f>AI30+1</f>
        <v>42030</v>
      </c>
      <c r="AJ31" s="9" t="str">
        <f>TEXT(AI31,"mmyy")</f>
        <v>0115</v>
      </c>
      <c r="AK31" s="19">
        <f>INDEX($AG$6:$AG$377,MATCH(TEXT(AI31,"mmdd"),$Z$6:$Z$377,0),1)</f>
        <v>3.1874806556359596E-2</v>
      </c>
      <c r="AL31" s="15">
        <f>AK31*INDEX($X$6:$X$29,MATCH(TEXT(AI31,"mmyy"),$S$6:$S$29,0),1)</f>
        <v>883.99580353736849</v>
      </c>
      <c r="AM31" s="18">
        <f>(AL31/SUMIF($AJ$6:$AJ$125,AJ31,$AL$6:$AL$125))*INDEX($X$6:$X$29,MATCH(TEXT(AI31,"mmyy"),$S$6:$S$29,0),1)</f>
        <v>883.99580353736826</v>
      </c>
    </row>
    <row r="32" spans="2:39" x14ac:dyDescent="0.2">
      <c r="B32" s="9">
        <v>41214</v>
      </c>
      <c r="C32" s="5" t="str">
        <f>TEXT(B32,"mmyy")</f>
        <v>1112</v>
      </c>
      <c r="D32" s="5" t="str">
        <f>LEFT(C32,2)</f>
        <v>11</v>
      </c>
      <c r="E32" s="3">
        <f>INDEX('Temperature Degree Days'!$L$6:$Q$57,MATCH($C32,'Temperature Degree Days'!$M$6:$M$57,0),1)</f>
        <v>14880</v>
      </c>
      <c r="F32" s="3">
        <f>INDEX('Temperature Degree Days'!$L$6:$Q$57,MATCH($C32,'Temperature Degree Days'!$M$6:$M$57,0),5)</f>
        <v>739.56600000000003</v>
      </c>
      <c r="G32" s="3">
        <f>INDEX('Temperature Degree Days'!$L$6:$Q$57,MATCH($C32,'Temperature Degree Days'!$M$6:$M$57,0),6)</f>
        <v>0</v>
      </c>
      <c r="H32" s="20">
        <f>$N$8+G32*$L$8+F32*$M$8</f>
        <v>16684.28822132224</v>
      </c>
      <c r="I32" s="20"/>
      <c r="Z32" s="9" t="s">
        <v>356</v>
      </c>
      <c r="AA32" s="9" t="str">
        <f>LEFT(Z32,2)</f>
        <v>01</v>
      </c>
      <c r="AB32" s="16">
        <f>IFERROR(AVERAGEIF('Temperature Degree Days'!$G$6:$G$1708,$Z32,'Temperature Degree Days'!$H$6:$H$1708),"")</f>
        <v>41.327970000000001</v>
      </c>
      <c r="AC32" s="15">
        <f>IFERROR(AVERAGEIF('Temperature Degree Days'!$G$6:$G$1708,$Z32,'Temperature Degree Days'!$I$6:$I$1708),"")</f>
        <v>0</v>
      </c>
      <c r="AD32" s="15">
        <f>IFERROR(AVERAGEIF('Temperature Degree Days'!$E$6:$E$1708,LEFT($Z32,2),'Temperature Degree Days'!$H$6:$H$1708),"")</f>
        <v>39.443828709677426</v>
      </c>
      <c r="AE32" s="15">
        <f>IFERROR(AVERAGEIF('Temperature Degree Days'!$E$6:$E$1708,LEFT($Z32,2),'Temperature Degree Days'!$I$6:$I$1708),"")</f>
        <v>0</v>
      </c>
      <c r="AF32" s="15">
        <f>IFERROR($N$8+AC32*$L$8*31+AB32*$M$8*31,"")</f>
        <v>29228.898544545209</v>
      </c>
      <c r="AG32" s="14">
        <f>IFERROR(AF32/SUMIF($AA$6:$AA$377,AA32,$AF$6:$AF$377),"")</f>
        <v>3.3823589744587913E-2</v>
      </c>
      <c r="AI32" s="9">
        <f>AI31+1</f>
        <v>42031</v>
      </c>
      <c r="AJ32" s="9" t="str">
        <f>TEXT(AI32,"mmyy")</f>
        <v>0115</v>
      </c>
      <c r="AK32" s="19">
        <f>INDEX($AG$6:$AG$377,MATCH(TEXT(AI32,"mmdd"),$Z$6:$Z$377,0),1)</f>
        <v>3.3823589744587913E-2</v>
      </c>
      <c r="AL32" s="15">
        <f>AK32*INDEX($X$6:$X$29,MATCH(TEXT(AI32,"mmyy"),$S$6:$S$29,0),1)</f>
        <v>938.04212872374967</v>
      </c>
      <c r="AM32" s="18">
        <f>(AL32/SUMIF($AJ$6:$AJ$125,AJ32,$AL$6:$AL$125))*INDEX($X$6:$X$29,MATCH(TEXT(AI32,"mmyy"),$S$6:$S$29,0),1)</f>
        <v>938.04212872374956</v>
      </c>
    </row>
    <row r="33" spans="2:39" x14ac:dyDescent="0.2">
      <c r="B33" s="9">
        <v>41244</v>
      </c>
      <c r="C33" s="5" t="str">
        <f>TEXT(B33,"mmyy")</f>
        <v>1212</v>
      </c>
      <c r="D33" s="5" t="str">
        <f>LEFT(C33,2)</f>
        <v>12</v>
      </c>
      <c r="E33" s="3">
        <f>INDEX('Temperature Degree Days'!$L$6:$Q$57,MATCH($C33,'Temperature Degree Days'!$M$6:$M$57,0),1)</f>
        <v>18871</v>
      </c>
      <c r="F33" s="3">
        <f>INDEX('Temperature Degree Days'!$L$6:$Q$57,MATCH($C33,'Temperature Degree Days'!$M$6:$M$57,0),5)</f>
        <v>847.09590000000014</v>
      </c>
      <c r="G33" s="3">
        <f>INDEX('Temperature Degree Days'!$L$6:$Q$57,MATCH($C33,'Temperature Degree Days'!$M$6:$M$57,0),6)</f>
        <v>0</v>
      </c>
      <c r="H33" s="20">
        <f>$N$8+G33*$L$8+F33*$M$8</f>
        <v>19174.904965478847</v>
      </c>
      <c r="I33" s="20"/>
      <c r="Z33" s="9" t="s">
        <v>355</v>
      </c>
      <c r="AA33" s="9" t="str">
        <f>LEFT(Z33,2)</f>
        <v>01</v>
      </c>
      <c r="AB33" s="16">
        <f>IFERROR(AVERAGEIF('Temperature Degree Days'!$G$6:$G$1708,$Z33,'Temperature Degree Days'!$H$6:$H$1708),"")</f>
        <v>37.531680000000001</v>
      </c>
      <c r="AC33" s="15">
        <f>IFERROR(AVERAGEIF('Temperature Degree Days'!$G$6:$G$1708,$Z33,'Temperature Degree Days'!$I$6:$I$1708),"")</f>
        <v>0</v>
      </c>
      <c r="AD33" s="15">
        <f>IFERROR(AVERAGEIF('Temperature Degree Days'!$E$6:$E$1708,LEFT($Z33,2),'Temperature Degree Days'!$H$6:$H$1708),"")</f>
        <v>39.443828709677426</v>
      </c>
      <c r="AE33" s="15">
        <f>IFERROR(AVERAGEIF('Temperature Degree Days'!$E$6:$E$1708,LEFT($Z33,2),'Temperature Degree Days'!$I$6:$I$1708),"")</f>
        <v>0</v>
      </c>
      <c r="AF33" s="15">
        <f>IFERROR($N$8+AC33*$L$8*31+AB33*$M$8*31,"")</f>
        <v>26503.068736929814</v>
      </c>
      <c r="AG33" s="14">
        <f>IFERROR(AF33/SUMIF($AA$6:$AA$377,AA33,$AF$6:$AF$377),"")</f>
        <v>3.0669268038422962E-2</v>
      </c>
      <c r="AI33" s="9">
        <f>AI32+1</f>
        <v>42032</v>
      </c>
      <c r="AJ33" s="9" t="str">
        <f>TEXT(AI33,"mmyy")</f>
        <v>0115</v>
      </c>
      <c r="AK33" s="19">
        <f>INDEX($AG$6:$AG$377,MATCH(TEXT(AI33,"mmdd"),$Z$6:$Z$377,0),1)</f>
        <v>3.0669268038422962E-2</v>
      </c>
      <c r="AL33" s="15">
        <f>AK33*INDEX($X$6:$X$29,MATCH(TEXT(AI33,"mmyy"),$S$6:$S$29,0),1)</f>
        <v>850.56215778412025</v>
      </c>
      <c r="AM33" s="18">
        <f>(AL33/SUMIF($AJ$6:$AJ$125,AJ33,$AL$6:$AL$125))*INDEX($X$6:$X$29,MATCH(TEXT(AI33,"mmyy"),$S$6:$S$29,0),1)</f>
        <v>850.56215778412013</v>
      </c>
    </row>
    <row r="34" spans="2:39" x14ac:dyDescent="0.2">
      <c r="B34" s="9">
        <v>41275</v>
      </c>
      <c r="C34" s="5" t="str">
        <f>TEXT(B34,"mmyy")</f>
        <v>0113</v>
      </c>
      <c r="D34" s="5" t="str">
        <f>LEFT(C34,2)</f>
        <v>01</v>
      </c>
      <c r="E34" s="3">
        <f>INDEX('Temperature Degree Days'!$L$6:$Q$57,MATCH($C34,'Temperature Degree Days'!$M$6:$M$57,0),1)</f>
        <v>26226</v>
      </c>
      <c r="F34" s="3">
        <f>INDEX('Temperature Degree Days'!$L$6:$Q$57,MATCH($C34,'Temperature Degree Days'!$M$6:$M$57,0),5)</f>
        <v>1111.2175499999998</v>
      </c>
      <c r="G34" s="3">
        <f>INDEX('Temperature Degree Days'!$L$6:$Q$57,MATCH($C34,'Temperature Degree Days'!$M$6:$M$57,0),6)</f>
        <v>0</v>
      </c>
      <c r="H34" s="20">
        <f>$N$8+G34*$L$8+F34*$M$8</f>
        <v>25292.513221268815</v>
      </c>
      <c r="I34" s="20"/>
      <c r="Z34" s="9" t="s">
        <v>354</v>
      </c>
      <c r="AA34" s="9" t="str">
        <f>LEFT(Z34,2)</f>
        <v>01</v>
      </c>
      <c r="AB34" s="16">
        <f>IFERROR(AVERAGEIF('Temperature Degree Days'!$G$6:$G$1708,$Z34,'Temperature Degree Days'!$H$6:$H$1708),"")</f>
        <v>32.344169999999998</v>
      </c>
      <c r="AC34" s="15">
        <f>IFERROR(AVERAGEIF('Temperature Degree Days'!$G$6:$G$1708,$Z34,'Temperature Degree Days'!$I$6:$I$1708),"")</f>
        <v>0</v>
      </c>
      <c r="AD34" s="15">
        <f>IFERROR(AVERAGEIF('Temperature Degree Days'!$E$6:$E$1708,LEFT($Z34,2),'Temperature Degree Days'!$H$6:$H$1708),"")</f>
        <v>39.443828709677426</v>
      </c>
      <c r="AE34" s="15">
        <f>IFERROR(AVERAGEIF('Temperature Degree Days'!$E$6:$E$1708,LEFT($Z34,2),'Temperature Degree Days'!$I$6:$I$1708),"")</f>
        <v>0</v>
      </c>
      <c r="AF34" s="15">
        <f>IFERROR($N$8+AC34*$L$8*31+AB34*$M$8*31,"")</f>
        <v>22778.308672418687</v>
      </c>
      <c r="AG34" s="14">
        <f>IFERROR(AF34/SUMIF($AA$6:$AA$377,AA34,$AF$6:$AF$377),"")</f>
        <v>2.6358987371259034E-2</v>
      </c>
      <c r="AI34" s="9">
        <f>AI33+1</f>
        <v>42033</v>
      </c>
      <c r="AJ34" s="9" t="str">
        <f>TEXT(AI34,"mmyy")</f>
        <v>0115</v>
      </c>
      <c r="AK34" s="19">
        <f>INDEX($AG$6:$AG$377,MATCH(TEXT(AI34,"mmdd"),$Z$6:$Z$377,0),1)</f>
        <v>2.6358987371259034E-2</v>
      </c>
      <c r="AL34" s="15">
        <f>AK34*INDEX($X$6:$X$29,MATCH(TEXT(AI34,"mmyy"),$S$6:$S$29,0),1)</f>
        <v>731.02354928765726</v>
      </c>
      <c r="AM34" s="18">
        <f>(AL34/SUMIF($AJ$6:$AJ$125,AJ34,$AL$6:$AL$125))*INDEX($X$6:$X$29,MATCH(TEXT(AI34,"mmyy"),$S$6:$S$29,0),1)</f>
        <v>731.02354928765715</v>
      </c>
    </row>
    <row r="35" spans="2:39" x14ac:dyDescent="0.2">
      <c r="B35" s="9">
        <v>41306</v>
      </c>
      <c r="C35" s="5" t="str">
        <f>TEXT(B35,"mmyy")</f>
        <v>0213</v>
      </c>
      <c r="D35" s="5" t="str">
        <f>LEFT(C35,2)</f>
        <v>02</v>
      </c>
      <c r="E35" s="3">
        <f>INDEX('Temperature Degree Days'!$L$6:$Q$57,MATCH($C35,'Temperature Degree Days'!$M$6:$M$57,0),1)</f>
        <v>23027</v>
      </c>
      <c r="F35" s="3">
        <f>INDEX('Temperature Degree Days'!$L$6:$Q$57,MATCH($C35,'Temperature Degree Days'!$M$6:$M$57,0),5)</f>
        <v>997.75679999999988</v>
      </c>
      <c r="G35" s="3">
        <f>INDEX('Temperature Degree Days'!$L$6:$Q$57,MATCH($C35,'Temperature Degree Days'!$M$6:$M$57,0),6)</f>
        <v>0</v>
      </c>
      <c r="H35" s="20">
        <f>$N$8+G35*$L$8+F35*$M$8</f>
        <v>22664.525621963261</v>
      </c>
      <c r="I35" s="20"/>
      <c r="Z35" s="9" t="s">
        <v>353</v>
      </c>
      <c r="AA35" s="9" t="str">
        <f>LEFT(Z35,2)</f>
        <v>01</v>
      </c>
      <c r="AB35" s="16">
        <f>IFERROR(AVERAGEIF('Temperature Degree Days'!$G$6:$G$1708,$Z35,'Temperature Degree Days'!$H$6:$H$1708),"")</f>
        <v>33.947699999999998</v>
      </c>
      <c r="AC35" s="15">
        <f>IFERROR(AVERAGEIF('Temperature Degree Days'!$G$6:$G$1708,$Z35,'Temperature Degree Days'!$I$6:$I$1708),"")</f>
        <v>0</v>
      </c>
      <c r="AD35" s="15">
        <f>IFERROR(AVERAGEIF('Temperature Degree Days'!$E$6:$E$1708,LEFT($Z35,2),'Temperature Degree Days'!$H$6:$H$1708),"")</f>
        <v>39.443828709677426</v>
      </c>
      <c r="AE35" s="15">
        <f>IFERROR(AVERAGEIF('Temperature Degree Days'!$E$6:$E$1708,LEFT($Z35,2),'Temperature Degree Days'!$I$6:$I$1708),"")</f>
        <v>0</v>
      </c>
      <c r="AF35" s="15">
        <f>IFERROR($N$8+AC35*$L$8*31+AB35*$M$8*31,"")</f>
        <v>23929.682743262991</v>
      </c>
      <c r="AG35" s="14">
        <f>IFERROR(AF35/SUMIF($AA$6:$AA$377,AA35,$AF$6:$AF$377),"")</f>
        <v>2.7691353835751126E-2</v>
      </c>
      <c r="AI35" s="9">
        <f>AI34+1</f>
        <v>42034</v>
      </c>
      <c r="AJ35" s="9" t="str">
        <f>TEXT(AI35,"mmyy")</f>
        <v>0115</v>
      </c>
      <c r="AK35" s="19">
        <f>INDEX($AG$6:$AG$377,MATCH(TEXT(AI35,"mmdd"),$Z$6:$Z$377,0),1)</f>
        <v>2.7691353835751126E-2</v>
      </c>
      <c r="AL35" s="15">
        <f>AK35*INDEX($X$6:$X$29,MATCH(TEXT(AI35,"mmyy"),$S$6:$S$29,0),1)</f>
        <v>767.97456140760175</v>
      </c>
      <c r="AM35" s="18">
        <f>(AL35/SUMIF($AJ$6:$AJ$125,AJ35,$AL$6:$AL$125))*INDEX($X$6:$X$29,MATCH(TEXT(AI35,"mmyy"),$S$6:$S$29,0),1)</f>
        <v>767.97456140760164</v>
      </c>
    </row>
    <row r="36" spans="2:39" x14ac:dyDescent="0.2">
      <c r="B36" s="9">
        <v>41334</v>
      </c>
      <c r="C36" s="5" t="str">
        <f>TEXT(B36,"mmyy")</f>
        <v>0313</v>
      </c>
      <c r="D36" s="5" t="str">
        <f>LEFT(C36,2)</f>
        <v>03</v>
      </c>
      <c r="E36" s="3">
        <f>INDEX('Temperature Degree Days'!$L$6:$Q$57,MATCH($C36,'Temperature Degree Days'!$M$6:$M$57,0),1)</f>
        <v>21628</v>
      </c>
      <c r="F36" s="3">
        <f>INDEX('Temperature Degree Days'!$L$6:$Q$57,MATCH($C36,'Temperature Degree Days'!$M$6:$M$57,0),5)</f>
        <v>957.85754999999995</v>
      </c>
      <c r="G36" s="3">
        <f>INDEX('Temperature Degree Days'!$L$6:$Q$57,MATCH($C36,'Temperature Degree Days'!$M$6:$M$57,0),6)</f>
        <v>0</v>
      </c>
      <c r="H36" s="20">
        <f>$N$8+G36*$L$8+F36*$M$8</f>
        <v>21740.375779646933</v>
      </c>
      <c r="I36" s="20"/>
      <c r="Z36" s="9" t="s">
        <v>352</v>
      </c>
      <c r="AA36" s="9" t="str">
        <f>LEFT(Z36,2)</f>
        <v>01</v>
      </c>
      <c r="AB36" s="16">
        <f>IFERROR(AVERAGEIF('Temperature Degree Days'!$G$6:$G$1708,$Z36,'Temperature Degree Days'!$H$6:$H$1708),"")</f>
        <v>35.137140000000002</v>
      </c>
      <c r="AC36" s="15">
        <f>IFERROR(AVERAGEIF('Temperature Degree Days'!$G$6:$G$1708,$Z36,'Temperature Degree Days'!$I$6:$I$1708),"")</f>
        <v>0</v>
      </c>
      <c r="AD36" s="15">
        <f>IFERROR(AVERAGEIF('Temperature Degree Days'!$E$6:$E$1708,LEFT($Z36,2),'Temperature Degree Days'!$H$6:$H$1708),"")</f>
        <v>39.443828709677426</v>
      </c>
      <c r="AE36" s="15">
        <f>IFERROR(AVERAGEIF('Temperature Degree Days'!$E$6:$E$1708,LEFT($Z36,2),'Temperature Degree Days'!$I$6:$I$1708),"")</f>
        <v>0</v>
      </c>
      <c r="AF36" s="15">
        <f>IFERROR($N$8+AC36*$L$8*31+AB36*$M$8*31,"")</f>
        <v>24783.7299857998</v>
      </c>
      <c r="AG36" s="14">
        <f>IFERROR(AF36/SUMIF($AA$6:$AA$377,AA36,$AF$6:$AF$377),"")</f>
        <v>2.8679654626834226E-2</v>
      </c>
      <c r="AI36" s="9">
        <f>AI35+1</f>
        <v>42035</v>
      </c>
      <c r="AJ36" s="9" t="str">
        <f>TEXT(AI36,"mmyy")</f>
        <v>0115</v>
      </c>
      <c r="AK36" s="19">
        <f>INDEX($AG$6:$AG$377,MATCH(TEXT(AI36,"mmdd"),$Z$6:$Z$377,0),1)</f>
        <v>2.8679654626834226E-2</v>
      </c>
      <c r="AL36" s="15">
        <f>AK36*INDEX($X$6:$X$29,MATCH(TEXT(AI36,"mmyy"),$S$6:$S$29,0),1)</f>
        <v>795.38347290657396</v>
      </c>
      <c r="AM36" s="18">
        <f>(AL36/SUMIF($AJ$6:$AJ$125,AJ36,$AL$6:$AL$125))*INDEX($X$6:$X$29,MATCH(TEXT(AI36,"mmyy"),$S$6:$S$29,0),1)</f>
        <v>795.38347290657384</v>
      </c>
    </row>
    <row r="37" spans="2:39" x14ac:dyDescent="0.2">
      <c r="B37" s="9">
        <v>41365</v>
      </c>
      <c r="C37" s="5" t="str">
        <f>TEXT(B37,"mmyy")</f>
        <v>0413</v>
      </c>
      <c r="D37" s="5" t="str">
        <f>LEFT(C37,2)</f>
        <v>04</v>
      </c>
      <c r="E37" s="3">
        <f>INDEX('Temperature Degree Days'!$L$6:$Q$57,MATCH($C37,'Temperature Degree Days'!$M$6:$M$57,0),1)</f>
        <v>9466</v>
      </c>
      <c r="F37" s="3">
        <f>INDEX('Temperature Degree Days'!$L$6:$Q$57,MATCH($C37,'Temperature Degree Days'!$M$6:$M$57,0),5)</f>
        <v>452.8202999999998</v>
      </c>
      <c r="G37" s="3">
        <f>INDEX('Temperature Degree Days'!$L$6:$Q$57,MATCH($C37,'Temperature Degree Days'!$M$6:$M$57,0),6)</f>
        <v>4.0388999999999982</v>
      </c>
      <c r="H37" s="20">
        <f>$N$8+G37*$L$8+F37*$M$8</f>
        <v>10078.679799188247</v>
      </c>
      <c r="I37" s="20"/>
      <c r="Z37" s="9" t="s">
        <v>351</v>
      </c>
      <c r="AA37" s="9" t="str">
        <f>LEFT(Z37,2)</f>
        <v>02</v>
      </c>
      <c r="AB37" s="16">
        <f>IFERROR(AVERAGEIF('Temperature Degree Days'!$G$6:$G$1708,$Z37,'Temperature Degree Days'!$H$6:$H$1708),"")</f>
        <v>37.235580000000006</v>
      </c>
      <c r="AC37" s="15">
        <f>IFERROR(AVERAGEIF('Temperature Degree Days'!$G$6:$G$1708,$Z37,'Temperature Degree Days'!$I$6:$I$1708),"")</f>
        <v>0</v>
      </c>
      <c r="AD37" s="15">
        <f>IFERROR(AVERAGEIF('Temperature Degree Days'!$E$6:$E$1708,LEFT($Z37,2),'Temperature Degree Days'!$H$6:$H$1708),"")</f>
        <v>38.485212765957463</v>
      </c>
      <c r="AE37" s="15">
        <f>IFERROR(AVERAGEIF('Temperature Degree Days'!$E$6:$E$1708,LEFT($Z37,2),'Temperature Degree Days'!$I$6:$I$1708),"")</f>
        <v>0</v>
      </c>
      <c r="AF37" s="15">
        <f>IFERROR($N$8+AC37*$L$8*31+AB37*$M$8*31,"")</f>
        <v>26290.461637357625</v>
      </c>
      <c r="AG37" s="14">
        <f>IFERROR(AF37/SUMIF($AA$6:$AA$377,AA37,$AF$6:$AF$377),"")</f>
        <v>3.3969877510768409E-2</v>
      </c>
      <c r="AI37" s="9">
        <f>AI36+1</f>
        <v>42036</v>
      </c>
      <c r="AJ37" s="9" t="str">
        <f>TEXT(AI37,"mmyy")</f>
        <v>0215</v>
      </c>
      <c r="AK37" s="19">
        <f>INDEX($AG$6:$AG$377,MATCH(TEXT(AI37,"mmdd"),$Z$6:$Z$377,0),1)</f>
        <v>3.3969877510768409E-2</v>
      </c>
      <c r="AL37" s="15">
        <f>AK37*INDEX($X$6:$X$29,MATCH(TEXT(AI37,"mmyy"),$S$6:$S$29,0),1)</f>
        <v>793.50941835667709</v>
      </c>
      <c r="AM37" s="18">
        <f>(AL37/SUMIF($AJ$6:$AJ$125,AJ37,$AL$6:$AL$125))*INDEX($X$6:$X$29,MATCH(TEXT(AI37,"mmyy"),$S$6:$S$29,0),1)</f>
        <v>802.89888038772108</v>
      </c>
    </row>
    <row r="38" spans="2:39" x14ac:dyDescent="0.2">
      <c r="B38" s="9">
        <v>41395</v>
      </c>
      <c r="C38" s="5" t="str">
        <f>TEXT(B38,"mmyy")</f>
        <v>0513</v>
      </c>
      <c r="D38" s="5" t="str">
        <f>LEFT(C38,2)</f>
        <v>05</v>
      </c>
      <c r="E38" s="3">
        <f>INDEX('Temperature Degree Days'!$L$6:$Q$57,MATCH($C38,'Temperature Degree Days'!$M$6:$M$57,0),1)</f>
        <v>4506</v>
      </c>
      <c r="F38" s="3">
        <f>INDEX('Temperature Degree Days'!$L$6:$Q$57,MATCH($C38,'Temperature Degree Days'!$M$6:$M$57,0),5)</f>
        <v>112.11150000000002</v>
      </c>
      <c r="G38" s="3">
        <f>INDEX('Temperature Degree Days'!$L$6:$Q$57,MATCH($C38,'Temperature Degree Days'!$M$6:$M$57,0),6)</f>
        <v>100.44914999999999</v>
      </c>
      <c r="H38" s="20">
        <f>$N$8+G38*$L$8+F38*$M$8</f>
        <v>3046.9664154806669</v>
      </c>
      <c r="I38" s="20"/>
      <c r="Z38" s="9" t="s">
        <v>350</v>
      </c>
      <c r="AA38" s="9" t="str">
        <f>LEFT(Z38,2)</f>
        <v>02</v>
      </c>
      <c r="AB38" s="16">
        <f>IFERROR(AVERAGEIF('Temperature Degree Days'!$G$6:$G$1708,$Z38,'Temperature Degree Days'!$H$6:$H$1708),"")</f>
        <v>42.489240000000009</v>
      </c>
      <c r="AC38" s="15">
        <f>IFERROR(AVERAGEIF('Temperature Degree Days'!$G$6:$G$1708,$Z38,'Temperature Degree Days'!$I$6:$I$1708),"")</f>
        <v>0</v>
      </c>
      <c r="AD38" s="15">
        <f>IFERROR(AVERAGEIF('Temperature Degree Days'!$E$6:$E$1708,LEFT($Z38,2),'Temperature Degree Days'!$H$6:$H$1708),"")</f>
        <v>38.485212765957463</v>
      </c>
      <c r="AE38" s="15">
        <f>IFERROR(AVERAGEIF('Temperature Degree Days'!$E$6:$E$1708,LEFT($Z38,2),'Temperature Degree Days'!$I$6:$I$1708),"")</f>
        <v>0</v>
      </c>
      <c r="AF38" s="15">
        <f>IFERROR($N$8+AC38*$L$8*31+AB38*$M$8*31,"")</f>
        <v>30062.719032624242</v>
      </c>
      <c r="AG38" s="14">
        <f>IFERROR(AF38/SUMIF($AA$6:$AA$377,AA38,$AF$6:$AF$377),"")</f>
        <v>3.8844007277824735E-2</v>
      </c>
      <c r="AI38" s="9">
        <f>AI37+1</f>
        <v>42037</v>
      </c>
      <c r="AJ38" s="9" t="str">
        <f>TEXT(AI38,"mmyy")</f>
        <v>0215</v>
      </c>
      <c r="AK38" s="19">
        <f>INDEX($AG$6:$AG$377,MATCH(TEXT(AI38,"mmdd"),$Z$6:$Z$377,0),1)</f>
        <v>3.8844007277824735E-2</v>
      </c>
      <c r="AL38" s="15">
        <f>AK38*INDEX($X$6:$X$29,MATCH(TEXT(AI38,"mmyy"),$S$6:$S$29,0),1)</f>
        <v>907.36522708680229</v>
      </c>
      <c r="AM38" s="18">
        <f>(AL38/SUMIF($AJ$6:$AJ$125,AJ38,$AL$6:$AL$125))*INDEX($X$6:$X$29,MATCH(TEXT(AI38,"mmyy"),$S$6:$S$29,0),1)</f>
        <v>918.10192554422576</v>
      </c>
    </row>
    <row r="39" spans="2:39" x14ac:dyDescent="0.2">
      <c r="B39" s="9">
        <v>41426</v>
      </c>
      <c r="C39" s="5" t="str">
        <f>TEXT(B39,"mmyy")</f>
        <v>0613</v>
      </c>
      <c r="D39" s="5" t="str">
        <f>LEFT(C39,2)</f>
        <v>06</v>
      </c>
      <c r="E39" s="3">
        <f>INDEX('Temperature Degree Days'!$L$6:$Q$57,MATCH($C39,'Temperature Degree Days'!$M$6:$M$57,0),1)</f>
        <v>2497</v>
      </c>
      <c r="F39" s="3">
        <f>INDEX('Temperature Degree Days'!$L$6:$Q$57,MATCH($C39,'Temperature Degree Days'!$M$6:$M$57,0),5)</f>
        <v>14.950499999999998</v>
      </c>
      <c r="G39" s="3">
        <f>INDEX('Temperature Degree Days'!$L$6:$Q$57,MATCH($C39,'Temperature Degree Days'!$M$6:$M$57,0),6)</f>
        <v>201.03</v>
      </c>
      <c r="H39" s="20">
        <f>$N$8+G39*$L$8+F39*$M$8</f>
        <v>1693.5225656772177</v>
      </c>
      <c r="I39" s="20"/>
      <c r="Z39" s="9" t="s">
        <v>349</v>
      </c>
      <c r="AA39" s="9" t="str">
        <f>LEFT(Z39,2)</f>
        <v>02</v>
      </c>
      <c r="AB39" s="16">
        <f>IFERROR(AVERAGEIF('Temperature Degree Days'!$G$6:$G$1708,$Z39,'Temperature Degree Days'!$H$6:$H$1708),"")</f>
        <v>41.79777</v>
      </c>
      <c r="AC39" s="15">
        <f>IFERROR(AVERAGEIF('Temperature Degree Days'!$G$6:$G$1708,$Z39,'Temperature Degree Days'!$I$6:$I$1708),"")</f>
        <v>0</v>
      </c>
      <c r="AD39" s="15">
        <f>IFERROR(AVERAGEIF('Temperature Degree Days'!$E$6:$E$1708,LEFT($Z39,2),'Temperature Degree Days'!$H$6:$H$1708),"")</f>
        <v>38.485212765957463</v>
      </c>
      <c r="AE39" s="15">
        <f>IFERROR(AVERAGEIF('Temperature Degree Days'!$E$6:$E$1708,LEFT($Z39,2),'Temperature Degree Days'!$I$6:$I$1708),"")</f>
        <v>0</v>
      </c>
      <c r="AF39" s="15">
        <f>IFERROR($N$8+AC39*$L$8*31+AB39*$M$8*31,"")</f>
        <v>29566.22652623726</v>
      </c>
      <c r="AG39" s="14">
        <f>IFERROR(AF39/SUMIF($AA$6:$AA$377,AA39,$AF$6:$AF$377),"")</f>
        <v>3.8202489838548785E-2</v>
      </c>
      <c r="AI39" s="9">
        <f>AI38+1</f>
        <v>42038</v>
      </c>
      <c r="AJ39" s="9" t="str">
        <f>TEXT(AI39,"mmyy")</f>
        <v>0215</v>
      </c>
      <c r="AK39" s="19">
        <f>INDEX($AG$6:$AG$377,MATCH(TEXT(AI39,"mmdd"),$Z$6:$Z$377,0),1)</f>
        <v>3.8202489838548785E-2</v>
      </c>
      <c r="AL39" s="15">
        <f>AK39*INDEX($X$6:$X$29,MATCH(TEXT(AI39,"mmyy"),$S$6:$S$29,0),1)</f>
        <v>892.3798880921546</v>
      </c>
      <c r="AM39" s="18">
        <f>(AL39/SUMIF($AJ$6:$AJ$125,AJ39,$AL$6:$AL$125))*INDEX($X$6:$X$29,MATCH(TEXT(AI39,"mmyy"),$S$6:$S$29,0),1)</f>
        <v>902.93926758113548</v>
      </c>
    </row>
    <row r="40" spans="2:39" x14ac:dyDescent="0.2">
      <c r="B40" s="9">
        <v>41456</v>
      </c>
      <c r="C40" s="5" t="str">
        <f>TEXT(B40,"mmyy")</f>
        <v>0713</v>
      </c>
      <c r="D40" s="5" t="str">
        <f>LEFT(C40,2)</f>
        <v>07</v>
      </c>
      <c r="E40" s="3">
        <f>INDEX('Temperature Degree Days'!$L$6:$Q$57,MATCH($C40,'Temperature Degree Days'!$M$6:$M$57,0),1)</f>
        <v>2430</v>
      </c>
      <c r="F40" s="3">
        <f>INDEX('Temperature Degree Days'!$L$6:$Q$57,MATCH($C40,'Temperature Degree Days'!$M$6:$M$57,0),5)</f>
        <v>4.1745000000000019</v>
      </c>
      <c r="G40" s="3">
        <f>INDEX('Temperature Degree Days'!$L$6:$Q$57,MATCH($C40,'Temperature Degree Days'!$M$6:$M$57,0),6)</f>
        <v>260.41200000000003</v>
      </c>
      <c r="H40" s="20">
        <f>$N$8+G40*$L$8+F40*$M$8</f>
        <v>1973.5128582248244</v>
      </c>
      <c r="I40" s="20"/>
      <c r="Z40" s="9" t="s">
        <v>348</v>
      </c>
      <c r="AA40" s="9" t="str">
        <f>LEFT(Z40,2)</f>
        <v>02</v>
      </c>
      <c r="AB40" s="16">
        <f>IFERROR(AVERAGEIF('Temperature Degree Days'!$G$6:$G$1708,$Z40,'Temperature Degree Days'!$H$6:$H$1708),"")</f>
        <v>40.131869999999992</v>
      </c>
      <c r="AC40" s="15">
        <f>IFERROR(AVERAGEIF('Temperature Degree Days'!$G$6:$G$1708,$Z40,'Temperature Degree Days'!$I$6:$I$1708),"")</f>
        <v>0</v>
      </c>
      <c r="AD40" s="15">
        <f>IFERROR(AVERAGEIF('Temperature Degree Days'!$E$6:$E$1708,LEFT($Z40,2),'Temperature Degree Days'!$H$6:$H$1708),"")</f>
        <v>38.485212765957463</v>
      </c>
      <c r="AE40" s="15">
        <f>IFERROR(AVERAGEIF('Temperature Degree Days'!$E$6:$E$1708,LEFT($Z40,2),'Temperature Degree Days'!$I$6:$I$1708),"")</f>
        <v>0</v>
      </c>
      <c r="AF40" s="15">
        <f>IFERROR($N$8+AC40*$L$8*31+AB40*$M$8*31,"")</f>
        <v>28370.069257823488</v>
      </c>
      <c r="AG40" s="14">
        <f>IFERROR(AF40/SUMIF($AA$6:$AA$377,AA40,$AF$6:$AF$377),"")</f>
        <v>3.6656936304643055E-2</v>
      </c>
      <c r="AI40" s="9">
        <f>AI39+1</f>
        <v>42039</v>
      </c>
      <c r="AJ40" s="9" t="str">
        <f>TEXT(AI40,"mmyy")</f>
        <v>0215</v>
      </c>
      <c r="AK40" s="19">
        <f>INDEX($AG$6:$AG$377,MATCH(TEXT(AI40,"mmdd"),$Z$6:$Z$377,0),1)</f>
        <v>3.6656936304643055E-2</v>
      </c>
      <c r="AL40" s="15">
        <f>AK40*INDEX($X$6:$X$29,MATCH(TEXT(AI40,"mmyy"),$S$6:$S$29,0),1)</f>
        <v>856.27698235339028</v>
      </c>
      <c r="AM40" s="18">
        <f>(AL40/SUMIF($AJ$6:$AJ$125,AJ40,$AL$6:$AL$125))*INDEX($X$6:$X$29,MATCH(TEXT(AI40,"mmyy"),$S$6:$S$29,0),1)</f>
        <v>866.40916229715776</v>
      </c>
    </row>
    <row r="41" spans="2:39" x14ac:dyDescent="0.2">
      <c r="B41" s="9">
        <v>41487</v>
      </c>
      <c r="C41" s="5" t="str">
        <f>TEXT(B41,"mmyy")</f>
        <v>0813</v>
      </c>
      <c r="D41" s="5" t="str">
        <f>LEFT(C41,2)</f>
        <v>08</v>
      </c>
      <c r="E41" s="3">
        <f>INDEX('Temperature Degree Days'!$L$6:$Q$57,MATCH($C41,'Temperature Degree Days'!$M$6:$M$57,0),1)</f>
        <v>2292</v>
      </c>
      <c r="F41" s="3">
        <f>INDEX('Temperature Degree Days'!$L$6:$Q$57,MATCH($C41,'Temperature Degree Days'!$M$6:$M$57,0),5)</f>
        <v>7.9740000000000038</v>
      </c>
      <c r="G41" s="3">
        <f>INDEX('Temperature Degree Days'!$L$6:$Q$57,MATCH($C41,'Temperature Degree Days'!$M$6:$M$57,0),6)</f>
        <v>244.93350000000004</v>
      </c>
      <c r="H41" s="20">
        <f>$N$8+G41*$L$8+F41*$M$8</f>
        <v>1923.4757034479467</v>
      </c>
      <c r="I41" s="20"/>
      <c r="Z41" s="9" t="s">
        <v>347</v>
      </c>
      <c r="AA41" s="9" t="str">
        <f>LEFT(Z41,2)</f>
        <v>02</v>
      </c>
      <c r="AB41" s="16">
        <f>IFERROR(AVERAGEIF('Temperature Degree Days'!$G$6:$G$1708,$Z41,'Temperature Degree Days'!$H$6:$H$1708),"")</f>
        <v>40.749899999999997</v>
      </c>
      <c r="AC41" s="15">
        <f>IFERROR(AVERAGEIF('Temperature Degree Days'!$G$6:$G$1708,$Z41,'Temperature Degree Days'!$I$6:$I$1708),"")</f>
        <v>0</v>
      </c>
      <c r="AD41" s="15">
        <f>IFERROR(AVERAGEIF('Temperature Degree Days'!$E$6:$E$1708,LEFT($Z41,2),'Temperature Degree Days'!$H$6:$H$1708),"")</f>
        <v>38.485212765957463</v>
      </c>
      <c r="AE41" s="15">
        <f>IFERROR(AVERAGEIF('Temperature Degree Days'!$E$6:$E$1708,LEFT($Z41,2),'Temperature Degree Days'!$I$6:$I$1708),"")</f>
        <v>0</v>
      </c>
      <c r="AF41" s="15">
        <f>IFERROR($N$8+AC41*$L$8*31+AB41*$M$8*31,"")</f>
        <v>28813.830033739068</v>
      </c>
      <c r="AG41" s="14">
        <f>IFERROR(AF41/SUMIF($AA$6:$AA$377,AA41,$AF$6:$AF$377),"")</f>
        <v>3.7230319131079076E-2</v>
      </c>
      <c r="AI41" s="9">
        <f>AI40+1</f>
        <v>42040</v>
      </c>
      <c r="AJ41" s="9" t="str">
        <f>TEXT(AI41,"mmyy")</f>
        <v>0215</v>
      </c>
      <c r="AK41" s="19">
        <f>INDEX($AG$6:$AG$377,MATCH(TEXT(AI41,"mmdd"),$Z$6:$Z$377,0),1)</f>
        <v>3.7230319131079076E-2</v>
      </c>
      <c r="AL41" s="15">
        <f>AK41*INDEX($X$6:$X$29,MATCH(TEXT(AI41,"mmyy"),$S$6:$S$29,0),1)</f>
        <v>869.67075078710707</v>
      </c>
      <c r="AM41" s="18">
        <f>(AL41/SUMIF($AJ$6:$AJ$125,AJ41,$AL$6:$AL$125))*INDEX($X$6:$X$29,MATCH(TEXT(AI41,"mmyy"),$S$6:$S$29,0),1)</f>
        <v>879.96141691547643</v>
      </c>
    </row>
    <row r="42" spans="2:39" x14ac:dyDescent="0.2">
      <c r="B42" s="9">
        <v>41518</v>
      </c>
      <c r="C42" s="5" t="str">
        <f>TEXT(B42,"mmyy")</f>
        <v>0913</v>
      </c>
      <c r="D42" s="5" t="str">
        <f>LEFT(C42,2)</f>
        <v>09</v>
      </c>
      <c r="E42" s="3">
        <f>INDEX('Temperature Degree Days'!$L$6:$Q$57,MATCH($C42,'Temperature Degree Days'!$M$6:$M$57,0),1)</f>
        <v>2420</v>
      </c>
      <c r="F42" s="3">
        <f>INDEX('Temperature Degree Days'!$L$6:$Q$57,MATCH($C42,'Temperature Degree Days'!$M$6:$M$57,0),5)</f>
        <v>63.609000000000002</v>
      </c>
      <c r="G42" s="3">
        <f>INDEX('Temperature Degree Days'!$L$6:$Q$57,MATCH($C42,'Temperature Degree Days'!$M$6:$M$57,0),6)</f>
        <v>113.98199999999999</v>
      </c>
      <c r="H42" s="20">
        <f>$N$8+G42*$L$8+F42*$M$8</f>
        <v>2044.2370202789725</v>
      </c>
      <c r="I42" s="20"/>
      <c r="Z42" s="9" t="s">
        <v>346</v>
      </c>
      <c r="AA42" s="9" t="str">
        <f>LEFT(Z42,2)</f>
        <v>02</v>
      </c>
      <c r="AB42" s="16">
        <f>IFERROR(AVERAGEIF('Temperature Degree Days'!$G$6:$G$1708,$Z42,'Temperature Degree Days'!$H$6:$H$1708),"")</f>
        <v>39.902370000000005</v>
      </c>
      <c r="AC42" s="15">
        <f>IFERROR(AVERAGEIF('Temperature Degree Days'!$G$6:$G$1708,$Z42,'Temperature Degree Days'!$I$6:$I$1708),"")</f>
        <v>0</v>
      </c>
      <c r="AD42" s="15">
        <f>IFERROR(AVERAGEIF('Temperature Degree Days'!$E$6:$E$1708,LEFT($Z42,2),'Temperature Degree Days'!$H$6:$H$1708),"")</f>
        <v>38.485212765957463</v>
      </c>
      <c r="AE42" s="15">
        <f>IFERROR(AVERAGEIF('Temperature Degree Days'!$E$6:$E$1708,LEFT($Z42,2),'Temperature Degree Days'!$I$6:$I$1708),"")</f>
        <v>0</v>
      </c>
      <c r="AF42" s="15">
        <f>IFERROR($N$8+AC42*$L$8*31+AB42*$M$8*31,"")</f>
        <v>28205.28260010037</v>
      </c>
      <c r="AG42" s="14">
        <f>IFERROR(AF42/SUMIF($AA$6:$AA$377,AA42,$AF$6:$AF$377),"")</f>
        <v>3.6444015639518296E-2</v>
      </c>
      <c r="AI42" s="9">
        <f>AI41+1</f>
        <v>42041</v>
      </c>
      <c r="AJ42" s="9" t="str">
        <f>TEXT(AI42,"mmyy")</f>
        <v>0215</v>
      </c>
      <c r="AK42" s="19">
        <f>INDEX($AG$6:$AG$377,MATCH(TEXT(AI42,"mmdd"),$Z$6:$Z$377,0),1)</f>
        <v>3.6444015639518296E-2</v>
      </c>
      <c r="AL42" s="15">
        <f>AK42*INDEX($X$6:$X$29,MATCH(TEXT(AI42,"mmyy"),$S$6:$S$29,0),1)</f>
        <v>851.30332435048149</v>
      </c>
      <c r="AM42" s="18">
        <f>(AL42/SUMIF($AJ$6:$AJ$125,AJ42,$AL$6:$AL$125))*INDEX($X$6:$X$29,MATCH(TEXT(AI42,"mmyy"),$S$6:$S$29,0),1)</f>
        <v>861.37665184474633</v>
      </c>
    </row>
    <row r="43" spans="2:39" x14ac:dyDescent="0.2">
      <c r="B43" s="9">
        <v>41548</v>
      </c>
      <c r="C43" s="5" t="str">
        <f>TEXT(B43,"mmyy")</f>
        <v>1013</v>
      </c>
      <c r="D43" s="5" t="str">
        <f>LEFT(C43,2)</f>
        <v>10</v>
      </c>
      <c r="E43" s="3">
        <f>INDEX('Temperature Degree Days'!$L$6:$Q$57,MATCH($C43,'Temperature Degree Days'!$M$6:$M$57,0),1)</f>
        <v>7115</v>
      </c>
      <c r="F43" s="3">
        <f>INDEX('Temperature Degree Days'!$L$6:$Q$57,MATCH($C43,'Temperature Degree Days'!$M$6:$M$57,0),5)</f>
        <v>365.0025</v>
      </c>
      <c r="G43" s="3">
        <f>INDEX('Temperature Degree Days'!$L$6:$Q$57,MATCH($C43,'Temperature Degree Days'!$M$6:$M$57,0),6)</f>
        <v>31.483499999999992</v>
      </c>
      <c r="H43" s="20">
        <f>$N$8+G43*$L$8+F43*$M$8</f>
        <v>8289.3948551403446</v>
      </c>
      <c r="I43" s="20"/>
      <c r="Z43" s="9" t="s">
        <v>345</v>
      </c>
      <c r="AA43" s="9" t="str">
        <f>LEFT(Z43,2)</f>
        <v>02</v>
      </c>
      <c r="AB43" s="16">
        <f>IFERROR(AVERAGEIF('Temperature Degree Days'!$G$6:$G$1708,$Z43,'Temperature Degree Days'!$H$6:$H$1708),"")</f>
        <v>36.83814000000001</v>
      </c>
      <c r="AC43" s="15">
        <f>IFERROR(AVERAGEIF('Temperature Degree Days'!$G$6:$G$1708,$Z43,'Temperature Degree Days'!$I$6:$I$1708),"")</f>
        <v>0</v>
      </c>
      <c r="AD43" s="15">
        <f>IFERROR(AVERAGEIF('Temperature Degree Days'!$E$6:$E$1708,LEFT($Z43,2),'Temperature Degree Days'!$H$6:$H$1708),"")</f>
        <v>38.485212765957463</v>
      </c>
      <c r="AE43" s="15">
        <f>IFERROR(AVERAGEIF('Temperature Degree Days'!$E$6:$E$1708,LEFT($Z43,2),'Temperature Degree Days'!$I$6:$I$1708),"")</f>
        <v>0</v>
      </c>
      <c r="AF43" s="15">
        <f>IFERROR($N$8+AC43*$L$8*31+AB43*$M$8*31,"")</f>
        <v>26005.089919512397</v>
      </c>
      <c r="AG43" s="14">
        <f>IFERROR(AF43/SUMIF($AA$6:$AA$377,AA43,$AF$6:$AF$377),"")</f>
        <v>3.3601149017752324E-2</v>
      </c>
      <c r="AI43" s="9">
        <f>AI42+1</f>
        <v>42042</v>
      </c>
      <c r="AJ43" s="9" t="str">
        <f>TEXT(AI43,"mmyy")</f>
        <v>0215</v>
      </c>
      <c r="AK43" s="19">
        <f>INDEX($AG$6:$AG$377,MATCH(TEXT(AI43,"mmdd"),$Z$6:$Z$377,0),1)</f>
        <v>3.3601149017752324E-2</v>
      </c>
      <c r="AL43" s="15">
        <f>AK43*INDEX($X$6:$X$29,MATCH(TEXT(AI43,"mmyy"),$S$6:$S$29,0),1)</f>
        <v>784.89621296810958</v>
      </c>
      <c r="AM43" s="18">
        <f>(AL43/SUMIF($AJ$6:$AJ$125,AJ43,$AL$6:$AL$125))*INDEX($X$6:$X$29,MATCH(TEXT(AI43,"mmyy"),$S$6:$S$29,0),1)</f>
        <v>794.18375640425018</v>
      </c>
    </row>
    <row r="44" spans="2:39" x14ac:dyDescent="0.2">
      <c r="B44" s="9">
        <v>41579</v>
      </c>
      <c r="C44" s="5" t="str">
        <f>TEXT(B44,"mmyy")</f>
        <v>1113</v>
      </c>
      <c r="D44" s="5" t="str">
        <f>LEFT(C44,2)</f>
        <v>11</v>
      </c>
      <c r="E44" s="3">
        <f>INDEX('Temperature Degree Days'!$L$6:$Q$57,MATCH($C44,'Temperature Degree Days'!$M$6:$M$57,0),1)</f>
        <v>16619</v>
      </c>
      <c r="F44" s="3">
        <f>INDEX('Temperature Degree Days'!$L$6:$Q$57,MATCH($C44,'Temperature Degree Days'!$M$6:$M$57,0),5)</f>
        <v>785.92500000000018</v>
      </c>
      <c r="G44" s="3">
        <f>INDEX('Temperature Degree Days'!$L$6:$Q$57,MATCH($C44,'Temperature Degree Days'!$M$6:$M$57,0),6)</f>
        <v>0</v>
      </c>
      <c r="H44" s="20">
        <f>$N$8+G44*$L$8+F44*$M$8</f>
        <v>17758.059345840691</v>
      </c>
      <c r="I44" s="20"/>
      <c r="Z44" s="9" t="s">
        <v>344</v>
      </c>
      <c r="AA44" s="9" t="str">
        <f>LEFT(Z44,2)</f>
        <v>02</v>
      </c>
      <c r="AB44" s="16">
        <f>IFERROR(AVERAGEIF('Temperature Degree Days'!$G$6:$G$1708,$Z44,'Temperature Degree Days'!$H$6:$H$1708),"")</f>
        <v>40.328790000000005</v>
      </c>
      <c r="AC44" s="15">
        <f>IFERROR(AVERAGEIF('Temperature Degree Days'!$G$6:$G$1708,$Z44,'Temperature Degree Days'!$I$6:$I$1708),"")</f>
        <v>0</v>
      </c>
      <c r="AD44" s="15">
        <f>IFERROR(AVERAGEIF('Temperature Degree Days'!$E$6:$E$1708,LEFT($Z44,2),'Temperature Degree Days'!$H$6:$H$1708),"")</f>
        <v>38.485212765957463</v>
      </c>
      <c r="AE44" s="15">
        <f>IFERROR(AVERAGEIF('Temperature Degree Days'!$E$6:$E$1708,LEFT($Z44,2),'Temperature Degree Days'!$I$6:$I$1708),"")</f>
        <v>0</v>
      </c>
      <c r="AF44" s="15">
        <f>IFERROR($N$8+AC44*$L$8*31+AB44*$M$8*31,"")</f>
        <v>28511.462672371814</v>
      </c>
      <c r="AG44" s="14">
        <f>IFERROR(AF44/SUMIF($AA$6:$AA$377,AA44,$AF$6:$AF$377),"")</f>
        <v>3.6839630585150135E-2</v>
      </c>
      <c r="AI44" s="9">
        <f>AI43+1</f>
        <v>42043</v>
      </c>
      <c r="AJ44" s="9" t="str">
        <f>TEXT(AI44,"mmyy")</f>
        <v>0215</v>
      </c>
      <c r="AK44" s="19">
        <f>INDEX($AG$6:$AG$377,MATCH(TEXT(AI44,"mmdd"),$Z$6:$Z$377,0),1)</f>
        <v>3.6839630585150135E-2</v>
      </c>
      <c r="AL44" s="15">
        <f>AK44*INDEX($X$6:$X$29,MATCH(TEXT(AI44,"mmyy"),$S$6:$S$29,0),1)</f>
        <v>860.54457596529869</v>
      </c>
      <c r="AM44" s="18">
        <f>(AL44/SUMIF($AJ$6:$AJ$125,AJ44,$AL$6:$AL$125))*INDEX($X$6:$X$29,MATCH(TEXT(AI44,"mmyy"),$S$6:$S$29,0),1)</f>
        <v>870.72725361867867</v>
      </c>
    </row>
    <row r="45" spans="2:39" x14ac:dyDescent="0.2">
      <c r="B45" s="9">
        <v>41609</v>
      </c>
      <c r="C45" s="5" t="str">
        <f>TEXT(B45,"mmyy")</f>
        <v>1213</v>
      </c>
      <c r="D45" s="5" t="str">
        <f>LEFT(C45,2)</f>
        <v>12</v>
      </c>
      <c r="E45" s="3">
        <f>INDEX('Temperature Degree Days'!$L$6:$Q$57,MATCH($C45,'Temperature Degree Days'!$M$6:$M$57,0),1)</f>
        <v>26270</v>
      </c>
      <c r="F45" s="3">
        <f>INDEX('Temperature Degree Days'!$L$6:$Q$57,MATCH($C45,'Temperature Degree Days'!$M$6:$M$57,0),5)</f>
        <v>1134.384</v>
      </c>
      <c r="G45" s="3">
        <f>INDEX('Temperature Degree Days'!$L$6:$Q$57,MATCH($C45,'Temperature Degree Days'!$M$6:$M$57,0),6)</f>
        <v>0</v>
      </c>
      <c r="H45" s="20">
        <f>$N$8+G45*$L$8+F45*$M$8</f>
        <v>25829.096518311471</v>
      </c>
      <c r="I45" s="20"/>
      <c r="Z45" s="9" t="s">
        <v>343</v>
      </c>
      <c r="AA45" s="9" t="str">
        <f>LEFT(Z45,2)</f>
        <v>02</v>
      </c>
      <c r="AB45" s="16">
        <f>IFERROR(AVERAGEIF('Temperature Degree Days'!$G$6:$G$1708,$Z45,'Temperature Degree Days'!$H$6:$H$1708),"")</f>
        <v>44.802959999999999</v>
      </c>
      <c r="AC45" s="15">
        <f>IFERROR(AVERAGEIF('Temperature Degree Days'!$G$6:$G$1708,$Z45,'Temperature Degree Days'!$I$6:$I$1708),"")</f>
        <v>0</v>
      </c>
      <c r="AD45" s="15">
        <f>IFERROR(AVERAGEIF('Temperature Degree Days'!$E$6:$E$1708,LEFT($Z45,2),'Temperature Degree Days'!$H$6:$H$1708),"")</f>
        <v>38.485212765957463</v>
      </c>
      <c r="AE45" s="15">
        <f>IFERROR(AVERAGEIF('Temperature Degree Days'!$E$6:$E$1708,LEFT($Z45,2),'Temperature Degree Days'!$I$6:$I$1708),"")</f>
        <v>0</v>
      </c>
      <c r="AF45" s="15">
        <f>IFERROR($N$8+AC45*$L$8*31+AB45*$M$8*31,"")</f>
        <v>31724.027031348225</v>
      </c>
      <c r="AG45" s="14">
        <f>IFERROR(AF45/SUMIF($AA$6:$AA$377,AA45,$AF$6:$AF$377),"")</f>
        <v>4.099058157548266E-2</v>
      </c>
      <c r="AI45" s="9">
        <f>AI44+1</f>
        <v>42044</v>
      </c>
      <c r="AJ45" s="9" t="str">
        <f>TEXT(AI45,"mmyy")</f>
        <v>0215</v>
      </c>
      <c r="AK45" s="19">
        <f>INDEX($AG$6:$AG$377,MATCH(TEXT(AI45,"mmdd"),$Z$6:$Z$377,0),1)</f>
        <v>4.099058157548266E-2</v>
      </c>
      <c r="AL45" s="15">
        <f>AK45*INDEX($X$6:$X$29,MATCH(TEXT(AI45,"mmyy"),$S$6:$S$29,0),1)</f>
        <v>957.50750157260165</v>
      </c>
      <c r="AM45" s="18">
        <f>(AL45/SUMIF($AJ$6:$AJ$125,AJ45,$AL$6:$AL$125))*INDEX($X$6:$X$29,MATCH(TEXT(AI45,"mmyy"),$S$6:$S$29,0),1)</f>
        <v>968.83752503857977</v>
      </c>
    </row>
    <row r="46" spans="2:39" x14ac:dyDescent="0.2">
      <c r="B46" s="9">
        <v>41640</v>
      </c>
      <c r="C46" s="5" t="str">
        <f>TEXT(B46,"mmyy")</f>
        <v>0114</v>
      </c>
      <c r="D46" s="5" t="str">
        <f>LEFT(C46,2)</f>
        <v>01</v>
      </c>
      <c r="E46" s="3">
        <f>INDEX('Temperature Degree Days'!$L$6:$Q$57,MATCH($C46,'Temperature Degree Days'!$M$6:$M$57,0),1)</f>
        <v>34622</v>
      </c>
      <c r="F46" s="3">
        <f>INDEX('Temperature Degree Days'!$L$6:$Q$57,MATCH($C46,'Temperature Degree Days'!$M$6:$M$57,0),5)</f>
        <v>1432.9455</v>
      </c>
      <c r="G46" s="3">
        <f>INDEX('Temperature Degree Days'!$L$6:$Q$57,MATCH($C46,'Temperature Degree Days'!$M$6:$M$57,0),6)</f>
        <v>0</v>
      </c>
      <c r="H46" s="20">
        <f>$N$8+G46*$L$8+F46*$M$8</f>
        <v>32744.403526506518</v>
      </c>
      <c r="I46" s="20"/>
      <c r="Z46" s="9" t="s">
        <v>342</v>
      </c>
      <c r="AA46" s="9" t="str">
        <f>LEFT(Z46,2)</f>
        <v>02</v>
      </c>
      <c r="AB46" s="16">
        <f>IFERROR(AVERAGEIF('Temperature Degree Days'!$G$6:$G$1708,$Z46,'Temperature Degree Days'!$H$6:$H$1708),"")</f>
        <v>44.256389999999996</v>
      </c>
      <c r="AC46" s="15">
        <f>IFERROR(AVERAGEIF('Temperature Degree Days'!$G$6:$G$1708,$Z46,'Temperature Degree Days'!$I$6:$I$1708),"")</f>
        <v>0</v>
      </c>
      <c r="AD46" s="15">
        <f>IFERROR(AVERAGEIF('Temperature Degree Days'!$E$6:$E$1708,LEFT($Z46,2),'Temperature Degree Days'!$H$6:$H$1708),"")</f>
        <v>38.485212765957463</v>
      </c>
      <c r="AE46" s="15">
        <f>IFERROR(AVERAGEIF('Temperature Degree Days'!$E$6:$E$1708,LEFT($Z46,2),'Temperature Degree Days'!$I$6:$I$1708),"")</f>
        <v>0</v>
      </c>
      <c r="AF46" s="15">
        <f>IFERROR($N$8+AC46*$L$8*31+AB46*$M$8*31,"")</f>
        <v>31331.576297092313</v>
      </c>
      <c r="AG46" s="14">
        <f>IFERROR(AF46/SUMIF($AA$6:$AA$377,AA46,$AF$6:$AF$377),"")</f>
        <v>4.0483496399285487E-2</v>
      </c>
      <c r="AI46" s="9">
        <f>AI45+1</f>
        <v>42045</v>
      </c>
      <c r="AJ46" s="9" t="str">
        <f>TEXT(AI46,"mmyy")</f>
        <v>0215</v>
      </c>
      <c r="AK46" s="19">
        <f>INDEX($AG$6:$AG$377,MATCH(TEXT(AI46,"mmdd"),$Z$6:$Z$377,0),1)</f>
        <v>4.0483496399285487E-2</v>
      </c>
      <c r="AL46" s="15">
        <f>AK46*INDEX($X$6:$X$29,MATCH(TEXT(AI46,"mmyy"),$S$6:$S$29,0),1)</f>
        <v>945.66239370920243</v>
      </c>
      <c r="AM46" s="18">
        <f>(AL46/SUMIF($AJ$6:$AJ$125,AJ46,$AL$6:$AL$125))*INDEX($X$6:$X$29,MATCH(TEXT(AI46,"mmyy"),$S$6:$S$29,0),1)</f>
        <v>956.85225602779633</v>
      </c>
    </row>
    <row r="47" spans="2:39" x14ac:dyDescent="0.2">
      <c r="B47" s="9">
        <v>41671</v>
      </c>
      <c r="C47" s="5" t="str">
        <f>TEXT(B47,"mmyy")</f>
        <v>0214</v>
      </c>
      <c r="D47" s="5" t="str">
        <f>LEFT(C47,2)</f>
        <v>02</v>
      </c>
      <c r="E47" s="3">
        <f>INDEX('Temperature Degree Days'!$L$6:$Q$57,MATCH($C47,'Temperature Degree Days'!$M$6:$M$57,0),1)</f>
        <v>27334</v>
      </c>
      <c r="F47" s="3">
        <f>INDEX('Temperature Degree Days'!$L$6:$Q$57,MATCH($C47,'Temperature Degree Days'!$M$6:$M$57,0),5)</f>
        <v>1240.9619999999998</v>
      </c>
      <c r="G47" s="3">
        <f>INDEX('Temperature Degree Days'!$L$6:$Q$57,MATCH($C47,'Temperature Degree Days'!$M$6:$M$57,0),6)</f>
        <v>0</v>
      </c>
      <c r="H47" s="20">
        <f>$N$8+G47*$L$8+F47*$M$8</f>
        <v>28297.665273222636</v>
      </c>
      <c r="I47" s="20"/>
      <c r="Z47" s="9" t="s">
        <v>341</v>
      </c>
      <c r="AA47" s="9" t="str">
        <f>LEFT(Z47,2)</f>
        <v>02</v>
      </c>
      <c r="AB47" s="16">
        <f>IFERROR(AVERAGEIF('Temperature Degree Days'!$G$6:$G$1708,$Z47,'Temperature Degree Days'!$H$6:$H$1708),"")</f>
        <v>42.93591</v>
      </c>
      <c r="AC47" s="15">
        <f>IFERROR(AVERAGEIF('Temperature Degree Days'!$G$6:$G$1708,$Z47,'Temperature Degree Days'!$I$6:$I$1708),"")</f>
        <v>0</v>
      </c>
      <c r="AD47" s="15">
        <f>IFERROR(AVERAGEIF('Temperature Degree Days'!$E$6:$E$1708,LEFT($Z47,2),'Temperature Degree Days'!$H$6:$H$1708),"")</f>
        <v>38.485212765957463</v>
      </c>
      <c r="AE47" s="15">
        <f>IFERROR(AVERAGEIF('Temperature Degree Days'!$E$6:$E$1708,LEFT($Z47,2),'Temperature Degree Days'!$I$6:$I$1708),"")</f>
        <v>0</v>
      </c>
      <c r="AF47" s="15">
        <f>IFERROR($N$8+AC47*$L$8*31+AB47*$M$8*31,"")</f>
        <v>30383.439104106543</v>
      </c>
      <c r="AG47" s="14">
        <f>IFERROR(AF47/SUMIF($AA$6:$AA$377,AA47,$AF$6:$AF$377),"")</f>
        <v>3.9258409340967575E-2</v>
      </c>
      <c r="AI47" s="9">
        <f>AI46+1</f>
        <v>42046</v>
      </c>
      <c r="AJ47" s="9" t="str">
        <f>TEXT(AI47,"mmyy")</f>
        <v>0215</v>
      </c>
      <c r="AK47" s="19">
        <f>INDEX($AG$6:$AG$377,MATCH(TEXT(AI47,"mmdd"),$Z$6:$Z$377,0),1)</f>
        <v>3.9258409340967575E-2</v>
      </c>
      <c r="AL47" s="15">
        <f>AK47*INDEX($X$6:$X$29,MATCH(TEXT(AI47,"mmyy"),$S$6:$S$29,0),1)</f>
        <v>917.04533087834659</v>
      </c>
      <c r="AM47" s="18">
        <f>(AL47/SUMIF($AJ$6:$AJ$125,AJ47,$AL$6:$AL$125))*INDEX($X$6:$X$29,MATCH(TEXT(AI47,"mmyy"),$S$6:$S$29,0),1)</f>
        <v>927.8965723580767</v>
      </c>
    </row>
    <row r="48" spans="2:39" x14ac:dyDescent="0.2">
      <c r="B48" s="9">
        <v>41699</v>
      </c>
      <c r="C48" s="5" t="str">
        <f>TEXT(B48,"mmyy")</f>
        <v>0314</v>
      </c>
      <c r="D48" s="5" t="str">
        <f>LEFT(C48,2)</f>
        <v>03</v>
      </c>
      <c r="E48" s="3">
        <f>INDEX('Temperature Degree Days'!$L$6:$Q$57,MATCH($C48,'Temperature Degree Days'!$M$6:$M$57,0),1)</f>
        <v>22955</v>
      </c>
      <c r="F48" s="3">
        <f>INDEX('Temperature Degree Days'!$L$6:$Q$57,MATCH($C48,'Temperature Degree Days'!$M$6:$M$57,0),5)</f>
        <v>1003.5842246699999</v>
      </c>
      <c r="G48" s="3">
        <f>INDEX('Temperature Degree Days'!$L$6:$Q$57,MATCH($C48,'Temperature Degree Days'!$M$6:$M$57,0),6)</f>
        <v>0</v>
      </c>
      <c r="H48" s="20">
        <f>$N$8+G48*$L$8+F48*$M$8</f>
        <v>22799.500930769587</v>
      </c>
      <c r="I48" s="20"/>
      <c r="Z48" s="9" t="s">
        <v>340</v>
      </c>
      <c r="AA48" s="9" t="str">
        <f>LEFT(Z48,2)</f>
        <v>02</v>
      </c>
      <c r="AB48" s="16">
        <f>IFERROR(AVERAGEIF('Temperature Degree Days'!$G$6:$G$1708,$Z48,'Temperature Degree Days'!$H$6:$H$1708),"")</f>
        <v>41.336429999999993</v>
      </c>
      <c r="AC48" s="15">
        <f>IFERROR(AVERAGEIF('Temperature Degree Days'!$G$6:$G$1708,$Z48,'Temperature Degree Days'!$I$6:$I$1708),"")</f>
        <v>0</v>
      </c>
      <c r="AD48" s="15">
        <f>IFERROR(AVERAGEIF('Temperature Degree Days'!$E$6:$E$1708,LEFT($Z48,2),'Temperature Degree Days'!$H$6:$H$1708),"")</f>
        <v>38.485212765957463</v>
      </c>
      <c r="AE48" s="15">
        <f>IFERROR(AVERAGEIF('Temperature Degree Days'!$E$6:$E$1708,LEFT($Z48,2),'Temperature Degree Days'!$I$6:$I$1708),"")</f>
        <v>0</v>
      </c>
      <c r="AF48" s="15">
        <f>IFERROR($N$8+AC48*$L$8*31+AB48*$M$8*31,"")</f>
        <v>29234.973033104408</v>
      </c>
      <c r="AG48" s="14">
        <f>IFERROR(AF48/SUMIF($AA$6:$AA$377,AA48,$AF$6:$AF$377),"")</f>
        <v>3.7774477552497958E-2</v>
      </c>
      <c r="AI48" s="9">
        <f>AI47+1</f>
        <v>42047</v>
      </c>
      <c r="AJ48" s="9" t="str">
        <f>TEXT(AI48,"mmyy")</f>
        <v>0215</v>
      </c>
      <c r="AK48" s="19">
        <f>INDEX($AG$6:$AG$377,MATCH(TEXT(AI48,"mmdd"),$Z$6:$Z$377,0),1)</f>
        <v>3.7774477552497958E-2</v>
      </c>
      <c r="AL48" s="15">
        <f>AK48*INDEX($X$6:$X$29,MATCH(TEXT(AI48,"mmyy"),$S$6:$S$29,0),1)</f>
        <v>882.38186027924769</v>
      </c>
      <c r="AM48" s="18">
        <f>(AL48/SUMIF($AJ$6:$AJ$125,AJ48,$AL$6:$AL$125))*INDEX($X$6:$X$29,MATCH(TEXT(AI48,"mmyy"),$S$6:$S$29,0),1)</f>
        <v>892.82293480503222</v>
      </c>
    </row>
    <row r="49" spans="1:39" x14ac:dyDescent="0.2">
      <c r="B49" s="9">
        <v>41730</v>
      </c>
      <c r="C49" s="5" t="str">
        <f>TEXT(B49,"mmyy")</f>
        <v>0414</v>
      </c>
      <c r="D49" s="5" t="str">
        <f>LEFT(C49,2)</f>
        <v>04</v>
      </c>
      <c r="E49" s="3">
        <f>INDEX('Temperature Degree Days'!$L$6:$Q$57,MATCH($C49,'Temperature Degree Days'!$M$6:$M$57,0),1)</f>
        <v>7878</v>
      </c>
      <c r="F49" s="3">
        <f>INDEX('Temperature Degree Days'!$L$6:$Q$57,MATCH($C49,'Temperature Degree Days'!$M$6:$M$57,0),5)</f>
        <v>409.7865000000001</v>
      </c>
      <c r="G49" s="3">
        <f>INDEX('Temperature Degree Days'!$L$6:$Q$57,MATCH($C49,'Temperature Degree Days'!$M$6:$M$57,0),6)</f>
        <v>2.3474999999999966</v>
      </c>
      <c r="H49" s="20">
        <f>$N$8+G49*$L$8+F49*$M$8</f>
        <v>9066.8428735063317</v>
      </c>
      <c r="I49" s="20"/>
      <c r="Z49" s="9" t="s">
        <v>339</v>
      </c>
      <c r="AA49" s="9" t="str">
        <f>LEFT(Z49,2)</f>
        <v>02</v>
      </c>
      <c r="AB49" s="16">
        <f>IFERROR(AVERAGEIF('Temperature Degree Days'!$G$6:$G$1708,$Z49,'Temperature Degree Days'!$H$6:$H$1708),"")</f>
        <v>36.406590000000001</v>
      </c>
      <c r="AC49" s="15">
        <f>IFERROR(AVERAGEIF('Temperature Degree Days'!$G$6:$G$1708,$Z49,'Temperature Degree Days'!$I$6:$I$1708),"")</f>
        <v>0</v>
      </c>
      <c r="AD49" s="15">
        <f>IFERROR(AVERAGEIF('Temperature Degree Days'!$E$6:$E$1708,LEFT($Z49,2),'Temperature Degree Days'!$H$6:$H$1708),"")</f>
        <v>38.485212765957463</v>
      </c>
      <c r="AE49" s="15">
        <f>IFERROR(AVERAGEIF('Temperature Degree Days'!$E$6:$E$1708,LEFT($Z49,2),'Temperature Degree Days'!$I$6:$I$1708),"")</f>
        <v>0</v>
      </c>
      <c r="AF49" s="15">
        <f>IFERROR($N$8+AC49*$L$8*31+AB49*$M$8*31,"")</f>
        <v>25695.226380774198</v>
      </c>
      <c r="AG49" s="14">
        <f>IFERROR(AF49/SUMIF($AA$6:$AA$377,AA49,$AF$6:$AF$377),"")</f>
        <v>3.3200774669017698E-2</v>
      </c>
      <c r="AI49" s="9">
        <f>AI48+1</f>
        <v>42048</v>
      </c>
      <c r="AJ49" s="9" t="str">
        <f>TEXT(AI49,"mmyy")</f>
        <v>0215</v>
      </c>
      <c r="AK49" s="19">
        <f>INDEX($AG$6:$AG$377,MATCH(TEXT(AI49,"mmdd"),$Z$6:$Z$377,0),1)</f>
        <v>3.3200774669017698E-2</v>
      </c>
      <c r="AL49" s="15">
        <f>AK49*INDEX($X$6:$X$29,MATCH(TEXT(AI49,"mmyy"),$S$6:$S$29,0),1)</f>
        <v>775.54378546852161</v>
      </c>
      <c r="AM49" s="18">
        <f>(AL49/SUMIF($AJ$6:$AJ$125,AJ49,$AL$6:$AL$125))*INDEX($X$6:$X$29,MATCH(TEXT(AI49,"mmyy"),$S$6:$S$29,0),1)</f>
        <v>784.72066322020521</v>
      </c>
    </row>
    <row r="50" spans="1:39" x14ac:dyDescent="0.2">
      <c r="A50" s="22"/>
      <c r="B50" s="9">
        <v>41760</v>
      </c>
      <c r="C50" s="5" t="str">
        <f>TEXT(B50,"mmyy")</f>
        <v>0514</v>
      </c>
      <c r="D50" s="5" t="str">
        <f>LEFT(C50,2)</f>
        <v>05</v>
      </c>
      <c r="E50" s="3">
        <f>INDEX('Temperature Degree Days'!$L$6:$Q$57,MATCH($C50,'Temperature Degree Days'!$M$6:$M$57,0),1)</f>
        <v>4259</v>
      </c>
      <c r="F50" s="3">
        <f>INDEX('Temperature Degree Days'!$L$6:$Q$57,MATCH($C50,'Temperature Degree Days'!$M$6:$M$57,0),5)</f>
        <v>151.80300000000003</v>
      </c>
      <c r="G50" s="3">
        <f>INDEX('Temperature Degree Days'!$L$6:$Q$57,MATCH($C50,'Temperature Degree Days'!$M$6:$M$57,0),6)</f>
        <v>99.650999999999982</v>
      </c>
      <c r="H50" s="20">
        <f>$N$8+G50*$L$8+F50*$M$8</f>
        <v>3959.1862143989915</v>
      </c>
      <c r="I50" s="20"/>
      <c r="Z50" s="9" t="s">
        <v>338</v>
      </c>
      <c r="AA50" s="9" t="str">
        <f>LEFT(Z50,2)</f>
        <v>02</v>
      </c>
      <c r="AB50" s="16">
        <f>IFERROR(AVERAGEIF('Temperature Degree Days'!$G$6:$G$1708,$Z50,'Temperature Degree Days'!$H$6:$H$1708),"")</f>
        <v>37.219830000000002</v>
      </c>
      <c r="AC50" s="15">
        <f>IFERROR(AVERAGEIF('Temperature Degree Days'!$G$6:$G$1708,$Z50,'Temperature Degree Days'!$I$6:$I$1708),"")</f>
        <v>0</v>
      </c>
      <c r="AD50" s="15">
        <f>IFERROR(AVERAGEIF('Temperature Degree Days'!$E$6:$E$1708,LEFT($Z50,2),'Temperature Degree Days'!$H$6:$H$1708),"")</f>
        <v>38.485212765957463</v>
      </c>
      <c r="AE50" s="15">
        <f>IFERROR(AVERAGEIF('Temperature Degree Days'!$E$6:$E$1708,LEFT($Z50,2),'Temperature Degree Days'!$I$6:$I$1708),"")</f>
        <v>0</v>
      </c>
      <c r="AF50" s="15">
        <f>IFERROR($N$8+AC50*$L$8*31+AB50*$M$8*31,"")</f>
        <v>26279.152749082503</v>
      </c>
      <c r="AG50" s="14">
        <f>IFERROR(AF50/SUMIF($AA$6:$AA$377,AA50,$AF$6:$AF$377),"")</f>
        <v>3.395526530825984E-2</v>
      </c>
      <c r="AI50" s="9">
        <f>AI49+1</f>
        <v>42049</v>
      </c>
      <c r="AJ50" s="9" t="str">
        <f>TEXT(AI50,"mmyy")</f>
        <v>0215</v>
      </c>
      <c r="AK50" s="19">
        <f>INDEX($AG$6:$AG$377,MATCH(TEXT(AI50,"mmdd"),$Z$6:$Z$377,0),1)</f>
        <v>3.395526530825984E-2</v>
      </c>
      <c r="AL50" s="15">
        <f>AK50*INDEX($X$6:$X$29,MATCH(TEXT(AI50,"mmyy"),$S$6:$S$29,0),1)</f>
        <v>793.16808888588901</v>
      </c>
      <c r="AM50" s="18">
        <f>(AL50/SUMIF($AJ$6:$AJ$125,AJ50,$AL$6:$AL$125))*INDEX($X$6:$X$29,MATCH(TEXT(AI50,"mmyy"),$S$6:$S$29,0),1)</f>
        <v>802.55351202333975</v>
      </c>
    </row>
    <row r="51" spans="1:39" x14ac:dyDescent="0.2">
      <c r="A51" s="22"/>
      <c r="B51" s="9">
        <v>41791</v>
      </c>
      <c r="C51" s="5" t="str">
        <f>TEXT(B51,"mmyy")</f>
        <v>0614</v>
      </c>
      <c r="D51" s="5" t="str">
        <f>LEFT(C51,2)</f>
        <v>06</v>
      </c>
      <c r="E51" s="3">
        <f>INDEX('Temperature Degree Days'!$L$6:$Q$57,MATCH($C51,'Temperature Degree Days'!$M$6:$M$57,0),1)</f>
        <v>1984</v>
      </c>
      <c r="F51" s="3">
        <f>INDEX('Temperature Degree Days'!$L$6:$Q$57,MATCH($C51,'Temperature Degree Days'!$M$6:$M$57,0),5)</f>
        <v>6.7169999999999987</v>
      </c>
      <c r="G51" s="3">
        <f>INDEX('Temperature Degree Days'!$L$6:$Q$57,MATCH($C51,'Temperature Degree Days'!$M$6:$M$57,0),6)</f>
        <v>251.05350000000004</v>
      </c>
      <c r="H51" s="20">
        <f>$N$8+G51*$L$8+F51*$M$8</f>
        <v>1948.9407967046932</v>
      </c>
      <c r="I51" s="20"/>
      <c r="Z51" s="9" t="s">
        <v>337</v>
      </c>
      <c r="AA51" s="9" t="str">
        <f>LEFT(Z51,2)</f>
        <v>02</v>
      </c>
      <c r="AB51" s="16">
        <f>IFERROR(AVERAGEIF('Temperature Degree Days'!$G$6:$G$1708,$Z51,'Temperature Degree Days'!$H$6:$H$1708),"")</f>
        <v>39.38082</v>
      </c>
      <c r="AC51" s="15">
        <f>IFERROR(AVERAGEIF('Temperature Degree Days'!$G$6:$G$1708,$Z51,'Temperature Degree Days'!$I$6:$I$1708),"")</f>
        <v>0</v>
      </c>
      <c r="AD51" s="15">
        <f>IFERROR(AVERAGEIF('Temperature Degree Days'!$E$6:$E$1708,LEFT($Z51,2),'Temperature Degree Days'!$H$6:$H$1708),"")</f>
        <v>38.485212765957463</v>
      </c>
      <c r="AE51" s="15">
        <f>IFERROR(AVERAGEIF('Temperature Degree Days'!$E$6:$E$1708,LEFT($Z51,2),'Temperature Degree Days'!$I$6:$I$1708),"")</f>
        <v>0</v>
      </c>
      <c r="AF51" s="15">
        <f>IFERROR($N$8+AC51*$L$8*31+AB51*$M$8*31,"")</f>
        <v>27830.796842647218</v>
      </c>
      <c r="AG51" s="14">
        <f>IFERROR(AF51/SUMIF($AA$6:$AA$377,AA51,$AF$6:$AF$377),"")</f>
        <v>3.5960142990734731E-2</v>
      </c>
      <c r="AI51" s="9">
        <f>AI50+1</f>
        <v>42050</v>
      </c>
      <c r="AJ51" s="9" t="str">
        <f>TEXT(AI51,"mmyy")</f>
        <v>0215</v>
      </c>
      <c r="AK51" s="19">
        <f>INDEX($AG$6:$AG$377,MATCH(TEXT(AI51,"mmdd"),$Z$6:$Z$377,0),1)</f>
        <v>3.5960142990734731E-2</v>
      </c>
      <c r="AL51" s="15">
        <f>AK51*INDEX($X$6:$X$29,MATCH(TEXT(AI51,"mmyy"),$S$6:$S$29,0),1)</f>
        <v>840.0004427321054</v>
      </c>
      <c r="AM51" s="18">
        <f>(AL51/SUMIF($AJ$6:$AJ$125,AJ51,$AL$6:$AL$125))*INDEX($X$6:$X$29,MATCH(TEXT(AI51,"mmyy"),$S$6:$S$29,0),1)</f>
        <v>849.94002514995134</v>
      </c>
    </row>
    <row r="52" spans="1:39" x14ac:dyDescent="0.2">
      <c r="B52" s="9">
        <v>41821</v>
      </c>
      <c r="C52" s="5" t="str">
        <f>TEXT(B52,"mmyy")</f>
        <v>0714</v>
      </c>
      <c r="D52" s="5" t="str">
        <f>LEFT(C52,2)</f>
        <v>07</v>
      </c>
      <c r="E52" s="3">
        <f>INDEX('Temperature Degree Days'!$L$6:$Q$57,MATCH($C52,'Temperature Degree Days'!$M$6:$M$57,0),1)</f>
        <v>2242</v>
      </c>
      <c r="F52" s="3">
        <f>INDEX('Temperature Degree Days'!$L$6:$Q$57,MATCH($C52,'Temperature Degree Days'!$M$6:$M$57,0),5)</f>
        <v>10.555499999999995</v>
      </c>
      <c r="G52" s="3">
        <f>INDEX('Temperature Degree Days'!$L$6:$Q$57,MATCH($C52,'Temperature Degree Days'!$M$6:$M$57,0),6)</f>
        <v>169.053</v>
      </c>
      <c r="H52" s="20">
        <f>$N$8+G52*$L$8+F52*$M$8</f>
        <v>1306.5455627713809</v>
      </c>
      <c r="I52" s="20"/>
      <c r="Z52" s="9" t="s">
        <v>336</v>
      </c>
      <c r="AA52" s="9" t="str">
        <f>LEFT(Z52,2)</f>
        <v>02</v>
      </c>
      <c r="AB52" s="16">
        <f>IFERROR(AVERAGEIF('Temperature Degree Days'!$G$6:$G$1708,$Z52,'Temperature Degree Days'!$H$6:$H$1708),"")</f>
        <v>37.931550000000001</v>
      </c>
      <c r="AC52" s="15">
        <f>IFERROR(AVERAGEIF('Temperature Degree Days'!$G$6:$G$1708,$Z52,'Temperature Degree Days'!$I$6:$I$1708),"")</f>
        <v>0</v>
      </c>
      <c r="AD52" s="15">
        <f>IFERROR(AVERAGEIF('Temperature Degree Days'!$E$6:$E$1708,LEFT($Z52,2),'Temperature Degree Days'!$H$6:$H$1708),"")</f>
        <v>38.485212765957463</v>
      </c>
      <c r="AE52" s="15">
        <f>IFERROR(AVERAGEIF('Temperature Degree Days'!$E$6:$E$1708,LEFT($Z52,2),'Temperature Degree Days'!$I$6:$I$1708),"")</f>
        <v>0</v>
      </c>
      <c r="AF52" s="15">
        <f>IFERROR($N$8+AC52*$L$8*31+AB52*$M$8*31,"")</f>
        <v>26790.185254680349</v>
      </c>
      <c r="AG52" s="14">
        <f>IFERROR(AF52/SUMIF($AA$6:$AA$377,AA52,$AF$6:$AF$377),"")</f>
        <v>3.461556986504679E-2</v>
      </c>
      <c r="AI52" s="9">
        <f>AI51+1</f>
        <v>42051</v>
      </c>
      <c r="AJ52" s="9" t="str">
        <f>TEXT(AI52,"mmyy")</f>
        <v>0215</v>
      </c>
      <c r="AK52" s="19">
        <f>INDEX($AG$6:$AG$377,MATCH(TEXT(AI52,"mmdd"),$Z$6:$Z$377,0),1)</f>
        <v>3.461556986504679E-2</v>
      </c>
      <c r="AL52" s="15">
        <f>AK52*INDEX($X$6:$X$29,MATCH(TEXT(AI52,"mmyy"),$S$6:$S$29,0),1)</f>
        <v>808.59228005726379</v>
      </c>
      <c r="AM52" s="18">
        <f>(AL52/SUMIF($AJ$6:$AJ$125,AJ52,$AL$6:$AL$125))*INDEX($X$6:$X$29,MATCH(TEXT(AI52,"mmyy"),$S$6:$S$29,0),1)</f>
        <v>818.16021502634862</v>
      </c>
    </row>
    <row r="53" spans="1:39" x14ac:dyDescent="0.2">
      <c r="B53" s="9">
        <v>41852</v>
      </c>
      <c r="C53" s="5" t="str">
        <f>TEXT(B53,"mmyy")</f>
        <v>0814</v>
      </c>
      <c r="D53" s="5" t="str">
        <f>LEFT(C53,2)</f>
        <v>08</v>
      </c>
      <c r="E53" s="3">
        <f>INDEX('Temperature Degree Days'!$L$6:$Q$57,MATCH($C53,'Temperature Degree Days'!$M$6:$M$57,0),1)</f>
        <v>2343</v>
      </c>
      <c r="F53" s="3">
        <f>INDEX('Temperature Degree Days'!$L$6:$Q$57,MATCH($C53,'Temperature Degree Days'!$M$6:$M$57,0),5)</f>
        <v>2.8109999999999999</v>
      </c>
      <c r="G53" s="3">
        <f>INDEX('Temperature Degree Days'!$L$6:$Q$57,MATCH($C53,'Temperature Degree Days'!$M$6:$M$57,0),6)</f>
        <v>263.40449999999998</v>
      </c>
      <c r="H53" s="20">
        <f>$N$8+G53*$L$8+F53*$M$8</f>
        <v>1968.6192884937911</v>
      </c>
      <c r="I53" s="20"/>
      <c r="Z53" s="9" t="s">
        <v>335</v>
      </c>
      <c r="AA53" s="9" t="str">
        <f>LEFT(Z53,2)</f>
        <v>02</v>
      </c>
      <c r="AB53" s="16">
        <f>IFERROR(AVERAGEIF('Temperature Degree Days'!$G$6:$G$1708,$Z53,'Temperature Degree Days'!$H$6:$H$1708),"")</f>
        <v>33.690749999999994</v>
      </c>
      <c r="AC53" s="15">
        <f>IFERROR(AVERAGEIF('Temperature Degree Days'!$G$6:$G$1708,$Z53,'Temperature Degree Days'!$I$6:$I$1708),"")</f>
        <v>0</v>
      </c>
      <c r="AD53" s="15">
        <f>IFERROR(AVERAGEIF('Temperature Degree Days'!$E$6:$E$1708,LEFT($Z53,2),'Temperature Degree Days'!$H$6:$H$1708),"")</f>
        <v>38.485212765957463</v>
      </c>
      <c r="AE53" s="15">
        <f>IFERROR(AVERAGEIF('Temperature Degree Days'!$E$6:$E$1708,LEFT($Z53,2),'Temperature Degree Days'!$I$6:$I$1708),"")</f>
        <v>0</v>
      </c>
      <c r="AF53" s="15">
        <f>IFERROR($N$8+AC53*$L$8*31+AB53*$M$8*31,"")</f>
        <v>23745.186308831799</v>
      </c>
      <c r="AG53" s="14">
        <f>IFERROR(AF53/SUMIF($AA$6:$AA$377,AA53,$AF$6:$AF$377),"")</f>
        <v>3.0681129966741133E-2</v>
      </c>
      <c r="AI53" s="9">
        <f>AI52+1</f>
        <v>42052</v>
      </c>
      <c r="AJ53" s="9" t="str">
        <f>TEXT(AI53,"mmyy")</f>
        <v>0215</v>
      </c>
      <c r="AK53" s="19">
        <f>INDEX($AG$6:$AG$377,MATCH(TEXT(AI53,"mmdd"),$Z$6:$Z$377,0),1)</f>
        <v>3.0681129966741133E-2</v>
      </c>
      <c r="AL53" s="15">
        <f>AK53*INDEX($X$6:$X$29,MATCH(TEXT(AI53,"mmyy"),$S$6:$S$29,0),1)</f>
        <v>716.68688197997756</v>
      </c>
      <c r="AM53" s="18">
        <f>(AL53/SUMIF($AJ$6:$AJ$125,AJ53,$AL$6:$AL$125))*INDEX($X$6:$X$29,MATCH(TEXT(AI53,"mmyy"),$S$6:$S$29,0),1)</f>
        <v>725.16731599982131</v>
      </c>
    </row>
    <row r="54" spans="1:39" x14ac:dyDescent="0.2">
      <c r="B54" s="9">
        <v>41883</v>
      </c>
      <c r="C54" s="5" t="str">
        <f>TEXT(B54,"mmyy")</f>
        <v>0914</v>
      </c>
      <c r="D54" s="5" t="str">
        <f>LEFT(C54,2)</f>
        <v>09</v>
      </c>
      <c r="E54" s="3">
        <f>INDEX('Temperature Degree Days'!$L$6:$Q$57,MATCH($C54,'Temperature Degree Days'!$M$6:$M$57,0),1)</f>
        <v>2918</v>
      </c>
      <c r="F54" s="3">
        <f>INDEX('Temperature Degree Days'!$L$6:$Q$57,MATCH($C54,'Temperature Degree Days'!$M$6:$M$57,0),5)</f>
        <v>104.59878191999999</v>
      </c>
      <c r="G54" s="3">
        <f>INDEX('Temperature Degree Days'!$L$6:$Q$57,MATCH($C54,'Temperature Degree Days'!$M$6:$M$57,0),6)</f>
        <v>76.863290640000002</v>
      </c>
      <c r="H54" s="20">
        <f>$N$8+G54*$L$8+F54*$M$8</f>
        <v>2662.6110482085692</v>
      </c>
      <c r="I54" s="20"/>
      <c r="Z54" s="9" t="s">
        <v>334</v>
      </c>
      <c r="AA54" s="9" t="str">
        <f>LEFT(Z54,2)</f>
        <v>02</v>
      </c>
      <c r="AB54" s="16">
        <f>IFERROR(AVERAGEIF('Temperature Degree Days'!$G$6:$G$1708,$Z54,'Temperature Degree Days'!$H$6:$H$1708),"")</f>
        <v>33.251909999999995</v>
      </c>
      <c r="AC54" s="15">
        <f>IFERROR(AVERAGEIF('Temperature Degree Days'!$G$6:$G$1708,$Z54,'Temperature Degree Days'!$I$6:$I$1708),"")</f>
        <v>0</v>
      </c>
      <c r="AD54" s="15">
        <f>IFERROR(AVERAGEIF('Temperature Degree Days'!$E$6:$E$1708,LEFT($Z54,2),'Temperature Degree Days'!$H$6:$H$1708),"")</f>
        <v>38.485212765957463</v>
      </c>
      <c r="AE54" s="15">
        <f>IFERROR(AVERAGEIF('Temperature Degree Days'!$E$6:$E$1708,LEFT($Z54,2),'Temperature Degree Days'!$I$6:$I$1708),"")</f>
        <v>0</v>
      </c>
      <c r="AF54" s="15">
        <f>IFERROR($N$8+AC54*$L$8*31+AB54*$M$8*31,"")</f>
        <v>23430.088370377693</v>
      </c>
      <c r="AG54" s="14">
        <f>IFERROR(AF54/SUMIF($AA$6:$AA$377,AA54,$AF$6:$AF$377),"")</f>
        <v>3.0273992255702546E-2</v>
      </c>
      <c r="AI54" s="9">
        <f>AI53+1</f>
        <v>42053</v>
      </c>
      <c r="AJ54" s="9" t="str">
        <f>TEXT(AI54,"mmyy")</f>
        <v>0215</v>
      </c>
      <c r="AK54" s="19">
        <f>INDEX($AG$6:$AG$377,MATCH(TEXT(AI54,"mmdd"),$Z$6:$Z$377,0),1)</f>
        <v>3.0273992255702546E-2</v>
      </c>
      <c r="AL54" s="15">
        <f>AK54*INDEX($X$6:$X$29,MATCH(TEXT(AI54,"mmyy"),$S$6:$S$29,0),1)</f>
        <v>707.17646769676776</v>
      </c>
      <c r="AM54" s="18">
        <f>(AL54/SUMIF($AJ$6:$AJ$125,AJ54,$AL$6:$AL$125))*INDEX($X$6:$X$29,MATCH(TEXT(AI54,"mmyy"),$S$6:$S$29,0),1)</f>
        <v>715.54436660140561</v>
      </c>
    </row>
    <row r="55" spans="1:39" x14ac:dyDescent="0.2">
      <c r="B55" s="9">
        <v>41913</v>
      </c>
      <c r="C55" s="5" t="str">
        <f>TEXT(B55,"mmyy")</f>
        <v>1014</v>
      </c>
      <c r="D55" s="5" t="str">
        <f>LEFT(C55,2)</f>
        <v>10</v>
      </c>
      <c r="E55" s="3">
        <f>INDEX('Temperature Degree Days'!$L$6:$Q$57,MATCH($C55,'Temperature Degree Days'!$M$6:$M$57,0),1)</f>
        <v>7600</v>
      </c>
      <c r="F55" s="3">
        <f>INDEX('Temperature Degree Days'!$L$6:$Q$57,MATCH($C55,'Temperature Degree Days'!$M$6:$M$57,0),5)</f>
        <v>372.92100579000004</v>
      </c>
      <c r="G55" s="3">
        <f>INDEX('Temperature Degree Days'!$L$6:$Q$57,MATCH($C55,'Temperature Degree Days'!$M$6:$M$57,0),6)</f>
        <v>9.9675000000000011</v>
      </c>
      <c r="H55" s="20">
        <f>$N$8+G55*$L$8+F55*$M$8</f>
        <v>8280.918387667587</v>
      </c>
      <c r="I55" s="20"/>
      <c r="Z55" s="9" t="s">
        <v>333</v>
      </c>
      <c r="AA55" s="9" t="str">
        <f>LEFT(Z55,2)</f>
        <v>02</v>
      </c>
      <c r="AB55" s="16">
        <f>IFERROR(AVERAGEIF('Temperature Degree Days'!$G$6:$G$1708,$Z55,'Temperature Degree Days'!$H$6:$H$1708),"")</f>
        <v>39.435270000000003</v>
      </c>
      <c r="AC55" s="15">
        <f>IFERROR(AVERAGEIF('Temperature Degree Days'!$G$6:$G$1708,$Z55,'Temperature Degree Days'!$I$6:$I$1708),"")</f>
        <v>0</v>
      </c>
      <c r="AD55" s="15">
        <f>IFERROR(AVERAGEIF('Temperature Degree Days'!$E$6:$E$1708,LEFT($Z55,2),'Temperature Degree Days'!$H$6:$H$1708),"")</f>
        <v>38.485212765957463</v>
      </c>
      <c r="AE55" s="15">
        <f>IFERROR(AVERAGEIF('Temperature Degree Days'!$E$6:$E$1708,LEFT($Z55,2),'Temperature Degree Days'!$I$6:$I$1708),"")</f>
        <v>0</v>
      </c>
      <c r="AF55" s="15">
        <f>IFERROR($N$8+AC55*$L$8*31+AB55*$M$8*31,"")</f>
        <v>27869.893284969767</v>
      </c>
      <c r="AG55" s="14">
        <f>IFERROR(AF55/SUMIF($AA$6:$AA$377,AA55,$AF$6:$AF$377),"")</f>
        <v>3.6010659462264338E-2</v>
      </c>
      <c r="AI55" s="9">
        <f>AI54+1</f>
        <v>42054</v>
      </c>
      <c r="AJ55" s="9" t="str">
        <f>TEXT(AI55,"mmyy")</f>
        <v>0215</v>
      </c>
      <c r="AK55" s="19">
        <f>INDEX($AG$6:$AG$377,MATCH(TEXT(AI55,"mmdd"),$Z$6:$Z$377,0),1)</f>
        <v>3.6010659462264338E-2</v>
      </c>
      <c r="AL55" s="15">
        <f>AK55*INDEX($X$6:$X$29,MATCH(TEXT(AI55,"mmyy"),$S$6:$S$29,0),1)</f>
        <v>841.18046747397216</v>
      </c>
      <c r="AM55" s="18">
        <f>(AL55/SUMIF($AJ$6:$AJ$125,AJ55,$AL$6:$AL$125))*INDEX($X$6:$X$29,MATCH(TEXT(AI55,"mmyy"),$S$6:$S$29,0),1)</f>
        <v>851.1340129239552</v>
      </c>
    </row>
    <row r="56" spans="1:39" x14ac:dyDescent="0.2">
      <c r="B56" s="9">
        <v>41944</v>
      </c>
      <c r="C56" s="5" t="str">
        <f>TEXT(B56,"mmyy")</f>
        <v>1114</v>
      </c>
      <c r="D56" s="5" t="str">
        <f>LEFT(C56,2)</f>
        <v>11</v>
      </c>
      <c r="E56" s="3">
        <f>INDEX('Temperature Degree Days'!$L$6:$Q$57,MATCH($C56,'Temperature Degree Days'!$M$6:$M$57,0),1)</f>
        <v>19896</v>
      </c>
      <c r="F56" s="3">
        <f>INDEX('Temperature Degree Days'!$L$6:$Q$57,MATCH($C56,'Temperature Degree Days'!$M$6:$M$57,0),5)</f>
        <v>888.22140373999991</v>
      </c>
      <c r="G56" s="3">
        <f>INDEX('Temperature Degree Days'!$L$6:$Q$57,MATCH($C56,'Temperature Degree Days'!$M$6:$M$57,0),6)</f>
        <v>0</v>
      </c>
      <c r="H56" s="20">
        <f>$N$8+G56*$L$8+F56*$M$8</f>
        <v>20127.457401840442</v>
      </c>
      <c r="I56" s="20"/>
      <c r="Z56" s="9" t="s">
        <v>332</v>
      </c>
      <c r="AA56" s="9" t="str">
        <f>LEFT(Z56,2)</f>
        <v>02</v>
      </c>
      <c r="AB56" s="16">
        <f>IFERROR(AVERAGEIF('Temperature Degree Days'!$G$6:$G$1708,$Z56,'Temperature Degree Days'!$H$6:$H$1708),"")</f>
        <v>35.375549999999997</v>
      </c>
      <c r="AC56" s="15">
        <f>IFERROR(AVERAGEIF('Temperature Degree Days'!$G$6:$G$1708,$Z56,'Temperature Degree Days'!$I$6:$I$1708),"")</f>
        <v>0</v>
      </c>
      <c r="AD56" s="15">
        <f>IFERROR(AVERAGEIF('Temperature Degree Days'!$E$6:$E$1708,LEFT($Z56,2),'Temperature Degree Days'!$H$6:$H$1708),"")</f>
        <v>38.485212765957463</v>
      </c>
      <c r="AE56" s="15">
        <f>IFERROR(AVERAGEIF('Temperature Degree Days'!$E$6:$E$1708,LEFT($Z56,2),'Temperature Degree Days'!$I$6:$I$1708),"")</f>
        <v>0</v>
      </c>
      <c r="AF56" s="15">
        <f>IFERROR($N$8+AC56*$L$8*31+AB56*$M$8*31,"")</f>
        <v>24954.914243175706</v>
      </c>
      <c r="AG56" s="14">
        <f>IFERROR(AF56/SUMIF($AA$6:$AA$377,AA56,$AF$6:$AF$377),"")</f>
        <v>3.2244218143657133E-2</v>
      </c>
      <c r="AI56" s="9">
        <f>AI55+1</f>
        <v>42055</v>
      </c>
      <c r="AJ56" s="9" t="str">
        <f>TEXT(AI56,"mmyy")</f>
        <v>0215</v>
      </c>
      <c r="AK56" s="19">
        <f>INDEX($AG$6:$AG$377,MATCH(TEXT(AI56,"mmdd"),$Z$6:$Z$377,0),1)</f>
        <v>3.2244218143657133E-2</v>
      </c>
      <c r="AL56" s="15">
        <f>AK56*INDEX($X$6:$X$29,MATCH(TEXT(AI56,"mmyy"),$S$6:$S$29,0),1)</f>
        <v>753.19938308368717</v>
      </c>
      <c r="AM56" s="18">
        <f>(AL56/SUMIF($AJ$6:$AJ$125,AJ56,$AL$6:$AL$125))*INDEX($X$6:$X$29,MATCH(TEXT(AI56,"mmyy"),$S$6:$S$29,0),1)</f>
        <v>762.11186332105615</v>
      </c>
    </row>
    <row r="57" spans="1:39" x14ac:dyDescent="0.2">
      <c r="B57" s="7">
        <v>41974</v>
      </c>
      <c r="C57" s="5" t="str">
        <f>TEXT(B57,"mmyy")</f>
        <v>1214</v>
      </c>
      <c r="D57" s="5" t="str">
        <f>LEFT(C57,2)</f>
        <v>12</v>
      </c>
      <c r="E57" s="3">
        <f>INDEX('Temperature Degree Days'!$L$6:$Q$57,MATCH($C57,'Temperature Degree Days'!$M$6:$M$57,0),1)</f>
        <v>22370</v>
      </c>
      <c r="F57" s="3">
        <f>INDEX('Temperature Degree Days'!$L$6:$Q$57,MATCH($C57,'Temperature Degree Days'!$M$6:$M$57,0),5)</f>
        <v>961.8</v>
      </c>
      <c r="G57" s="3">
        <f>INDEX('Temperature Degree Days'!$L$6:$Q$57,MATCH($C57,'Temperature Degree Days'!$M$6:$M$57,0),6)</f>
        <v>0</v>
      </c>
      <c r="H57" s="20">
        <f>$N$8+G57*$L$8+F57*$M$8</f>
        <v>21831.691143866563</v>
      </c>
      <c r="I57" s="20"/>
      <c r="Z57" s="9" t="s">
        <v>331</v>
      </c>
      <c r="AA57" s="9" t="str">
        <f>LEFT(Z57,2)</f>
        <v>02</v>
      </c>
      <c r="AB57" s="16">
        <f>IFERROR(AVERAGEIF('Temperature Degree Days'!$G$6:$G$1708,$Z57,'Temperature Degree Days'!$H$6:$H$1708),"")</f>
        <v>33.024029999999996</v>
      </c>
      <c r="AC57" s="15">
        <f>IFERROR(AVERAGEIF('Temperature Degree Days'!$G$6:$G$1708,$Z57,'Temperature Degree Days'!$I$6:$I$1708),"")</f>
        <v>0</v>
      </c>
      <c r="AD57" s="15">
        <f>IFERROR(AVERAGEIF('Temperature Degree Days'!$E$6:$E$1708,LEFT($Z57,2),'Temperature Degree Days'!$H$6:$H$1708),"")</f>
        <v>38.485212765957463</v>
      </c>
      <c r="AE57" s="15">
        <f>IFERROR(AVERAGEIF('Temperature Degree Days'!$E$6:$E$1708,LEFT($Z57,2),'Temperature Degree Days'!$I$6:$I$1708),"")</f>
        <v>0</v>
      </c>
      <c r="AF57" s="15">
        <f>IFERROR($N$8+AC57*$L$8*31+AB57*$M$8*31,"")</f>
        <v>23266.464912591437</v>
      </c>
      <c r="AG57" s="14">
        <f>IFERROR(AF57/SUMIF($AA$6:$AA$377,AA57,$AF$6:$AF$377),"")</f>
        <v>3.0062574559978652E-2</v>
      </c>
      <c r="AI57" s="9">
        <f>AI56+1</f>
        <v>42056</v>
      </c>
      <c r="AJ57" s="9" t="str">
        <f>TEXT(AI57,"mmyy")</f>
        <v>0215</v>
      </c>
      <c r="AK57" s="19">
        <f>INDEX($AG$6:$AG$377,MATCH(TEXT(AI57,"mmdd"),$Z$6:$Z$377,0),1)</f>
        <v>3.0062574559978652E-2</v>
      </c>
      <c r="AL57" s="15">
        <f>AK57*INDEX($X$6:$X$29,MATCH(TEXT(AI57,"mmyy"),$S$6:$S$29,0),1)</f>
        <v>702.23791786799677</v>
      </c>
      <c r="AM57" s="18">
        <f>(AL57/SUMIF($AJ$6:$AJ$125,AJ57,$AL$6:$AL$125))*INDEX($X$6:$X$29,MATCH(TEXT(AI57,"mmyy"),$S$6:$S$29,0),1)</f>
        <v>710.54737975218723</v>
      </c>
    </row>
    <row r="58" spans="1:39" x14ac:dyDescent="0.2">
      <c r="B58" s="9">
        <v>42005</v>
      </c>
      <c r="C58" s="5" t="str">
        <f>TEXT(B58,"mmyy")</f>
        <v>0115</v>
      </c>
      <c r="D58" s="5" t="str">
        <f>LEFT(C58,2)</f>
        <v>01</v>
      </c>
      <c r="E58" s="3" t="str">
        <f>""</f>
        <v/>
      </c>
      <c r="G58" s="3" t="str">
        <f>""</f>
        <v/>
      </c>
      <c r="H58" s="21"/>
      <c r="I58" s="20">
        <f>X6</f>
        <v>27733.369988436698</v>
      </c>
      <c r="Z58" s="9" t="s">
        <v>330</v>
      </c>
      <c r="AA58" s="9" t="str">
        <f>LEFT(Z58,2)</f>
        <v>02</v>
      </c>
      <c r="AB58" s="16">
        <f>IFERROR(AVERAGEIF('Temperature Degree Days'!$G$6:$G$1708,$Z58,'Temperature Degree Days'!$H$6:$H$1708),"")</f>
        <v>35.594880000000003</v>
      </c>
      <c r="AC58" s="15">
        <f>IFERROR(AVERAGEIF('Temperature Degree Days'!$G$6:$G$1708,$Z58,'Temperature Degree Days'!$I$6:$I$1708),"")</f>
        <v>0</v>
      </c>
      <c r="AD58" s="15">
        <f>IFERROR(AVERAGEIF('Temperature Degree Days'!$E$6:$E$1708,LEFT($Z58,2),'Temperature Degree Days'!$H$6:$H$1708),"")</f>
        <v>38.485212765957463</v>
      </c>
      <c r="AE58" s="15">
        <f>IFERROR(AVERAGEIF('Temperature Degree Days'!$E$6:$E$1708,LEFT($Z58,2),'Temperature Degree Days'!$I$6:$I$1708),"")</f>
        <v>0</v>
      </c>
      <c r="AF58" s="15">
        <f>IFERROR($N$8+AC58*$L$8*31+AB58*$M$8*31,"")</f>
        <v>25112.398590184046</v>
      </c>
      <c r="AG58" s="14">
        <f>IFERROR(AF58/SUMIF($AA$6:$AA$377,AA58,$AF$6:$AF$377),"")</f>
        <v>3.2447703500876383E-2</v>
      </c>
      <c r="AI58" s="9">
        <f>AI57+1</f>
        <v>42057</v>
      </c>
      <c r="AJ58" s="9" t="str">
        <f>TEXT(AI58,"mmyy")</f>
        <v>0215</v>
      </c>
      <c r="AK58" s="19">
        <f>INDEX($AG$6:$AG$377,MATCH(TEXT(AI58,"mmdd"),$Z$6:$Z$377,0),1)</f>
        <v>3.2447703500876383E-2</v>
      </c>
      <c r="AL58" s="15">
        <f>AK58*INDEX($X$6:$X$29,MATCH(TEXT(AI58,"mmyy"),$S$6:$S$29,0),1)</f>
        <v>757.95263977117338</v>
      </c>
      <c r="AM58" s="18">
        <f>(AL58/SUMIF($AJ$6:$AJ$125,AJ58,$AL$6:$AL$125))*INDEX($X$6:$X$29,MATCH(TEXT(AI58,"mmyy"),$S$6:$S$29,0),1)</f>
        <v>766.9213644867533</v>
      </c>
    </row>
    <row r="59" spans="1:39" x14ac:dyDescent="0.2">
      <c r="B59" s="7">
        <v>42036</v>
      </c>
      <c r="C59" s="5" t="str">
        <f>TEXT(B59,"mmyy")</f>
        <v>0215</v>
      </c>
      <c r="D59" s="5" t="str">
        <f>LEFT(C59,2)</f>
        <v>02</v>
      </c>
      <c r="E59" s="3" t="str">
        <f>""</f>
        <v/>
      </c>
      <c r="G59" s="3" t="str">
        <f>""</f>
        <v/>
      </c>
      <c r="H59" s="21"/>
      <c r="I59" s="20">
        <f>X7</f>
        <v>23359.207524523325</v>
      </c>
      <c r="Z59" s="9" t="s">
        <v>329</v>
      </c>
      <c r="AA59" s="9" t="str">
        <f>LEFT(Z59,2)</f>
        <v>02</v>
      </c>
      <c r="AB59" s="16">
        <f>IFERROR(AVERAGEIF('Temperature Degree Days'!$G$6:$G$1708,$Z59,'Temperature Degree Days'!$H$6:$H$1708),"")</f>
        <v>38.796090000000007</v>
      </c>
      <c r="AC59" s="15">
        <f>IFERROR(AVERAGEIF('Temperature Degree Days'!$G$6:$G$1708,$Z59,'Temperature Degree Days'!$I$6:$I$1708),"")</f>
        <v>0</v>
      </c>
      <c r="AD59" s="15">
        <f>IFERROR(AVERAGEIF('Temperature Degree Days'!$E$6:$E$1708,LEFT($Z59,2),'Temperature Degree Days'!$H$6:$H$1708),"")</f>
        <v>38.485212765957463</v>
      </c>
      <c r="AE59" s="15">
        <f>IFERROR(AVERAGEIF('Temperature Degree Days'!$E$6:$E$1708,LEFT($Z59,2),'Temperature Degree Days'!$I$6:$I$1708),"")</f>
        <v>0</v>
      </c>
      <c r="AF59" s="15">
        <f>IFERROR($N$8+AC59*$L$8*31+AB59*$M$8*31,"")</f>
        <v>27410.946287656181</v>
      </c>
      <c r="AG59" s="14">
        <f>IFERROR(AF59/SUMIF($AA$6:$AA$377,AA59,$AF$6:$AF$377),"")</f>
        <v>3.5417654535316832E-2</v>
      </c>
      <c r="AI59" s="9">
        <f>AI58+1</f>
        <v>42058</v>
      </c>
      <c r="AJ59" s="9" t="str">
        <f>TEXT(AI59,"mmyy")</f>
        <v>0215</v>
      </c>
      <c r="AK59" s="19">
        <f>INDEX($AG$6:$AG$377,MATCH(TEXT(AI59,"mmdd"),$Z$6:$Z$377,0),1)</f>
        <v>3.5417654535316832E-2</v>
      </c>
      <c r="AL59" s="15">
        <f>AK59*INDEX($X$6:$X$29,MATCH(TEXT(AI59,"mmyy"),$S$6:$S$29,0),1)</f>
        <v>827.32834232234063</v>
      </c>
      <c r="AM59" s="18">
        <f>(AL59/SUMIF($AJ$6:$AJ$125,AJ59,$AL$6:$AL$125))*INDEX($X$6:$X$29,MATCH(TEXT(AI59,"mmyy"),$S$6:$S$29,0),1)</f>
        <v>837.11797793061066</v>
      </c>
    </row>
    <row r="60" spans="1:39" x14ac:dyDescent="0.2">
      <c r="B60" s="9">
        <v>42064</v>
      </c>
      <c r="C60" s="5" t="str">
        <f>TEXT(B60,"mmyy")</f>
        <v>0315</v>
      </c>
      <c r="D60" s="5" t="str">
        <f>LEFT(C60,2)</f>
        <v>03</v>
      </c>
      <c r="E60" s="3" t="str">
        <f>""</f>
        <v/>
      </c>
      <c r="G60" s="3" t="str">
        <f>""</f>
        <v/>
      </c>
      <c r="H60" s="21"/>
      <c r="I60" s="20">
        <f>X8</f>
        <v>17482.503473170022</v>
      </c>
      <c r="Z60" s="9" t="s">
        <v>328</v>
      </c>
      <c r="AA60" s="9" t="str">
        <f>LEFT(Z60,2)</f>
        <v>02</v>
      </c>
      <c r="AB60" s="16">
        <f>IFERROR(AVERAGEIF('Temperature Degree Days'!$G$6:$G$1708,$Z60,'Temperature Degree Days'!$H$6:$H$1708),"")</f>
        <v>37.56615</v>
      </c>
      <c r="AC60" s="15">
        <f>IFERROR(AVERAGEIF('Temperature Degree Days'!$G$6:$G$1708,$Z60,'Temperature Degree Days'!$I$6:$I$1708),"")</f>
        <v>0</v>
      </c>
      <c r="AD60" s="15">
        <f>IFERROR(AVERAGEIF('Temperature Degree Days'!$E$6:$E$1708,LEFT($Z60,2),'Temperature Degree Days'!$H$6:$H$1708),"")</f>
        <v>38.485212765957463</v>
      </c>
      <c r="AE60" s="15">
        <f>IFERROR(AVERAGEIF('Temperature Degree Days'!$E$6:$E$1708,LEFT($Z60,2),'Temperature Degree Days'!$I$6:$I$1708),"")</f>
        <v>0</v>
      </c>
      <c r="AF60" s="15">
        <f>IFERROR($N$8+AC60*$L$8*31+AB60*$M$8*31,"")</f>
        <v>26527.819046697641</v>
      </c>
      <c r="AG60" s="14">
        <f>IFERROR(AF60/SUMIF($AA$6:$AA$377,AA60,$AF$6:$AF$377),"")</f>
        <v>3.4276566766848128E-2</v>
      </c>
      <c r="AI60" s="9">
        <f>AI59+1</f>
        <v>42059</v>
      </c>
      <c r="AJ60" s="9" t="str">
        <f>TEXT(AI60,"mmyy")</f>
        <v>0215</v>
      </c>
      <c r="AK60" s="19">
        <f>INDEX($AG$6:$AG$377,MATCH(TEXT(AI60,"mmdd"),$Z$6:$Z$377,0),1)</f>
        <v>3.4276566766848128E-2</v>
      </c>
      <c r="AL60" s="15">
        <f>AK60*INDEX($X$6:$X$29,MATCH(TEXT(AI60,"mmyy"),$S$6:$S$29,0),1)</f>
        <v>800.6734363349849</v>
      </c>
      <c r="AM60" s="18">
        <f>(AL60/SUMIF($AJ$6:$AJ$125,AJ60,$AL$6:$AL$125))*INDEX($X$6:$X$29,MATCH(TEXT(AI60,"mmyy"),$S$6:$S$29,0),1)</f>
        <v>810.14766897270476</v>
      </c>
    </row>
    <row r="61" spans="1:39" x14ac:dyDescent="0.2">
      <c r="B61" s="7">
        <v>42095</v>
      </c>
      <c r="C61" s="5" t="str">
        <f>TEXT(B61,"mmyy")</f>
        <v>0415</v>
      </c>
      <c r="D61" s="5" t="str">
        <f>LEFT(C61,2)</f>
        <v>04</v>
      </c>
      <c r="E61" s="3" t="str">
        <f>""</f>
        <v/>
      </c>
      <c r="G61" s="3" t="str">
        <f>""</f>
        <v/>
      </c>
      <c r="H61" s="21"/>
      <c r="I61" s="20">
        <f>X9</f>
        <v>8752.8892887651928</v>
      </c>
      <c r="Z61" s="9" t="s">
        <v>327</v>
      </c>
      <c r="AA61" s="9" t="str">
        <f>LEFT(Z61,2)</f>
        <v>02</v>
      </c>
      <c r="AB61" s="16">
        <f>IFERROR(AVERAGEIF('Temperature Degree Days'!$G$6:$G$1708,$Z61,'Temperature Degree Days'!$H$6:$H$1708),"")</f>
        <v>38.592509999999997</v>
      </c>
      <c r="AC61" s="15">
        <f>IFERROR(AVERAGEIF('Temperature Degree Days'!$G$6:$G$1708,$Z61,'Temperature Degree Days'!$I$6:$I$1708),"")</f>
        <v>0</v>
      </c>
      <c r="AD61" s="15">
        <f>IFERROR(AVERAGEIF('Temperature Degree Days'!$E$6:$E$1708,LEFT($Z61,2),'Temperature Degree Days'!$H$6:$H$1708),"")</f>
        <v>38.485212765957463</v>
      </c>
      <c r="AE61" s="15">
        <f>IFERROR(AVERAGEIF('Temperature Degree Days'!$E$6:$E$1708,LEFT($Z61,2),'Temperature Degree Days'!$I$6:$I$1708),"")</f>
        <v>0</v>
      </c>
      <c r="AF61" s="15">
        <f>IFERROR($N$8+AC61*$L$8*31+AB61*$M$8*31,"")</f>
        <v>27264.770828922952</v>
      </c>
      <c r="AG61" s="14">
        <f>IFERROR(AF61/SUMIF($AA$6:$AA$377,AA61,$AF$6:$AF$377),"")</f>
        <v>3.5228781380606138E-2</v>
      </c>
      <c r="AI61" s="9">
        <f>AI60+1</f>
        <v>42060</v>
      </c>
      <c r="AJ61" s="9" t="str">
        <f>TEXT(AI61,"mmyy")</f>
        <v>0215</v>
      </c>
      <c r="AK61" s="19">
        <f>INDEX($AG$6:$AG$377,MATCH(TEXT(AI61,"mmdd"),$Z$6:$Z$377,0),1)</f>
        <v>3.5228781380606138E-2</v>
      </c>
      <c r="AL61" s="15">
        <f>AK61*INDEX($X$6:$X$29,MATCH(TEXT(AI61,"mmyy"),$S$6:$S$29,0),1)</f>
        <v>822.91641510564205</v>
      </c>
      <c r="AM61" s="18">
        <f>(AL61/SUMIF($AJ$6:$AJ$125,AJ61,$AL$6:$AL$125))*INDEX($X$6:$X$29,MATCH(TEXT(AI61,"mmyy"),$S$6:$S$29,0),1)</f>
        <v>832.65384512929438</v>
      </c>
    </row>
    <row r="62" spans="1:39" x14ac:dyDescent="0.2">
      <c r="B62" s="9">
        <v>42125</v>
      </c>
      <c r="C62" s="5" t="str">
        <f>TEXT(B62,"mmyy")</f>
        <v>0515</v>
      </c>
      <c r="D62" s="5" t="str">
        <f>LEFT(C62,2)</f>
        <v>05</v>
      </c>
      <c r="E62" s="3" t="str">
        <f>""</f>
        <v/>
      </c>
      <c r="G62" s="3" t="str">
        <f>""</f>
        <v/>
      </c>
      <c r="H62" s="21"/>
      <c r="I62" s="20">
        <f>X10</f>
        <v>3364.1943904234818</v>
      </c>
      <c r="Z62" s="9" t="s">
        <v>326</v>
      </c>
      <c r="AA62" s="9" t="str">
        <f>LEFT(Z62,2)</f>
        <v>02</v>
      </c>
      <c r="AB62" s="16">
        <f>IFERROR(AVERAGEIF('Temperature Degree Days'!$G$6:$G$1708,$Z62,'Temperature Degree Days'!$H$6:$H$1708),"")</f>
        <v>38.691779999999994</v>
      </c>
      <c r="AC62" s="15">
        <f>IFERROR(AVERAGEIF('Temperature Degree Days'!$G$6:$G$1708,$Z62,'Temperature Degree Days'!$I$6:$I$1708),"")</f>
        <v>0</v>
      </c>
      <c r="AD62" s="15">
        <f>IFERROR(AVERAGEIF('Temperature Degree Days'!$E$6:$E$1708,LEFT($Z62,2),'Temperature Degree Days'!$H$6:$H$1708),"")</f>
        <v>38.485212765957463</v>
      </c>
      <c r="AE62" s="15">
        <f>IFERROR(AVERAGEIF('Temperature Degree Days'!$E$6:$E$1708,LEFT($Z62,2),'Temperature Degree Days'!$I$6:$I$1708),"")</f>
        <v>0</v>
      </c>
      <c r="AF62" s="15">
        <f>IFERROR($N$8+AC62*$L$8*31+AB62*$M$8*31,"")</f>
        <v>27336.049136165544</v>
      </c>
      <c r="AG62" s="14">
        <f>IFERROR(AF62/SUMIF($AA$6:$AA$377,AA62,$AF$6:$AF$377),"")</f>
        <v>3.5320880005560107E-2</v>
      </c>
      <c r="AI62" s="9">
        <f>AI61+1</f>
        <v>42061</v>
      </c>
      <c r="AJ62" s="9" t="str">
        <f>TEXT(AI62,"mmyy")</f>
        <v>0215</v>
      </c>
      <c r="AK62" s="19">
        <f>INDEX($AG$6:$AG$377,MATCH(TEXT(AI62,"mmdd"),$Z$6:$Z$377,0),1)</f>
        <v>3.5320880005560107E-2</v>
      </c>
      <c r="AL62" s="15">
        <f>AK62*INDEX($X$6:$X$29,MATCH(TEXT(AI62,"mmyy"),$S$6:$S$29,0),1)</f>
        <v>825.0677659986651</v>
      </c>
      <c r="AM62" s="18">
        <f>(AL62/SUMIF($AJ$6:$AJ$125,AJ62,$AL$6:$AL$125))*INDEX($X$6:$X$29,MATCH(TEXT(AI62,"mmyy"),$S$6:$S$29,0),1)</f>
        <v>834.83065259165141</v>
      </c>
    </row>
    <row r="63" spans="1:39" x14ac:dyDescent="0.2">
      <c r="B63" s="7">
        <v>42156</v>
      </c>
      <c r="C63" s="5" t="str">
        <f>TEXT(B63,"mmyy")</f>
        <v>0615</v>
      </c>
      <c r="D63" s="5" t="str">
        <f>LEFT(C63,2)</f>
        <v>06</v>
      </c>
      <c r="E63" s="3" t="str">
        <f>""</f>
        <v/>
      </c>
      <c r="G63" s="3" t="str">
        <f>""</f>
        <v/>
      </c>
      <c r="H63" s="21"/>
      <c r="I63" s="20">
        <f>X11</f>
        <v>1969.7373803000987</v>
      </c>
      <c r="Z63" s="9" t="s">
        <v>325</v>
      </c>
      <c r="AA63" s="9" t="str">
        <f>LEFT(Z63,2)</f>
        <v>02</v>
      </c>
      <c r="AB63" s="16">
        <f>IFERROR(AVERAGEIF('Temperature Degree Days'!$G$6:$G$1708,$Z63,'Temperature Degree Days'!$H$6:$H$1708),"")</f>
        <v>38.074830000000006</v>
      </c>
      <c r="AC63" s="15">
        <f>IFERROR(AVERAGEIF('Temperature Degree Days'!$G$6:$G$1708,$Z63,'Temperature Degree Days'!$I$6:$I$1708),"")</f>
        <v>0</v>
      </c>
      <c r="AD63" s="15">
        <f>IFERROR(AVERAGEIF('Temperature Degree Days'!$E$6:$E$1708,LEFT($Z63,2),'Temperature Degree Days'!$H$6:$H$1708),"")</f>
        <v>38.485212765957463</v>
      </c>
      <c r="AE63" s="15">
        <f>IFERROR(AVERAGEIF('Temperature Degree Days'!$E$6:$E$1708,LEFT($Z63,2),'Temperature Degree Days'!$I$6:$I$1708),"")</f>
        <v>0</v>
      </c>
      <c r="AF63" s="15">
        <f>IFERROR($N$8+AC63*$L$8*31+AB63*$M$8*31,"")</f>
        <v>26893.063826874553</v>
      </c>
      <c r="AG63" s="14">
        <f>IFERROR(AF63/SUMIF($AA$6:$AA$377,AA63,$AF$6:$AF$377),"")</f>
        <v>3.4748499158724695E-2</v>
      </c>
      <c r="AI63" s="9">
        <f>AI62+1</f>
        <v>42062</v>
      </c>
      <c r="AJ63" s="9" t="str">
        <f>TEXT(AI63,"mmyy")</f>
        <v>0215</v>
      </c>
      <c r="AK63" s="19">
        <f>INDEX($AG$6:$AG$377,MATCH(TEXT(AI63,"mmdd"),$Z$6:$Z$377,0),1)</f>
        <v>3.4748499158724695E-2</v>
      </c>
      <c r="AL63" s="15">
        <f>AK63*INDEX($X$6:$X$29,MATCH(TEXT(AI63,"mmyy"),$S$6:$S$29,0),1)</f>
        <v>811.69740301437434</v>
      </c>
      <c r="AM63" s="18">
        <f>(AL63/SUMIF($AJ$6:$AJ$125,AJ63,$AL$6:$AL$125))*INDEX($X$6:$X$29,MATCH(TEXT(AI63,"mmyy"),$S$6:$S$29,0),1)</f>
        <v>821.30208037546242</v>
      </c>
    </row>
    <row r="64" spans="1:39" x14ac:dyDescent="0.2">
      <c r="B64" s="9">
        <v>42186</v>
      </c>
      <c r="C64" s="5" t="str">
        <f>TEXT(B64,"mmyy")</f>
        <v>0715</v>
      </c>
      <c r="D64" s="5" t="str">
        <f>LEFT(C64,2)</f>
        <v>07</v>
      </c>
      <c r="E64" s="3" t="str">
        <f>""</f>
        <v/>
      </c>
      <c r="G64" s="3" t="str">
        <f>""</f>
        <v/>
      </c>
      <c r="H64" s="21"/>
      <c r="I64" s="20">
        <f>X12</f>
        <v>2773.7600568082166</v>
      </c>
      <c r="Z64" s="9" t="s">
        <v>324</v>
      </c>
      <c r="AA64" s="9" t="str">
        <f>LEFT(Z64,2)</f>
        <v>02</v>
      </c>
      <c r="AB64" s="16">
        <f>IFERROR(AVERAGEIF('Temperature Degree Days'!$G$6:$G$1708,$Z64,'Temperature Degree Days'!$H$6:$H$1708),"")</f>
        <v>36.799979999999998</v>
      </c>
      <c r="AC64" s="15">
        <f>IFERROR(AVERAGEIF('Temperature Degree Days'!$G$6:$G$1708,$Z64,'Temperature Degree Days'!$I$6:$I$1708),"")</f>
        <v>0</v>
      </c>
      <c r="AD64" s="15">
        <f>IFERROR(AVERAGEIF('Temperature Degree Days'!$E$6:$E$1708,LEFT($Z64,2),'Temperature Degree Days'!$H$6:$H$1708),"")</f>
        <v>38.485212765957463</v>
      </c>
      <c r="AE64" s="15">
        <f>IFERROR(AVERAGEIF('Temperature Degree Days'!$E$6:$E$1708,LEFT($Z64,2),'Temperature Degree Days'!$I$6:$I$1708),"")</f>
        <v>0</v>
      </c>
      <c r="AF64" s="15">
        <f>IFERROR($N$8+AC64*$L$8*31+AB64*$M$8*31,"")</f>
        <v>25977.69009877725</v>
      </c>
      <c r="AG64" s="14">
        <f>IFERROR(AF64/SUMIF($AA$6:$AA$377,AA64,$AF$6:$AF$377),"")</f>
        <v>3.356574573853157E-2</v>
      </c>
      <c r="AI64" s="9">
        <f>AI63+1</f>
        <v>42063</v>
      </c>
      <c r="AJ64" s="9" t="str">
        <f>TEXT(AI64,"mmyy")</f>
        <v>0215</v>
      </c>
      <c r="AK64" s="19">
        <f>INDEX($AG$6:$AG$377,MATCH(TEXT(AI64,"mmdd"),$Z$6:$Z$377,0),1)</f>
        <v>3.356574573853157E-2</v>
      </c>
      <c r="AL64" s="15">
        <f>AK64*INDEX($X$6:$X$29,MATCH(TEXT(AI64,"mmyy"),$S$6:$S$29,0),1)</f>
        <v>784.06922042174335</v>
      </c>
      <c r="AM64" s="18">
        <f>(AL64/SUMIF($AJ$6:$AJ$125,AJ64,$AL$6:$AL$125))*INDEX($X$6:$X$29,MATCH(TEXT(AI64,"mmyy"),$S$6:$S$29,0),1)</f>
        <v>793.34697819569203</v>
      </c>
    </row>
    <row r="65" spans="2:39" x14ac:dyDescent="0.2">
      <c r="B65" s="7">
        <v>42217</v>
      </c>
      <c r="C65" s="5" t="str">
        <f>TEXT(B65,"mmyy")</f>
        <v>0815</v>
      </c>
      <c r="D65" s="5" t="str">
        <f>LEFT(C65,2)</f>
        <v>08</v>
      </c>
      <c r="E65" s="3" t="str">
        <f>""</f>
        <v/>
      </c>
      <c r="G65" s="3" t="str">
        <f>""</f>
        <v/>
      </c>
      <c r="H65" s="21"/>
      <c r="I65" s="20">
        <f>X13</f>
        <v>1956.4761083678152</v>
      </c>
      <c r="Z65" s="9" t="s">
        <v>323</v>
      </c>
      <c r="AA65" s="9" t="str">
        <f>LEFT(Z65,2)</f>
        <v>02</v>
      </c>
      <c r="AB65" s="16">
        <f>IFERROR(AVERAGEIF('Temperature Degree Days'!$G$6:$G$1708,$Z65,'Temperature Degree Days'!$H$6:$H$1708),"")</f>
        <v>13.225650000000002</v>
      </c>
      <c r="AC65" s="15">
        <f>IFERROR(AVERAGEIF('Temperature Degree Days'!$G$6:$G$1708,$Z65,'Temperature Degree Days'!$I$6:$I$1708),"")</f>
        <v>0</v>
      </c>
      <c r="AD65" s="15">
        <f>IFERROR(AVERAGEIF('Temperature Degree Days'!$E$6:$E$1708,LEFT($Z65,2),'Temperature Degree Days'!$H$6:$H$1708),"")</f>
        <v>38.485212765957463</v>
      </c>
      <c r="AE65" s="15">
        <f>IFERROR(AVERAGEIF('Temperature Degree Days'!$E$6:$E$1708,LEFT($Z65,2),'Temperature Degree Days'!$I$6:$I$1708),"")</f>
        <v>0</v>
      </c>
      <c r="AF65" s="15">
        <f>IFERROR($N$8+AC65*$L$8*31+AB65*$M$8*31,"")</f>
        <v>9050.7399952388441</v>
      </c>
      <c r="AG65" s="14">
        <f>IFERROR(AF65/SUMIF($AA$6:$AA$377,AA65,$AF$6:$AF$377),"")</f>
        <v>1.1694451518614615E-2</v>
      </c>
      <c r="AI65" s="9">
        <f>AI64+1</f>
        <v>42064</v>
      </c>
      <c r="AJ65" s="9" t="str">
        <f>TEXT(AI65,"mmyy")</f>
        <v>0315</v>
      </c>
      <c r="AK65" s="19">
        <f>INDEX($AG$6:$AG$377,MATCH(TEXT(AI65,"mmdd"),$Z$6:$Z$377,0),1)</f>
        <v>4.2701811278104046E-2</v>
      </c>
      <c r="AL65" s="15">
        <f>AK65*INDEX($X$6:$X$29,MATCH(TEXT(AI65,"mmyy"),$S$6:$S$29,0),1)</f>
        <v>746.53456398010474</v>
      </c>
      <c r="AM65" s="18">
        <f>(AL65/SUMIF($AJ$6:$AJ$125,AJ65,$AL$6:$AL$125))*INDEX($X$6:$X$29,MATCH(TEXT(AI65,"mmyy"),$S$6:$S$29,0),1)</f>
        <v>746.53456398010474</v>
      </c>
    </row>
    <row r="66" spans="2:39" x14ac:dyDescent="0.2">
      <c r="B66" s="9">
        <v>42248</v>
      </c>
      <c r="C66" s="5" t="str">
        <f>TEXT(B66,"mmyy")</f>
        <v>0915</v>
      </c>
      <c r="D66" s="5" t="str">
        <f>LEFT(C66,2)</f>
        <v>09</v>
      </c>
      <c r="E66" s="3" t="str">
        <f>""</f>
        <v/>
      </c>
      <c r="G66" s="3" t="str">
        <f>""</f>
        <v/>
      </c>
      <c r="H66" s="21"/>
      <c r="I66" s="20">
        <f>X14</f>
        <v>2477.2280513203336</v>
      </c>
      <c r="Z66" s="9" t="s">
        <v>322</v>
      </c>
      <c r="AA66" s="9" t="str">
        <f>LEFT(Z66,2)</f>
        <v>02</v>
      </c>
      <c r="AB66" s="16" t="str">
        <f>IFERROR(AVERAGEIF('Temperature Degree Days'!$G$6:$G$1708,$Z66,'Temperature Degree Days'!$H$6:$H$1708),"")</f>
        <v/>
      </c>
      <c r="AC66" s="15" t="str">
        <f>IFERROR(AVERAGEIF('Temperature Degree Days'!$G$6:$G$1708,$Z66,'Temperature Degree Days'!$I$6:$I$1708),"")</f>
        <v/>
      </c>
      <c r="AD66" s="15">
        <f>IFERROR(AVERAGEIF('Temperature Degree Days'!$E$6:$E$1708,LEFT($Z66,2),'Temperature Degree Days'!$H$6:$H$1708),"")</f>
        <v>38.485212765957463</v>
      </c>
      <c r="AE66" s="15">
        <f>IFERROR(AVERAGEIF('Temperature Degree Days'!$E$6:$E$1708,LEFT($Z66,2),'Temperature Degree Days'!$I$6:$I$1708),"")</f>
        <v>0</v>
      </c>
      <c r="AF66" s="15" t="str">
        <f>IFERROR($N$8+AC66*$L$8*31+AB66*$M$8*31,"")</f>
        <v/>
      </c>
      <c r="AG66" s="14" t="str">
        <f>IFERROR(AF66/SUMIF($AA$6:$AA$377,AA66,$AF$6:$AF$377),"")</f>
        <v/>
      </c>
      <c r="AI66" s="9">
        <f>AI65+1</f>
        <v>42065</v>
      </c>
      <c r="AJ66" s="9" t="str">
        <f>TEXT(AI66,"mmyy")</f>
        <v>0315</v>
      </c>
      <c r="AK66" s="19">
        <f>INDEX($AG$6:$AG$377,MATCH(TEXT(AI66,"mmdd"),$Z$6:$Z$377,0),1)</f>
        <v>4.6019783100437563E-2</v>
      </c>
      <c r="AL66" s="15">
        <f>AK66*INDEX($X$6:$X$29,MATCH(TEXT(AI66,"mmyy"),$S$6:$S$29,0),1)</f>
        <v>804.54101788793071</v>
      </c>
      <c r="AM66" s="18">
        <f>(AL66/SUMIF($AJ$6:$AJ$125,AJ66,$AL$6:$AL$125))*INDEX($X$6:$X$29,MATCH(TEXT(AI66,"mmyy"),$S$6:$S$29,0),1)</f>
        <v>804.54101788793071</v>
      </c>
    </row>
    <row r="67" spans="2:39" x14ac:dyDescent="0.2">
      <c r="B67" s="7">
        <v>42278</v>
      </c>
      <c r="C67" s="5" t="str">
        <f>TEXT(B67,"mmyy")</f>
        <v>1015</v>
      </c>
      <c r="D67" s="5" t="str">
        <f>LEFT(C67,2)</f>
        <v>10</v>
      </c>
      <c r="E67" s="3" t="str">
        <f>""</f>
        <v/>
      </c>
      <c r="G67" s="3" t="str">
        <f>""</f>
        <v/>
      </c>
      <c r="H67" s="21"/>
      <c r="I67" s="20">
        <f>X15</f>
        <v>7949.275711695821</v>
      </c>
      <c r="Z67" s="9" t="s">
        <v>321</v>
      </c>
      <c r="AA67" s="9" t="str">
        <f>LEFT(Z67,2)</f>
        <v>02</v>
      </c>
      <c r="AB67" s="16" t="str">
        <f>IFERROR(AVERAGEIF('Temperature Degree Days'!$G$6:$G$1708,$Z67,'Temperature Degree Days'!$H$6:$H$1708),"")</f>
        <v/>
      </c>
      <c r="AC67" s="15" t="str">
        <f>IFERROR(AVERAGEIF('Temperature Degree Days'!$G$6:$G$1708,$Z67,'Temperature Degree Days'!$I$6:$I$1708),"")</f>
        <v/>
      </c>
      <c r="AD67" s="15">
        <f>IFERROR(AVERAGEIF('Temperature Degree Days'!$E$6:$E$1708,LEFT($Z67,2),'Temperature Degree Days'!$H$6:$H$1708),"")</f>
        <v>38.485212765957463</v>
      </c>
      <c r="AE67" s="15">
        <f>IFERROR(AVERAGEIF('Temperature Degree Days'!$E$6:$E$1708,LEFT($Z67,2),'Temperature Degree Days'!$I$6:$I$1708),"")</f>
        <v>0</v>
      </c>
      <c r="AF67" s="15" t="str">
        <f>IFERROR($N$8+AC67*$L$8*31+AB67*$M$8*31,"")</f>
        <v/>
      </c>
      <c r="AG67" s="14" t="str">
        <f>IFERROR(AF67/SUMIF($AA$6:$AA$377,AA67,$AF$6:$AF$377),"")</f>
        <v/>
      </c>
      <c r="AI67" s="9">
        <f>AI66+1</f>
        <v>42066</v>
      </c>
      <c r="AJ67" s="9" t="str">
        <f>TEXT(AI67,"mmyy")</f>
        <v>0315</v>
      </c>
      <c r="AK67" s="19">
        <f>INDEX($AG$6:$AG$377,MATCH(TEXT(AI67,"mmdd"),$Z$6:$Z$377,0),1)</f>
        <v>4.6482134628912215E-2</v>
      </c>
      <c r="AL67" s="15">
        <f>AK67*INDEX($X$6:$X$29,MATCH(TEXT(AI67,"mmyy"),$S$6:$S$29,0),1)</f>
        <v>812.62408009031435</v>
      </c>
      <c r="AM67" s="18">
        <f>(AL67/SUMIF($AJ$6:$AJ$125,AJ67,$AL$6:$AL$125))*INDEX($X$6:$X$29,MATCH(TEXT(AI67,"mmyy"),$S$6:$S$29,0),1)</f>
        <v>812.62408009031435</v>
      </c>
    </row>
    <row r="68" spans="2:39" x14ac:dyDescent="0.2">
      <c r="B68" s="9">
        <v>42309</v>
      </c>
      <c r="C68" s="5" t="str">
        <f>TEXT(B68,"mmyy")</f>
        <v>1115</v>
      </c>
      <c r="D68" s="5" t="str">
        <f>LEFT(C68,2)</f>
        <v>11</v>
      </c>
      <c r="E68" s="3" t="str">
        <f>""</f>
        <v/>
      </c>
      <c r="G68" s="3" t="str">
        <f>""</f>
        <v/>
      </c>
      <c r="H68" s="21"/>
      <c r="I68" s="20">
        <f>X16</f>
        <v>16485.379659717724</v>
      </c>
      <c r="Z68" s="9" t="s">
        <v>320</v>
      </c>
      <c r="AA68" s="9" t="str">
        <f>LEFT(Z68,2)</f>
        <v>03</v>
      </c>
      <c r="AB68" s="16">
        <f>IFERROR(AVERAGEIF('Temperature Degree Days'!$G$6:$G$1708,$Z68,'Temperature Degree Days'!$H$6:$H$1708),"")</f>
        <v>33.596789999999999</v>
      </c>
      <c r="AC68" s="15">
        <f>IFERROR(AVERAGEIF('Temperature Degree Days'!$G$6:$G$1708,$Z68,'Temperature Degree Days'!$I$6:$I$1708),"")</f>
        <v>0</v>
      </c>
      <c r="AD68" s="15">
        <f>IFERROR(AVERAGEIF('Temperature Degree Days'!$E$6:$E$1708,LEFT($Z68,2),'Temperature Degree Days'!$H$6:$H$1708),"")</f>
        <v>25.442947255935483</v>
      </c>
      <c r="AE68" s="15">
        <f>IFERROR(AVERAGEIF('Temperature Degree Days'!$E$6:$E$1708,LEFT($Z68,2),'Temperature Degree Days'!$I$6:$I$1708),"")</f>
        <v>0.23043870967741928</v>
      </c>
      <c r="AF68" s="15">
        <f>IFERROR($N$8+AC68*$L$8*31+AB68*$M$8*31,"")</f>
        <v>23677.720712493392</v>
      </c>
      <c r="AG68" s="14">
        <f>IFERROR(AF68/SUMIF($AA$6:$AA$377,AA68,$AF$6:$AF$377),"")</f>
        <v>4.2701811278104046E-2</v>
      </c>
      <c r="AI68" s="9">
        <f>AI67+1</f>
        <v>42067</v>
      </c>
      <c r="AJ68" s="9" t="str">
        <f>TEXT(AI68,"mmyy")</f>
        <v>0315</v>
      </c>
      <c r="AK68" s="19">
        <f>INDEX($AG$6:$AG$377,MATCH(TEXT(AI68,"mmdd"),$Z$6:$Z$377,0),1)</f>
        <v>4.4025163365178269E-2</v>
      </c>
      <c r="AL68" s="15">
        <f>AK68*INDEX($X$6:$X$29,MATCH(TEXT(AI68,"mmyy"),$S$6:$S$29,0),1)</f>
        <v>769.67007143860667</v>
      </c>
      <c r="AM68" s="18">
        <f>(AL68/SUMIF($AJ$6:$AJ$125,AJ68,$AL$6:$AL$125))*INDEX($X$6:$X$29,MATCH(TEXT(AI68,"mmyy"),$S$6:$S$29,0),1)</f>
        <v>769.67007143860667</v>
      </c>
    </row>
    <row r="69" spans="2:39" x14ac:dyDescent="0.2">
      <c r="B69" s="7">
        <v>42339</v>
      </c>
      <c r="C69" s="5" t="str">
        <f>TEXT(B69,"mmyy")</f>
        <v>1215</v>
      </c>
      <c r="D69" s="5" t="str">
        <f>LEFT(C69,2)</f>
        <v>12</v>
      </c>
      <c r="E69" s="3" t="str">
        <f>""</f>
        <v/>
      </c>
      <c r="G69" s="3" t="str">
        <f>""</f>
        <v/>
      </c>
      <c r="H69" s="21"/>
      <c r="I69" s="20">
        <f>X17</f>
        <v>22936.606008630217</v>
      </c>
      <c r="Z69" s="9" t="s">
        <v>319</v>
      </c>
      <c r="AA69" s="9" t="str">
        <f>LEFT(Z69,2)</f>
        <v>03</v>
      </c>
      <c r="AB69" s="16">
        <f>IFERROR(AVERAGEIF('Temperature Degree Days'!$G$6:$G$1708,$Z69,'Temperature Degree Days'!$H$6:$H$1708),"")</f>
        <v>36.159072053999999</v>
      </c>
      <c r="AC69" s="15">
        <f>IFERROR(AVERAGEIF('Temperature Degree Days'!$G$6:$G$1708,$Z69,'Temperature Degree Days'!$I$6:$I$1708),"")</f>
        <v>0</v>
      </c>
      <c r="AD69" s="15">
        <f>IFERROR(AVERAGEIF('Temperature Degree Days'!$E$6:$E$1708,LEFT($Z69,2),'Temperature Degree Days'!$H$6:$H$1708),"")</f>
        <v>25.442947255935483</v>
      </c>
      <c r="AE69" s="15">
        <f>IFERROR(AVERAGEIF('Temperature Degree Days'!$E$6:$E$1708,LEFT($Z69,2),'Temperature Degree Days'!$I$6:$I$1708),"")</f>
        <v>0.23043870967741928</v>
      </c>
      <c r="AF69" s="15">
        <f>IFERROR($N$8+AC69*$L$8*31+AB69*$M$8*31,"")</f>
        <v>25517.502393637667</v>
      </c>
      <c r="AG69" s="14">
        <f>IFERROR(AF69/SUMIF($AA$6:$AA$377,AA69,$AF$6:$AF$377),"")</f>
        <v>4.6019783100437563E-2</v>
      </c>
      <c r="AI69" s="9">
        <f>AI68+1</f>
        <v>42068</v>
      </c>
      <c r="AJ69" s="9" t="str">
        <f>TEXT(AI69,"mmyy")</f>
        <v>0315</v>
      </c>
      <c r="AK69" s="19">
        <f>INDEX($AG$6:$AG$377,MATCH(TEXT(AI69,"mmdd"),$Z$6:$Z$377,0),1)</f>
        <v>4.8741797651041863E-2</v>
      </c>
      <c r="AL69" s="15">
        <f>AK69*INDEX($X$6:$X$29,MATCH(TEXT(AI69,"mmyy"),$S$6:$S$29,0),1)</f>
        <v>852.12864672288981</v>
      </c>
      <c r="AM69" s="18">
        <f>(AL69/SUMIF($AJ$6:$AJ$125,AJ69,$AL$6:$AL$125))*INDEX($X$6:$X$29,MATCH(TEXT(AI69,"mmyy"),$S$6:$S$29,0),1)</f>
        <v>852.12864672288981</v>
      </c>
    </row>
    <row r="70" spans="2:39" x14ac:dyDescent="0.2">
      <c r="B70" s="9">
        <v>42370</v>
      </c>
      <c r="C70" s="5" t="str">
        <f>TEXT(B70,"mmyy")</f>
        <v>0116</v>
      </c>
      <c r="D70" s="5" t="str">
        <f>LEFT(C70,2)</f>
        <v>01</v>
      </c>
      <c r="E70" s="3" t="str">
        <f>""</f>
        <v/>
      </c>
      <c r="G70" s="3" t="str">
        <f>""</f>
        <v/>
      </c>
      <c r="H70" s="21"/>
      <c r="I70" s="20">
        <f>X18</f>
        <v>27733.369988436698</v>
      </c>
      <c r="Z70" s="9" t="s">
        <v>318</v>
      </c>
      <c r="AA70" s="9" t="str">
        <f>LEFT(Z70,2)</f>
        <v>03</v>
      </c>
      <c r="AB70" s="16">
        <f>IFERROR(AVERAGEIF('Temperature Degree Days'!$G$6:$G$1708,$Z70,'Temperature Degree Days'!$H$6:$H$1708),"")</f>
        <v>36.516120000000001</v>
      </c>
      <c r="AC70" s="15">
        <f>IFERROR(AVERAGEIF('Temperature Degree Days'!$G$6:$G$1708,$Z70,'Temperature Degree Days'!$I$6:$I$1708),"")</f>
        <v>0</v>
      </c>
      <c r="AD70" s="15">
        <f>IFERROR(AVERAGEIF('Temperature Degree Days'!$E$6:$E$1708,LEFT($Z70,2),'Temperature Degree Days'!$H$6:$H$1708),"")</f>
        <v>25.442947255935483</v>
      </c>
      <c r="AE70" s="15">
        <f>IFERROR(AVERAGEIF('Temperature Degree Days'!$E$6:$E$1708,LEFT($Z70,2),'Temperature Degree Days'!$I$6:$I$1708),"")</f>
        <v>0.23043870967741928</v>
      </c>
      <c r="AF70" s="15">
        <f>IFERROR($N$8+AC70*$L$8*31+AB70*$M$8*31,"")</f>
        <v>25773.871620950296</v>
      </c>
      <c r="AG70" s="14">
        <f>IFERROR(AF70/SUMIF($AA$6:$AA$377,AA70,$AF$6:$AF$377),"")</f>
        <v>4.6482134628912215E-2</v>
      </c>
      <c r="AI70" s="9">
        <f>AI69+1</f>
        <v>42069</v>
      </c>
      <c r="AJ70" s="9" t="str">
        <f>TEXT(AI70,"mmyy")</f>
        <v>0315</v>
      </c>
      <c r="AK70" s="19">
        <f>INDEX($AG$6:$AG$377,MATCH(TEXT(AI70,"mmdd"),$Z$6:$Z$377,0),1)</f>
        <v>4.4015839880637016E-2</v>
      </c>
      <c r="AL70" s="15">
        <f>AK70*INDEX($X$6:$X$29,MATCH(TEXT(AI70,"mmyy"),$S$6:$S$29,0),1)</f>
        <v>769.50707358773218</v>
      </c>
      <c r="AM70" s="18">
        <f>(AL70/SUMIF($AJ$6:$AJ$125,AJ70,$AL$6:$AL$125))*INDEX($X$6:$X$29,MATCH(TEXT(AI70,"mmyy"),$S$6:$S$29,0),1)</f>
        <v>769.50707358773218</v>
      </c>
    </row>
    <row r="71" spans="2:39" x14ac:dyDescent="0.2">
      <c r="B71" s="7">
        <v>42401</v>
      </c>
      <c r="C71" s="5" t="str">
        <f>TEXT(B71,"mmyy")</f>
        <v>0216</v>
      </c>
      <c r="D71" s="5" t="str">
        <f>LEFT(C71,2)</f>
        <v>02</v>
      </c>
      <c r="E71" s="3" t="str">
        <f>""</f>
        <v/>
      </c>
      <c r="G71" s="3" t="str">
        <f>""</f>
        <v/>
      </c>
      <c r="H71" s="21"/>
      <c r="I71" s="20">
        <f>X19</f>
        <v>23359.207524523325</v>
      </c>
      <c r="Z71" s="9" t="s">
        <v>317</v>
      </c>
      <c r="AA71" s="9" t="str">
        <f>LEFT(Z71,2)</f>
        <v>03</v>
      </c>
      <c r="AB71" s="16">
        <f>IFERROR(AVERAGEIF('Temperature Degree Days'!$G$6:$G$1708,$Z71,'Temperature Degree Days'!$H$6:$H$1708),"")</f>
        <v>34.618740000000003</v>
      </c>
      <c r="AC71" s="15">
        <f>IFERROR(AVERAGEIF('Temperature Degree Days'!$G$6:$G$1708,$Z71,'Temperature Degree Days'!$I$6:$I$1708),"")</f>
        <v>0</v>
      </c>
      <c r="AD71" s="15">
        <f>IFERROR(AVERAGEIF('Temperature Degree Days'!$E$6:$E$1708,LEFT($Z71,2),'Temperature Degree Days'!$H$6:$H$1708),"")</f>
        <v>25.442947255935483</v>
      </c>
      <c r="AE71" s="15">
        <f>IFERROR(AVERAGEIF('Temperature Degree Days'!$E$6:$E$1708,LEFT($Z71,2),'Temperature Degree Days'!$I$6:$I$1708),"")</f>
        <v>0.23043870967741928</v>
      </c>
      <c r="AF71" s="15">
        <f>IFERROR($N$8+AC71*$L$8*31+AB71*$M$8*31,"")</f>
        <v>24411.506006001673</v>
      </c>
      <c r="AG71" s="14">
        <f>IFERROR(AF71/SUMIF($AA$6:$AA$377,AA71,$AF$6:$AF$377),"")</f>
        <v>4.4025163365178269E-2</v>
      </c>
      <c r="AI71" s="9">
        <f>AI70+1</f>
        <v>42070</v>
      </c>
      <c r="AJ71" s="9" t="str">
        <f>TEXT(AI71,"mmyy")</f>
        <v>0315</v>
      </c>
      <c r="AK71" s="19">
        <f>INDEX($AG$6:$AG$377,MATCH(TEXT(AI71,"mmdd"),$Z$6:$Z$377,0),1)</f>
        <v>3.4332818466760985E-2</v>
      </c>
      <c r="AL71" s="15">
        <f>AK71*INDEX($X$6:$X$29,MATCH(TEXT(AI71,"mmyy"),$S$6:$S$29,0),1)</f>
        <v>600.22361808886478</v>
      </c>
      <c r="AM71" s="18">
        <f>(AL71/SUMIF($AJ$6:$AJ$125,AJ71,$AL$6:$AL$125))*INDEX($X$6:$X$29,MATCH(TEXT(AI71,"mmyy"),$S$6:$S$29,0),1)</f>
        <v>600.22361808886478</v>
      </c>
    </row>
    <row r="72" spans="2:39" x14ac:dyDescent="0.2">
      <c r="B72" s="9">
        <v>42430</v>
      </c>
      <c r="C72" s="5" t="str">
        <f>TEXT(B72,"mmyy")</f>
        <v>0316</v>
      </c>
      <c r="D72" s="5" t="str">
        <f>LEFT(C72,2)</f>
        <v>03</v>
      </c>
      <c r="E72" s="3" t="str">
        <f>""</f>
        <v/>
      </c>
      <c r="G72" s="3" t="str">
        <f>""</f>
        <v/>
      </c>
      <c r="H72" s="21"/>
      <c r="I72" s="20">
        <f>X20</f>
        <v>17482.503473170022</v>
      </c>
      <c r="Z72" s="9" t="s">
        <v>316</v>
      </c>
      <c r="AA72" s="9" t="str">
        <f>LEFT(Z72,2)</f>
        <v>03</v>
      </c>
      <c r="AB72" s="16">
        <f>IFERROR(AVERAGEIF('Temperature Degree Days'!$G$6:$G$1708,$Z72,'Temperature Degree Days'!$H$6:$H$1708),"")</f>
        <v>38.261130000000001</v>
      </c>
      <c r="AC72" s="15">
        <f>IFERROR(AVERAGEIF('Temperature Degree Days'!$G$6:$G$1708,$Z72,'Temperature Degree Days'!$I$6:$I$1708),"")</f>
        <v>0</v>
      </c>
      <c r="AD72" s="15">
        <f>IFERROR(AVERAGEIF('Temperature Degree Days'!$E$6:$E$1708,LEFT($Z72,2),'Temperature Degree Days'!$H$6:$H$1708),"")</f>
        <v>25.442947255935483</v>
      </c>
      <c r="AE72" s="15">
        <f>IFERROR(AVERAGEIF('Temperature Degree Days'!$E$6:$E$1708,LEFT($Z72,2),'Temperature Degree Days'!$I$6:$I$1708),"")</f>
        <v>0.23043870967741928</v>
      </c>
      <c r="AF72" s="15">
        <f>IFERROR($N$8+AC72*$L$8*31+AB72*$M$8*31,"")</f>
        <v>27026.831819614501</v>
      </c>
      <c r="AG72" s="14">
        <f>IFERROR(AF72/SUMIF($AA$6:$AA$377,AA72,$AF$6:$AF$377),"")</f>
        <v>4.8741797651041863E-2</v>
      </c>
      <c r="AI72" s="9">
        <f>AI71+1</f>
        <v>42071</v>
      </c>
      <c r="AJ72" s="9" t="str">
        <f>TEXT(AI72,"mmyy")</f>
        <v>0315</v>
      </c>
      <c r="AK72" s="19">
        <f>INDEX($AG$6:$AG$377,MATCH(TEXT(AI72,"mmdd"),$Z$6:$Z$377,0),1)</f>
        <v>3.5593353576738526E-2</v>
      </c>
      <c r="AL72" s="15">
        <f>AK72*INDEX($X$6:$X$29,MATCH(TEXT(AI72,"mmyy"),$S$6:$S$29,0),1)</f>
        <v>622.26092752709985</v>
      </c>
      <c r="AM72" s="18">
        <f>(AL72/SUMIF($AJ$6:$AJ$125,AJ72,$AL$6:$AL$125))*INDEX($X$6:$X$29,MATCH(TEXT(AI72,"mmyy"),$S$6:$S$29,0),1)</f>
        <v>622.26092752709985</v>
      </c>
    </row>
    <row r="73" spans="2:39" x14ac:dyDescent="0.2">
      <c r="B73" s="7">
        <v>42461</v>
      </c>
      <c r="C73" s="5" t="str">
        <f>TEXT(B73,"mmyy")</f>
        <v>0416</v>
      </c>
      <c r="D73" s="5" t="str">
        <f>LEFT(C73,2)</f>
        <v>04</v>
      </c>
      <c r="E73" s="3" t="str">
        <f>""</f>
        <v/>
      </c>
      <c r="G73" s="3" t="str">
        <f>""</f>
        <v/>
      </c>
      <c r="H73" s="21"/>
      <c r="I73" s="20">
        <f>X21</f>
        <v>8752.8892887651928</v>
      </c>
      <c r="Z73" s="9" t="s">
        <v>315</v>
      </c>
      <c r="AA73" s="9" t="str">
        <f>LEFT(Z73,2)</f>
        <v>03</v>
      </c>
      <c r="AB73" s="16">
        <f>IFERROR(AVERAGEIF('Temperature Degree Days'!$G$6:$G$1708,$Z73,'Temperature Degree Days'!$H$6:$H$1708),"")</f>
        <v>34.611539999999998</v>
      </c>
      <c r="AC73" s="15">
        <f>IFERROR(AVERAGEIF('Temperature Degree Days'!$G$6:$G$1708,$Z73,'Temperature Degree Days'!$I$6:$I$1708),"")</f>
        <v>0</v>
      </c>
      <c r="AD73" s="15">
        <f>IFERROR(AVERAGEIF('Temperature Degree Days'!$E$6:$E$1708,LEFT($Z73,2),'Temperature Degree Days'!$H$6:$H$1708),"")</f>
        <v>25.442947255935483</v>
      </c>
      <c r="AE73" s="15">
        <f>IFERROR(AVERAGEIF('Temperature Degree Days'!$E$6:$E$1708,LEFT($Z73,2),'Temperature Degree Days'!$I$6:$I$1708),"")</f>
        <v>0.23043870967741928</v>
      </c>
      <c r="AF73" s="15">
        <f>IFERROR($N$8+AC73*$L$8*31+AB73*$M$8*31,"")</f>
        <v>24406.336228504475</v>
      </c>
      <c r="AG73" s="14">
        <f>IFERROR(AF73/SUMIF($AA$6:$AA$377,AA73,$AF$6:$AF$377),"")</f>
        <v>4.4015839880637016E-2</v>
      </c>
      <c r="AI73" s="9">
        <f>AI72+1</f>
        <v>42072</v>
      </c>
      <c r="AJ73" s="9" t="str">
        <f>TEXT(AI73,"mmyy")</f>
        <v>0315</v>
      </c>
      <c r="AK73" s="19">
        <f>INDEX($AG$6:$AG$377,MATCH(TEXT(AI73,"mmdd"),$Z$6:$Z$377,0),1)</f>
        <v>3.4665550321327003E-2</v>
      </c>
      <c r="AL73" s="15">
        <f>AK73*INDEX($X$6:$X$29,MATCH(TEXT(AI73,"mmyy"),$S$6:$S$29,0),1)</f>
        <v>606.04060389194944</v>
      </c>
      <c r="AM73" s="18">
        <f>(AL73/SUMIF($AJ$6:$AJ$125,AJ73,$AL$6:$AL$125))*INDEX($X$6:$X$29,MATCH(TEXT(AI73,"mmyy"),$S$6:$S$29,0),1)</f>
        <v>606.04060389194944</v>
      </c>
    </row>
    <row r="74" spans="2:39" x14ac:dyDescent="0.2">
      <c r="B74" s="9">
        <v>42491</v>
      </c>
      <c r="C74" s="5" t="str">
        <f>TEXT(B74,"mmyy")</f>
        <v>0516</v>
      </c>
      <c r="D74" s="5" t="str">
        <f>LEFT(C74,2)</f>
        <v>05</v>
      </c>
      <c r="E74" s="3" t="str">
        <f>""</f>
        <v/>
      </c>
      <c r="G74" s="3" t="str">
        <f>""</f>
        <v/>
      </c>
      <c r="H74" s="21"/>
      <c r="I74" s="20">
        <f>X22</f>
        <v>3364.1943904234818</v>
      </c>
      <c r="Z74" s="9" t="s">
        <v>314</v>
      </c>
      <c r="AA74" s="9" t="str">
        <f>LEFT(Z74,2)</f>
        <v>03</v>
      </c>
      <c r="AB74" s="16">
        <f>IFERROR(AVERAGEIF('Temperature Degree Days'!$G$6:$G$1708,$Z74,'Temperature Degree Days'!$H$6:$H$1708),"")</f>
        <v>27.133889999999997</v>
      </c>
      <c r="AC74" s="15">
        <f>IFERROR(AVERAGEIF('Temperature Degree Days'!$G$6:$G$1708,$Z74,'Temperature Degree Days'!$I$6:$I$1708),"")</f>
        <v>0</v>
      </c>
      <c r="AD74" s="15">
        <f>IFERROR(AVERAGEIF('Temperature Degree Days'!$E$6:$E$1708,LEFT($Z74,2),'Temperature Degree Days'!$H$6:$H$1708),"")</f>
        <v>25.442947255935483</v>
      </c>
      <c r="AE74" s="15">
        <f>IFERROR(AVERAGEIF('Temperature Degree Days'!$E$6:$E$1708,LEFT($Z74,2),'Temperature Degree Days'!$I$6:$I$1708),"")</f>
        <v>0.23043870967741928</v>
      </c>
      <c r="AF74" s="15">
        <f>IFERROR($N$8+AC74*$L$8*31+AB74*$M$8*31,"")</f>
        <v>19037.199186572678</v>
      </c>
      <c r="AG74" s="14">
        <f>IFERROR(AF74/SUMIF($AA$6:$AA$377,AA74,$AF$6:$AF$377),"")</f>
        <v>3.4332818466760985E-2</v>
      </c>
      <c r="AI74" s="9">
        <f>AI73+1</f>
        <v>42073</v>
      </c>
      <c r="AJ74" s="9" t="str">
        <f>TEXT(AI74,"mmyy")</f>
        <v>0315</v>
      </c>
      <c r="AK74" s="19">
        <f>INDEX($AG$6:$AG$377,MATCH(TEXT(AI74,"mmdd"),$Z$6:$Z$377,0),1)</f>
        <v>2.726130507289019E-2</v>
      </c>
      <c r="AL74" s="15">
        <f>AK74*INDEX($X$6:$X$29,MATCH(TEXT(AI74,"mmyy"),$S$6:$S$29,0),1)</f>
        <v>476.59586061995026</v>
      </c>
      <c r="AM74" s="18">
        <f>(AL74/SUMIF($AJ$6:$AJ$125,AJ74,$AL$6:$AL$125))*INDEX($X$6:$X$29,MATCH(TEXT(AI74,"mmyy"),$S$6:$S$29,0),1)</f>
        <v>476.59586061995026</v>
      </c>
    </row>
    <row r="75" spans="2:39" x14ac:dyDescent="0.2">
      <c r="B75" s="7">
        <v>42522</v>
      </c>
      <c r="C75" s="5" t="str">
        <f>TEXT(B75,"mmyy")</f>
        <v>0616</v>
      </c>
      <c r="D75" s="5" t="str">
        <f>LEFT(C75,2)</f>
        <v>06</v>
      </c>
      <c r="E75" s="3" t="str">
        <f>""</f>
        <v/>
      </c>
      <c r="G75" s="3" t="str">
        <f>""</f>
        <v/>
      </c>
      <c r="H75" s="21"/>
      <c r="I75" s="20">
        <f>X23</f>
        <v>1969.7373803000987</v>
      </c>
      <c r="Z75" s="9" t="s">
        <v>313</v>
      </c>
      <c r="AA75" s="9" t="str">
        <f>LEFT(Z75,2)</f>
        <v>03</v>
      </c>
      <c r="AB75" s="16">
        <f>IFERROR(AVERAGEIF('Temperature Degree Days'!$G$6:$G$1708,$Z75,'Temperature Degree Days'!$H$6:$H$1708),"")</f>
        <v>28.107330000000001</v>
      </c>
      <c r="AC75" s="15">
        <f>IFERROR(AVERAGEIF('Temperature Degree Days'!$G$6:$G$1708,$Z75,'Temperature Degree Days'!$I$6:$I$1708),"")</f>
        <v>0</v>
      </c>
      <c r="AD75" s="15">
        <f>IFERROR(AVERAGEIF('Temperature Degree Days'!$E$6:$E$1708,LEFT($Z75,2),'Temperature Degree Days'!$H$6:$H$1708),"")</f>
        <v>25.442947255935483</v>
      </c>
      <c r="AE75" s="15">
        <f>IFERROR(AVERAGEIF('Temperature Degree Days'!$E$6:$E$1708,LEFT($Z75,2),'Temperature Degree Days'!$I$6:$I$1708),"")</f>
        <v>0.23043870967741928</v>
      </c>
      <c r="AF75" s="15">
        <f>IFERROR($N$8+AC75*$L$8*31+AB75*$M$8*31,"")</f>
        <v>19736.153104193603</v>
      </c>
      <c r="AG75" s="14">
        <f>IFERROR(AF75/SUMIF($AA$6:$AA$377,AA75,$AF$6:$AF$377),"")</f>
        <v>3.5593353576738526E-2</v>
      </c>
      <c r="AI75" s="9">
        <f>AI74+1</f>
        <v>42074</v>
      </c>
      <c r="AJ75" s="9" t="str">
        <f>TEXT(AI75,"mmyy")</f>
        <v>0315</v>
      </c>
      <c r="AK75" s="19">
        <f>INDEX($AG$6:$AG$377,MATCH(TEXT(AI75,"mmdd"),$Z$6:$Z$377,0),1)</f>
        <v>2.5164919573789257E-2</v>
      </c>
      <c r="AL75" s="15">
        <f>AK75*INDEX($X$6:$X$29,MATCH(TEXT(AI75,"mmyy"),$S$6:$S$29,0),1)</f>
        <v>439.94579385081494</v>
      </c>
      <c r="AM75" s="18">
        <f>(AL75/SUMIF($AJ$6:$AJ$125,AJ75,$AL$6:$AL$125))*INDEX($X$6:$X$29,MATCH(TEXT(AI75,"mmyy"),$S$6:$S$29,0),1)</f>
        <v>439.94579385081494</v>
      </c>
    </row>
    <row r="76" spans="2:39" x14ac:dyDescent="0.2">
      <c r="B76" s="9">
        <v>42552</v>
      </c>
      <c r="C76" s="5" t="str">
        <f>TEXT(B76,"mmyy")</f>
        <v>0716</v>
      </c>
      <c r="D76" s="5" t="str">
        <f>LEFT(C76,2)</f>
        <v>07</v>
      </c>
      <c r="E76" s="3" t="str">
        <f>""</f>
        <v/>
      </c>
      <c r="G76" s="3" t="str">
        <f>""</f>
        <v/>
      </c>
      <c r="H76" s="21"/>
      <c r="I76" s="20">
        <f>X24</f>
        <v>2773.7600568082166</v>
      </c>
      <c r="Z76" s="9" t="s">
        <v>312</v>
      </c>
      <c r="AA76" s="9" t="str">
        <f>LEFT(Z76,2)</f>
        <v>03</v>
      </c>
      <c r="AB76" s="16">
        <f>IFERROR(AVERAGEIF('Temperature Degree Days'!$G$6:$G$1708,$Z76,'Temperature Degree Days'!$H$6:$H$1708),"")</f>
        <v>27.390840000000004</v>
      </c>
      <c r="AC76" s="15">
        <f>IFERROR(AVERAGEIF('Temperature Degree Days'!$G$6:$G$1708,$Z76,'Temperature Degree Days'!$I$6:$I$1708),"")</f>
        <v>0</v>
      </c>
      <c r="AD76" s="15">
        <f>IFERROR(AVERAGEIF('Temperature Degree Days'!$E$6:$E$1708,LEFT($Z76,2),'Temperature Degree Days'!$H$6:$H$1708),"")</f>
        <v>25.442947255935483</v>
      </c>
      <c r="AE76" s="15">
        <f>IFERROR(AVERAGEIF('Temperature Degree Days'!$E$6:$E$1708,LEFT($Z76,2),'Temperature Degree Days'!$I$6:$I$1708),"")</f>
        <v>0.23043870967741928</v>
      </c>
      <c r="AF76" s="15">
        <f>IFERROR($N$8+AC76*$L$8*31+AB76*$M$8*31,"")</f>
        <v>19221.695621003873</v>
      </c>
      <c r="AG76" s="14">
        <f>IFERROR(AF76/SUMIF($AA$6:$AA$377,AA76,$AF$6:$AF$377),"")</f>
        <v>3.4665550321327003E-2</v>
      </c>
      <c r="AI76" s="9">
        <f>AI75+1</f>
        <v>42075</v>
      </c>
      <c r="AJ76" s="9" t="str">
        <f>TEXT(AI76,"mmyy")</f>
        <v>0315</v>
      </c>
      <c r="AK76" s="19">
        <f>INDEX($AG$6:$AG$377,MATCH(TEXT(AI76,"mmdd"),$Z$6:$Z$377,0),1)</f>
        <v>3.0627898797180215E-2</v>
      </c>
      <c r="AL76" s="15">
        <f>AK76*INDEX($X$6:$X$29,MATCH(TEXT(AI76,"mmyy"),$S$6:$S$29,0),1)</f>
        <v>535.45234709760302</v>
      </c>
      <c r="AM76" s="18">
        <f>(AL76/SUMIF($AJ$6:$AJ$125,AJ76,$AL$6:$AL$125))*INDEX($X$6:$X$29,MATCH(TEXT(AI76,"mmyy"),$S$6:$S$29,0),1)</f>
        <v>535.45234709760302</v>
      </c>
    </row>
    <row r="77" spans="2:39" x14ac:dyDescent="0.2">
      <c r="B77" s="7">
        <v>42583</v>
      </c>
      <c r="C77" s="5" t="str">
        <f>TEXT(B77,"mmyy")</f>
        <v>0816</v>
      </c>
      <c r="D77" s="5" t="str">
        <f>LEFT(C77,2)</f>
        <v>08</v>
      </c>
      <c r="E77" s="3" t="str">
        <f>""</f>
        <v/>
      </c>
      <c r="G77" s="3" t="str">
        <f>""</f>
        <v/>
      </c>
      <c r="H77" s="21"/>
      <c r="I77" s="20">
        <f>X25</f>
        <v>1956.4761083678152</v>
      </c>
      <c r="Z77" s="9" t="s">
        <v>311</v>
      </c>
      <c r="AA77" s="9" t="str">
        <f>LEFT(Z77,2)</f>
        <v>03</v>
      </c>
      <c r="AB77" s="16">
        <f>IFERROR(AVERAGEIF('Temperature Degree Days'!$G$6:$G$1708,$Z77,'Temperature Degree Days'!$H$6:$H$1708),"")</f>
        <v>21.67296</v>
      </c>
      <c r="AC77" s="15">
        <f>IFERROR(AVERAGEIF('Temperature Degree Days'!$G$6:$G$1708,$Z77,'Temperature Degree Days'!$I$6:$I$1708),"")</f>
        <v>0</v>
      </c>
      <c r="AD77" s="15">
        <f>IFERROR(AVERAGEIF('Temperature Degree Days'!$E$6:$E$1708,LEFT($Z77,2),'Temperature Degree Days'!$H$6:$H$1708),"")</f>
        <v>25.442947255935483</v>
      </c>
      <c r="AE77" s="15">
        <f>IFERROR(AVERAGEIF('Temperature Degree Days'!$E$6:$E$1708,LEFT($Z77,2),'Temperature Degree Days'!$I$6:$I$1708),"")</f>
        <v>0.23043870967741928</v>
      </c>
      <c r="AF77" s="15">
        <f>IFERROR($N$8+AC77*$L$8*31+AB77*$M$8*31,"")</f>
        <v>15116.11682160553</v>
      </c>
      <c r="AG77" s="14">
        <f>IFERROR(AF77/SUMIF($AA$6:$AA$377,AA77,$AF$6:$AF$377),"")</f>
        <v>2.726130507289019E-2</v>
      </c>
      <c r="AI77" s="9">
        <f>AI76+1</f>
        <v>42076</v>
      </c>
      <c r="AJ77" s="9" t="str">
        <f>TEXT(AI77,"mmyy")</f>
        <v>0315</v>
      </c>
      <c r="AK77" s="19">
        <f>INDEX($AG$6:$AG$377,MATCH(TEXT(AI77,"mmdd"),$Z$6:$Z$377,0),1)</f>
        <v>3.3380774151542204E-2</v>
      </c>
      <c r="AL77" s="15">
        <f>AK77*INDEX($X$6:$X$29,MATCH(TEXT(AI77,"mmyy"),$S$6:$S$29,0),1)</f>
        <v>583.57950004144072</v>
      </c>
      <c r="AM77" s="18">
        <f>(AL77/SUMIF($AJ$6:$AJ$125,AJ77,$AL$6:$AL$125))*INDEX($X$6:$X$29,MATCH(TEXT(AI77,"mmyy"),$S$6:$S$29,0),1)</f>
        <v>583.57950004144072</v>
      </c>
    </row>
    <row r="78" spans="2:39" x14ac:dyDescent="0.2">
      <c r="B78" s="9">
        <v>42614</v>
      </c>
      <c r="C78" s="5" t="str">
        <f>TEXT(B78,"mmyy")</f>
        <v>0916</v>
      </c>
      <c r="D78" s="5" t="str">
        <f>LEFT(C78,2)</f>
        <v>09</v>
      </c>
      <c r="E78" s="3" t="str">
        <f>""</f>
        <v/>
      </c>
      <c r="G78" s="3" t="str">
        <f>""</f>
        <v/>
      </c>
      <c r="H78" s="21"/>
      <c r="I78" s="20">
        <f>X26</f>
        <v>2477.2280513203336</v>
      </c>
      <c r="Z78" s="9" t="s">
        <v>310</v>
      </c>
      <c r="AA78" s="9" t="str">
        <f>LEFT(Z78,2)</f>
        <v>03</v>
      </c>
      <c r="AB78" s="16">
        <f>IFERROR(AVERAGEIF('Temperature Degree Days'!$G$6:$G$1708,$Z78,'Temperature Degree Days'!$H$6:$H$1708),"")</f>
        <v>20.054040000000004</v>
      </c>
      <c r="AC78" s="15">
        <f>IFERROR(AVERAGEIF('Temperature Degree Days'!$G$6:$G$1708,$Z78,'Temperature Degree Days'!$I$6:$I$1708),"")</f>
        <v>0</v>
      </c>
      <c r="AD78" s="15">
        <f>IFERROR(AVERAGEIF('Temperature Degree Days'!$E$6:$E$1708,LEFT($Z78,2),'Temperature Degree Days'!$H$6:$H$1708),"")</f>
        <v>25.442947255935483</v>
      </c>
      <c r="AE78" s="15">
        <f>IFERROR(AVERAGEIF('Temperature Degree Days'!$E$6:$E$1708,LEFT($Z78,2),'Temperature Degree Days'!$I$6:$I$1708),"")</f>
        <v>0.23043870967741928</v>
      </c>
      <c r="AF78" s="15">
        <f>IFERROR($N$8+AC78*$L$8*31+AB78*$M$8*31,"")</f>
        <v>13953.692351360976</v>
      </c>
      <c r="AG78" s="14">
        <f>IFERROR(AF78/SUMIF($AA$6:$AA$377,AA78,$AF$6:$AF$377),"")</f>
        <v>2.5164919573789257E-2</v>
      </c>
      <c r="AI78" s="9">
        <f>AI77+1</f>
        <v>42077</v>
      </c>
      <c r="AJ78" s="9" t="str">
        <f>TEXT(AI78,"mmyy")</f>
        <v>0315</v>
      </c>
      <c r="AK78" s="19">
        <f>INDEX($AG$6:$AG$377,MATCH(TEXT(AI78,"mmdd"),$Z$6:$Z$377,0),1)</f>
        <v>2.5889471879236577E-2</v>
      </c>
      <c r="AL78" s="15">
        <f>AK78*INDEX($X$6:$X$29,MATCH(TEXT(AI78,"mmyy"),$S$6:$S$29,0),1)</f>
        <v>452.61278204729103</v>
      </c>
      <c r="AM78" s="18">
        <f>(AL78/SUMIF($AJ$6:$AJ$125,AJ78,$AL$6:$AL$125))*INDEX($X$6:$X$29,MATCH(TEXT(AI78,"mmyy"),$S$6:$S$29,0),1)</f>
        <v>452.61278204729103</v>
      </c>
    </row>
    <row r="79" spans="2:39" x14ac:dyDescent="0.2">
      <c r="B79" s="7">
        <v>42644</v>
      </c>
      <c r="C79" s="5" t="str">
        <f>TEXT(B79,"mmyy")</f>
        <v>1016</v>
      </c>
      <c r="D79" s="5" t="str">
        <f>LEFT(C79,2)</f>
        <v>10</v>
      </c>
      <c r="E79" s="3" t="str">
        <f>""</f>
        <v/>
      </c>
      <c r="G79" s="3" t="str">
        <f>""</f>
        <v/>
      </c>
      <c r="H79" s="21"/>
      <c r="I79" s="20">
        <f>X27</f>
        <v>7949.275711695821</v>
      </c>
      <c r="Z79" s="9" t="s">
        <v>309</v>
      </c>
      <c r="AA79" s="9" t="str">
        <f>LEFT(Z79,2)</f>
        <v>03</v>
      </c>
      <c r="AB79" s="16">
        <f>IFERROR(AVERAGEIF('Temperature Degree Days'!$G$6:$G$1708,$Z79,'Temperature Degree Days'!$H$6:$H$1708),"")</f>
        <v>24.272789999999997</v>
      </c>
      <c r="AC79" s="15">
        <f>IFERROR(AVERAGEIF('Temperature Degree Days'!$G$6:$G$1708,$Z79,'Temperature Degree Days'!$I$6:$I$1708),"")</f>
        <v>0</v>
      </c>
      <c r="AD79" s="15">
        <f>IFERROR(AVERAGEIF('Temperature Degree Days'!$E$6:$E$1708,LEFT($Z79,2),'Temperature Degree Days'!$H$6:$H$1708),"")</f>
        <v>25.442947255935483</v>
      </c>
      <c r="AE79" s="15">
        <f>IFERROR(AVERAGEIF('Temperature Degree Days'!$E$6:$E$1708,LEFT($Z79,2),'Temperature Degree Days'!$I$6:$I$1708),"")</f>
        <v>0.23043870967741928</v>
      </c>
      <c r="AF79" s="15">
        <f>IFERROR($N$8+AC79*$L$8*31+AB79*$M$8*31,"")</f>
        <v>16982.858853624351</v>
      </c>
      <c r="AG79" s="14">
        <f>IFERROR(AF79/SUMIF($AA$6:$AA$377,AA79,$AF$6:$AF$377),"")</f>
        <v>3.0627898797180215E-2</v>
      </c>
      <c r="AI79" s="9">
        <f>AI78+1</f>
        <v>42078</v>
      </c>
      <c r="AJ79" s="9" t="str">
        <f>TEXT(AI79,"mmyy")</f>
        <v>0315</v>
      </c>
      <c r="AK79" s="19">
        <f>INDEX($AG$6:$AG$377,MATCH(TEXT(AI79,"mmdd"),$Z$6:$Z$377,0),1)</f>
        <v>2.4082035141858138E-2</v>
      </c>
      <c r="AL79" s="15">
        <f>AK79*INDEX($X$6:$X$29,MATCH(TEXT(AI79,"mmyy"),$S$6:$S$29,0),1)</f>
        <v>421.0142630085374</v>
      </c>
      <c r="AM79" s="18">
        <f>(AL79/SUMIF($AJ$6:$AJ$125,AJ79,$AL$6:$AL$125))*INDEX($X$6:$X$29,MATCH(TEXT(AI79,"mmyy"),$S$6:$S$29,0),1)</f>
        <v>421.0142630085374</v>
      </c>
    </row>
    <row r="80" spans="2:39" x14ac:dyDescent="0.2">
      <c r="B80" s="9">
        <v>42675</v>
      </c>
      <c r="C80" s="5" t="str">
        <f>TEXT(B80,"mmyy")</f>
        <v>1116</v>
      </c>
      <c r="D80" s="5" t="str">
        <f>LEFT(C80,2)</f>
        <v>11</v>
      </c>
      <c r="E80" s="3" t="str">
        <f>""</f>
        <v/>
      </c>
      <c r="G80" s="3" t="str">
        <f>""</f>
        <v/>
      </c>
      <c r="H80" s="21"/>
      <c r="I80" s="20">
        <f>X28</f>
        <v>16485.379659717724</v>
      </c>
      <c r="Z80" s="9" t="s">
        <v>308</v>
      </c>
      <c r="AA80" s="9" t="str">
        <f>LEFT(Z80,2)</f>
        <v>03</v>
      </c>
      <c r="AB80" s="16">
        <f>IFERROR(AVERAGEIF('Temperature Degree Days'!$G$6:$G$1708,$Z80,'Temperature Degree Days'!$H$6:$H$1708),"")</f>
        <v>26.398680000000002</v>
      </c>
      <c r="AC80" s="15">
        <f>IFERROR(AVERAGEIF('Temperature Degree Days'!$G$6:$G$1708,$Z80,'Temperature Degree Days'!$I$6:$I$1708),"")</f>
        <v>0</v>
      </c>
      <c r="AD80" s="15">
        <f>IFERROR(AVERAGEIF('Temperature Degree Days'!$E$6:$E$1708,LEFT($Z80,2),'Temperature Degree Days'!$H$6:$H$1708),"")</f>
        <v>25.442947255935483</v>
      </c>
      <c r="AE80" s="15">
        <f>IFERROR(AVERAGEIF('Temperature Degree Days'!$E$6:$E$1708,LEFT($Z80,2),'Temperature Degree Days'!$I$6:$I$1708),"")</f>
        <v>0.23043870967741928</v>
      </c>
      <c r="AF80" s="15">
        <f>IFERROR($N$8+AC80*$L$8*31+AB80*$M$8*31,"")</f>
        <v>18509.300281890239</v>
      </c>
      <c r="AG80" s="14">
        <f>IFERROR(AF80/SUMIF($AA$6:$AA$377,AA80,$AF$6:$AF$377),"")</f>
        <v>3.3380774151542204E-2</v>
      </c>
      <c r="AI80" s="9">
        <f>AI79+1</f>
        <v>42079</v>
      </c>
      <c r="AJ80" s="9" t="str">
        <f>TEXT(AI80,"mmyy")</f>
        <v>0315</v>
      </c>
      <c r="AK80" s="19">
        <f>INDEX($AG$6:$AG$377,MATCH(TEXT(AI80,"mmdd"),$Z$6:$Z$377,0),1)</f>
        <v>2.3611860136329883E-2</v>
      </c>
      <c r="AL80" s="15">
        <f>AK80*INDEX($X$6:$X$29,MATCH(TEXT(AI80,"mmyy"),$S$6:$S$29,0),1)</f>
        <v>412.79442684139195</v>
      </c>
      <c r="AM80" s="18">
        <f>(AL80/SUMIF($AJ$6:$AJ$125,AJ80,$AL$6:$AL$125))*INDEX($X$6:$X$29,MATCH(TEXT(AI80,"mmyy"),$S$6:$S$29,0),1)</f>
        <v>412.79442684139195</v>
      </c>
    </row>
    <row r="81" spans="2:39" x14ac:dyDescent="0.2">
      <c r="B81" s="7">
        <v>42705</v>
      </c>
      <c r="C81" s="5" t="str">
        <f>TEXT(B81,"mmyy")</f>
        <v>1216</v>
      </c>
      <c r="D81" s="5" t="str">
        <f>LEFT(C81,2)</f>
        <v>12</v>
      </c>
      <c r="E81" s="3" t="str">
        <f>""</f>
        <v/>
      </c>
      <c r="G81" s="3" t="str">
        <f>""</f>
        <v/>
      </c>
      <c r="H81" s="21"/>
      <c r="I81" s="20">
        <f>X29</f>
        <v>22936.606008630217</v>
      </c>
      <c r="Z81" s="9" t="s">
        <v>307</v>
      </c>
      <c r="AA81" s="9" t="str">
        <f>LEFT(Z81,2)</f>
        <v>03</v>
      </c>
      <c r="AB81" s="16">
        <f>IFERROR(AVERAGEIF('Temperature Degree Days'!$G$6:$G$1708,$Z81,'Temperature Degree Days'!$H$6:$H$1708),"")</f>
        <v>20.511839999999999</v>
      </c>
      <c r="AC81" s="15">
        <f>IFERROR(AVERAGEIF('Temperature Degree Days'!$G$6:$G$1708,$Z81,'Temperature Degree Days'!$I$6:$I$1708),"")</f>
        <v>0.26420999999999994</v>
      </c>
      <c r="AD81" s="15">
        <f>IFERROR(AVERAGEIF('Temperature Degree Days'!$E$6:$E$1708,LEFT($Z81,2),'Temperature Degree Days'!$H$6:$H$1708),"")</f>
        <v>25.442947255935483</v>
      </c>
      <c r="AE81" s="15">
        <f>IFERROR(AVERAGEIF('Temperature Degree Days'!$E$6:$E$1708,LEFT($Z81,2),'Temperature Degree Days'!$I$6:$I$1708),"")</f>
        <v>0.23043870967741928</v>
      </c>
      <c r="AF81" s="15">
        <f>IFERROR($N$8+AC81*$L$8*31+AB81*$M$8*31,"")</f>
        <v>14355.449246829523</v>
      </c>
      <c r="AG81" s="14">
        <f>IFERROR(AF81/SUMIF($AA$6:$AA$377,AA81,$AF$6:$AF$377),"")</f>
        <v>2.5889471879236577E-2</v>
      </c>
      <c r="AI81" s="9">
        <f>AI80+1</f>
        <v>42080</v>
      </c>
      <c r="AJ81" s="9" t="str">
        <f>TEXT(AI81,"mmyy")</f>
        <v>0315</v>
      </c>
      <c r="AK81" s="19">
        <f>INDEX($AG$6:$AG$377,MATCH(TEXT(AI81,"mmdd"),$Z$6:$Z$377,0),1)</f>
        <v>2.6056553722262982E-2</v>
      </c>
      <c r="AL81" s="15">
        <f>AK81*INDEX($X$6:$X$29,MATCH(TEXT(AI81,"mmyy"),$S$6:$S$29,0),1)</f>
        <v>455.53379094830382</v>
      </c>
      <c r="AM81" s="18">
        <f>(AL81/SUMIF($AJ$6:$AJ$125,AJ81,$AL$6:$AL$125))*INDEX($X$6:$X$29,MATCH(TEXT(AI81,"mmyy"),$S$6:$S$29,0),1)</f>
        <v>455.53379094830382</v>
      </c>
    </row>
    <row r="82" spans="2:39" x14ac:dyDescent="0.2">
      <c r="Z82" s="9" t="s">
        <v>306</v>
      </c>
      <c r="AA82" s="9" t="str">
        <f>LEFT(Z82,2)</f>
        <v>03</v>
      </c>
      <c r="AB82" s="16">
        <f>IFERROR(AVERAGEIF('Temperature Degree Days'!$G$6:$G$1708,$Z82,'Temperature Degree Days'!$H$6:$H$1708),"")</f>
        <v>18.982469999999999</v>
      </c>
      <c r="AC82" s="15">
        <f>IFERROR(AVERAGEIF('Temperature Degree Days'!$G$6:$G$1708,$Z82,'Temperature Degree Days'!$I$6:$I$1708),"")</f>
        <v>0.61116000000000104</v>
      </c>
      <c r="AD82" s="15">
        <f>IFERROR(AVERAGEIF('Temperature Degree Days'!$E$6:$E$1708,LEFT($Z82,2),'Temperature Degree Days'!$H$6:$H$1708),"")</f>
        <v>25.442947255935483</v>
      </c>
      <c r="AE82" s="15">
        <f>IFERROR(AVERAGEIF('Temperature Degree Days'!$E$6:$E$1708,LEFT($Z82,2),'Temperature Degree Days'!$I$6:$I$1708),"")</f>
        <v>0.23043870967741928</v>
      </c>
      <c r="AF82" s="15">
        <f>IFERROR($N$8+AC82*$L$8*31+AB82*$M$8*31,"")</f>
        <v>13353.243930656174</v>
      </c>
      <c r="AG82" s="14">
        <f>IFERROR(AF82/SUMIF($AA$6:$AA$377,AA82,$AF$6:$AF$377),"")</f>
        <v>2.4082035141858138E-2</v>
      </c>
      <c r="AI82" s="9">
        <f>AI81+1</f>
        <v>42081</v>
      </c>
      <c r="AJ82" s="9" t="str">
        <f>TEXT(AI82,"mmyy")</f>
        <v>0315</v>
      </c>
      <c r="AK82" s="19">
        <f>INDEX($AG$6:$AG$377,MATCH(TEXT(AI82,"mmdd"),$Z$6:$Z$377,0),1)</f>
        <v>2.6408495129741843E-2</v>
      </c>
      <c r="AL82" s="15">
        <f>AK82*INDEX($X$6:$X$29,MATCH(TEXT(AI82,"mmyy"),$S$6:$S$29,0),1)</f>
        <v>461.68660782690534</v>
      </c>
      <c r="AM82" s="18">
        <f>(AL82/SUMIF($AJ$6:$AJ$125,AJ82,$AL$6:$AL$125))*INDEX($X$6:$X$29,MATCH(TEXT(AI82,"mmyy"),$S$6:$S$29,0),1)</f>
        <v>461.68660782690534</v>
      </c>
    </row>
    <row r="83" spans="2:39" x14ac:dyDescent="0.2">
      <c r="Z83" s="9" t="s">
        <v>305</v>
      </c>
      <c r="AA83" s="9" t="str">
        <f>LEFT(Z83,2)</f>
        <v>03</v>
      </c>
      <c r="AB83" s="16">
        <f>IFERROR(AVERAGEIF('Temperature Degree Days'!$G$6:$G$1708,$Z83,'Temperature Degree Days'!$H$6:$H$1708),"")</f>
        <v>18.854700000000001</v>
      </c>
      <c r="AC83" s="15">
        <f>IFERROR(AVERAGEIF('Temperature Degree Days'!$G$6:$G$1708,$Z83,'Temperature Degree Days'!$I$6:$I$1708),"")</f>
        <v>0</v>
      </c>
      <c r="AD83" s="15">
        <f>IFERROR(AVERAGEIF('Temperature Degree Days'!$E$6:$E$1708,LEFT($Z83,2),'Temperature Degree Days'!$H$6:$H$1708),"")</f>
        <v>25.442947255935483</v>
      </c>
      <c r="AE83" s="15">
        <f>IFERROR(AVERAGEIF('Temperature Degree Days'!$E$6:$E$1708,LEFT($Z83,2),'Temperature Degree Days'!$I$6:$I$1708),"")</f>
        <v>0.23043870967741928</v>
      </c>
      <c r="AF83" s="15">
        <f>IFERROR($N$8+AC83*$L$8*31+AB83*$M$8*31,"")</f>
        <v>13092.536664765523</v>
      </c>
      <c r="AG83" s="14">
        <f>IFERROR(AF83/SUMIF($AA$6:$AA$377,AA83,$AF$6:$AF$377),"")</f>
        <v>2.3611860136329883E-2</v>
      </c>
      <c r="AI83" s="9">
        <f>AI82+1</f>
        <v>42082</v>
      </c>
      <c r="AJ83" s="9" t="str">
        <f>TEXT(AI83,"mmyy")</f>
        <v>0315</v>
      </c>
      <c r="AK83" s="19">
        <f>INDEX($AG$6:$AG$377,MATCH(TEXT(AI83,"mmdd"),$Z$6:$Z$377,0),1)</f>
        <v>2.5769507337909291E-2</v>
      </c>
      <c r="AL83" s="15">
        <f>AK83*INDEX($X$6:$X$29,MATCH(TEXT(AI83,"mmyy"),$S$6:$S$29,0),1)</f>
        <v>450.51550153687953</v>
      </c>
      <c r="AM83" s="18">
        <f>(AL83/SUMIF($AJ$6:$AJ$125,AJ83,$AL$6:$AL$125))*INDEX($X$6:$X$29,MATCH(TEXT(AI83,"mmyy"),$S$6:$S$29,0),1)</f>
        <v>450.51550153687953</v>
      </c>
    </row>
    <row r="84" spans="2:39" x14ac:dyDescent="0.2">
      <c r="Z84" s="9" t="s">
        <v>304</v>
      </c>
      <c r="AA84" s="9" t="str">
        <f>LEFT(Z84,2)</f>
        <v>03</v>
      </c>
      <c r="AB84" s="16">
        <f>IFERROR(AVERAGEIF('Temperature Degree Days'!$G$6:$G$1708,$Z84,'Temperature Degree Days'!$H$6:$H$1708),"")</f>
        <v>20.653862879999998</v>
      </c>
      <c r="AC84" s="15">
        <f>IFERROR(AVERAGEIF('Temperature Degree Days'!$G$6:$G$1708,$Z84,'Temperature Degree Days'!$I$6:$I$1708),"")</f>
        <v>0.23045999999999936</v>
      </c>
      <c r="AD84" s="15">
        <f>IFERROR(AVERAGEIF('Temperature Degree Days'!$E$6:$E$1708,LEFT($Z84,2),'Temperature Degree Days'!$H$6:$H$1708),"")</f>
        <v>25.442947255935483</v>
      </c>
      <c r="AE84" s="15">
        <f>IFERROR(AVERAGEIF('Temperature Degree Days'!$E$6:$E$1708,LEFT($Z84,2),'Temperature Degree Days'!$I$6:$I$1708),"")</f>
        <v>0.23043870967741928</v>
      </c>
      <c r="AF84" s="15">
        <f>IFERROR($N$8+AC84*$L$8*31+AB84*$M$8*31,"")</f>
        <v>14448.094432054639</v>
      </c>
      <c r="AG84" s="14">
        <f>IFERROR(AF84/SUMIF($AA$6:$AA$377,AA84,$AF$6:$AF$377),"")</f>
        <v>2.6056553722262982E-2</v>
      </c>
      <c r="AI84" s="9">
        <f>AI83+1</f>
        <v>42083</v>
      </c>
      <c r="AJ84" s="9" t="str">
        <f>TEXT(AI84,"mmyy")</f>
        <v>0315</v>
      </c>
      <c r="AK84" s="19">
        <f>INDEX($AG$6:$AG$377,MATCH(TEXT(AI84,"mmdd"),$Z$6:$Z$377,0),1)</f>
        <v>2.7066020021521562E-2</v>
      </c>
      <c r="AL84" s="15">
        <f>AK84*INDEX($X$6:$X$29,MATCH(TEXT(AI84,"mmyy"),$S$6:$S$29,0),1)</f>
        <v>473.18178903114006</v>
      </c>
      <c r="AM84" s="18">
        <f>(AL84/SUMIF($AJ$6:$AJ$125,AJ84,$AL$6:$AL$125))*INDEX($X$6:$X$29,MATCH(TEXT(AI84,"mmyy"),$S$6:$S$29,0),1)</f>
        <v>473.18178903114006</v>
      </c>
    </row>
    <row r="85" spans="2:39" x14ac:dyDescent="0.2">
      <c r="Z85" s="9" t="s">
        <v>303</v>
      </c>
      <c r="AA85" s="9" t="str">
        <f>LEFT(Z85,2)</f>
        <v>03</v>
      </c>
      <c r="AB85" s="16">
        <f>IFERROR(AVERAGEIF('Temperature Degree Days'!$G$6:$G$1708,$Z85,'Temperature Degree Days'!$H$6:$H$1708),"")</f>
        <v>20.76042</v>
      </c>
      <c r="AC85" s="15">
        <f>IFERROR(AVERAGEIF('Temperature Degree Days'!$G$6:$G$1708,$Z85,'Temperature Degree Days'!$I$6:$I$1708),"")</f>
        <v>0.65957999999999972</v>
      </c>
      <c r="AD85" s="15">
        <f>IFERROR(AVERAGEIF('Temperature Degree Days'!$E$6:$E$1708,LEFT($Z85,2),'Temperature Degree Days'!$H$6:$H$1708),"")</f>
        <v>25.442947255935483</v>
      </c>
      <c r="AE85" s="15">
        <f>IFERROR(AVERAGEIF('Temperature Degree Days'!$E$6:$E$1708,LEFT($Z85,2),'Temperature Degree Days'!$I$6:$I$1708),"")</f>
        <v>0.23043870967741928</v>
      </c>
      <c r="AF85" s="15">
        <f>IFERROR($N$8+AC85*$L$8*31+AB85*$M$8*31,"")</f>
        <v>14643.242368501054</v>
      </c>
      <c r="AG85" s="14">
        <f>IFERROR(AF85/SUMIF($AA$6:$AA$377,AA85,$AF$6:$AF$377),"")</f>
        <v>2.6408495129741843E-2</v>
      </c>
      <c r="AI85" s="9">
        <f>AI84+1</f>
        <v>42084</v>
      </c>
      <c r="AJ85" s="9" t="str">
        <f>TEXT(AI85,"mmyy")</f>
        <v>0315</v>
      </c>
      <c r="AK85" s="19">
        <f>INDEX($AG$6:$AG$377,MATCH(TEXT(AI85,"mmdd"),$Z$6:$Z$377,0),1)</f>
        <v>2.2142686274192084E-2</v>
      </c>
      <c r="AL85" s="15">
        <f>AK85*INDEX($X$6:$X$29,MATCH(TEXT(AI85,"mmyy"),$S$6:$S$29,0),1)</f>
        <v>387.1095896938773</v>
      </c>
      <c r="AM85" s="18">
        <f>(AL85/SUMIF($AJ$6:$AJ$125,AJ85,$AL$6:$AL$125))*INDEX($X$6:$X$29,MATCH(TEXT(AI85,"mmyy"),$S$6:$S$29,0),1)</f>
        <v>387.1095896938773</v>
      </c>
    </row>
    <row r="86" spans="2:39" x14ac:dyDescent="0.2">
      <c r="Z86" s="9" t="s">
        <v>302</v>
      </c>
      <c r="AA86" s="9" t="str">
        <f>LEFT(Z86,2)</f>
        <v>03</v>
      </c>
      <c r="AB86" s="16">
        <f>IFERROR(AVERAGEIF('Temperature Degree Days'!$G$6:$G$1708,$Z86,'Temperature Degree Days'!$H$6:$H$1708),"")</f>
        <v>20.063100000000002</v>
      </c>
      <c r="AC86" s="15">
        <f>IFERROR(AVERAGEIF('Temperature Degree Days'!$G$6:$G$1708,$Z86,'Temperature Degree Days'!$I$6:$I$1708),"")</f>
        <v>1.1890500000000004</v>
      </c>
      <c r="AD86" s="15">
        <f>IFERROR(AVERAGEIF('Temperature Degree Days'!$E$6:$E$1708,LEFT($Z86,2),'Temperature Degree Days'!$H$6:$H$1708),"")</f>
        <v>25.442947255935483</v>
      </c>
      <c r="AE86" s="15">
        <f>IFERROR(AVERAGEIF('Temperature Degree Days'!$E$6:$E$1708,LEFT($Z86,2),'Temperature Degree Days'!$I$6:$I$1708),"")</f>
        <v>0.23043870967741928</v>
      </c>
      <c r="AF86" s="15">
        <f>IFERROR($N$8+AC86*$L$8*31+AB86*$M$8*31,"")</f>
        <v>14288.930126915602</v>
      </c>
      <c r="AG86" s="14">
        <f>IFERROR(AF86/SUMIF($AA$6:$AA$377,AA86,$AF$6:$AF$377),"")</f>
        <v>2.5769507337909291E-2</v>
      </c>
      <c r="AI86" s="9">
        <f>AI85+1</f>
        <v>42085</v>
      </c>
      <c r="AJ86" s="9" t="str">
        <f>TEXT(AI86,"mmyy")</f>
        <v>0315</v>
      </c>
      <c r="AK86" s="19">
        <f>INDEX($AG$6:$AG$377,MATCH(TEXT(AI86,"mmdd"),$Z$6:$Z$377,0),1)</f>
        <v>2.6364481551938608E-2</v>
      </c>
      <c r="AL86" s="15">
        <f>AK86*INDEX($X$6:$X$29,MATCH(TEXT(AI86,"mmyy"),$S$6:$S$29,0),1)</f>
        <v>460.91714030009365</v>
      </c>
      <c r="AM86" s="18">
        <f>(AL86/SUMIF($AJ$6:$AJ$125,AJ86,$AL$6:$AL$125))*INDEX($X$6:$X$29,MATCH(TEXT(AI86,"mmyy"),$S$6:$S$29,0),1)</f>
        <v>460.91714030009365</v>
      </c>
    </row>
    <row r="87" spans="2:39" x14ac:dyDescent="0.2">
      <c r="Z87" s="9" t="s">
        <v>301</v>
      </c>
      <c r="AA87" s="9" t="str">
        <f>LEFT(Z87,2)</f>
        <v>03</v>
      </c>
      <c r="AB87" s="16">
        <f>IFERROR(AVERAGEIF('Temperature Degree Days'!$G$6:$G$1708,$Z87,'Temperature Degree Days'!$H$6:$H$1708),"")</f>
        <v>20.930700000000002</v>
      </c>
      <c r="AC87" s="15">
        <f>IFERROR(AVERAGEIF('Temperature Degree Days'!$G$6:$G$1708,$Z87,'Temperature Degree Days'!$I$6:$I$1708),"")</f>
        <v>1.5360899999999986</v>
      </c>
      <c r="AD87" s="15">
        <f>IFERROR(AVERAGEIF('Temperature Degree Days'!$E$6:$E$1708,LEFT($Z87,2),'Temperature Degree Days'!$H$6:$H$1708),"")</f>
        <v>25.442947255935483</v>
      </c>
      <c r="AE87" s="15">
        <f>IFERROR(AVERAGEIF('Temperature Degree Days'!$E$6:$E$1708,LEFT($Z87,2),'Temperature Degree Days'!$I$6:$I$1708),"")</f>
        <v>0.23043870967741928</v>
      </c>
      <c r="AF87" s="15">
        <f>IFERROR($N$8+AC87*$L$8*31+AB87*$M$8*31,"")</f>
        <v>15007.833243761086</v>
      </c>
      <c r="AG87" s="14">
        <f>IFERROR(AF87/SUMIF($AA$6:$AA$377,AA87,$AF$6:$AF$377),"")</f>
        <v>2.7066020021521562E-2</v>
      </c>
      <c r="AI87" s="9">
        <f>AI86+1</f>
        <v>42086</v>
      </c>
      <c r="AJ87" s="9" t="str">
        <f>TEXT(AI87,"mmyy")</f>
        <v>0315</v>
      </c>
      <c r="AK87" s="19">
        <f>INDEX($AG$6:$AG$377,MATCH(TEXT(AI87,"mmdd"),$Z$6:$Z$377,0),1)</f>
        <v>3.0995477175219152E-2</v>
      </c>
      <c r="AL87" s="15">
        <f>AK87*INDEX($X$6:$X$29,MATCH(TEXT(AI87,"mmyy"),$S$6:$S$29,0),1)</f>
        <v>541.87853736833097</v>
      </c>
      <c r="AM87" s="18">
        <f>(AL87/SUMIF($AJ$6:$AJ$125,AJ87,$AL$6:$AL$125))*INDEX($X$6:$X$29,MATCH(TEXT(AI87,"mmyy"),$S$6:$S$29,0),1)</f>
        <v>541.87853736833097</v>
      </c>
    </row>
    <row r="88" spans="2:39" x14ac:dyDescent="0.2">
      <c r="Z88" s="9" t="s">
        <v>300</v>
      </c>
      <c r="AA88" s="9" t="str">
        <f>LEFT(Z88,2)</f>
        <v>03</v>
      </c>
      <c r="AB88" s="16">
        <f>IFERROR(AVERAGEIF('Temperature Degree Days'!$G$6:$G$1708,$Z88,'Temperature Degree Days'!$H$6:$H$1708),"")</f>
        <v>17.157450000000004</v>
      </c>
      <c r="AC88" s="15">
        <f>IFERROR(AVERAGEIF('Temperature Degree Days'!$G$6:$G$1708,$Z88,'Temperature Degree Days'!$I$6:$I$1708),"")</f>
        <v>1.4613900000000002</v>
      </c>
      <c r="AD88" s="15">
        <f>IFERROR(AVERAGEIF('Temperature Degree Days'!$E$6:$E$1708,LEFT($Z88,2),'Temperature Degree Days'!$H$6:$H$1708),"")</f>
        <v>25.442947255935483</v>
      </c>
      <c r="AE88" s="15">
        <f>IFERROR(AVERAGEIF('Temperature Degree Days'!$E$6:$E$1708,LEFT($Z88,2),'Temperature Degree Days'!$I$6:$I$1708),"")</f>
        <v>0.23043870967741928</v>
      </c>
      <c r="AF88" s="15">
        <f>IFERROR($N$8+AC88*$L$8*31+AB88*$M$8*31,"")</f>
        <v>12277.894677819377</v>
      </c>
      <c r="AG88" s="14">
        <f>IFERROR(AF88/SUMIF($AA$6:$AA$377,AA88,$AF$6:$AF$377),"")</f>
        <v>2.2142686274192084E-2</v>
      </c>
      <c r="AI88" s="9">
        <f>AI87+1</f>
        <v>42087</v>
      </c>
      <c r="AJ88" s="9" t="str">
        <f>TEXT(AI88,"mmyy")</f>
        <v>0315</v>
      </c>
      <c r="AK88" s="19">
        <f>INDEX($AG$6:$AG$377,MATCH(TEXT(AI88,"mmdd"),$Z$6:$Z$377,0),1)</f>
        <v>3.4604947671808849E-2</v>
      </c>
      <c r="AL88" s="15">
        <f>AK88*INDEX($X$6:$X$29,MATCH(TEXT(AI88,"mmyy"),$S$6:$S$29,0),1)</f>
        <v>604.98111786126503</v>
      </c>
      <c r="AM88" s="18">
        <f>(AL88/SUMIF($AJ$6:$AJ$125,AJ88,$AL$6:$AL$125))*INDEX($X$6:$X$29,MATCH(TEXT(AI88,"mmyy"),$S$6:$S$29,0),1)</f>
        <v>604.98111786126503</v>
      </c>
    </row>
    <row r="89" spans="2:39" x14ac:dyDescent="0.2">
      <c r="Z89" s="9" t="s">
        <v>299</v>
      </c>
      <c r="AA89" s="9" t="str">
        <f>LEFT(Z89,2)</f>
        <v>03</v>
      </c>
      <c r="AB89" s="16">
        <f>IFERROR(AVERAGEIF('Temperature Degree Days'!$G$6:$G$1708,$Z89,'Temperature Degree Days'!$H$6:$H$1708),"")</f>
        <v>20.521560000000001</v>
      </c>
      <c r="AC89" s="15">
        <f>IFERROR(AVERAGEIF('Temperature Degree Days'!$G$6:$G$1708,$Z89,'Temperature Degree Days'!$I$6:$I$1708),"")</f>
        <v>1.1916599999999988</v>
      </c>
      <c r="AD89" s="15">
        <f>IFERROR(AVERAGEIF('Temperature Degree Days'!$E$6:$E$1708,LEFT($Z89,2),'Temperature Degree Days'!$H$6:$H$1708),"")</f>
        <v>25.442947255935483</v>
      </c>
      <c r="AE89" s="15">
        <f>IFERROR(AVERAGEIF('Temperature Degree Days'!$E$6:$E$1708,LEFT($Z89,2),'Temperature Degree Days'!$I$6:$I$1708),"")</f>
        <v>0.23043870967741928</v>
      </c>
      <c r="AF89" s="15">
        <f>IFERROR($N$8+AC89*$L$8*31+AB89*$M$8*31,"")</f>
        <v>14618.837286571497</v>
      </c>
      <c r="AG89" s="14">
        <f>IFERROR(AF89/SUMIF($AA$6:$AA$377,AA89,$AF$6:$AF$377),"")</f>
        <v>2.6364481551938608E-2</v>
      </c>
      <c r="AI89" s="9">
        <f>AI88+1</f>
        <v>42088</v>
      </c>
      <c r="AJ89" s="9" t="str">
        <f>TEXT(AI89,"mmyy")</f>
        <v>0315</v>
      </c>
      <c r="AK89" s="19">
        <f>INDEX($AG$6:$AG$377,MATCH(TEXT(AI89,"mmdd"),$Z$6:$Z$377,0),1)</f>
        <v>3.333124313991679E-2</v>
      </c>
      <c r="AL89" s="15">
        <f>AK89*INDEX($X$6:$X$29,MATCH(TEXT(AI89,"mmyy"),$S$6:$S$29,0),1)</f>
        <v>582.71357395866971</v>
      </c>
      <c r="AM89" s="18">
        <f>(AL89/SUMIF($AJ$6:$AJ$125,AJ89,$AL$6:$AL$125))*INDEX($X$6:$X$29,MATCH(TEXT(AI89,"mmyy"),$S$6:$S$29,0),1)</f>
        <v>582.71357395866971</v>
      </c>
    </row>
    <row r="90" spans="2:39" x14ac:dyDescent="0.2">
      <c r="Z90" s="9" t="s">
        <v>298</v>
      </c>
      <c r="AA90" s="9" t="str">
        <f>LEFT(Z90,2)</f>
        <v>03</v>
      </c>
      <c r="AB90" s="16">
        <f>IFERROR(AVERAGEIF('Temperature Degree Days'!$G$6:$G$1708,$Z90,'Temperature Degree Days'!$H$6:$H$1708),"")</f>
        <v>24.556649999999998</v>
      </c>
      <c r="AC90" s="15">
        <f>IFERROR(AVERAGEIF('Temperature Degree Days'!$G$6:$G$1708,$Z90,'Temperature Degree Days'!$I$6:$I$1708),"")</f>
        <v>0</v>
      </c>
      <c r="AD90" s="15">
        <f>IFERROR(AVERAGEIF('Temperature Degree Days'!$E$6:$E$1708,LEFT($Z90,2),'Temperature Degree Days'!$H$6:$H$1708),"")</f>
        <v>25.442947255935483</v>
      </c>
      <c r="AE90" s="15">
        <f>IFERROR(AVERAGEIF('Temperature Degree Days'!$E$6:$E$1708,LEFT($Z90,2),'Temperature Degree Days'!$I$6:$I$1708),"")</f>
        <v>0.23043870967741928</v>
      </c>
      <c r="AF90" s="15">
        <f>IFERROR($N$8+AC90*$L$8*31+AB90*$M$8*31,"")</f>
        <v>17186.677331451312</v>
      </c>
      <c r="AG90" s="14">
        <f>IFERROR(AF90/SUMIF($AA$6:$AA$377,AA90,$AF$6:$AF$377),"")</f>
        <v>3.0995477175219152E-2</v>
      </c>
      <c r="AI90" s="9">
        <f>AI89+1</f>
        <v>42089</v>
      </c>
      <c r="AJ90" s="9" t="str">
        <f>TEXT(AI90,"mmyy")</f>
        <v>0315</v>
      </c>
      <c r="AK90" s="19">
        <f>INDEX($AG$6:$AG$377,MATCH(TEXT(AI90,"mmdd"),$Z$6:$Z$377,0),1)</f>
        <v>3.8122581845667185E-2</v>
      </c>
      <c r="AL90" s="15">
        <f>AK90*INDEX($X$6:$X$29,MATCH(TEXT(AI90,"mmyy"),$S$6:$S$29,0),1)</f>
        <v>666.47816952308494</v>
      </c>
      <c r="AM90" s="18">
        <f>(AL90/SUMIF($AJ$6:$AJ$125,AJ90,$AL$6:$AL$125))*INDEX($X$6:$X$29,MATCH(TEXT(AI90,"mmyy"),$S$6:$S$29,0),1)</f>
        <v>666.47816952308494</v>
      </c>
    </row>
    <row r="91" spans="2:39" x14ac:dyDescent="0.2">
      <c r="Z91" s="9" t="s">
        <v>297</v>
      </c>
      <c r="AA91" s="9" t="str">
        <f>LEFT(Z91,2)</f>
        <v>03</v>
      </c>
      <c r="AB91" s="16">
        <f>IFERROR(AVERAGEIF('Temperature Degree Days'!$G$6:$G$1708,$Z91,'Temperature Degree Days'!$H$6:$H$1708),"")</f>
        <v>27.34404</v>
      </c>
      <c r="AC91" s="15">
        <f>IFERROR(AVERAGEIF('Temperature Degree Days'!$G$6:$G$1708,$Z91,'Temperature Degree Days'!$I$6:$I$1708),"")</f>
        <v>0</v>
      </c>
      <c r="AD91" s="15">
        <f>IFERROR(AVERAGEIF('Temperature Degree Days'!$E$6:$E$1708,LEFT($Z91,2),'Temperature Degree Days'!$H$6:$H$1708),"")</f>
        <v>25.442947255935483</v>
      </c>
      <c r="AE91" s="15">
        <f>IFERROR(AVERAGEIF('Temperature Degree Days'!$E$6:$E$1708,LEFT($Z91,2),'Temperature Degree Days'!$I$6:$I$1708),"")</f>
        <v>0.23043870967741928</v>
      </c>
      <c r="AF91" s="15">
        <f>IFERROR($N$8+AC91*$L$8*31+AB91*$M$8*31,"")</f>
        <v>19188.092067272097</v>
      </c>
      <c r="AG91" s="14">
        <f>IFERROR(AF91/SUMIF($AA$6:$AA$377,AA91,$AF$6:$AF$377),"")</f>
        <v>3.4604947671808849E-2</v>
      </c>
      <c r="AI91" s="9">
        <f>AI90+1</f>
        <v>42090</v>
      </c>
      <c r="AJ91" s="9" t="str">
        <f>TEXT(AI91,"mmyy")</f>
        <v>0315</v>
      </c>
      <c r="AK91" s="19">
        <f>INDEX($AG$6:$AG$377,MATCH(TEXT(AI91,"mmdd"),$Z$6:$Z$377,0),1)</f>
        <v>3.4002883657557374E-2</v>
      </c>
      <c r="AL91" s="15">
        <f>AK91*INDEX($X$6:$X$29,MATCH(TEXT(AI91,"mmyy"),$S$6:$S$29,0),1)</f>
        <v>594.45553164104297</v>
      </c>
      <c r="AM91" s="18">
        <f>(AL91/SUMIF($AJ$6:$AJ$125,AJ91,$AL$6:$AL$125))*INDEX($X$6:$X$29,MATCH(TEXT(AI91,"mmyy"),$S$6:$S$29,0),1)</f>
        <v>594.45553164104297</v>
      </c>
    </row>
    <row r="92" spans="2:39" x14ac:dyDescent="0.2">
      <c r="Z92" s="9" t="s">
        <v>296</v>
      </c>
      <c r="AA92" s="9" t="str">
        <f>LEFT(Z92,2)</f>
        <v>03</v>
      </c>
      <c r="AB92" s="16">
        <f>IFERROR(AVERAGEIF('Temperature Degree Days'!$G$6:$G$1708,$Z92,'Temperature Degree Days'!$H$6:$H$1708),"")</f>
        <v>26.360429999999997</v>
      </c>
      <c r="AC92" s="15">
        <f>IFERROR(AVERAGEIF('Temperature Degree Days'!$G$6:$G$1708,$Z92,'Temperature Degree Days'!$I$6:$I$1708),"")</f>
        <v>0</v>
      </c>
      <c r="AD92" s="15">
        <f>IFERROR(AVERAGEIF('Temperature Degree Days'!$E$6:$E$1708,LEFT($Z92,2),'Temperature Degree Days'!$H$6:$H$1708),"")</f>
        <v>25.442947255935483</v>
      </c>
      <c r="AE92" s="15">
        <f>IFERROR(AVERAGEIF('Temperature Degree Days'!$E$6:$E$1708,LEFT($Z92,2),'Temperature Degree Days'!$I$6:$I$1708),"")</f>
        <v>0.23043870967741928</v>
      </c>
      <c r="AF92" s="15">
        <f>IFERROR($N$8+AC92*$L$8*31+AB92*$M$8*31,"")</f>
        <v>18481.835838936382</v>
      </c>
      <c r="AG92" s="14">
        <f>IFERROR(AF92/SUMIF($AA$6:$AA$377,AA92,$AF$6:$AF$377),"")</f>
        <v>3.333124313991679E-2</v>
      </c>
      <c r="AI92" s="9">
        <f>AI91+1</f>
        <v>42091</v>
      </c>
      <c r="AJ92" s="9" t="str">
        <f>TEXT(AI92,"mmyy")</f>
        <v>0315</v>
      </c>
      <c r="AK92" s="19">
        <f>INDEX($AG$6:$AG$377,MATCH(TEXT(AI92,"mmdd"),$Z$6:$Z$377,0),1)</f>
        <v>3.0683839704427739E-2</v>
      </c>
      <c r="AL92" s="15">
        <f>AK92*INDEX($X$6:$X$29,MATCH(TEXT(AI92,"mmyy"),$S$6:$S$29,0),1)</f>
        <v>536.43033420285019</v>
      </c>
      <c r="AM92" s="18">
        <f>(AL92/SUMIF($AJ$6:$AJ$125,AJ92,$AL$6:$AL$125))*INDEX($X$6:$X$29,MATCH(TEXT(AI92,"mmyy"),$S$6:$S$29,0),1)</f>
        <v>536.43033420285019</v>
      </c>
    </row>
    <row r="93" spans="2:39" x14ac:dyDescent="0.2">
      <c r="Z93" s="9" t="s">
        <v>295</v>
      </c>
      <c r="AA93" s="9" t="str">
        <f>LEFT(Z93,2)</f>
        <v>03</v>
      </c>
      <c r="AB93" s="16">
        <f>IFERROR(AVERAGEIF('Temperature Degree Days'!$G$6:$G$1708,$Z93,'Temperature Degree Days'!$H$6:$H$1708),"")</f>
        <v>30.060510000000004</v>
      </c>
      <c r="AC93" s="15">
        <f>IFERROR(AVERAGEIF('Temperature Degree Days'!$G$6:$G$1708,$Z93,'Temperature Degree Days'!$I$6:$I$1708),"")</f>
        <v>0</v>
      </c>
      <c r="AD93" s="15">
        <f>IFERROR(AVERAGEIF('Temperature Degree Days'!$E$6:$E$1708,LEFT($Z93,2),'Temperature Degree Days'!$H$6:$H$1708),"")</f>
        <v>25.442947255935483</v>
      </c>
      <c r="AE93" s="15">
        <f>IFERROR(AVERAGEIF('Temperature Degree Days'!$E$6:$E$1708,LEFT($Z93,2),'Temperature Degree Days'!$I$6:$I$1708),"")</f>
        <v>0.23043870967741928</v>
      </c>
      <c r="AF93" s="15">
        <f>IFERROR($N$8+AC93*$L$8*31+AB93*$M$8*31,"")</f>
        <v>21138.584494745497</v>
      </c>
      <c r="AG93" s="14">
        <f>IFERROR(AF93/SUMIF($AA$6:$AA$377,AA93,$AF$6:$AF$377),"")</f>
        <v>3.8122581845667185E-2</v>
      </c>
      <c r="AI93" s="9">
        <f>AI92+1</f>
        <v>42092</v>
      </c>
      <c r="AJ93" s="9" t="str">
        <f>TEXT(AI93,"mmyy")</f>
        <v>0315</v>
      </c>
      <c r="AK93" s="19">
        <f>INDEX($AG$6:$AG$377,MATCH(TEXT(AI93,"mmdd"),$Z$6:$Z$377,0),1)</f>
        <v>2.9865004674592122E-2</v>
      </c>
      <c r="AL93" s="15">
        <f>AK93*INDEX($X$6:$X$29,MATCH(TEXT(AI93,"mmyy"),$S$6:$S$29,0),1)</f>
        <v>522.11504794979567</v>
      </c>
      <c r="AM93" s="18">
        <f>(AL93/SUMIF($AJ$6:$AJ$125,AJ93,$AL$6:$AL$125))*INDEX($X$6:$X$29,MATCH(TEXT(AI93,"mmyy"),$S$6:$S$29,0),1)</f>
        <v>522.11504794979567</v>
      </c>
    </row>
    <row r="94" spans="2:39" x14ac:dyDescent="0.2">
      <c r="Z94" s="9" t="s">
        <v>294</v>
      </c>
      <c r="AA94" s="9" t="str">
        <f>LEFT(Z94,2)</f>
        <v>03</v>
      </c>
      <c r="AB94" s="16">
        <f>IFERROR(AVERAGEIF('Temperature Degree Days'!$G$6:$G$1708,$Z94,'Temperature Degree Days'!$H$6:$H$1708),"")</f>
        <v>26.879100000000001</v>
      </c>
      <c r="AC94" s="15">
        <f>IFERROR(AVERAGEIF('Temperature Degree Days'!$G$6:$G$1708,$Z94,'Temperature Degree Days'!$I$6:$I$1708),"")</f>
        <v>0</v>
      </c>
      <c r="AD94" s="15">
        <f>IFERROR(AVERAGEIF('Temperature Degree Days'!$E$6:$E$1708,LEFT($Z94,2),'Temperature Degree Days'!$H$6:$H$1708),"")</f>
        <v>25.442947255935483</v>
      </c>
      <c r="AE94" s="15">
        <f>IFERROR(AVERAGEIF('Temperature Degree Days'!$E$6:$E$1708,LEFT($Z94,2),'Temperature Degree Days'!$I$6:$I$1708),"")</f>
        <v>0.23043870967741928</v>
      </c>
      <c r="AF94" s="15">
        <f>IFERROR($N$8+AC94*$L$8*31+AB94*$M$8*31,"")</f>
        <v>18854.253685390653</v>
      </c>
      <c r="AG94" s="14">
        <f>IFERROR(AF94/SUMIF($AA$6:$AA$377,AA94,$AF$6:$AF$377),"")</f>
        <v>3.4002883657557374E-2</v>
      </c>
      <c r="AI94" s="9">
        <f>AI93+1</f>
        <v>42093</v>
      </c>
      <c r="AJ94" s="9" t="str">
        <f>TEXT(AI94,"mmyy")</f>
        <v>0315</v>
      </c>
      <c r="AK94" s="19">
        <f>INDEX($AG$6:$AG$377,MATCH(TEXT(AI94,"mmdd"),$Z$6:$Z$377,0),1)</f>
        <v>2.4681030726098171E-2</v>
      </c>
      <c r="AL94" s="15">
        <f>AK94*INDEX($X$6:$X$29,MATCH(TEXT(AI94,"mmyy"),$S$6:$S$29,0),1)</f>
        <v>431.4862053904273</v>
      </c>
      <c r="AM94" s="18">
        <f>(AL94/SUMIF($AJ$6:$AJ$125,AJ94,$AL$6:$AL$125))*INDEX($X$6:$X$29,MATCH(TEXT(AI94,"mmyy"),$S$6:$S$29,0),1)</f>
        <v>431.4862053904273</v>
      </c>
    </row>
    <row r="95" spans="2:39" x14ac:dyDescent="0.2">
      <c r="Z95" s="9" t="s">
        <v>293</v>
      </c>
      <c r="AA95" s="9" t="str">
        <f>LEFT(Z95,2)</f>
        <v>03</v>
      </c>
      <c r="AB95" s="16">
        <f>IFERROR(AVERAGEIF('Temperature Degree Days'!$G$6:$G$1708,$Z95,'Temperature Degree Days'!$H$6:$H$1708),"")</f>
        <v>24.315989999999999</v>
      </c>
      <c r="AC95" s="15">
        <f>IFERROR(AVERAGEIF('Temperature Degree Days'!$G$6:$G$1708,$Z95,'Temperature Degree Days'!$I$6:$I$1708),"")</f>
        <v>0</v>
      </c>
      <c r="AD95" s="15">
        <f>IFERROR(AVERAGEIF('Temperature Degree Days'!$E$6:$E$1708,LEFT($Z95,2),'Temperature Degree Days'!$H$6:$H$1708),"")</f>
        <v>25.442947255935483</v>
      </c>
      <c r="AE95" s="15">
        <f>IFERROR(AVERAGEIF('Temperature Degree Days'!$E$6:$E$1708,LEFT($Z95,2),'Temperature Degree Days'!$I$6:$I$1708),"")</f>
        <v>0.23043870967741928</v>
      </c>
      <c r="AF95" s="15">
        <f>IFERROR($N$8+AC95*$L$8*31+AB95*$M$8*31,"")</f>
        <v>17013.877518607529</v>
      </c>
      <c r="AG95" s="14">
        <f>IFERROR(AF95/SUMIF($AA$6:$AA$377,AA95,$AF$6:$AF$377),"")</f>
        <v>3.0683839704427739E-2</v>
      </c>
      <c r="AI95" s="9">
        <f>AI94+1</f>
        <v>42094</v>
      </c>
      <c r="AJ95" s="9" t="str">
        <f>TEXT(AI95,"mmyy")</f>
        <v>0315</v>
      </c>
      <c r="AK95" s="19">
        <f>INDEX($AG$6:$AG$377,MATCH(TEXT(AI95,"mmdd"),$Z$6:$Z$377,0),1)</f>
        <v>2.3308730345182358E-2</v>
      </c>
      <c r="AL95" s="15">
        <f>AK95*INDEX($X$6:$X$29,MATCH(TEXT(AI95,"mmyy"),$S$6:$S$29,0),1)</f>
        <v>407.49495921483407</v>
      </c>
      <c r="AM95" s="18">
        <f>(AL95/SUMIF($AJ$6:$AJ$125,AJ95,$AL$6:$AL$125))*INDEX($X$6:$X$29,MATCH(TEXT(AI95,"mmyy"),$S$6:$S$29,0),1)</f>
        <v>407.49495921483407</v>
      </c>
    </row>
    <row r="96" spans="2:39" x14ac:dyDescent="0.2">
      <c r="Z96" s="9" t="s">
        <v>292</v>
      </c>
      <c r="AA96" s="9" t="str">
        <f>LEFT(Z96,2)</f>
        <v>03</v>
      </c>
      <c r="AB96" s="16">
        <f>IFERROR(AVERAGEIF('Temperature Degree Days'!$G$6:$G$1708,$Z96,'Temperature Degree Days'!$H$6:$H$1708),"")</f>
        <v>23.683650000000004</v>
      </c>
      <c r="AC96" s="15">
        <f>IFERROR(AVERAGEIF('Temperature Degree Days'!$G$6:$G$1708,$Z96,'Temperature Degree Days'!$I$6:$I$1708),"")</f>
        <v>0</v>
      </c>
      <c r="AD96" s="15">
        <f>IFERROR(AVERAGEIF('Temperature Degree Days'!$E$6:$E$1708,LEFT($Z96,2),'Temperature Degree Days'!$H$6:$H$1708),"")</f>
        <v>25.442947255935483</v>
      </c>
      <c r="AE96" s="15">
        <f>IFERROR(AVERAGEIF('Temperature Degree Days'!$E$6:$E$1708,LEFT($Z96,2),'Temperature Degree Days'!$I$6:$I$1708),"")</f>
        <v>0.23043870967741928</v>
      </c>
      <c r="AF96" s="15">
        <f>IFERROR($N$8+AC96*$L$8*31+AB96*$M$8*31,"")</f>
        <v>16559.841809916281</v>
      </c>
      <c r="AG96" s="14">
        <f>IFERROR(AF96/SUMIF($AA$6:$AA$377,AA96,$AF$6:$AF$377),"")</f>
        <v>2.9865004674592122E-2</v>
      </c>
      <c r="AI96" s="9">
        <f>AI95+1</f>
        <v>42095</v>
      </c>
      <c r="AJ96" s="9" t="str">
        <f>TEXT(AI96,"mmyy")</f>
        <v>0415</v>
      </c>
      <c r="AK96" s="19">
        <f>INDEX($AG$6:$AG$377,MATCH(TEXT(AI96,"mmdd"),$Z$6:$Z$377,0),1)</f>
        <v>4.2818432689869589E-2</v>
      </c>
      <c r="AL96" s="15">
        <f>AK96*INDEX($X$6:$X$29,MATCH(TEXT(AI96,"mmyy"),$S$6:$S$29,0),1)</f>
        <v>374.78500085287288</v>
      </c>
      <c r="AM96" s="18">
        <f>(AL96/SUMIF($AJ$6:$AJ$125,AJ96,$AL$6:$AL$125))*INDEX($X$6:$X$29,MATCH(TEXT(AI96,"mmyy"),$S$6:$S$29,0),1)</f>
        <v>374.78500085287288</v>
      </c>
    </row>
    <row r="97" spans="26:39" x14ac:dyDescent="0.2">
      <c r="Z97" s="9" t="s">
        <v>291</v>
      </c>
      <c r="AA97" s="9" t="str">
        <f>LEFT(Z97,2)</f>
        <v>03</v>
      </c>
      <c r="AB97" s="16">
        <f>IFERROR(AVERAGEIF('Temperature Degree Days'!$G$6:$G$1708,$Z97,'Temperature Degree Days'!$H$6:$H$1708),"")</f>
        <v>19.68036</v>
      </c>
      <c r="AC97" s="15">
        <f>IFERROR(AVERAGEIF('Temperature Degree Days'!$G$6:$G$1708,$Z97,'Temperature Degree Days'!$I$6:$I$1708),"")</f>
        <v>0</v>
      </c>
      <c r="AD97" s="15">
        <f>IFERROR(AVERAGEIF('Temperature Degree Days'!$E$6:$E$1708,LEFT($Z97,2),'Temperature Degree Days'!$H$6:$H$1708),"")</f>
        <v>25.442947255935483</v>
      </c>
      <c r="AE97" s="15">
        <f>IFERROR(AVERAGEIF('Temperature Degree Days'!$E$6:$E$1708,LEFT($Z97,2),'Temperature Degree Days'!$I$6:$I$1708),"")</f>
        <v>0.23043870967741928</v>
      </c>
      <c r="AF97" s="15">
        <f>IFERROR($N$8+AC97*$L$8*31+AB97*$M$8*31,"")</f>
        <v>13685.380899256492</v>
      </c>
      <c r="AG97" s="14">
        <f>IFERROR(AF97/SUMIF($AA$6:$AA$377,AA97,$AF$6:$AF$377),"")</f>
        <v>2.4681030726098171E-2</v>
      </c>
      <c r="AI97" s="9">
        <f>AI96+1</f>
        <v>42096</v>
      </c>
      <c r="AJ97" s="9" t="str">
        <f>TEXT(AI97,"mmyy")</f>
        <v>0415</v>
      </c>
      <c r="AK97" s="19">
        <f>INDEX($AG$6:$AG$377,MATCH(TEXT(AI97,"mmdd"),$Z$6:$Z$377,0),1)</f>
        <v>4.2403051317523324E-2</v>
      </c>
      <c r="AL97" s="15">
        <f>AK97*INDEX($X$6:$X$29,MATCH(TEXT(AI97,"mmyy"),$S$6:$S$29,0),1)</f>
        <v>371.14921368811071</v>
      </c>
      <c r="AM97" s="18">
        <f>(AL97/SUMIF($AJ$6:$AJ$125,AJ97,$AL$6:$AL$125))*INDEX($X$6:$X$29,MATCH(TEXT(AI97,"mmyy"),$S$6:$S$29,0),1)</f>
        <v>371.14921368811071</v>
      </c>
    </row>
    <row r="98" spans="26:39" x14ac:dyDescent="0.2">
      <c r="Z98" s="9" t="s">
        <v>290</v>
      </c>
      <c r="AA98" s="9" t="str">
        <f>LEFT(Z98,2)</f>
        <v>03</v>
      </c>
      <c r="AB98" s="16">
        <f>IFERROR(AVERAGEIF('Temperature Degree Days'!$G$6:$G$1708,$Z98,'Temperature Degree Days'!$H$6:$H$1708),"")</f>
        <v>18.620609999999999</v>
      </c>
      <c r="AC98" s="15">
        <f>IFERROR(AVERAGEIF('Temperature Degree Days'!$G$6:$G$1708,$Z98,'Temperature Degree Days'!$I$6:$I$1708),"")</f>
        <v>0</v>
      </c>
      <c r="AD98" s="15">
        <f>IFERROR(AVERAGEIF('Temperature Degree Days'!$E$6:$E$1708,LEFT($Z98,2),'Temperature Degree Days'!$H$6:$H$1708),"")</f>
        <v>25.442947255935483</v>
      </c>
      <c r="AE98" s="15">
        <f>IFERROR(AVERAGEIF('Temperature Degree Days'!$E$6:$E$1708,LEFT($Z98,2),'Temperature Degree Days'!$I$6:$I$1708),"")</f>
        <v>0.23043870967741928</v>
      </c>
      <c r="AF98" s="15">
        <f>IFERROR($N$8+AC98*$L$8*31+AB98*$M$8*31,"")</f>
        <v>12924.45427388793</v>
      </c>
      <c r="AG98" s="14">
        <f>IFERROR(AF98/SUMIF($AA$6:$AA$377,AA98,$AF$6:$AF$377),"")</f>
        <v>2.3308730345182358E-2</v>
      </c>
      <c r="AI98" s="9">
        <f>AI97+1</f>
        <v>42097</v>
      </c>
      <c r="AJ98" s="9" t="str">
        <f>TEXT(AI98,"mmyy")</f>
        <v>0415</v>
      </c>
      <c r="AK98" s="19">
        <f>INDEX($AG$6:$AG$377,MATCH(TEXT(AI98,"mmdd"),$Z$6:$Z$377,0),1)</f>
        <v>3.8746606644159694E-2</v>
      </c>
      <c r="AL98" s="15">
        <f>AK98*INDEX($X$6:$X$29,MATCH(TEXT(AI98,"mmyy"),$S$6:$S$29,0),1)</f>
        <v>339.14475827166365</v>
      </c>
      <c r="AM98" s="18">
        <f>(AL98/SUMIF($AJ$6:$AJ$125,AJ98,$AL$6:$AL$125))*INDEX($X$6:$X$29,MATCH(TEXT(AI98,"mmyy"),$S$6:$S$29,0),1)</f>
        <v>339.14475827166365</v>
      </c>
    </row>
    <row r="99" spans="26:39" x14ac:dyDescent="0.2">
      <c r="Z99" s="9" t="s">
        <v>289</v>
      </c>
      <c r="AA99" s="9" t="str">
        <f>LEFT(Z99,2)</f>
        <v>04</v>
      </c>
      <c r="AB99" s="16">
        <f>IFERROR(AVERAGEIF('Temperature Degree Days'!$G$6:$G$1708,$Z99,'Temperature Degree Days'!$H$6:$H$1708),"")</f>
        <v>16.469339999999999</v>
      </c>
      <c r="AC99" s="15">
        <f>IFERROR(AVERAGEIF('Temperature Degree Days'!$G$6:$G$1708,$Z99,'Temperature Degree Days'!$I$6:$I$1708),"")</f>
        <v>0</v>
      </c>
      <c r="AD99" s="15">
        <f>IFERROR(AVERAGEIF('Temperature Degree Days'!$E$6:$E$1708,LEFT($Z99,2),'Temperature Degree Days'!$H$6:$H$1708),"")</f>
        <v>12.899814513933332</v>
      </c>
      <c r="AE99" s="15">
        <f>IFERROR(AVERAGEIF('Temperature Degree Days'!$E$6:$E$1708,LEFT($Z99,2),'Temperature Degree Days'!$I$6:$I$1708),"")</f>
        <v>0.15252099999999993</v>
      </c>
      <c r="AF99" s="15">
        <f>IFERROR($N$8+AC99*$L$8*31+AB99*$M$8*31,"")</f>
        <v>11379.78937994443</v>
      </c>
      <c r="AG99" s="14">
        <f>IFERROR(AF99/SUMIF($AA$6:$AA$377,AA99,$AF$6:$AF$377),"")</f>
        <v>4.2818432689869589E-2</v>
      </c>
      <c r="AI99" s="9">
        <f>AI98+1</f>
        <v>42098</v>
      </c>
      <c r="AJ99" s="9" t="str">
        <f>TEXT(AI99,"mmyy")</f>
        <v>0415</v>
      </c>
      <c r="AK99" s="19">
        <f>INDEX($AG$6:$AG$377,MATCH(TEXT(AI99,"mmdd"),$Z$6:$Z$377,0),1)</f>
        <v>4.5941481012860871E-2</v>
      </c>
      <c r="AL99" s="15">
        <f>AK99*INDEX($X$6:$X$29,MATCH(TEXT(AI99,"mmyy"),$S$6:$S$29,0),1)</f>
        <v>402.1206970674794</v>
      </c>
      <c r="AM99" s="18">
        <f>(AL99/SUMIF($AJ$6:$AJ$125,AJ99,$AL$6:$AL$125))*INDEX($X$6:$X$29,MATCH(TEXT(AI99,"mmyy"),$S$6:$S$29,0),1)</f>
        <v>402.1206970674794</v>
      </c>
    </row>
    <row r="100" spans="26:39" x14ac:dyDescent="0.2">
      <c r="Z100" s="9" t="s">
        <v>288</v>
      </c>
      <c r="AA100" s="9" t="str">
        <f>LEFT(Z100,2)</f>
        <v>04</v>
      </c>
      <c r="AB100" s="16">
        <f>IFERROR(AVERAGEIF('Temperature Degree Days'!$G$6:$G$1708,$Z100,'Temperature Degree Days'!$H$6:$H$1708),"")</f>
        <v>16.315591417999997</v>
      </c>
      <c r="AC100" s="15">
        <f>IFERROR(AVERAGEIF('Temperature Degree Days'!$G$6:$G$1708,$Z100,'Temperature Degree Days'!$I$6:$I$1708),"")</f>
        <v>0</v>
      </c>
      <c r="AD100" s="15">
        <f>IFERROR(AVERAGEIF('Temperature Degree Days'!$E$6:$E$1708,LEFT($Z100,2),'Temperature Degree Days'!$H$6:$H$1708),"")</f>
        <v>12.899814513933332</v>
      </c>
      <c r="AE100" s="15">
        <f>IFERROR(AVERAGEIF('Temperature Degree Days'!$E$6:$E$1708,LEFT($Z100,2),'Temperature Degree Days'!$I$6:$I$1708),"")</f>
        <v>0.15252099999999993</v>
      </c>
      <c r="AF100" s="15">
        <f>IFERROR($N$8+AC100*$L$8*31+AB100*$M$8*31,"")</f>
        <v>11269.394107798676</v>
      </c>
      <c r="AG100" s="14">
        <f>IFERROR(AF100/SUMIF($AA$6:$AA$377,AA100,$AF$6:$AF$377),"")</f>
        <v>4.2403051317523324E-2</v>
      </c>
      <c r="AI100" s="9">
        <f>AI99+1</f>
        <v>42099</v>
      </c>
      <c r="AJ100" s="9" t="str">
        <f>TEXT(AI100,"mmyy")</f>
        <v>0415</v>
      </c>
      <c r="AK100" s="19">
        <f>INDEX($AG$6:$AG$377,MATCH(TEXT(AI100,"mmdd"),$Z$6:$Z$377,0),1)</f>
        <v>5.0349103011526605E-2</v>
      </c>
      <c r="AL100" s="15">
        <f>AK100*INDEX($X$6:$X$29,MATCH(TEXT(AI100,"mmyy"),$S$6:$S$29,0),1)</f>
        <v>440.70012444852654</v>
      </c>
      <c r="AM100" s="18">
        <f>(AL100/SUMIF($AJ$6:$AJ$125,AJ100,$AL$6:$AL$125))*INDEX($X$6:$X$29,MATCH(TEXT(AI100,"mmyy"),$S$6:$S$29,0),1)</f>
        <v>440.70012444852654</v>
      </c>
    </row>
    <row r="101" spans="26:39" x14ac:dyDescent="0.2">
      <c r="Z101" s="9" t="s">
        <v>287</v>
      </c>
      <c r="AA101" s="9" t="str">
        <f>LEFT(Z101,2)</f>
        <v>04</v>
      </c>
      <c r="AB101" s="16">
        <f>IFERROR(AVERAGEIF('Temperature Degree Days'!$G$6:$G$1708,$Z101,'Temperature Degree Days'!$H$6:$H$1708),"")</f>
        <v>14.85399</v>
      </c>
      <c r="AC101" s="15">
        <f>IFERROR(AVERAGEIF('Temperature Degree Days'!$G$6:$G$1708,$Z101,'Temperature Degree Days'!$I$6:$I$1708),"")</f>
        <v>0.28103999999999874</v>
      </c>
      <c r="AD101" s="15">
        <f>IFERROR(AVERAGEIF('Temperature Degree Days'!$E$6:$E$1708,LEFT($Z101,2),'Temperature Degree Days'!$H$6:$H$1708),"")</f>
        <v>12.899814513933332</v>
      </c>
      <c r="AE101" s="15">
        <f>IFERROR(AVERAGEIF('Temperature Degree Days'!$E$6:$E$1708,LEFT($Z101,2),'Temperature Degree Days'!$I$6:$I$1708),"")</f>
        <v>0.15252099999999993</v>
      </c>
      <c r="AF101" s="15">
        <f>IFERROR($N$8+AC101*$L$8*31+AB101*$M$8*31,"")</f>
        <v>10297.626398231339</v>
      </c>
      <c r="AG101" s="14">
        <f>IFERROR(AF101/SUMIF($AA$6:$AA$377,AA101,$AF$6:$AF$377),"")</f>
        <v>3.8746606644159694E-2</v>
      </c>
      <c r="AI101" s="9">
        <f>AI100+1</f>
        <v>42100</v>
      </c>
      <c r="AJ101" s="9" t="str">
        <f>TEXT(AI101,"mmyy")</f>
        <v>0415</v>
      </c>
      <c r="AK101" s="19">
        <f>INDEX($AG$6:$AG$377,MATCH(TEXT(AI101,"mmdd"),$Z$6:$Z$377,0),1)</f>
        <v>3.5528969463853123E-2</v>
      </c>
      <c r="AL101" s="15">
        <f>AK101*INDEX($X$6:$X$29,MATCH(TEXT(AI101,"mmyy"),$S$6:$S$29,0),1)</f>
        <v>310.9811362610256</v>
      </c>
      <c r="AM101" s="18">
        <f>(AL101/SUMIF($AJ$6:$AJ$125,AJ101,$AL$6:$AL$125))*INDEX($X$6:$X$29,MATCH(TEXT(AI101,"mmyy"),$S$6:$S$29,0),1)</f>
        <v>310.9811362610256</v>
      </c>
    </row>
    <row r="102" spans="26:39" x14ac:dyDescent="0.2">
      <c r="Z102" s="9" t="s">
        <v>286</v>
      </c>
      <c r="AA102" s="9" t="str">
        <f>LEFT(Z102,2)</f>
        <v>04</v>
      </c>
      <c r="AB102" s="16">
        <f>IFERROR(AVERAGEIF('Temperature Degree Days'!$G$6:$G$1708,$Z102,'Temperature Degree Days'!$H$6:$H$1708),"")</f>
        <v>17.625300000000003</v>
      </c>
      <c r="AC102" s="15">
        <f>IFERROR(AVERAGEIF('Temperature Degree Days'!$G$6:$G$1708,$Z102,'Temperature Degree Days'!$I$6:$I$1708),"")</f>
        <v>0</v>
      </c>
      <c r="AD102" s="15">
        <f>IFERROR(AVERAGEIF('Temperature Degree Days'!$E$6:$E$1708,LEFT($Z102,2),'Temperature Degree Days'!$H$6:$H$1708),"")</f>
        <v>12.899814513933332</v>
      </c>
      <c r="AE102" s="15">
        <f>IFERROR(AVERAGEIF('Temperature Degree Days'!$E$6:$E$1708,LEFT($Z102,2),'Temperature Degree Days'!$I$6:$I$1708),"")</f>
        <v>0.15252099999999993</v>
      </c>
      <c r="AF102" s="15">
        <f>IFERROR($N$8+AC102*$L$8*31+AB102*$M$8*31,"")</f>
        <v>12209.797157119277</v>
      </c>
      <c r="AG102" s="14">
        <f>IFERROR(AF102/SUMIF($AA$6:$AA$377,AA102,$AF$6:$AF$377),"")</f>
        <v>4.5941481012860871E-2</v>
      </c>
      <c r="AI102" s="9">
        <f>AI101+1</f>
        <v>42101</v>
      </c>
      <c r="AJ102" s="9" t="str">
        <f>TEXT(AI102,"mmyy")</f>
        <v>0415</v>
      </c>
      <c r="AK102" s="19">
        <f>INDEX($AG$6:$AG$377,MATCH(TEXT(AI102,"mmdd"),$Z$6:$Z$377,0),1)</f>
        <v>3.2799098432848534E-2</v>
      </c>
      <c r="AL102" s="15">
        <f>AK102*INDEX($X$6:$X$29,MATCH(TEXT(AI102,"mmyy"),$S$6:$S$29,0),1)</f>
        <v>287.08687735403515</v>
      </c>
      <c r="AM102" s="18">
        <f>(AL102/SUMIF($AJ$6:$AJ$125,AJ102,$AL$6:$AL$125))*INDEX($X$6:$X$29,MATCH(TEXT(AI102,"mmyy"),$S$6:$S$29,0),1)</f>
        <v>287.08687735403515</v>
      </c>
    </row>
    <row r="103" spans="26:39" x14ac:dyDescent="0.2">
      <c r="Z103" s="9" t="s">
        <v>285</v>
      </c>
      <c r="AA103" s="9" t="str">
        <f>LEFT(Z103,2)</f>
        <v>04</v>
      </c>
      <c r="AB103" s="16">
        <f>IFERROR(AVERAGEIF('Temperature Degree Days'!$G$6:$G$1708,$Z103,'Temperature Degree Days'!$H$6:$H$1708),"")</f>
        <v>19.256729999999997</v>
      </c>
      <c r="AC103" s="15">
        <f>IFERROR(AVERAGEIF('Temperature Degree Days'!$G$6:$G$1708,$Z103,'Temperature Degree Days'!$I$6:$I$1708),"")</f>
        <v>0</v>
      </c>
      <c r="AD103" s="15">
        <f>IFERROR(AVERAGEIF('Temperature Degree Days'!$E$6:$E$1708,LEFT($Z103,2),'Temperature Degree Days'!$H$6:$H$1708),"")</f>
        <v>12.899814513933332</v>
      </c>
      <c r="AE103" s="15">
        <f>IFERROR(AVERAGEIF('Temperature Degree Days'!$E$6:$E$1708,LEFT($Z103,2),'Temperature Degree Days'!$I$6:$I$1708),"")</f>
        <v>0.15252099999999993</v>
      </c>
      <c r="AF103" s="15">
        <f>IFERROR($N$8+AC103*$L$8*31+AB103*$M$8*31,"")</f>
        <v>13381.204115765211</v>
      </c>
      <c r="AG103" s="14">
        <f>IFERROR(AF103/SUMIF($AA$6:$AA$377,AA103,$AF$6:$AF$377),"")</f>
        <v>5.0349103011526605E-2</v>
      </c>
      <c r="AI103" s="9">
        <f>AI102+1</f>
        <v>42102</v>
      </c>
      <c r="AJ103" s="9" t="str">
        <f>TEXT(AI103,"mmyy")</f>
        <v>0415</v>
      </c>
      <c r="AK103" s="19">
        <f>INDEX($AG$6:$AG$377,MATCH(TEXT(AI103,"mmdd"),$Z$6:$Z$377,0),1)</f>
        <v>2.4530460837734764E-2</v>
      </c>
      <c r="AL103" s="15">
        <f>AK103*INDEX($X$6:$X$29,MATCH(TEXT(AI103,"mmyy"),$S$6:$S$29,0),1)</f>
        <v>214.71240791508265</v>
      </c>
      <c r="AM103" s="18">
        <f>(AL103/SUMIF($AJ$6:$AJ$125,AJ103,$AL$6:$AL$125))*INDEX($X$6:$X$29,MATCH(TEXT(AI103,"mmyy"),$S$6:$S$29,0),1)</f>
        <v>214.71240791508265</v>
      </c>
    </row>
    <row r="104" spans="26:39" x14ac:dyDescent="0.2">
      <c r="Z104" s="9" t="s">
        <v>284</v>
      </c>
      <c r="AA104" s="9" t="str">
        <f>LEFT(Z104,2)</f>
        <v>04</v>
      </c>
      <c r="AB104" s="16">
        <f>IFERROR(AVERAGEIF('Temperature Degree Days'!$G$6:$G$1708,$Z104,'Temperature Degree Days'!$H$6:$H$1708),"")</f>
        <v>13.771229999999999</v>
      </c>
      <c r="AC104" s="15">
        <f>IFERROR(AVERAGEIF('Temperature Degree Days'!$G$6:$G$1708,$Z104,'Temperature Degree Days'!$I$6:$I$1708),"")</f>
        <v>0</v>
      </c>
      <c r="AD104" s="15">
        <f>IFERROR(AVERAGEIF('Temperature Degree Days'!$E$6:$E$1708,LEFT($Z104,2),'Temperature Degree Days'!$H$6:$H$1708),"")</f>
        <v>12.899814513933332</v>
      </c>
      <c r="AE104" s="15">
        <f>IFERROR(AVERAGEIF('Temperature Degree Days'!$E$6:$E$1708,LEFT($Z104,2),'Temperature Degree Days'!$I$6:$I$1708),"")</f>
        <v>0.15252099999999993</v>
      </c>
      <c r="AF104" s="15">
        <f>IFERROR($N$8+AC104*$L$8*31+AB104*$M$8*31,"")</f>
        <v>9442.4798850888801</v>
      </c>
      <c r="AG104" s="14">
        <f>IFERROR(AF104/SUMIF($AA$6:$AA$377,AA104,$AF$6:$AF$377),"")</f>
        <v>3.5528969463853123E-2</v>
      </c>
      <c r="AI104" s="9">
        <f>AI103+1</f>
        <v>42103</v>
      </c>
      <c r="AJ104" s="9" t="str">
        <f>TEXT(AI104,"mmyy")</f>
        <v>0415</v>
      </c>
      <c r="AK104" s="19">
        <f>INDEX($AG$6:$AG$377,MATCH(TEXT(AI104,"mmdd"),$Z$6:$Z$377,0),1)</f>
        <v>1.9302239406955544E-2</v>
      </c>
      <c r="AL104" s="15">
        <f>AK104*INDEX($X$6:$X$29,MATCH(TEXT(AI104,"mmyy"),$S$6:$S$29,0),1)</f>
        <v>168.95036455432259</v>
      </c>
      <c r="AM104" s="18">
        <f>(AL104/SUMIF($AJ$6:$AJ$125,AJ104,$AL$6:$AL$125))*INDEX($X$6:$X$29,MATCH(TEXT(AI104,"mmyy"),$S$6:$S$29,0),1)</f>
        <v>168.95036455432259</v>
      </c>
    </row>
    <row r="105" spans="26:39" x14ac:dyDescent="0.2">
      <c r="Z105" s="9" t="s">
        <v>283</v>
      </c>
      <c r="AA105" s="9" t="str">
        <f>LEFT(Z105,2)</f>
        <v>04</v>
      </c>
      <c r="AB105" s="16">
        <f>IFERROR(AVERAGEIF('Temperature Degree Days'!$G$6:$G$1708,$Z105,'Temperature Degree Days'!$H$6:$H$1708),"")</f>
        <v>12.7608</v>
      </c>
      <c r="AC105" s="15">
        <f>IFERROR(AVERAGEIF('Temperature Degree Days'!$G$6:$G$1708,$Z105,'Temperature Degree Days'!$I$6:$I$1708),"")</f>
        <v>0</v>
      </c>
      <c r="AD105" s="15">
        <f>IFERROR(AVERAGEIF('Temperature Degree Days'!$E$6:$E$1708,LEFT($Z105,2),'Temperature Degree Days'!$H$6:$H$1708),"")</f>
        <v>12.899814513933332</v>
      </c>
      <c r="AE105" s="15">
        <f>IFERROR(AVERAGEIF('Temperature Degree Days'!$E$6:$E$1708,LEFT($Z105,2),'Temperature Degree Days'!$I$6:$I$1708),"")</f>
        <v>0.15252099999999993</v>
      </c>
      <c r="AF105" s="15">
        <f>IFERROR($N$8+AC105*$L$8*31+AB105*$M$8*31,"")</f>
        <v>8716.9662355761138</v>
      </c>
      <c r="AG105" s="14">
        <f>IFERROR(AF105/SUMIF($AA$6:$AA$377,AA105,$AF$6:$AF$377),"")</f>
        <v>3.2799098432848534E-2</v>
      </c>
      <c r="AI105" s="9">
        <f>AI104+1</f>
        <v>42104</v>
      </c>
      <c r="AJ105" s="9" t="str">
        <f>TEXT(AI105,"mmyy")</f>
        <v>0415</v>
      </c>
      <c r="AK105" s="19">
        <f>INDEX($AG$6:$AG$377,MATCH(TEXT(AI105,"mmdd"),$Z$6:$Z$377,0),1)</f>
        <v>2.8989457653962335E-2</v>
      </c>
      <c r="AL105" s="15">
        <f>AK105*INDEX($X$6:$X$29,MATCH(TEXT(AI105,"mmyy"),$S$6:$S$29,0),1)</f>
        <v>253.74151338647906</v>
      </c>
      <c r="AM105" s="18">
        <f>(AL105/SUMIF($AJ$6:$AJ$125,AJ105,$AL$6:$AL$125))*INDEX($X$6:$X$29,MATCH(TEXT(AI105,"mmyy"),$S$6:$S$29,0),1)</f>
        <v>253.74151338647906</v>
      </c>
    </row>
    <row r="106" spans="26:39" x14ac:dyDescent="0.2">
      <c r="Z106" s="9" t="s">
        <v>282</v>
      </c>
      <c r="AA106" s="9" t="str">
        <f>LEFT(Z106,2)</f>
        <v>04</v>
      </c>
      <c r="AB106" s="16">
        <f>IFERROR(AVERAGEIF('Temperature Degree Days'!$G$6:$G$1708,$Z106,'Temperature Degree Days'!$H$6:$H$1708),"")</f>
        <v>9.7002600000000001</v>
      </c>
      <c r="AC106" s="15">
        <f>IFERROR(AVERAGEIF('Temperature Degree Days'!$G$6:$G$1708,$Z106,'Temperature Degree Days'!$I$6:$I$1708),"")</f>
        <v>0</v>
      </c>
      <c r="AD106" s="15">
        <f>IFERROR(AVERAGEIF('Temperature Degree Days'!$E$6:$E$1708,LEFT($Z106,2),'Temperature Degree Days'!$H$6:$H$1708),"")</f>
        <v>12.899814513933332</v>
      </c>
      <c r="AE106" s="15">
        <f>IFERROR(AVERAGEIF('Temperature Degree Days'!$E$6:$E$1708,LEFT($Z106,2),'Temperature Degree Days'!$I$6:$I$1708),"")</f>
        <v>0.15252099999999993</v>
      </c>
      <c r="AF106" s="15">
        <f>IFERROR($N$8+AC106*$L$8*31+AB106*$M$8*31,"")</f>
        <v>6519.4230659554532</v>
      </c>
      <c r="AG106" s="14">
        <f>IFERROR(AF106/SUMIF($AA$6:$AA$377,AA106,$AF$6:$AF$377),"")</f>
        <v>2.4530460837734764E-2</v>
      </c>
      <c r="AI106" s="9">
        <f>AI105+1</f>
        <v>42105</v>
      </c>
      <c r="AJ106" s="9" t="str">
        <f>TEXT(AI106,"mmyy")</f>
        <v>0415</v>
      </c>
      <c r="AK106" s="19">
        <f>INDEX($AG$6:$AG$377,MATCH(TEXT(AI106,"mmdd"),$Z$6:$Z$377,0),1)</f>
        <v>3.9833981185945964E-2</v>
      </c>
      <c r="AL106" s="15">
        <f>AK106*INDEX($X$6:$X$29,MATCH(TEXT(AI106,"mmyy"),$S$6:$S$29,0),1)</f>
        <v>348.66242725134066</v>
      </c>
      <c r="AM106" s="18">
        <f>(AL106/SUMIF($AJ$6:$AJ$125,AJ106,$AL$6:$AL$125))*INDEX($X$6:$X$29,MATCH(TEXT(AI106,"mmyy"),$S$6:$S$29,0),1)</f>
        <v>348.66242725134066</v>
      </c>
    </row>
    <row r="107" spans="26:39" x14ac:dyDescent="0.2">
      <c r="Z107" s="9" t="s">
        <v>281</v>
      </c>
      <c r="AA107" s="9" t="str">
        <f>LEFT(Z107,2)</f>
        <v>04</v>
      </c>
      <c r="AB107" s="16">
        <f>IFERROR(AVERAGEIF('Temperature Degree Days'!$G$6:$G$1708,$Z107,'Temperature Degree Days'!$H$6:$H$1708),"")</f>
        <v>7.6317599999999999</v>
      </c>
      <c r="AC107" s="15">
        <f>IFERROR(AVERAGEIF('Temperature Degree Days'!$G$6:$G$1708,$Z107,'Temperature Degree Days'!$I$6:$I$1708),"")</f>
        <v>0.34628999999999904</v>
      </c>
      <c r="AD107" s="15">
        <f>IFERROR(AVERAGEIF('Temperature Degree Days'!$E$6:$E$1708,LEFT($Z107,2),'Temperature Degree Days'!$H$6:$H$1708),"")</f>
        <v>12.899814513933332</v>
      </c>
      <c r="AE107" s="15">
        <f>IFERROR(AVERAGEIF('Temperature Degree Days'!$E$6:$E$1708,LEFT($Z107,2),'Temperature Degree Days'!$I$6:$I$1708),"")</f>
        <v>0.15252099999999993</v>
      </c>
      <c r="AF107" s="15">
        <f>IFERROR($N$8+AC107*$L$8*31+AB107*$M$8*31,"")</f>
        <v>5129.9266510608604</v>
      </c>
      <c r="AG107" s="14">
        <f>IFERROR(AF107/SUMIF($AA$6:$AA$377,AA107,$AF$6:$AF$377),"")</f>
        <v>1.9302239406955544E-2</v>
      </c>
      <c r="AI107" s="9">
        <f>AI106+1</f>
        <v>42106</v>
      </c>
      <c r="AJ107" s="9" t="str">
        <f>TEXT(AI107,"mmyy")</f>
        <v>0415</v>
      </c>
      <c r="AK107" s="19">
        <f>INDEX($AG$6:$AG$377,MATCH(TEXT(AI107,"mmdd"),$Z$6:$Z$377,0),1)</f>
        <v>3.2763111890353774E-2</v>
      </c>
      <c r="AL107" s="15">
        <f>AK107*INDEX($X$6:$X$29,MATCH(TEXT(AI107,"mmyy"),$S$6:$S$29,0),1)</f>
        <v>286.77189113169305</v>
      </c>
      <c r="AM107" s="18">
        <f>(AL107/SUMIF($AJ$6:$AJ$125,AJ107,$AL$6:$AL$125))*INDEX($X$6:$X$29,MATCH(TEXT(AI107,"mmyy"),$S$6:$S$29,0),1)</f>
        <v>286.77189113169305</v>
      </c>
    </row>
    <row r="108" spans="26:39" x14ac:dyDescent="0.2">
      <c r="Z108" s="9" t="s">
        <v>280</v>
      </c>
      <c r="AA108" s="9" t="str">
        <f>LEFT(Z108,2)</f>
        <v>04</v>
      </c>
      <c r="AB108" s="16">
        <f>IFERROR(AVERAGEIF('Temperature Degree Days'!$G$6:$G$1708,$Z108,'Temperature Degree Days'!$H$6:$H$1708),"")</f>
        <v>10.77159</v>
      </c>
      <c r="AC108" s="15">
        <f>IFERROR(AVERAGEIF('Temperature Degree Days'!$G$6:$G$1708,$Z108,'Temperature Degree Days'!$I$6:$I$1708),"")</f>
        <v>1.5040500000000008</v>
      </c>
      <c r="AD108" s="15">
        <f>IFERROR(AVERAGEIF('Temperature Degree Days'!$E$6:$E$1708,LEFT($Z108,2),'Temperature Degree Days'!$H$6:$H$1708),"")</f>
        <v>12.899814513933332</v>
      </c>
      <c r="AE108" s="15">
        <f>IFERROR(AVERAGEIF('Temperature Degree Days'!$E$6:$E$1708,LEFT($Z108,2),'Temperature Degree Days'!$I$6:$I$1708),"")</f>
        <v>0.15252099999999993</v>
      </c>
      <c r="AF108" s="15">
        <f>IFERROR($N$8+AC108*$L$8*31+AB108*$M$8*31,"")</f>
        <v>7704.4838313047112</v>
      </c>
      <c r="AG108" s="14">
        <f>IFERROR(AF108/SUMIF($AA$6:$AA$377,AA108,$AF$6:$AF$377),"")</f>
        <v>2.8989457653962335E-2</v>
      </c>
      <c r="AI108" s="9">
        <f>AI107+1</f>
        <v>42107</v>
      </c>
      <c r="AJ108" s="9" t="str">
        <f>TEXT(AI108,"mmyy")</f>
        <v>0415</v>
      </c>
      <c r="AK108" s="19">
        <f>INDEX($AG$6:$AG$377,MATCH(TEXT(AI108,"mmdd"),$Z$6:$Z$377,0),1)</f>
        <v>2.5817533983223794E-2</v>
      </c>
      <c r="AL108" s="15">
        <f>AK108*INDEX($X$6:$X$29,MATCH(TEXT(AI108,"mmyy"),$S$6:$S$29,0),1)</f>
        <v>225.97801666409092</v>
      </c>
      <c r="AM108" s="18">
        <f>(AL108/SUMIF($AJ$6:$AJ$125,AJ108,$AL$6:$AL$125))*INDEX($X$6:$X$29,MATCH(TEXT(AI108,"mmyy"),$S$6:$S$29,0),1)</f>
        <v>225.97801666409092</v>
      </c>
    </row>
    <row r="109" spans="26:39" x14ac:dyDescent="0.2">
      <c r="Z109" s="9" t="s">
        <v>279</v>
      </c>
      <c r="AA109" s="9" t="str">
        <f>LEFT(Z109,2)</f>
        <v>04</v>
      </c>
      <c r="AB109" s="16">
        <f>IFERROR(AVERAGEIF('Temperature Degree Days'!$G$6:$G$1708,$Z109,'Temperature Degree Days'!$H$6:$H$1708),"")</f>
        <v>15.364679999999998</v>
      </c>
      <c r="AC109" s="15">
        <f>IFERROR(AVERAGEIF('Temperature Degree Days'!$G$6:$G$1708,$Z109,'Temperature Degree Days'!$I$6:$I$1708),"")</f>
        <v>0</v>
      </c>
      <c r="AD109" s="15">
        <f>IFERROR(AVERAGEIF('Temperature Degree Days'!$E$6:$E$1708,LEFT($Z109,2),'Temperature Degree Days'!$H$6:$H$1708),"")</f>
        <v>12.899814513933332</v>
      </c>
      <c r="AE109" s="15">
        <f>IFERROR(AVERAGEIF('Temperature Degree Days'!$E$6:$E$1708,LEFT($Z109,2),'Temperature Degree Days'!$I$6:$I$1708),"")</f>
        <v>0.15252099999999993</v>
      </c>
      <c r="AF109" s="15">
        <f>IFERROR($N$8+AC109*$L$8*31+AB109*$M$8*31,"")</f>
        <v>10586.616267437106</v>
      </c>
      <c r="AG109" s="14">
        <f>IFERROR(AF109/SUMIF($AA$6:$AA$377,AA109,$AF$6:$AF$377),"")</f>
        <v>3.9833981185945964E-2</v>
      </c>
      <c r="AI109" s="9">
        <f>AI108+1</f>
        <v>42108</v>
      </c>
      <c r="AJ109" s="9" t="str">
        <f>TEXT(AI109,"mmyy")</f>
        <v>0415</v>
      </c>
      <c r="AK109" s="19">
        <f>INDEX($AG$6:$AG$377,MATCH(TEXT(AI109,"mmdd"),$Z$6:$Z$377,0),1)</f>
        <v>2.8743074680449173E-2</v>
      </c>
      <c r="AL109" s="15">
        <f>AK109*INDEX($X$6:$X$29,MATCH(TEXT(AI109,"mmyy"),$S$6:$S$29,0),1)</f>
        <v>251.58495049668159</v>
      </c>
      <c r="AM109" s="18">
        <f>(AL109/SUMIF($AJ$6:$AJ$125,AJ109,$AL$6:$AL$125))*INDEX($X$6:$X$29,MATCH(TEXT(AI109,"mmyy"),$S$6:$S$29,0),1)</f>
        <v>251.58495049668159</v>
      </c>
    </row>
    <row r="110" spans="26:39" x14ac:dyDescent="0.2">
      <c r="Z110" s="9" t="s">
        <v>278</v>
      </c>
      <c r="AA110" s="9" t="str">
        <f>LEFT(Z110,2)</f>
        <v>04</v>
      </c>
      <c r="AB110" s="16">
        <f>IFERROR(AVERAGEIF('Temperature Degree Days'!$G$6:$G$1708,$Z110,'Temperature Degree Days'!$H$6:$H$1708),"")</f>
        <v>12.747479999999999</v>
      </c>
      <c r="AC110" s="15">
        <f>IFERROR(AVERAGEIF('Temperature Degree Days'!$G$6:$G$1708,$Z110,'Temperature Degree Days'!$I$6:$I$1708),"")</f>
        <v>0</v>
      </c>
      <c r="AD110" s="15">
        <f>IFERROR(AVERAGEIF('Temperature Degree Days'!$E$6:$E$1708,LEFT($Z110,2),'Temperature Degree Days'!$H$6:$H$1708),"")</f>
        <v>12.899814513933332</v>
      </c>
      <c r="AE110" s="15">
        <f>IFERROR(AVERAGEIF('Temperature Degree Days'!$E$6:$E$1708,LEFT($Z110,2),'Temperature Degree Days'!$I$6:$I$1708),"")</f>
        <v>0.15252099999999993</v>
      </c>
      <c r="AF110" s="15">
        <f>IFERROR($N$8+AC110*$L$8*31+AB110*$M$8*31,"")</f>
        <v>8707.4021472063014</v>
      </c>
      <c r="AG110" s="14">
        <f>IFERROR(AF110/SUMIF($AA$6:$AA$377,AA110,$AF$6:$AF$377),"")</f>
        <v>3.2763111890353774E-2</v>
      </c>
      <c r="AI110" s="9">
        <f>AI109+1</f>
        <v>42109</v>
      </c>
      <c r="AJ110" s="9" t="str">
        <f>TEXT(AI110,"mmyy")</f>
        <v>0415</v>
      </c>
      <c r="AK110" s="19">
        <f>INDEX($AG$6:$AG$377,MATCH(TEXT(AI110,"mmdd"),$Z$6:$Z$377,0),1)</f>
        <v>3.1735832568259133E-2</v>
      </c>
      <c r="AL110" s="15">
        <f>AK110*INDEX($X$6:$X$29,MATCH(TEXT(AI110,"mmyy"),$S$6:$S$29,0),1)</f>
        <v>277.78022895676094</v>
      </c>
      <c r="AM110" s="18">
        <f>(AL110/SUMIF($AJ$6:$AJ$125,AJ110,$AL$6:$AL$125))*INDEX($X$6:$X$29,MATCH(TEXT(AI110,"mmyy"),$S$6:$S$29,0),1)</f>
        <v>277.78022895676094</v>
      </c>
    </row>
    <row r="111" spans="26:39" x14ac:dyDescent="0.2">
      <c r="Z111" s="9" t="s">
        <v>277</v>
      </c>
      <c r="AA111" s="9" t="str">
        <f>LEFT(Z111,2)</f>
        <v>04</v>
      </c>
      <c r="AB111" s="16">
        <f>IFERROR(AVERAGEIF('Temperature Degree Days'!$G$6:$G$1708,$Z111,'Temperature Degree Days'!$H$6:$H$1708),"")</f>
        <v>9.9958800000000014</v>
      </c>
      <c r="AC111" s="15">
        <f>IFERROR(AVERAGEIF('Temperature Degree Days'!$G$6:$G$1708,$Z111,'Temperature Degree Days'!$I$6:$I$1708),"")</f>
        <v>0.46949999999999931</v>
      </c>
      <c r="AD111" s="15">
        <f>IFERROR(AVERAGEIF('Temperature Degree Days'!$E$6:$E$1708,LEFT($Z111,2),'Temperature Degree Days'!$H$6:$H$1708),"")</f>
        <v>12.899814513933332</v>
      </c>
      <c r="AE111" s="15">
        <f>IFERROR(AVERAGEIF('Temperature Degree Days'!$E$6:$E$1708,LEFT($Z111,2),'Temperature Degree Days'!$I$6:$I$1708),"")</f>
        <v>0.15252099999999993</v>
      </c>
      <c r="AF111" s="15">
        <f>IFERROR($N$8+AC111*$L$8*31+AB111*$M$8*31,"")</f>
        <v>6861.4865276970831</v>
      </c>
      <c r="AG111" s="14">
        <f>IFERROR(AF111/SUMIF($AA$6:$AA$377,AA111,$AF$6:$AF$377),"")</f>
        <v>2.5817533983223794E-2</v>
      </c>
      <c r="AI111" s="9">
        <f>AI110+1</f>
        <v>42110</v>
      </c>
      <c r="AJ111" s="9" t="str">
        <f>TEXT(AI111,"mmyy")</f>
        <v>0415</v>
      </c>
      <c r="AK111" s="19">
        <f>INDEX($AG$6:$AG$377,MATCH(TEXT(AI111,"mmdd"),$Z$6:$Z$377,0),1)</f>
        <v>4.0500947983669815E-2</v>
      </c>
      <c r="AL111" s="15">
        <f>AK111*INDEX($X$6:$X$29,MATCH(TEXT(AI111,"mmyy"),$S$6:$S$29,0),1)</f>
        <v>354.50031379109976</v>
      </c>
      <c r="AM111" s="18">
        <f>(AL111/SUMIF($AJ$6:$AJ$125,AJ111,$AL$6:$AL$125))*INDEX($X$6:$X$29,MATCH(TEXT(AI111,"mmyy"),$S$6:$S$29,0),1)</f>
        <v>354.50031379109976</v>
      </c>
    </row>
    <row r="112" spans="26:39" x14ac:dyDescent="0.2">
      <c r="Z112" s="9" t="s">
        <v>276</v>
      </c>
      <c r="AA112" s="9" t="str">
        <f>LEFT(Z112,2)</f>
        <v>04</v>
      </c>
      <c r="AB112" s="16">
        <f>IFERROR(AVERAGEIF('Temperature Degree Days'!$G$6:$G$1708,$Z112,'Temperature Degree Days'!$H$6:$H$1708),"")</f>
        <v>11.259510000000001</v>
      </c>
      <c r="AC112" s="15">
        <f>IFERROR(AVERAGEIF('Temperature Degree Days'!$G$6:$G$1708,$Z112,'Temperature Degree Days'!$I$6:$I$1708),"")</f>
        <v>0</v>
      </c>
      <c r="AD112" s="15">
        <f>IFERROR(AVERAGEIF('Temperature Degree Days'!$E$6:$E$1708,LEFT($Z112,2),'Temperature Degree Days'!$H$6:$H$1708),"")</f>
        <v>12.899814513933332</v>
      </c>
      <c r="AE112" s="15">
        <f>IFERROR(AVERAGEIF('Temperature Degree Days'!$E$6:$E$1708,LEFT($Z112,2),'Temperature Degree Days'!$I$6:$I$1708),"")</f>
        <v>0.15252099999999993</v>
      </c>
      <c r="AF112" s="15">
        <f>IFERROR($N$8+AC112*$L$8*31+AB112*$M$8*31,"")</f>
        <v>7639.0030051919994</v>
      </c>
      <c r="AG112" s="14">
        <f>IFERROR(AF112/SUMIF($AA$6:$AA$377,AA112,$AF$6:$AF$377),"")</f>
        <v>2.8743074680449173E-2</v>
      </c>
      <c r="AI112" s="9">
        <f>AI111+1</f>
        <v>42111</v>
      </c>
      <c r="AJ112" s="9" t="str">
        <f>TEXT(AI112,"mmyy")</f>
        <v>0415</v>
      </c>
      <c r="AK112" s="19">
        <f>INDEX($AG$6:$AG$377,MATCH(TEXT(AI112,"mmdd"),$Z$6:$Z$377,0),1)</f>
        <v>2.521371884050691E-2</v>
      </c>
      <c r="AL112" s="15">
        <f>AK112*INDEX($X$6:$X$29,MATCH(TEXT(AI112,"mmyy"),$S$6:$S$29,0),1)</f>
        <v>220.69288956901008</v>
      </c>
      <c r="AM112" s="18">
        <f>(AL112/SUMIF($AJ$6:$AJ$125,AJ112,$AL$6:$AL$125))*INDEX($X$6:$X$29,MATCH(TEXT(AI112,"mmyy"),$S$6:$S$29,0),1)</f>
        <v>220.69288956901008</v>
      </c>
    </row>
    <row r="113" spans="26:39" x14ac:dyDescent="0.2">
      <c r="Z113" s="9" t="s">
        <v>275</v>
      </c>
      <c r="AA113" s="9" t="str">
        <f>LEFT(Z113,2)</f>
        <v>04</v>
      </c>
      <c r="AB113" s="16">
        <f>IFERROR(AVERAGEIF('Temperature Degree Days'!$G$6:$G$1708,$Z113,'Temperature Degree Days'!$H$6:$H$1708),"")</f>
        <v>12.000449999999997</v>
      </c>
      <c r="AC113" s="15">
        <f>IFERROR(AVERAGEIF('Temperature Degree Days'!$G$6:$G$1708,$Z113,'Temperature Degree Days'!$I$6:$I$1708),"")</f>
        <v>0.95261999999999891</v>
      </c>
      <c r="AD113" s="15">
        <f>IFERROR(AVERAGEIF('Temperature Degree Days'!$E$6:$E$1708,LEFT($Z113,2),'Temperature Degree Days'!$H$6:$H$1708),"")</f>
        <v>12.899814513933332</v>
      </c>
      <c r="AE113" s="15">
        <f>IFERROR(AVERAGEIF('Temperature Degree Days'!$E$6:$E$1708,LEFT($Z113,2),'Temperature Degree Days'!$I$6:$I$1708),"")</f>
        <v>0.15252099999999993</v>
      </c>
      <c r="AF113" s="15">
        <f>IFERROR($N$8+AC113*$L$8*31+AB113*$M$8*31,"")</f>
        <v>8434.3836926430431</v>
      </c>
      <c r="AG113" s="14">
        <f>IFERROR(AF113/SUMIF($AA$6:$AA$377,AA113,$AF$6:$AF$377),"")</f>
        <v>3.1735832568259133E-2</v>
      </c>
      <c r="AI113" s="9">
        <f>AI112+1</f>
        <v>42112</v>
      </c>
      <c r="AJ113" s="9" t="str">
        <f>TEXT(AI113,"mmyy")</f>
        <v>0415</v>
      </c>
      <c r="AK113" s="19">
        <f>INDEX($AG$6:$AG$377,MATCH(TEXT(AI113,"mmdd"),$Z$6:$Z$377,0),1)</f>
        <v>2.0987218013072836E-2</v>
      </c>
      <c r="AL113" s="15">
        <f>AK113*INDEX($X$6:$X$29,MATCH(TEXT(AI113,"mmyy"),$S$6:$S$29,0),1)</f>
        <v>183.69879574760515</v>
      </c>
      <c r="AM113" s="18">
        <f>(AL113/SUMIF($AJ$6:$AJ$125,AJ113,$AL$6:$AL$125))*INDEX($X$6:$X$29,MATCH(TEXT(AI113,"mmyy"),$S$6:$S$29,0),1)</f>
        <v>183.69879574760515</v>
      </c>
    </row>
    <row r="114" spans="26:39" x14ac:dyDescent="0.2">
      <c r="Z114" s="9" t="s">
        <v>274</v>
      </c>
      <c r="AA114" s="9" t="str">
        <f>LEFT(Z114,2)</f>
        <v>04</v>
      </c>
      <c r="AB114" s="16">
        <f>IFERROR(AVERAGEIF('Temperature Degree Days'!$G$6:$G$1708,$Z114,'Temperature Degree Days'!$H$6:$H$1708),"")</f>
        <v>15.611549999999998</v>
      </c>
      <c r="AC114" s="15">
        <f>IFERROR(AVERAGEIF('Temperature Degree Days'!$G$6:$G$1708,$Z114,'Temperature Degree Days'!$I$6:$I$1708),"")</f>
        <v>0</v>
      </c>
      <c r="AD114" s="15">
        <f>IFERROR(AVERAGEIF('Temperature Degree Days'!$E$6:$E$1708,LEFT($Z114,2),'Temperature Degree Days'!$H$6:$H$1708),"")</f>
        <v>12.899814513933332</v>
      </c>
      <c r="AE114" s="15">
        <f>IFERROR(AVERAGEIF('Temperature Degree Days'!$E$6:$E$1708,LEFT($Z114,2),'Temperature Degree Days'!$I$6:$I$1708),"")</f>
        <v>0.15252099999999993</v>
      </c>
      <c r="AF114" s="15">
        <f>IFERROR($N$8+AC114*$L$8*31+AB114*$M$8*31,"")</f>
        <v>10763.875013372221</v>
      </c>
      <c r="AG114" s="14">
        <f>IFERROR(AF114/SUMIF($AA$6:$AA$377,AA114,$AF$6:$AF$377),"")</f>
        <v>4.0500947983669815E-2</v>
      </c>
      <c r="AI114" s="9">
        <f>AI113+1</f>
        <v>42113</v>
      </c>
      <c r="AJ114" s="9" t="str">
        <f>TEXT(AI114,"mmyy")</f>
        <v>0415</v>
      </c>
      <c r="AK114" s="19">
        <f>INDEX($AG$6:$AG$377,MATCH(TEXT(AI114,"mmdd"),$Z$6:$Z$377,0),1)</f>
        <v>3.0667861865700974E-2</v>
      </c>
      <c r="AL114" s="15">
        <f>AK114*INDEX($X$6:$X$29,MATCH(TEXT(AI114,"mmyy"),$S$6:$S$29,0),1)</f>
        <v>268.43239963362458</v>
      </c>
      <c r="AM114" s="18">
        <f>(AL114/SUMIF($AJ$6:$AJ$125,AJ114,$AL$6:$AL$125))*INDEX($X$6:$X$29,MATCH(TEXT(AI114,"mmyy"),$S$6:$S$29,0),1)</f>
        <v>268.43239963362458</v>
      </c>
    </row>
    <row r="115" spans="26:39" x14ac:dyDescent="0.2">
      <c r="Z115" s="9" t="s">
        <v>273</v>
      </c>
      <c r="AA115" s="9" t="str">
        <f>LEFT(Z115,2)</f>
        <v>04</v>
      </c>
      <c r="AB115" s="16">
        <f>IFERROR(AVERAGEIF('Temperature Degree Days'!$G$6:$G$1708,$Z115,'Temperature Degree Days'!$H$6:$H$1708),"")</f>
        <v>9.9531600000000005</v>
      </c>
      <c r="AC115" s="15">
        <f>IFERROR(AVERAGEIF('Temperature Degree Days'!$G$6:$G$1708,$Z115,'Temperature Degree Days'!$I$6:$I$1708),"")</f>
        <v>0</v>
      </c>
      <c r="AD115" s="15">
        <f>IFERROR(AVERAGEIF('Temperature Degree Days'!$E$6:$E$1708,LEFT($Z115,2),'Temperature Degree Days'!$H$6:$H$1708),"")</f>
        <v>12.899814513933332</v>
      </c>
      <c r="AE115" s="15">
        <f>IFERROR(AVERAGEIF('Temperature Degree Days'!$E$6:$E$1708,LEFT($Z115,2),'Temperature Degree Days'!$I$6:$I$1708),"")</f>
        <v>0.15252099999999993</v>
      </c>
      <c r="AF115" s="15">
        <f>IFERROR($N$8+AC115*$L$8*31+AB115*$M$8*31,"")</f>
        <v>6701.0115005444686</v>
      </c>
      <c r="AG115" s="14">
        <f>IFERROR(AF115/SUMIF($AA$6:$AA$377,AA115,$AF$6:$AF$377),"")</f>
        <v>2.521371884050691E-2</v>
      </c>
      <c r="AI115" s="9">
        <f>AI114+1</f>
        <v>42114</v>
      </c>
      <c r="AJ115" s="9" t="str">
        <f>TEXT(AI115,"mmyy")</f>
        <v>0415</v>
      </c>
      <c r="AK115" s="19">
        <f>INDEX($AG$6:$AG$377,MATCH(TEXT(AI115,"mmdd"),$Z$6:$Z$377,0),1)</f>
        <v>4.3132342327442133E-2</v>
      </c>
      <c r="AL115" s="15">
        <f>AK115*INDEX($X$6:$X$29,MATCH(TEXT(AI115,"mmyy"),$S$6:$S$29,0),1)</f>
        <v>377.53261715722181</v>
      </c>
      <c r="AM115" s="18">
        <f>(AL115/SUMIF($AJ$6:$AJ$125,AJ115,$AL$6:$AL$125))*INDEX($X$6:$X$29,MATCH(TEXT(AI115,"mmyy"),$S$6:$S$29,0),1)</f>
        <v>377.53261715722181</v>
      </c>
    </row>
    <row r="116" spans="26:39" x14ac:dyDescent="0.2">
      <c r="Z116" s="9" t="s">
        <v>272</v>
      </c>
      <c r="AA116" s="9" t="str">
        <f>LEFT(Z116,2)</f>
        <v>04</v>
      </c>
      <c r="AB116" s="16">
        <f>IFERROR(AVERAGEIF('Temperature Degree Days'!$G$6:$G$1708,$Z116,'Temperature Degree Days'!$H$6:$H$1708),"")</f>
        <v>8.2464600000000008</v>
      </c>
      <c r="AC116" s="15">
        <f>IFERROR(AVERAGEIF('Temperature Degree Days'!$G$6:$G$1708,$Z116,'Temperature Degree Days'!$I$6:$I$1708),"")</f>
        <v>0.36959999999999982</v>
      </c>
      <c r="AD116" s="15">
        <f>IFERROR(AVERAGEIF('Temperature Degree Days'!$E$6:$E$1708,LEFT($Z116,2),'Temperature Degree Days'!$H$6:$H$1708),"")</f>
        <v>12.899814513933332</v>
      </c>
      <c r="AE116" s="15">
        <f>IFERROR(AVERAGEIF('Temperature Degree Days'!$E$6:$E$1708,LEFT($Z116,2),'Temperature Degree Days'!$I$6:$I$1708),"")</f>
        <v>0.15252099999999993</v>
      </c>
      <c r="AF116" s="15">
        <f>IFERROR($N$8+AC116*$L$8*31+AB116*$M$8*31,"")</f>
        <v>5577.7408386143361</v>
      </c>
      <c r="AG116" s="14">
        <f>IFERROR(AF116/SUMIF($AA$6:$AA$377,AA116,$AF$6:$AF$377),"")</f>
        <v>2.0987218013072836E-2</v>
      </c>
      <c r="AI116" s="9">
        <f>AI115+1</f>
        <v>42115</v>
      </c>
      <c r="AJ116" s="9" t="str">
        <f>TEXT(AI116,"mmyy")</f>
        <v>0415</v>
      </c>
      <c r="AK116" s="19">
        <f>INDEX($AG$6:$AG$377,MATCH(TEXT(AI116,"mmdd"),$Z$6:$Z$377,0),1)</f>
        <v>3.8331299884475561E-2</v>
      </c>
      <c r="AL116" s="15">
        <f>AK116*INDEX($X$6:$X$29,MATCH(TEXT(AI116,"mmyy"),$S$6:$S$29,0),1)</f>
        <v>335.50962418327259</v>
      </c>
      <c r="AM116" s="18">
        <f>(AL116/SUMIF($AJ$6:$AJ$125,AJ116,$AL$6:$AL$125))*INDEX($X$6:$X$29,MATCH(TEXT(AI116,"mmyy"),$S$6:$S$29,0),1)</f>
        <v>335.50962418327259</v>
      </c>
    </row>
    <row r="117" spans="26:39" x14ac:dyDescent="0.2">
      <c r="Z117" s="9" t="s">
        <v>271</v>
      </c>
      <c r="AA117" s="9" t="str">
        <f>LEFT(Z117,2)</f>
        <v>04</v>
      </c>
      <c r="AB117" s="16">
        <f>IFERROR(AVERAGEIF('Temperature Degree Days'!$G$6:$G$1708,$Z117,'Temperature Degree Days'!$H$6:$H$1708),"")</f>
        <v>11.898390000000001</v>
      </c>
      <c r="AC117" s="15">
        <f>IFERROR(AVERAGEIF('Temperature Degree Days'!$G$6:$G$1708,$Z117,'Temperature Degree Days'!$I$6:$I$1708),"")</f>
        <v>0.19104000000000099</v>
      </c>
      <c r="AD117" s="15">
        <f>IFERROR(AVERAGEIF('Temperature Degree Days'!$E$6:$E$1708,LEFT($Z117,2),'Temperature Degree Days'!$H$6:$H$1708),"")</f>
        <v>12.899814513933332</v>
      </c>
      <c r="AE117" s="15">
        <f>IFERROR(AVERAGEIF('Temperature Degree Days'!$E$6:$E$1708,LEFT($Z117,2),'Temperature Degree Days'!$I$6:$I$1708),"")</f>
        <v>0.15252099999999993</v>
      </c>
      <c r="AF117" s="15">
        <f>IFERROR($N$8+AC117*$L$8*31+AB117*$M$8*31,"")</f>
        <v>8150.5507521174441</v>
      </c>
      <c r="AG117" s="14">
        <f>IFERROR(AF117/SUMIF($AA$6:$AA$377,AA117,$AF$6:$AF$377),"")</f>
        <v>3.0667861865700974E-2</v>
      </c>
      <c r="AI117" s="9">
        <f>AI116+1</f>
        <v>42116</v>
      </c>
      <c r="AJ117" s="9" t="str">
        <f>TEXT(AI117,"mmyy")</f>
        <v>0415</v>
      </c>
      <c r="AK117" s="19">
        <f>INDEX($AG$6:$AG$377,MATCH(TEXT(AI117,"mmdd"),$Z$6:$Z$377,0),1)</f>
        <v>4.4795990460882361E-2</v>
      </c>
      <c r="AL117" s="15">
        <f>AK117*INDEX($X$6:$X$29,MATCH(TEXT(AI117,"mmyy"),$S$6:$S$29,0),1)</f>
        <v>392.09434508468496</v>
      </c>
      <c r="AM117" s="18">
        <f>(AL117/SUMIF($AJ$6:$AJ$125,AJ117,$AL$6:$AL$125))*INDEX($X$6:$X$29,MATCH(TEXT(AI117,"mmyy"),$S$6:$S$29,0),1)</f>
        <v>392.09434508468496</v>
      </c>
    </row>
    <row r="118" spans="26:39" x14ac:dyDescent="0.2">
      <c r="Z118" s="9" t="s">
        <v>270</v>
      </c>
      <c r="AA118" s="9" t="str">
        <f>LEFT(Z118,2)</f>
        <v>04</v>
      </c>
      <c r="AB118" s="16">
        <f>IFERROR(AVERAGEIF('Temperature Degree Days'!$G$6:$G$1708,$Z118,'Temperature Degree Days'!$H$6:$H$1708),"")</f>
        <v>16.585529999999999</v>
      </c>
      <c r="AC118" s="15">
        <f>IFERROR(AVERAGEIF('Temperature Degree Days'!$G$6:$G$1708,$Z118,'Temperature Degree Days'!$I$6:$I$1708),"")</f>
        <v>0</v>
      </c>
      <c r="AD118" s="15">
        <f>IFERROR(AVERAGEIF('Temperature Degree Days'!$E$6:$E$1708,LEFT($Z118,2),'Temperature Degree Days'!$H$6:$H$1708),"")</f>
        <v>12.899814513933332</v>
      </c>
      <c r="AE118" s="15">
        <f>IFERROR(AVERAGEIF('Temperature Degree Days'!$E$6:$E$1708,LEFT($Z118,2),'Temperature Degree Days'!$I$6:$I$1708),"")</f>
        <v>0.15252099999999993</v>
      </c>
      <c r="AF118" s="15">
        <f>IFERROR($N$8+AC118*$L$8*31+AB118*$M$8*31,"")</f>
        <v>11463.216664305433</v>
      </c>
      <c r="AG118" s="14">
        <f>IFERROR(AF118/SUMIF($AA$6:$AA$377,AA118,$AF$6:$AF$377),"")</f>
        <v>4.3132342327442133E-2</v>
      </c>
      <c r="AI118" s="9">
        <f>AI117+1</f>
        <v>42117</v>
      </c>
      <c r="AJ118" s="9" t="str">
        <f>TEXT(AI118,"mmyy")</f>
        <v>0415</v>
      </c>
      <c r="AK118" s="19">
        <f>INDEX($AG$6:$AG$377,MATCH(TEXT(AI118,"mmdd"),$Z$6:$Z$377,0),1)</f>
        <v>3.7110188962795228E-2</v>
      </c>
      <c r="AL118" s="15">
        <f>AK118*INDEX($X$6:$X$29,MATCH(TEXT(AI118,"mmyy"),$S$6:$S$29,0),1)</f>
        <v>324.82137547650262</v>
      </c>
      <c r="AM118" s="18">
        <f>(AL118/SUMIF($AJ$6:$AJ$125,AJ118,$AL$6:$AL$125))*INDEX($X$6:$X$29,MATCH(TEXT(AI118,"mmyy"),$S$6:$S$29,0),1)</f>
        <v>324.82137547650262</v>
      </c>
    </row>
    <row r="119" spans="26:39" x14ac:dyDescent="0.2">
      <c r="Z119" s="9" t="s">
        <v>269</v>
      </c>
      <c r="AA119" s="9" t="str">
        <f>LEFT(Z119,2)</f>
        <v>04</v>
      </c>
      <c r="AB119" s="16">
        <f>IFERROR(AVERAGEIF('Temperature Degree Days'!$G$6:$G$1708,$Z119,'Temperature Degree Days'!$H$6:$H$1708),"")</f>
        <v>14.808479999999999</v>
      </c>
      <c r="AC119" s="15">
        <f>IFERROR(AVERAGEIF('Temperature Degree Days'!$G$6:$G$1708,$Z119,'Temperature Degree Days'!$I$6:$I$1708),"")</f>
        <v>0</v>
      </c>
      <c r="AD119" s="15">
        <f>IFERROR(AVERAGEIF('Temperature Degree Days'!$E$6:$E$1708,LEFT($Z119,2),'Temperature Degree Days'!$H$6:$H$1708),"")</f>
        <v>12.899814513933332</v>
      </c>
      <c r="AE119" s="15">
        <f>IFERROR(AVERAGEIF('Temperature Degree Days'!$E$6:$E$1708,LEFT($Z119,2),'Temperature Degree Days'!$I$6:$I$1708),"")</f>
        <v>0.15252099999999993</v>
      </c>
      <c r="AF119" s="15">
        <f>IFERROR($N$8+AC119*$L$8*31+AB119*$M$8*31,"")</f>
        <v>10187.250955778705</v>
      </c>
      <c r="AG119" s="14">
        <f>IFERROR(AF119/SUMIF($AA$6:$AA$377,AA119,$AF$6:$AF$377),"")</f>
        <v>3.8331299884475561E-2</v>
      </c>
      <c r="AI119" s="9">
        <f>AI118+1</f>
        <v>42118</v>
      </c>
      <c r="AJ119" s="9" t="str">
        <f>TEXT(AI119,"mmyy")</f>
        <v>0415</v>
      </c>
      <c r="AK119" s="19">
        <f>INDEX($AG$6:$AG$377,MATCH(TEXT(AI119,"mmdd"),$Z$6:$Z$377,0),1)</f>
        <v>3.4430164156192156E-2</v>
      </c>
      <c r="AL119" s="15">
        <f>AK119*INDEX($X$6:$X$29,MATCH(TEXT(AI119,"mmyy"),$S$6:$S$29,0),1)</f>
        <v>301.36341505316159</v>
      </c>
      <c r="AM119" s="18">
        <f>(AL119/SUMIF($AJ$6:$AJ$125,AJ119,$AL$6:$AL$125))*INDEX($X$6:$X$29,MATCH(TEXT(AI119,"mmyy"),$S$6:$S$29,0),1)</f>
        <v>301.36341505316159</v>
      </c>
    </row>
    <row r="120" spans="26:39" x14ac:dyDescent="0.2">
      <c r="Z120" s="9" t="s">
        <v>268</v>
      </c>
      <c r="AA120" s="9" t="str">
        <f>LEFT(Z120,2)</f>
        <v>04</v>
      </c>
      <c r="AB120" s="16">
        <f>IFERROR(AVERAGEIF('Temperature Degree Days'!$G$6:$G$1708,$Z120,'Temperature Degree Days'!$H$6:$H$1708),"")</f>
        <v>17.201309999999999</v>
      </c>
      <c r="AC120" s="15">
        <f>IFERROR(AVERAGEIF('Temperature Degree Days'!$G$6:$G$1708,$Z120,'Temperature Degree Days'!$I$6:$I$1708),"")</f>
        <v>0</v>
      </c>
      <c r="AD120" s="15">
        <f>IFERROR(AVERAGEIF('Temperature Degree Days'!$E$6:$E$1708,LEFT($Z120,2),'Temperature Degree Days'!$H$6:$H$1708),"")</f>
        <v>12.899814513933332</v>
      </c>
      <c r="AE120" s="15">
        <f>IFERROR(AVERAGEIF('Temperature Degree Days'!$E$6:$E$1708,LEFT($Z120,2),'Temperature Degree Days'!$I$6:$I$1708),"")</f>
        <v>0.15252099999999993</v>
      </c>
      <c r="AF120" s="15">
        <f>IFERROR($N$8+AC120*$L$8*31+AB120*$M$8*31,"")</f>
        <v>11905.361884753136</v>
      </c>
      <c r="AG120" s="14">
        <f>IFERROR(AF120/SUMIF($AA$6:$AA$377,AA120,$AF$6:$AF$377),"")</f>
        <v>4.4795990460882361E-2</v>
      </c>
      <c r="AI120" s="9">
        <f>AI119+1</f>
        <v>42119</v>
      </c>
      <c r="AJ120" s="9" t="str">
        <f>TEXT(AI120,"mmyy")</f>
        <v>0415</v>
      </c>
      <c r="AK120" s="19">
        <f>INDEX($AG$6:$AG$377,MATCH(TEXT(AI120,"mmdd"),$Z$6:$Z$377,0),1)</f>
        <v>3.1404133606548243E-2</v>
      </c>
      <c r="AL120" s="15">
        <f>AK120*INDEX($X$6:$X$29,MATCH(TEXT(AI120,"mmyy"),$S$6:$S$29,0),1)</f>
        <v>274.87690466770715</v>
      </c>
      <c r="AM120" s="18">
        <f>(AL120/SUMIF($AJ$6:$AJ$125,AJ120,$AL$6:$AL$125))*INDEX($X$6:$X$29,MATCH(TEXT(AI120,"mmyy"),$S$6:$S$29,0),1)</f>
        <v>274.87690466770715</v>
      </c>
    </row>
    <row r="121" spans="26:39" x14ac:dyDescent="0.2">
      <c r="Z121" s="9" t="s">
        <v>267</v>
      </c>
      <c r="AA121" s="9" t="str">
        <f>LEFT(Z121,2)</f>
        <v>04</v>
      </c>
      <c r="AB121" s="16">
        <f>IFERROR(AVERAGEIF('Temperature Degree Days'!$G$6:$G$1708,$Z121,'Temperature Degree Days'!$H$6:$H$1708),"")</f>
        <v>14.3565</v>
      </c>
      <c r="AC121" s="15">
        <f>IFERROR(AVERAGEIF('Temperature Degree Days'!$G$6:$G$1708,$Z121,'Temperature Degree Days'!$I$6:$I$1708),"")</f>
        <v>0</v>
      </c>
      <c r="AD121" s="15">
        <f>IFERROR(AVERAGEIF('Temperature Degree Days'!$E$6:$E$1708,LEFT($Z121,2),'Temperature Degree Days'!$H$6:$H$1708),"")</f>
        <v>12.899814513933332</v>
      </c>
      <c r="AE121" s="15">
        <f>IFERROR(AVERAGEIF('Temperature Degree Days'!$E$6:$E$1708,LEFT($Z121,2),'Temperature Degree Days'!$I$6:$I$1708),"")</f>
        <v>0.15252099999999993</v>
      </c>
      <c r="AF121" s="15">
        <f>IFERROR($N$8+AC121*$L$8*31+AB121*$M$8*31,"")</f>
        <v>9862.7181733922152</v>
      </c>
      <c r="AG121" s="14">
        <f>IFERROR(AF121/SUMIF($AA$6:$AA$377,AA121,$AF$6:$AF$377),"")</f>
        <v>3.7110188962795228E-2</v>
      </c>
      <c r="AI121" s="9">
        <f>AI120+1</f>
        <v>42120</v>
      </c>
      <c r="AJ121" s="9" t="str">
        <f>TEXT(AI121,"mmyy")</f>
        <v>0415</v>
      </c>
      <c r="AK121" s="19">
        <f>INDEX($AG$6:$AG$377,MATCH(TEXT(AI121,"mmdd"),$Z$6:$Z$377,0),1)</f>
        <v>2.8951456213678967E-2</v>
      </c>
      <c r="AL121" s="15">
        <f>AK121*INDEX($X$6:$X$29,MATCH(TEXT(AI121,"mmyy"),$S$6:$S$29,0),1)</f>
        <v>253.40889098686512</v>
      </c>
      <c r="AM121" s="18">
        <f>(AL121/SUMIF($AJ$6:$AJ$125,AJ121,$AL$6:$AL$125))*INDEX($X$6:$X$29,MATCH(TEXT(AI121,"mmyy"),$S$6:$S$29,0),1)</f>
        <v>253.40889098686512</v>
      </c>
    </row>
    <row r="122" spans="26:39" x14ac:dyDescent="0.2">
      <c r="Z122" s="9" t="s">
        <v>266</v>
      </c>
      <c r="AA122" s="9" t="str">
        <f>LEFT(Z122,2)</f>
        <v>04</v>
      </c>
      <c r="AB122" s="16">
        <f>IFERROR(AVERAGEIF('Temperature Degree Days'!$G$6:$G$1708,$Z122,'Temperature Degree Days'!$H$6:$H$1708),"")</f>
        <v>13.364519999999999</v>
      </c>
      <c r="AC122" s="15">
        <f>IFERROR(AVERAGEIF('Temperature Degree Days'!$G$6:$G$1708,$Z122,'Temperature Degree Days'!$I$6:$I$1708),"")</f>
        <v>0</v>
      </c>
      <c r="AD122" s="15">
        <f>IFERROR(AVERAGEIF('Temperature Degree Days'!$E$6:$E$1708,LEFT($Z122,2),'Temperature Degree Days'!$H$6:$H$1708),"")</f>
        <v>12.899814513933332</v>
      </c>
      <c r="AE122" s="15">
        <f>IFERROR(AVERAGEIF('Temperature Degree Days'!$E$6:$E$1708,LEFT($Z122,2),'Temperature Degree Days'!$I$6:$I$1708),"")</f>
        <v>0.15252099999999993</v>
      </c>
      <c r="AF122" s="15">
        <f>IFERROR($N$8+AC122*$L$8*31+AB122*$M$8*31,"")</f>
        <v>9150.4520787160127</v>
      </c>
      <c r="AG122" s="14">
        <f>IFERROR(AF122/SUMIF($AA$6:$AA$377,AA122,$AF$6:$AF$377),"")</f>
        <v>3.4430164156192156E-2</v>
      </c>
      <c r="AI122" s="9">
        <f>AI121+1</f>
        <v>42121</v>
      </c>
      <c r="AJ122" s="9" t="str">
        <f>TEXT(AI122,"mmyy")</f>
        <v>0415</v>
      </c>
      <c r="AK122" s="19">
        <f>INDEX($AG$6:$AG$377,MATCH(TEXT(AI122,"mmdd"),$Z$6:$Z$377,0),1)</f>
        <v>3.3161152228623529E-2</v>
      </c>
      <c r="AL122" s="15">
        <f>AK122*INDEX($X$6:$X$29,MATCH(TEXT(AI122,"mmyy"),$S$6:$S$29,0),1)</f>
        <v>290.25589414503088</v>
      </c>
      <c r="AM122" s="18">
        <f>(AL122/SUMIF($AJ$6:$AJ$125,AJ122,$AL$6:$AL$125))*INDEX($X$6:$X$29,MATCH(TEXT(AI122,"mmyy"),$S$6:$S$29,0),1)</f>
        <v>290.25589414503088</v>
      </c>
    </row>
    <row r="123" spans="26:39" x14ac:dyDescent="0.2">
      <c r="Z123" s="9" t="s">
        <v>265</v>
      </c>
      <c r="AA123" s="9" t="str">
        <f>LEFT(Z123,2)</f>
        <v>04</v>
      </c>
      <c r="AB123" s="16">
        <f>IFERROR(AVERAGEIF('Temperature Degree Days'!$G$6:$G$1708,$Z123,'Temperature Degree Days'!$H$6:$H$1708),"")</f>
        <v>12.244470000000002</v>
      </c>
      <c r="AC123" s="15">
        <f>IFERROR(AVERAGEIF('Temperature Degree Days'!$G$6:$G$1708,$Z123,'Temperature Degree Days'!$I$6:$I$1708),"")</f>
        <v>0</v>
      </c>
      <c r="AD123" s="15">
        <f>IFERROR(AVERAGEIF('Temperature Degree Days'!$E$6:$E$1708,LEFT($Z123,2),'Temperature Degree Days'!$H$6:$H$1708),"")</f>
        <v>12.899814513933332</v>
      </c>
      <c r="AE123" s="15">
        <f>IFERROR(AVERAGEIF('Temperature Degree Days'!$E$6:$E$1708,LEFT($Z123,2),'Temperature Degree Days'!$I$6:$I$1708),"")</f>
        <v>0.15252099999999993</v>
      </c>
      <c r="AF123" s="15">
        <f>IFERROR($N$8+AC123*$L$8*31+AB123*$M$8*31,"")</f>
        <v>8346.2285668084351</v>
      </c>
      <c r="AG123" s="14">
        <f>IFERROR(AF123/SUMIF($AA$6:$AA$377,AA123,$AF$6:$AF$377),"")</f>
        <v>3.1404133606548243E-2</v>
      </c>
      <c r="AI123" s="9">
        <f>AI122+1</f>
        <v>42122</v>
      </c>
      <c r="AJ123" s="9" t="str">
        <f>TEXT(AI123,"mmyy")</f>
        <v>0415</v>
      </c>
      <c r="AK123" s="19">
        <f>INDEX($AG$6:$AG$377,MATCH(TEXT(AI123,"mmdd"),$Z$6:$Z$377,0),1)</f>
        <v>3.5225515375789204E-2</v>
      </c>
      <c r="AL123" s="15">
        <f>AK123*INDEX($X$6:$X$29,MATCH(TEXT(AI123,"mmyy"),$S$6:$S$29,0),1)</f>
        <v>308.32503622397894</v>
      </c>
      <c r="AM123" s="18">
        <f>(AL123/SUMIF($AJ$6:$AJ$125,AJ123,$AL$6:$AL$125))*INDEX($X$6:$X$29,MATCH(TEXT(AI123,"mmyy"),$S$6:$S$29,0),1)</f>
        <v>308.32503622397894</v>
      </c>
    </row>
    <row r="124" spans="26:39" x14ac:dyDescent="0.2">
      <c r="Z124" s="9" t="s">
        <v>264</v>
      </c>
      <c r="AA124" s="9" t="str">
        <f>LEFT(Z124,2)</f>
        <v>04</v>
      </c>
      <c r="AB124" s="16">
        <f>IFERROR(AVERAGEIF('Temperature Degree Days'!$G$6:$G$1708,$Z124,'Temperature Degree Days'!$H$6:$H$1708),"")</f>
        <v>11.336639999999999</v>
      </c>
      <c r="AC124" s="15">
        <f>IFERROR(AVERAGEIF('Temperature Degree Days'!$G$6:$G$1708,$Z124,'Temperature Degree Days'!$I$6:$I$1708),"")</f>
        <v>0</v>
      </c>
      <c r="AD124" s="15">
        <f>IFERROR(AVERAGEIF('Temperature Degree Days'!$E$6:$E$1708,LEFT($Z124,2),'Temperature Degree Days'!$H$6:$H$1708),"")</f>
        <v>12.899814513933332</v>
      </c>
      <c r="AE124" s="15">
        <f>IFERROR(AVERAGEIF('Temperature Degree Days'!$E$6:$E$1708,LEFT($Z124,2),'Temperature Degree Days'!$I$6:$I$1708),"")</f>
        <v>0.15252099999999993</v>
      </c>
      <c r="AF124" s="15">
        <f>IFERROR($N$8+AC124*$L$8*31+AB124*$M$8*31,"")</f>
        <v>7694.3842466307124</v>
      </c>
      <c r="AG124" s="14">
        <f>IFERROR(AF124/SUMIF($AA$6:$AA$377,AA124,$AF$6:$AF$377),"")</f>
        <v>2.8951456213678967E-2</v>
      </c>
      <c r="AI124" s="9">
        <f>AI123+1</f>
        <v>42123</v>
      </c>
      <c r="AJ124" s="9" t="str">
        <f>TEXT(AI124,"mmyy")</f>
        <v>0415</v>
      </c>
      <c r="AK124" s="19">
        <f>INDEX($AG$6:$AG$377,MATCH(TEXT(AI124,"mmdd"),$Z$6:$Z$377,0),1)</f>
        <v>1.9651463762850478E-2</v>
      </c>
      <c r="AL124" s="15">
        <f>AK124*INDEX($X$6:$X$29,MATCH(TEXT(AI124,"mmyy"),$S$6:$S$29,0),1)</f>
        <v>172.00708667841127</v>
      </c>
      <c r="AM124" s="18">
        <f>(AL124/SUMIF($AJ$6:$AJ$125,AJ124,$AL$6:$AL$125))*INDEX($X$6:$X$29,MATCH(TEXT(AI124,"mmyy"),$S$6:$S$29,0),1)</f>
        <v>172.00708667841127</v>
      </c>
    </row>
    <row r="125" spans="26:39" x14ac:dyDescent="0.2">
      <c r="Z125" s="9" t="s">
        <v>263</v>
      </c>
      <c r="AA125" s="9" t="str">
        <f>LEFT(Z125,2)</f>
        <v>04</v>
      </c>
      <c r="AB125" s="16">
        <f>IFERROR(AVERAGEIF('Temperature Degree Days'!$G$6:$G$1708,$Z125,'Temperature Degree Days'!$H$6:$H$1708),"")</f>
        <v>12.894810000000001</v>
      </c>
      <c r="AC125" s="15">
        <f>IFERROR(AVERAGEIF('Temperature Degree Days'!$G$6:$G$1708,$Z125,'Temperature Degree Days'!$I$6:$I$1708),"")</f>
        <v>0</v>
      </c>
      <c r="AD125" s="15">
        <f>IFERROR(AVERAGEIF('Temperature Degree Days'!$E$6:$E$1708,LEFT($Z125,2),'Temperature Degree Days'!$H$6:$H$1708),"")</f>
        <v>12.899814513933332</v>
      </c>
      <c r="AE125" s="15">
        <f>IFERROR(AVERAGEIF('Temperature Degree Days'!$E$6:$E$1708,LEFT($Z125,2),'Temperature Degree Days'!$I$6:$I$1708),"")</f>
        <v>0.15252099999999993</v>
      </c>
      <c r="AF125" s="15">
        <f>IFERROR($N$8+AC125*$L$8*31+AB125*$M$8*31,"")</f>
        <v>8813.1887192426784</v>
      </c>
      <c r="AG125" s="14">
        <f>IFERROR(AF125/SUMIF($AA$6:$AA$377,AA125,$AF$6:$AF$377),"")</f>
        <v>3.3161152228623529E-2</v>
      </c>
      <c r="AI125" s="9">
        <f>AI124+1</f>
        <v>42124</v>
      </c>
      <c r="AJ125" s="9" t="str">
        <f>TEXT(AI125,"mmyy")</f>
        <v>0415</v>
      </c>
      <c r="AK125" s="19">
        <f>INDEX($AG$6:$AG$377,MATCH(TEXT(AI125,"mmdd"),$Z$6:$Z$377,0),1)</f>
        <v>1.6134111538245458E-2</v>
      </c>
      <c r="AL125" s="15">
        <f>AK125*INDEX($X$6:$X$29,MATCH(TEXT(AI125,"mmyy"),$S$6:$S$29,0),1)</f>
        <v>141.22009206685158</v>
      </c>
      <c r="AM125" s="18">
        <f>(AL125/SUMIF($AJ$6:$AJ$125,AJ125,$AL$6:$AL$125))*INDEX($X$6:$X$29,MATCH(TEXT(AI125,"mmyy"),$S$6:$S$29,0),1)</f>
        <v>141.22009206685158</v>
      </c>
    </row>
    <row r="126" spans="26:39" x14ac:dyDescent="0.2">
      <c r="Z126" s="9" t="s">
        <v>262</v>
      </c>
      <c r="AA126" s="9" t="str">
        <f>LEFT(Z126,2)</f>
        <v>04</v>
      </c>
      <c r="AB126" s="16">
        <f>IFERROR(AVERAGEIF('Temperature Degree Days'!$G$6:$G$1708,$Z126,'Temperature Degree Days'!$H$6:$H$1708),"")</f>
        <v>13.658910000000002</v>
      </c>
      <c r="AC126" s="15">
        <f>IFERROR(AVERAGEIF('Temperature Degree Days'!$G$6:$G$1708,$Z126,'Temperature Degree Days'!$I$6:$I$1708),"")</f>
        <v>0</v>
      </c>
      <c r="AD126" s="15">
        <f>IFERROR(AVERAGEIF('Temperature Degree Days'!$E$6:$E$1708,LEFT($Z126,2),'Temperature Degree Days'!$H$6:$H$1708),"")</f>
        <v>12.899814513933332</v>
      </c>
      <c r="AE126" s="15">
        <f>IFERROR(AVERAGEIF('Temperature Degree Days'!$E$6:$E$1708,LEFT($Z126,2),'Temperature Degree Days'!$I$6:$I$1708),"")</f>
        <v>0.15252099999999993</v>
      </c>
      <c r="AF126" s="15">
        <f>IFERROR($N$8+AC126*$L$8*31+AB126*$M$8*31,"")</f>
        <v>9361.8313561326231</v>
      </c>
      <c r="AG126" s="14">
        <f>IFERROR(AF126/SUMIF($AA$6:$AA$377,AA126,$AF$6:$AF$377),"")</f>
        <v>3.5225515375789204E-2</v>
      </c>
      <c r="AI126" s="17"/>
      <c r="AJ126" s="17"/>
    </row>
    <row r="127" spans="26:39" x14ac:dyDescent="0.2">
      <c r="Z127" s="9" t="s">
        <v>261</v>
      </c>
      <c r="AA127" s="9" t="str">
        <f>LEFT(Z127,2)</f>
        <v>04</v>
      </c>
      <c r="AB127" s="16">
        <f>IFERROR(AVERAGEIF('Temperature Degree Days'!$G$6:$G$1708,$Z127,'Temperature Degree Days'!$H$6:$H$1708),"")</f>
        <v>7.8943560000000002</v>
      </c>
      <c r="AC127" s="15">
        <f>IFERROR(AVERAGEIF('Temperature Degree Days'!$G$6:$G$1708,$Z127,'Temperature Degree Days'!$I$6:$I$1708),"")</f>
        <v>0</v>
      </c>
      <c r="AD127" s="15">
        <f>IFERROR(AVERAGEIF('Temperature Degree Days'!$E$6:$E$1708,LEFT($Z127,2),'Temperature Degree Days'!$H$6:$H$1708),"")</f>
        <v>12.899814513933332</v>
      </c>
      <c r="AE127" s="15">
        <f>IFERROR(AVERAGEIF('Temperature Degree Days'!$E$6:$E$1708,LEFT($Z127,2),'Temperature Degree Days'!$I$6:$I$1708),"")</f>
        <v>0.15252099999999993</v>
      </c>
      <c r="AF127" s="15">
        <f>IFERROR($N$8+AC127*$L$8*31+AB127*$M$8*31,"")</f>
        <v>5222.7394741087101</v>
      </c>
      <c r="AG127" s="14">
        <f>IFERROR(AF127/SUMIF($AA$6:$AA$377,AA127,$AF$6:$AF$377),"")</f>
        <v>1.9651463762850478E-2</v>
      </c>
      <c r="AI127" s="17"/>
      <c r="AJ127" s="17"/>
    </row>
    <row r="128" spans="26:39" x14ac:dyDescent="0.2">
      <c r="Z128" s="9" t="s">
        <v>260</v>
      </c>
      <c r="AA128" s="9" t="str">
        <f>LEFT(Z128,2)</f>
        <v>04</v>
      </c>
      <c r="AB128" s="16">
        <f>IFERROR(AVERAGEIF('Temperature Degree Days'!$G$6:$G$1708,$Z128,'Temperature Degree Days'!$H$6:$H$1708),"")</f>
        <v>6.4147580000000008</v>
      </c>
      <c r="AC128" s="15">
        <f>IFERROR(AVERAGEIF('Temperature Degree Days'!$G$6:$G$1708,$Z128,'Temperature Degree Days'!$I$6:$I$1708),"")</f>
        <v>0.46149000000000057</v>
      </c>
      <c r="AD128" s="15">
        <f>IFERROR(AVERAGEIF('Temperature Degree Days'!$E$6:$E$1708,LEFT($Z128,2),'Temperature Degree Days'!$H$6:$H$1708),"")</f>
        <v>12.899814513933332</v>
      </c>
      <c r="AE128" s="15">
        <f>IFERROR(AVERAGEIF('Temperature Degree Days'!$E$6:$E$1708,LEFT($Z128,2),'Temperature Degree Days'!$I$6:$I$1708),"")</f>
        <v>0.15252099999999993</v>
      </c>
      <c r="AF128" s="15">
        <f>IFERROR($N$8+AC128*$L$8*31+AB128*$M$8*31,"")</f>
        <v>4287.9381519539629</v>
      </c>
      <c r="AG128" s="14">
        <f>IFERROR(AF128/SUMIF($AA$6:$AA$377,AA128,$AF$6:$AF$377),"")</f>
        <v>1.6134111538245458E-2</v>
      </c>
      <c r="AI128" s="17"/>
      <c r="AJ128" s="17"/>
    </row>
    <row r="129" spans="26:36" x14ac:dyDescent="0.2">
      <c r="Z129" s="9" t="s">
        <v>259</v>
      </c>
      <c r="AA129" s="9" t="str">
        <f>LEFT(Z129,2)</f>
        <v>04</v>
      </c>
      <c r="AB129" s="16" t="str">
        <f>IFERROR(AVERAGEIF('Temperature Degree Days'!$G$6:$G$1708,$Z129,'Temperature Degree Days'!$H$6:$H$1708),"")</f>
        <v/>
      </c>
      <c r="AC129" s="15" t="str">
        <f>IFERROR(AVERAGEIF('Temperature Degree Days'!$G$6:$G$1708,$Z129,'Temperature Degree Days'!$I$6:$I$1708),"")</f>
        <v/>
      </c>
      <c r="AD129" s="15">
        <f>IFERROR(AVERAGEIF('Temperature Degree Days'!$E$6:$E$1708,LEFT($Z129,2),'Temperature Degree Days'!$H$6:$H$1708),"")</f>
        <v>12.899814513933332</v>
      </c>
      <c r="AE129" s="15">
        <f>IFERROR(AVERAGEIF('Temperature Degree Days'!$E$6:$E$1708,LEFT($Z129,2),'Temperature Degree Days'!$I$6:$I$1708),"")</f>
        <v>0.15252099999999993</v>
      </c>
      <c r="AF129" s="15" t="str">
        <f>IFERROR($N$8+AC129*$L$8*31+AB129*$M$8*31,"")</f>
        <v/>
      </c>
      <c r="AG129" s="14" t="str">
        <f>IFERROR(AF129/SUMIF($AA$6:$AA$377,AA129,$AF$6:$AF$377),"")</f>
        <v/>
      </c>
      <c r="AI129" s="17"/>
      <c r="AJ129" s="17"/>
    </row>
    <row r="130" spans="26:36" x14ac:dyDescent="0.2">
      <c r="Z130" s="9" t="s">
        <v>258</v>
      </c>
      <c r="AA130" s="9" t="str">
        <f>LEFT(Z130,2)</f>
        <v>05</v>
      </c>
      <c r="AB130" s="16">
        <f>IFERROR(AVERAGEIF('Temperature Degree Days'!$G$6:$G$1708,$Z130,'Temperature Degree Days'!$H$6:$H$1708),"")</f>
        <v>6.7310914274999973</v>
      </c>
      <c r="AC130" s="15">
        <f>IFERROR(AVERAGEIF('Temperature Degree Days'!$G$6:$G$1708,$Z130,'Temperature Degree Days'!$I$6:$I$1708),"")</f>
        <v>1.3117124999999987</v>
      </c>
      <c r="AD130" s="15">
        <f>IFERROR(AVERAGEIF('Temperature Degree Days'!$E$6:$E$1708,LEFT($Z130,2),'Temperature Degree Days'!$H$6:$H$1708),"")</f>
        <v>3.9072214976612911</v>
      </c>
      <c r="AE130" s="15">
        <f>IFERROR(AVERAGEIF('Temperature Degree Days'!$E$6:$E$1708,LEFT($Z130,2),'Temperature Degree Days'!$I$6:$I$1708),"")</f>
        <v>3.6326854838709677</v>
      </c>
      <c r="AF130" s="15">
        <f>IFERROR($N$8+AC130*$L$8*31+AB130*$M$8*31,"")</f>
        <v>4750.1313760398371</v>
      </c>
      <c r="AG130" s="14">
        <f>IFERROR(AF130/SUMIF($AA$6:$AA$377,AA130,$AF$6:$AF$377),"")</f>
        <v>4.554732176730529E-2</v>
      </c>
      <c r="AI130" s="17"/>
      <c r="AJ130" s="17"/>
    </row>
    <row r="131" spans="26:36" x14ac:dyDescent="0.2">
      <c r="Z131" s="9" t="s">
        <v>257</v>
      </c>
      <c r="AA131" s="9" t="str">
        <f>LEFT(Z131,2)</f>
        <v>05</v>
      </c>
      <c r="AB131" s="16">
        <f>IFERROR(AVERAGEIF('Temperature Degree Days'!$G$6:$G$1708,$Z131,'Temperature Degree Days'!$H$6:$H$1708),"")</f>
        <v>8.1777749999999987</v>
      </c>
      <c r="AC131" s="15">
        <f>IFERROR(AVERAGEIF('Temperature Degree Days'!$G$6:$G$1708,$Z131,'Temperature Degree Days'!$I$6:$I$1708),"")</f>
        <v>2.7125249999999994</v>
      </c>
      <c r="AD131" s="15">
        <f>IFERROR(AVERAGEIF('Temperature Degree Days'!$E$6:$E$1708,LEFT($Z131,2),'Temperature Degree Days'!$H$6:$H$1708),"")</f>
        <v>3.9072214976612911</v>
      </c>
      <c r="AE131" s="15">
        <f>IFERROR(AVERAGEIF('Temperature Degree Days'!$E$6:$E$1708,LEFT($Z131,2),'Temperature Degree Days'!$I$6:$I$1708),"")</f>
        <v>3.6326854838709677</v>
      </c>
      <c r="AF131" s="15">
        <f>IFERROR($N$8+AC131*$L$8*31+AB131*$M$8*31,"")</f>
        <v>6176.1635512159519</v>
      </c>
      <c r="AG131" s="14">
        <f>IFERROR(AF131/SUMIF($AA$6:$AA$377,AA131,$AF$6:$AF$377),"")</f>
        <v>5.9221037543020716E-2</v>
      </c>
      <c r="AI131" s="17"/>
      <c r="AJ131" s="17"/>
    </row>
    <row r="132" spans="26:36" x14ac:dyDescent="0.2">
      <c r="Z132" s="9" t="s">
        <v>256</v>
      </c>
      <c r="AA132" s="9" t="str">
        <f>LEFT(Z132,2)</f>
        <v>05</v>
      </c>
      <c r="AB132" s="16">
        <f>IFERROR(AVERAGEIF('Temperature Degree Days'!$G$6:$G$1708,$Z132,'Temperature Degree Days'!$H$6:$H$1708),"")</f>
        <v>6.6802500000000009</v>
      </c>
      <c r="AC132" s="15">
        <f>IFERROR(AVERAGEIF('Temperature Degree Days'!$G$6:$G$1708,$Z132,'Temperature Degree Days'!$I$6:$I$1708),"")</f>
        <v>2.5414500000000011</v>
      </c>
      <c r="AD132" s="15">
        <f>IFERROR(AVERAGEIF('Temperature Degree Days'!$E$6:$E$1708,LEFT($Z132,2),'Temperature Degree Days'!$H$6:$H$1708),"")</f>
        <v>3.9072214976612911</v>
      </c>
      <c r="AE132" s="15">
        <f>IFERROR(AVERAGEIF('Temperature Degree Days'!$E$6:$E$1708,LEFT($Z132,2),'Temperature Degree Days'!$I$6:$I$1708),"")</f>
        <v>3.6326854838709677</v>
      </c>
      <c r="AF132" s="15">
        <f>IFERROR($N$8+AC132*$L$8*31+AB132*$M$8*31,"")</f>
        <v>5053.6071799835609</v>
      </c>
      <c r="AG132" s="14">
        <f>IFERROR(AF132/SUMIF($AA$6:$AA$377,AA132,$AF$6:$AF$377),"")</f>
        <v>4.8457243408744223E-2</v>
      </c>
      <c r="AI132" s="17"/>
      <c r="AJ132" s="17"/>
    </row>
    <row r="133" spans="26:36" x14ac:dyDescent="0.2">
      <c r="Z133" s="9" t="s">
        <v>255</v>
      </c>
      <c r="AA133" s="9" t="str">
        <f>LEFT(Z133,2)</f>
        <v>05</v>
      </c>
      <c r="AB133" s="16">
        <f>IFERROR(AVERAGEIF('Temperature Degree Days'!$G$6:$G$1708,$Z133,'Temperature Degree Days'!$H$6:$H$1708),"")</f>
        <v>9.5298750000000005</v>
      </c>
      <c r="AC133" s="15">
        <f>IFERROR(AVERAGEIF('Temperature Degree Days'!$G$6:$G$1708,$Z133,'Temperature Degree Days'!$I$6:$I$1708),"")</f>
        <v>1.3556999999999988</v>
      </c>
      <c r="AD133" s="15">
        <f>IFERROR(AVERAGEIF('Temperature Degree Days'!$E$6:$E$1708,LEFT($Z133,2),'Temperature Degree Days'!$H$6:$H$1708),"")</f>
        <v>3.9072214976612911</v>
      </c>
      <c r="AE133" s="15">
        <f>IFERROR(AVERAGEIF('Temperature Degree Days'!$E$6:$E$1708,LEFT($Z133,2),'Temperature Degree Days'!$I$6:$I$1708),"")</f>
        <v>3.6326854838709677</v>
      </c>
      <c r="AF133" s="15">
        <f>IFERROR($N$8+AC133*$L$8*31+AB133*$M$8*31,"")</f>
        <v>6771.8880472372884</v>
      </c>
      <c r="AG133" s="14">
        <f>IFERROR(AF133/SUMIF($AA$6:$AA$377,AA133,$AF$6:$AF$377),"")</f>
        <v>6.4933228039859306E-2</v>
      </c>
      <c r="AI133" s="17"/>
      <c r="AJ133" s="17"/>
    </row>
    <row r="134" spans="26:36" x14ac:dyDescent="0.2">
      <c r="Z134" s="9" t="s">
        <v>254</v>
      </c>
      <c r="AA134" s="9" t="str">
        <f>LEFT(Z134,2)</f>
        <v>05</v>
      </c>
      <c r="AB134" s="16">
        <f>IFERROR(AVERAGEIF('Temperature Degree Days'!$G$6:$G$1708,$Z134,'Temperature Degree Days'!$H$6:$H$1708),"")</f>
        <v>5.6841750000000015</v>
      </c>
      <c r="AC134" s="15">
        <f>IFERROR(AVERAGEIF('Temperature Degree Days'!$G$6:$G$1708,$Z134,'Temperature Degree Days'!$I$6:$I$1708),"")</f>
        <v>0.75697500000000062</v>
      </c>
      <c r="AD134" s="15">
        <f>IFERROR(AVERAGEIF('Temperature Degree Days'!$E$6:$E$1708,LEFT($Z134,2),'Temperature Degree Days'!$H$6:$H$1708),"")</f>
        <v>3.9072214976612911</v>
      </c>
      <c r="AE134" s="15">
        <f>IFERROR(AVERAGEIF('Temperature Degree Days'!$E$6:$E$1708,LEFT($Z134,2),'Temperature Degree Days'!$I$6:$I$1708),"")</f>
        <v>3.6326854838709677</v>
      </c>
      <c r="AF134" s="15">
        <f>IFERROR($N$8+AC134*$L$8*31+AB134*$M$8*31,"")</f>
        <v>3845.0532462146989</v>
      </c>
      <c r="AG134" s="14">
        <f>IFERROR(AF134/SUMIF($AA$6:$AA$377,AA134,$AF$6:$AF$377),"")</f>
        <v>3.6868849207233774E-2</v>
      </c>
      <c r="AI134" s="17"/>
      <c r="AJ134" s="17"/>
    </row>
    <row r="135" spans="26:36" x14ac:dyDescent="0.2">
      <c r="Z135" s="9" t="s">
        <v>253</v>
      </c>
      <c r="AA135" s="9" t="str">
        <f>LEFT(Z135,2)</f>
        <v>05</v>
      </c>
      <c r="AB135" s="16">
        <f>IFERROR(AVERAGEIF('Temperature Degree Days'!$G$6:$G$1708,$Z135,'Temperature Degree Days'!$H$6:$H$1708),"")</f>
        <v>3.5770499999999998</v>
      </c>
      <c r="AC135" s="15">
        <f>IFERROR(AVERAGEIF('Temperature Degree Days'!$G$6:$G$1708,$Z135,'Temperature Degree Days'!$I$6:$I$1708),"")</f>
        <v>0.99232500000000101</v>
      </c>
      <c r="AD135" s="15">
        <f>IFERROR(AVERAGEIF('Temperature Degree Days'!$E$6:$E$1708,LEFT($Z135,2),'Temperature Degree Days'!$H$6:$H$1708),"")</f>
        <v>3.9072214976612911</v>
      </c>
      <c r="AE135" s="15">
        <f>IFERROR(AVERAGEIF('Temperature Degree Days'!$E$6:$E$1708,LEFT($Z135,2),'Temperature Degree Days'!$I$6:$I$1708),"")</f>
        <v>3.6326854838709677</v>
      </c>
      <c r="AF135" s="15">
        <f>IFERROR($N$8+AC135*$L$8*31+AB135*$M$8*31,"")</f>
        <v>2397.1519374422733</v>
      </c>
      <c r="AG135" s="14">
        <f>IFERROR(AF135/SUMIF($AA$6:$AA$377,AA135,$AF$6:$AF$377),"")</f>
        <v>2.2985438080836529E-2</v>
      </c>
      <c r="AI135" s="17"/>
      <c r="AJ135" s="17"/>
    </row>
    <row r="136" spans="26:36" x14ac:dyDescent="0.2">
      <c r="Z136" s="9" t="s">
        <v>252</v>
      </c>
      <c r="AA136" s="9" t="str">
        <f>LEFT(Z136,2)</f>
        <v>05</v>
      </c>
      <c r="AB136" s="16">
        <f>IFERROR(AVERAGEIF('Temperature Degree Days'!$G$6:$G$1708,$Z136,'Temperature Degree Days'!$H$6:$H$1708),"")</f>
        <v>2.5704000000000011</v>
      </c>
      <c r="AC136" s="15">
        <f>IFERROR(AVERAGEIF('Temperature Degree Days'!$G$6:$G$1708,$Z136,'Temperature Degree Days'!$I$6:$I$1708),"")</f>
        <v>1.1729999999999983</v>
      </c>
      <c r="AD136" s="15">
        <f>IFERROR(AVERAGEIF('Temperature Degree Days'!$E$6:$E$1708,LEFT($Z136,2),'Temperature Degree Days'!$H$6:$H$1708),"")</f>
        <v>3.9072214976612911</v>
      </c>
      <c r="AE136" s="15">
        <f>IFERROR(AVERAGEIF('Temperature Degree Days'!$E$6:$E$1708,LEFT($Z136,2),'Temperature Degree Days'!$I$6:$I$1708),"")</f>
        <v>3.6326854838709677</v>
      </c>
      <c r="AF136" s="15">
        <f>IFERROR($N$8+AC136*$L$8*31+AB136*$M$8*31,"")</f>
        <v>1724.3030030216401</v>
      </c>
      <c r="AG136" s="14">
        <f>IFERROR(AF136/SUMIF($AA$6:$AA$377,AA136,$AF$6:$AF$377),"")</f>
        <v>1.6533728750979027E-2</v>
      </c>
      <c r="AI136" s="17"/>
      <c r="AJ136" s="17"/>
    </row>
    <row r="137" spans="26:36" x14ac:dyDescent="0.2">
      <c r="Z137" s="9" t="s">
        <v>251</v>
      </c>
      <c r="AA137" s="9" t="str">
        <f>LEFT(Z137,2)</f>
        <v>05</v>
      </c>
      <c r="AB137" s="16">
        <f>IFERROR(AVERAGEIF('Temperature Degree Days'!$G$6:$G$1708,$Z137,'Temperature Degree Days'!$H$6:$H$1708),"")</f>
        <v>1.615124999999999</v>
      </c>
      <c r="AC137" s="15">
        <f>IFERROR(AVERAGEIF('Temperature Degree Days'!$G$6:$G$1708,$Z137,'Temperature Degree Days'!$I$6:$I$1708),"")</f>
        <v>2.3588249999999995</v>
      </c>
      <c r="AD137" s="15">
        <f>IFERROR(AVERAGEIF('Temperature Degree Days'!$E$6:$E$1708,LEFT($Z137,2),'Temperature Degree Days'!$H$6:$H$1708),"")</f>
        <v>3.9072214976612911</v>
      </c>
      <c r="AE137" s="15">
        <f>IFERROR(AVERAGEIF('Temperature Degree Days'!$E$6:$E$1708,LEFT($Z137,2),'Temperature Degree Days'!$I$6:$I$1708),"")</f>
        <v>3.6326854838709677</v>
      </c>
      <c r="AF137" s="15">
        <f>IFERROR($N$8+AC137*$L$8*31+AB137*$M$8*31,"")</f>
        <v>1366.232871006056</v>
      </c>
      <c r="AG137" s="14">
        <f>IFERROR(AF137/SUMIF($AA$6:$AA$377,AA137,$AF$6:$AF$377),"")</f>
        <v>1.3100321498194338E-2</v>
      </c>
      <c r="AI137" s="17"/>
      <c r="AJ137" s="17"/>
    </row>
    <row r="138" spans="26:36" x14ac:dyDescent="0.2">
      <c r="Z138" s="9" t="s">
        <v>250</v>
      </c>
      <c r="AA138" s="9" t="str">
        <f>LEFT(Z138,2)</f>
        <v>05</v>
      </c>
      <c r="AB138" s="16">
        <f>IFERROR(AVERAGEIF('Temperature Degree Days'!$G$6:$G$1708,$Z138,'Temperature Degree Days'!$H$6:$H$1708),"")</f>
        <v>2.8996499999999994</v>
      </c>
      <c r="AC138" s="15">
        <f>IFERROR(AVERAGEIF('Temperature Degree Days'!$G$6:$G$1708,$Z138,'Temperature Degree Days'!$I$6:$I$1708),"")</f>
        <v>1.353749999999998</v>
      </c>
      <c r="AD138" s="15">
        <f>IFERROR(AVERAGEIF('Temperature Degree Days'!$E$6:$E$1708,LEFT($Z138,2),'Temperature Degree Days'!$H$6:$H$1708),"")</f>
        <v>3.9072214976612911</v>
      </c>
      <c r="AE138" s="15">
        <f>IFERROR(AVERAGEIF('Temperature Degree Days'!$E$6:$E$1708,LEFT($Z138,2),'Temperature Degree Days'!$I$6:$I$1708),"")</f>
        <v>3.6326854838709677</v>
      </c>
      <c r="AF138" s="15">
        <f>IFERROR($N$8+AC138*$L$8*31+AB138*$M$8*31,"")</f>
        <v>2010.6839367128739</v>
      </c>
      <c r="AG138" s="14">
        <f>IFERROR(AF138/SUMIF($AA$6:$AA$377,AA138,$AF$6:$AF$377),"")</f>
        <v>1.9279733756367021E-2</v>
      </c>
      <c r="AI138" s="17"/>
      <c r="AJ138" s="17"/>
    </row>
    <row r="139" spans="26:36" x14ac:dyDescent="0.2">
      <c r="Z139" s="9" t="s">
        <v>249</v>
      </c>
      <c r="AA139" s="9" t="str">
        <f>LEFT(Z139,2)</f>
        <v>05</v>
      </c>
      <c r="AB139" s="16">
        <f>IFERROR(AVERAGEIF('Temperature Degree Days'!$G$6:$G$1708,$Z139,'Temperature Degree Days'!$H$6:$H$1708),"")</f>
        <v>4.4352750000000007</v>
      </c>
      <c r="AC139" s="15">
        <f>IFERROR(AVERAGEIF('Temperature Degree Days'!$G$6:$G$1708,$Z139,'Temperature Degree Days'!$I$6:$I$1708),"")</f>
        <v>1.6704374999999985</v>
      </c>
      <c r="AD139" s="15">
        <f>IFERROR(AVERAGEIF('Temperature Degree Days'!$E$6:$E$1708,LEFT($Z139,2),'Temperature Degree Days'!$H$6:$H$1708),"")</f>
        <v>3.9072214976612911</v>
      </c>
      <c r="AE139" s="15">
        <f>IFERROR(AVERAGEIF('Temperature Degree Days'!$E$6:$E$1708,LEFT($Z139,2),'Temperature Degree Days'!$I$6:$I$1708),"")</f>
        <v>3.6326854838709677</v>
      </c>
      <c r="AF139" s="15">
        <f>IFERROR($N$8+AC139*$L$8*31+AB139*$M$8*31,"")</f>
        <v>3200.8540230297021</v>
      </c>
      <c r="AG139" s="14">
        <f>IFERROR(AF139/SUMIF($AA$6:$AA$377,AA139,$AF$6:$AF$377),"")</f>
        <v>3.069185177750856E-2</v>
      </c>
      <c r="AI139" s="17"/>
      <c r="AJ139" s="17"/>
    </row>
    <row r="140" spans="26:36" x14ac:dyDescent="0.2">
      <c r="Z140" s="9" t="s">
        <v>248</v>
      </c>
      <c r="AA140" s="9" t="str">
        <f>LEFT(Z140,2)</f>
        <v>05</v>
      </c>
      <c r="AB140" s="16">
        <f>IFERROR(AVERAGEIF('Temperature Degree Days'!$G$6:$G$1708,$Z140,'Temperature Degree Days'!$H$6:$H$1708),"")</f>
        <v>4.2530249999999992</v>
      </c>
      <c r="AC140" s="15">
        <f>IFERROR(AVERAGEIF('Temperature Degree Days'!$G$6:$G$1708,$Z140,'Temperature Degree Days'!$I$6:$I$1708),"")</f>
        <v>4.0901999999999994</v>
      </c>
      <c r="AD140" s="15">
        <f>IFERROR(AVERAGEIF('Temperature Degree Days'!$E$6:$E$1708,LEFT($Z140,2),'Temperature Degree Days'!$H$6:$H$1708),"")</f>
        <v>3.9072214976612911</v>
      </c>
      <c r="AE140" s="15">
        <f>IFERROR(AVERAGEIF('Temperature Degree Days'!$E$6:$E$1708,LEFT($Z140,2),'Temperature Degree Days'!$I$6:$I$1708),"")</f>
        <v>3.6326854838709677</v>
      </c>
      <c r="AF140" s="15">
        <f>IFERROR($N$8+AC140*$L$8*31+AB140*$M$8*31,"")</f>
        <v>3738.9772594086576</v>
      </c>
      <c r="AG140" s="14">
        <f>IFERROR(AF140/SUMIF($AA$6:$AA$377,AA140,$AF$6:$AF$377),"")</f>
        <v>3.5851724264709089E-2</v>
      </c>
      <c r="AI140" s="17"/>
      <c r="AJ140" s="17"/>
    </row>
    <row r="141" spans="26:36" x14ac:dyDescent="0.2">
      <c r="Z141" s="9" t="s">
        <v>247</v>
      </c>
      <c r="AA141" s="9" t="str">
        <f>LEFT(Z141,2)</f>
        <v>05</v>
      </c>
      <c r="AB141" s="16">
        <f>IFERROR(AVERAGEIF('Temperature Degree Days'!$G$6:$G$1708,$Z141,'Temperature Degree Days'!$H$6:$H$1708),"")</f>
        <v>5.3726249999999993</v>
      </c>
      <c r="AC141" s="15">
        <f>IFERROR(AVERAGEIF('Temperature Degree Days'!$G$6:$G$1708,$Z141,'Temperature Degree Days'!$I$6:$I$1708),"")</f>
        <v>4.5819374999999987</v>
      </c>
      <c r="AD141" s="15">
        <f>IFERROR(AVERAGEIF('Temperature Degree Days'!$E$6:$E$1708,LEFT($Z141,2),'Temperature Degree Days'!$H$6:$H$1708),"")</f>
        <v>3.9072214976612911</v>
      </c>
      <c r="AE141" s="15">
        <f>IFERROR(AVERAGEIF('Temperature Degree Days'!$E$6:$E$1708,LEFT($Z141,2),'Temperature Degree Days'!$I$6:$I$1708),"")</f>
        <v>3.6326854838709677</v>
      </c>
      <c r="AF141" s="15">
        <f>IFERROR($N$8+AC141*$L$8*31+AB141*$M$8*31,"")</f>
        <v>4678.8265976520452</v>
      </c>
      <c r="AG141" s="14">
        <f>IFERROR(AF141/SUMIF($AA$6:$AA$377,AA141,$AF$6:$AF$377),"")</f>
        <v>4.4863605586073524E-2</v>
      </c>
      <c r="AI141" s="17"/>
      <c r="AJ141" s="17"/>
    </row>
    <row r="142" spans="26:36" x14ac:dyDescent="0.2">
      <c r="Z142" s="9" t="s">
        <v>246</v>
      </c>
      <c r="AA142" s="9" t="str">
        <f>LEFT(Z142,2)</f>
        <v>05</v>
      </c>
      <c r="AB142" s="16">
        <f>IFERROR(AVERAGEIF('Temperature Degree Days'!$G$6:$G$1708,$Z142,'Temperature Degree Days'!$H$6:$H$1708),"")</f>
        <v>3.5931000000000015</v>
      </c>
      <c r="AC142" s="15">
        <f>IFERROR(AVERAGEIF('Temperature Degree Days'!$G$6:$G$1708,$Z142,'Temperature Degree Days'!$I$6:$I$1708),"")</f>
        <v>1.0699125000000009</v>
      </c>
      <c r="AD142" s="15">
        <f>IFERROR(AVERAGEIF('Temperature Degree Days'!$E$6:$E$1708,LEFT($Z142,2),'Temperature Degree Days'!$H$6:$H$1708),"")</f>
        <v>3.9072214976612911</v>
      </c>
      <c r="AE142" s="15">
        <f>IFERROR(AVERAGEIF('Temperature Degree Days'!$E$6:$E$1708,LEFT($Z142,2),'Temperature Degree Days'!$I$6:$I$1708),"")</f>
        <v>3.6326854838709677</v>
      </c>
      <c r="AF142" s="15">
        <f>IFERROR($N$8+AC142*$L$8*31+AB142*$M$8*31,"")</f>
        <v>2430.1265764015534</v>
      </c>
      <c r="AG142" s="14">
        <f>IFERROR(AF142/SUMIF($AA$6:$AA$377,AA142,$AF$6:$AF$377),"")</f>
        <v>2.3301620176012849E-2</v>
      </c>
      <c r="AI142" s="17"/>
      <c r="AJ142" s="17"/>
    </row>
    <row r="143" spans="26:36" x14ac:dyDescent="0.2">
      <c r="Z143" s="9" t="s">
        <v>245</v>
      </c>
      <c r="AA143" s="9" t="str">
        <f>LEFT(Z143,2)</f>
        <v>05</v>
      </c>
      <c r="AB143" s="16">
        <f>IFERROR(AVERAGEIF('Temperature Degree Days'!$G$6:$G$1708,$Z143,'Temperature Degree Days'!$H$6:$H$1708),"")</f>
        <v>4.7011500000000002</v>
      </c>
      <c r="AC143" s="15">
        <f>IFERROR(AVERAGEIF('Temperature Degree Days'!$G$6:$G$1708,$Z143,'Temperature Degree Days'!$I$6:$I$1708),"")</f>
        <v>0.98287499999999994</v>
      </c>
      <c r="AD143" s="15">
        <f>IFERROR(AVERAGEIF('Temperature Degree Days'!$E$6:$E$1708,LEFT($Z143,2),'Temperature Degree Days'!$H$6:$H$1708),"")</f>
        <v>3.9072214976612911</v>
      </c>
      <c r="AE143" s="15">
        <f>IFERROR(AVERAGEIF('Temperature Degree Days'!$E$6:$E$1708,LEFT($Z143,2),'Temperature Degree Days'!$I$6:$I$1708),"")</f>
        <v>3.6326854838709677</v>
      </c>
      <c r="AF143" s="15">
        <f>IFERROR($N$8+AC143*$L$8*31+AB143*$M$8*31,"")</f>
        <v>3201.6708409229636</v>
      </c>
      <c r="AG143" s="14">
        <f>IFERROR(AF143/SUMIF($AA$6:$AA$377,AA143,$AF$6:$AF$377),"")</f>
        <v>3.0699683954024209E-2</v>
      </c>
      <c r="AI143" s="17"/>
      <c r="AJ143" s="17"/>
    </row>
    <row r="144" spans="26:36" x14ac:dyDescent="0.2">
      <c r="Z144" s="9" t="s">
        <v>244</v>
      </c>
      <c r="AA144" s="9" t="str">
        <f>LEFT(Z144,2)</f>
        <v>05</v>
      </c>
      <c r="AB144" s="16">
        <f>IFERROR(AVERAGEIF('Temperature Degree Days'!$G$6:$G$1708,$Z144,'Temperature Degree Days'!$H$6:$H$1708),"")</f>
        <v>8.9828625000000013</v>
      </c>
      <c r="AC144" s="15">
        <f>IFERROR(AVERAGEIF('Temperature Degree Days'!$G$6:$G$1708,$Z144,'Temperature Degree Days'!$I$6:$I$1708),"")</f>
        <v>2.544674999999998</v>
      </c>
      <c r="AD144" s="15">
        <f>IFERROR(AVERAGEIF('Temperature Degree Days'!$E$6:$E$1708,LEFT($Z144,2),'Temperature Degree Days'!$H$6:$H$1708),"")</f>
        <v>3.9072214976612911</v>
      </c>
      <c r="AE144" s="15">
        <f>IFERROR(AVERAGEIF('Temperature Degree Days'!$E$6:$E$1708,LEFT($Z144,2),'Temperature Degree Days'!$I$6:$I$1708),"")</f>
        <v>3.6326854838709677</v>
      </c>
      <c r="AF144" s="15">
        <f>IFERROR($N$8+AC144*$L$8*31+AB144*$M$8*31,"")</f>
        <v>6707.8313242904296</v>
      </c>
      <c r="AG144" s="14">
        <f>IFERROR(AF144/SUMIF($AA$6:$AA$377,AA144,$AF$6:$AF$377),"")</f>
        <v>6.4319010886595626E-2</v>
      </c>
      <c r="AI144" s="17"/>
      <c r="AJ144" s="17"/>
    </row>
    <row r="145" spans="26:36" x14ac:dyDescent="0.2">
      <c r="Z145" s="9" t="s">
        <v>243</v>
      </c>
      <c r="AA145" s="9" t="str">
        <f>LEFT(Z145,2)</f>
        <v>05</v>
      </c>
      <c r="AB145" s="16">
        <f>IFERROR(AVERAGEIF('Temperature Degree Days'!$G$6:$G$1708,$Z145,'Temperature Degree Days'!$H$6:$H$1708),"")</f>
        <v>9.4296375000000001</v>
      </c>
      <c r="AC145" s="15">
        <f>IFERROR(AVERAGEIF('Temperature Degree Days'!$G$6:$G$1708,$Z145,'Temperature Degree Days'!$I$6:$I$1708),"")</f>
        <v>1.3102499999999999</v>
      </c>
      <c r="AD145" s="15">
        <f>IFERROR(AVERAGEIF('Temperature Degree Days'!$E$6:$E$1708,LEFT($Z145,2),'Temperature Degree Days'!$H$6:$H$1708),"")</f>
        <v>3.9072214976612911</v>
      </c>
      <c r="AE145" s="15">
        <f>IFERROR(AVERAGEIF('Temperature Degree Days'!$E$6:$E$1708,LEFT($Z145,2),'Temperature Degree Days'!$I$6:$I$1708),"")</f>
        <v>3.6326854838709677</v>
      </c>
      <c r="AF145" s="15">
        <f>IFERROR($N$8+AC145*$L$8*31+AB145*$M$8*31,"")</f>
        <v>6687.3496494685005</v>
      </c>
      <c r="AG145" s="14">
        <f>IFERROR(AF145/SUMIF($AA$6:$AA$377,AA145,$AF$6:$AF$377),"")</f>
        <v>6.4122619385056687E-2</v>
      </c>
      <c r="AI145" s="17"/>
      <c r="AJ145" s="17"/>
    </row>
    <row r="146" spans="26:36" x14ac:dyDescent="0.2">
      <c r="Z146" s="9" t="s">
        <v>242</v>
      </c>
      <c r="AA146" s="9" t="str">
        <f>LEFT(Z146,2)</f>
        <v>05</v>
      </c>
      <c r="AB146" s="16">
        <f>IFERROR(AVERAGEIF('Temperature Degree Days'!$G$6:$G$1708,$Z146,'Temperature Degree Days'!$H$6:$H$1708),"")</f>
        <v>7.9479000000000006</v>
      </c>
      <c r="AC146" s="15">
        <f>IFERROR(AVERAGEIF('Temperature Degree Days'!$G$6:$G$1708,$Z146,'Temperature Degree Days'!$I$6:$I$1708),"")</f>
        <v>1.1729999999999983</v>
      </c>
      <c r="AD146" s="15">
        <f>IFERROR(AVERAGEIF('Temperature Degree Days'!$E$6:$E$1708,LEFT($Z146,2),'Temperature Degree Days'!$H$6:$H$1708),"")</f>
        <v>3.9072214976612911</v>
      </c>
      <c r="AE146" s="15">
        <f>IFERROR(AVERAGEIF('Temperature Degree Days'!$E$6:$E$1708,LEFT($Z146,2),'Temperature Degree Days'!$I$6:$I$1708),"")</f>
        <v>3.6326854838709677</v>
      </c>
      <c r="AF146" s="15">
        <f>IFERROR($N$8+AC146*$L$8*31+AB146*$M$8*31,"")</f>
        <v>5585.4805712400275</v>
      </c>
      <c r="AG146" s="14">
        <f>IFERROR(AF146/SUMIF($AA$6:$AA$377,AA146,$AF$6:$AF$377),"")</f>
        <v>5.3557188351998145E-2</v>
      </c>
      <c r="AI146" s="17"/>
      <c r="AJ146" s="17"/>
    </row>
    <row r="147" spans="26:36" x14ac:dyDescent="0.2">
      <c r="Z147" s="9" t="s">
        <v>241</v>
      </c>
      <c r="AA147" s="9" t="str">
        <f>LEFT(Z147,2)</f>
        <v>05</v>
      </c>
      <c r="AB147" s="16">
        <f>IFERROR(AVERAGEIF('Temperature Degree Days'!$G$6:$G$1708,$Z147,'Temperature Degree Days'!$H$6:$H$1708),"")</f>
        <v>4.7051625000000001</v>
      </c>
      <c r="AC147" s="15">
        <f>IFERROR(AVERAGEIF('Temperature Degree Days'!$G$6:$G$1708,$Z147,'Temperature Degree Days'!$I$6:$I$1708),"")</f>
        <v>2.1567750000000032</v>
      </c>
      <c r="AD147" s="15">
        <f>IFERROR(AVERAGEIF('Temperature Degree Days'!$E$6:$E$1708,LEFT($Z147,2),'Temperature Degree Days'!$H$6:$H$1708),"")</f>
        <v>3.9072214976612911</v>
      </c>
      <c r="AE147" s="15">
        <f>IFERROR(AVERAGEIF('Temperature Degree Days'!$E$6:$E$1708,LEFT($Z147,2),'Temperature Degree Days'!$I$6:$I$1708),"")</f>
        <v>3.6326854838709677</v>
      </c>
      <c r="AF147" s="15">
        <f>IFERROR($N$8+AC147*$L$8*31+AB147*$M$8*31,"")</f>
        <v>3529.0959198196565</v>
      </c>
      <c r="AG147" s="14">
        <f>IFERROR(AF147/SUMIF($AA$6:$AA$377,AA147,$AF$6:$AF$377),"")</f>
        <v>3.383924668241893E-2</v>
      </c>
      <c r="AI147" s="17"/>
      <c r="AJ147" s="17"/>
    </row>
    <row r="148" spans="26:36" x14ac:dyDescent="0.2">
      <c r="Z148" s="9" t="s">
        <v>240</v>
      </c>
      <c r="AA148" s="9" t="str">
        <f>LEFT(Z148,2)</f>
        <v>05</v>
      </c>
      <c r="AB148" s="16">
        <f>IFERROR(AVERAGEIF('Temperature Degree Days'!$G$6:$G$1708,$Z148,'Temperature Degree Days'!$H$6:$H$1708),"")</f>
        <v>2.0757000000000012</v>
      </c>
      <c r="AC148" s="15">
        <f>IFERROR(AVERAGEIF('Temperature Degree Days'!$G$6:$G$1708,$Z148,'Temperature Degree Days'!$I$6:$I$1708),"")</f>
        <v>5.0220374999999997</v>
      </c>
      <c r="AD148" s="15">
        <f>IFERROR(AVERAGEIF('Temperature Degree Days'!$E$6:$E$1708,LEFT($Z148,2),'Temperature Degree Days'!$H$6:$H$1708),"")</f>
        <v>3.9072214976612911</v>
      </c>
      <c r="AE148" s="15">
        <f>IFERROR(AVERAGEIF('Temperature Degree Days'!$E$6:$E$1708,LEFT($Z148,2),'Temperature Degree Days'!$I$6:$I$1708),"")</f>
        <v>3.6326854838709677</v>
      </c>
      <c r="AF148" s="15">
        <f>IFERROR($N$8+AC148*$L$8*31+AB148*$M$8*31,"")</f>
        <v>2433.2260699642889</v>
      </c>
      <c r="AG148" s="14">
        <f>IFERROR(AF148/SUMIF($AA$6:$AA$377,AA148,$AF$6:$AF$377),"")</f>
        <v>2.3331340118355855E-2</v>
      </c>
      <c r="AI148" s="17"/>
      <c r="AJ148" s="17"/>
    </row>
    <row r="149" spans="26:36" x14ac:dyDescent="0.2">
      <c r="Z149" s="9" t="s">
        <v>239</v>
      </c>
      <c r="AA149" s="9" t="str">
        <f>LEFT(Z149,2)</f>
        <v>05</v>
      </c>
      <c r="AB149" s="16">
        <f>IFERROR(AVERAGEIF('Temperature Degree Days'!$G$6:$G$1708,$Z149,'Temperature Degree Days'!$H$6:$H$1708),"")</f>
        <v>0</v>
      </c>
      <c r="AC149" s="15">
        <f>IFERROR(AVERAGEIF('Temperature Degree Days'!$G$6:$G$1708,$Z149,'Temperature Degree Days'!$I$6:$I$1708),"")</f>
        <v>7.6611000000000011</v>
      </c>
      <c r="AD149" s="15">
        <f>IFERROR(AVERAGEIF('Temperature Degree Days'!$E$6:$E$1708,LEFT($Z149,2),'Temperature Degree Days'!$H$6:$H$1708),"")</f>
        <v>3.9072214976612911</v>
      </c>
      <c r="AE149" s="15">
        <f>IFERROR(AVERAGEIF('Temperature Degree Days'!$E$6:$E$1708,LEFT($Z149,2),'Temperature Degree Days'!$I$6:$I$1708),"")</f>
        <v>3.6326854838709677</v>
      </c>
      <c r="AF149" s="15">
        <f>IFERROR($N$8+AC149*$L$8*31+AB149*$M$8*31,"")</f>
        <v>1672.4346281097496</v>
      </c>
      <c r="AG149" s="14">
        <f>IFERROR(AF149/SUMIF($AA$6:$AA$377,AA149,$AF$6:$AF$377),"")</f>
        <v>1.6036381335794759E-2</v>
      </c>
      <c r="AI149" s="17"/>
      <c r="AJ149" s="17"/>
    </row>
    <row r="150" spans="26:36" x14ac:dyDescent="0.2">
      <c r="Z150" s="9" t="s">
        <v>238</v>
      </c>
      <c r="AA150" s="9" t="str">
        <f>LEFT(Z150,2)</f>
        <v>05</v>
      </c>
      <c r="AB150" s="16">
        <f>IFERROR(AVERAGEIF('Temperature Degree Days'!$G$6:$G$1708,$Z150,'Temperature Degree Days'!$H$6:$H$1708),"")</f>
        <v>1.1940000000000008</v>
      </c>
      <c r="AC150" s="15">
        <f>IFERROR(AVERAGEIF('Temperature Degree Days'!$G$6:$G$1708,$Z150,'Temperature Degree Days'!$I$6:$I$1708),"")</f>
        <v>5.4381374999999998</v>
      </c>
      <c r="AD150" s="15">
        <f>IFERROR(AVERAGEIF('Temperature Degree Days'!$E$6:$E$1708,LEFT($Z150,2),'Temperature Degree Days'!$H$6:$H$1708),"")</f>
        <v>3.9072214976612911</v>
      </c>
      <c r="AE150" s="15">
        <f>IFERROR(AVERAGEIF('Temperature Degree Days'!$E$6:$E$1708,LEFT($Z150,2),'Temperature Degree Days'!$I$6:$I$1708),"")</f>
        <v>3.6326854838709677</v>
      </c>
      <c r="AF150" s="15">
        <f>IFERROR($N$8+AC150*$L$8*31+AB150*$M$8*31,"")</f>
        <v>1915.1814377372339</v>
      </c>
      <c r="AG150" s="14">
        <f>IFERROR(AF150/SUMIF($AA$6:$AA$377,AA150,$AF$6:$AF$377),"")</f>
        <v>1.8363994231273779E-2</v>
      </c>
      <c r="AI150" s="17"/>
      <c r="AJ150" s="17"/>
    </row>
    <row r="151" spans="26:36" x14ac:dyDescent="0.2">
      <c r="Z151" s="9" t="s">
        <v>237</v>
      </c>
      <c r="AA151" s="9" t="str">
        <f>LEFT(Z151,2)</f>
        <v>05</v>
      </c>
      <c r="AB151" s="16">
        <f>IFERROR(AVERAGEIF('Temperature Degree Days'!$G$6:$G$1708,$Z151,'Temperature Degree Days'!$H$6:$H$1708),"")</f>
        <v>1.235100000000001</v>
      </c>
      <c r="AC151" s="15">
        <f>IFERROR(AVERAGEIF('Temperature Degree Days'!$G$6:$G$1708,$Z151,'Temperature Degree Days'!$I$6:$I$1708),"")</f>
        <v>2.4904500000000027</v>
      </c>
      <c r="AD151" s="15">
        <f>IFERROR(AVERAGEIF('Temperature Degree Days'!$E$6:$E$1708,LEFT($Z151,2),'Temperature Degree Days'!$H$6:$H$1708),"")</f>
        <v>3.9072214976612911</v>
      </c>
      <c r="AE151" s="15">
        <f>IFERROR(AVERAGEIF('Temperature Degree Days'!$E$6:$E$1708,LEFT($Z151,2),'Temperature Degree Days'!$I$6:$I$1708),"")</f>
        <v>3.6326854838709677</v>
      </c>
      <c r="AF151" s="15">
        <f>IFERROR($N$8+AC151*$L$8*31+AB151*$M$8*31,"")</f>
        <v>1129.7554533726736</v>
      </c>
      <c r="AG151" s="14">
        <f>IFERROR(AF151/SUMIF($AA$6:$AA$377,AA151,$AF$6:$AF$377),"")</f>
        <v>1.0832823574667692E-2</v>
      </c>
      <c r="AI151" s="17"/>
      <c r="AJ151" s="17"/>
    </row>
    <row r="152" spans="26:36" x14ac:dyDescent="0.2">
      <c r="Z152" s="9" t="s">
        <v>236</v>
      </c>
      <c r="AA152" s="9" t="str">
        <f>LEFT(Z152,2)</f>
        <v>05</v>
      </c>
      <c r="AB152" s="16">
        <f>IFERROR(AVERAGEIF('Temperature Degree Days'!$G$6:$G$1708,$Z152,'Temperature Degree Days'!$H$6:$H$1708),"")</f>
        <v>4.4197499999999987</v>
      </c>
      <c r="AC152" s="15">
        <f>IFERROR(AVERAGEIF('Temperature Degree Days'!$G$6:$G$1708,$Z152,'Temperature Degree Days'!$I$6:$I$1708),"")</f>
        <v>2.9254875000000027</v>
      </c>
      <c r="AD152" s="15">
        <f>IFERROR(AVERAGEIF('Temperature Degree Days'!$E$6:$E$1708,LEFT($Z152,2),'Temperature Degree Days'!$H$6:$H$1708),"")</f>
        <v>3.9072214976612911</v>
      </c>
      <c r="AE152" s="15">
        <f>IFERROR(AVERAGEIF('Temperature Degree Days'!$E$6:$E$1708,LEFT($Z152,2),'Temperature Degree Days'!$I$6:$I$1708),"")</f>
        <v>3.6326854838709677</v>
      </c>
      <c r="AF152" s="15">
        <f>IFERROR($N$8+AC152*$L$8*31+AB152*$M$8*31,"")</f>
        <v>3536.6859504162662</v>
      </c>
      <c r="AG152" s="14">
        <f>IFERROR(AF152/SUMIF($AA$6:$AA$377,AA152,$AF$6:$AF$377),"")</f>
        <v>3.3912024788631159E-2</v>
      </c>
      <c r="AI152" s="17"/>
      <c r="AJ152" s="17"/>
    </row>
    <row r="153" spans="26:36" x14ac:dyDescent="0.2">
      <c r="Z153" s="9" t="s">
        <v>235</v>
      </c>
      <c r="AA153" s="9" t="str">
        <f>LEFT(Z153,2)</f>
        <v>05</v>
      </c>
      <c r="AB153" s="16">
        <f>IFERROR(AVERAGEIF('Temperature Degree Days'!$G$6:$G$1708,$Z153,'Temperature Degree Days'!$H$6:$H$1708),"")</f>
        <v>2.9703750000000007</v>
      </c>
      <c r="AC153" s="15">
        <f>IFERROR(AVERAGEIF('Temperature Degree Days'!$G$6:$G$1708,$Z153,'Temperature Degree Days'!$I$6:$I$1708),"")</f>
        <v>5.1798375000000014</v>
      </c>
      <c r="AD153" s="15">
        <f>IFERROR(AVERAGEIF('Temperature Degree Days'!$E$6:$E$1708,LEFT($Z153,2),'Temperature Degree Days'!$H$6:$H$1708),"")</f>
        <v>3.9072214976612911</v>
      </c>
      <c r="AE153" s="15">
        <f>IFERROR(AVERAGEIF('Temperature Degree Days'!$E$6:$E$1708,LEFT($Z153,2),'Temperature Degree Days'!$I$6:$I$1708),"")</f>
        <v>3.6326854838709677</v>
      </c>
      <c r="AF153" s="15">
        <f>IFERROR($N$8+AC153*$L$8*31+AB153*$M$8*31,"")</f>
        <v>3119.2511869359182</v>
      </c>
      <c r="AG153" s="14">
        <f>IFERROR(AF153/SUMIF($AA$6:$AA$377,AA153,$AF$6:$AF$377),"")</f>
        <v>2.9909391180431996E-2</v>
      </c>
      <c r="AI153" s="17"/>
      <c r="AJ153" s="17"/>
    </row>
    <row r="154" spans="26:36" x14ac:dyDescent="0.2">
      <c r="Z154" s="9" t="s">
        <v>234</v>
      </c>
      <c r="AA154" s="9" t="str">
        <f>LEFT(Z154,2)</f>
        <v>05</v>
      </c>
      <c r="AB154" s="16">
        <f>IFERROR(AVERAGEIF('Temperature Degree Days'!$G$6:$G$1708,$Z154,'Temperature Degree Days'!$H$6:$H$1708),"")</f>
        <v>2.1108750000000001</v>
      </c>
      <c r="AC154" s="15">
        <f>IFERROR(AVERAGEIF('Temperature Degree Days'!$G$6:$G$1708,$Z154,'Temperature Degree Days'!$I$6:$I$1708),"")</f>
        <v>5.332162499999999</v>
      </c>
      <c r="AD154" s="15">
        <f>IFERROR(AVERAGEIF('Temperature Degree Days'!$E$6:$E$1708,LEFT($Z154,2),'Temperature Degree Days'!$H$6:$H$1708),"")</f>
        <v>3.9072214976612911</v>
      </c>
      <c r="AE154" s="15">
        <f>IFERROR(AVERAGEIF('Temperature Degree Days'!$E$6:$E$1708,LEFT($Z154,2),'Temperature Degree Days'!$I$6:$I$1708),"")</f>
        <v>3.6326854838709677</v>
      </c>
      <c r="AF154" s="15">
        <f>IFERROR($N$8+AC154*$L$8*31+AB154*$M$8*31,"")</f>
        <v>2544.2217553070459</v>
      </c>
      <c r="AG154" s="14">
        <f>IFERROR(AF154/SUMIF($AA$6:$AA$377,AA154,$AF$6:$AF$377),"")</f>
        <v>2.43956383018945E-2</v>
      </c>
      <c r="AI154" s="17"/>
      <c r="AJ154" s="17"/>
    </row>
    <row r="155" spans="26:36" x14ac:dyDescent="0.2">
      <c r="Z155" s="9" t="s">
        <v>233</v>
      </c>
      <c r="AA155" s="9" t="str">
        <f>LEFT(Z155,2)</f>
        <v>05</v>
      </c>
      <c r="AB155" s="16">
        <f>IFERROR(AVERAGEIF('Temperature Degree Days'!$G$6:$G$1708,$Z155,'Temperature Degree Days'!$H$6:$H$1708),"")</f>
        <v>2.5703624999999999</v>
      </c>
      <c r="AC155" s="15">
        <f>IFERROR(AVERAGEIF('Temperature Degree Days'!$G$6:$G$1708,$Z155,'Temperature Degree Days'!$I$6:$I$1708),"")</f>
        <v>6.1282499999999978</v>
      </c>
      <c r="AD155" s="15">
        <f>IFERROR(AVERAGEIF('Temperature Degree Days'!$E$6:$E$1708,LEFT($Z155,2),'Temperature Degree Days'!$H$6:$H$1708),"")</f>
        <v>3.9072214976612911</v>
      </c>
      <c r="AE155" s="15">
        <f>IFERROR(AVERAGEIF('Temperature Degree Days'!$E$6:$E$1708,LEFT($Z155,2),'Temperature Degree Days'!$I$6:$I$1708),"")</f>
        <v>3.6326854838709677</v>
      </c>
      <c r="AF155" s="15">
        <f>IFERROR($N$8+AC155*$L$8*31+AB155*$M$8*31,"")</f>
        <v>3094.2366194535161</v>
      </c>
      <c r="AG155" s="14">
        <f>IFERROR(AF155/SUMIF($AA$6:$AA$377,AA155,$AF$6:$AF$377),"")</f>
        <v>2.9669535381971784E-2</v>
      </c>
      <c r="AI155" s="17"/>
      <c r="AJ155" s="17"/>
    </row>
    <row r="156" spans="26:36" x14ac:dyDescent="0.2">
      <c r="Z156" s="9" t="s">
        <v>232</v>
      </c>
      <c r="AA156" s="9" t="str">
        <f>LEFT(Z156,2)</f>
        <v>05</v>
      </c>
      <c r="AB156" s="16">
        <f>IFERROR(AVERAGEIF('Temperature Degree Days'!$G$6:$G$1708,$Z156,'Temperature Degree Days'!$H$6:$H$1708),"")</f>
        <v>2.5932000000000013</v>
      </c>
      <c r="AC156" s="15">
        <f>IFERROR(AVERAGEIF('Temperature Degree Days'!$G$6:$G$1708,$Z156,'Temperature Degree Days'!$I$6:$I$1708),"")</f>
        <v>6.6981749999999991</v>
      </c>
      <c r="AD156" s="15">
        <f>IFERROR(AVERAGEIF('Temperature Degree Days'!$E$6:$E$1708,LEFT($Z156,2),'Temperature Degree Days'!$H$6:$H$1708),"")</f>
        <v>3.9072214976612911</v>
      </c>
      <c r="AE156" s="15">
        <f>IFERROR(AVERAGEIF('Temperature Degree Days'!$E$6:$E$1708,LEFT($Z156,2),'Temperature Degree Days'!$I$6:$I$1708),"")</f>
        <v>3.6326854838709677</v>
      </c>
      <c r="AF156" s="15">
        <f>IFERROR($N$8+AC156*$L$8*31+AB156*$M$8*31,"")</f>
        <v>3268.1996680603652</v>
      </c>
      <c r="AG156" s="14">
        <f>IFERROR(AF156/SUMIF($AA$6:$AA$377,AA156,$AF$6:$AF$377),"")</f>
        <v>3.1337605235888827E-2</v>
      </c>
      <c r="AI156" s="17"/>
      <c r="AJ156" s="17"/>
    </row>
    <row r="157" spans="26:36" x14ac:dyDescent="0.2">
      <c r="Z157" s="9" t="s">
        <v>231</v>
      </c>
      <c r="AA157" s="9" t="str">
        <f>LEFT(Z157,2)</f>
        <v>05</v>
      </c>
      <c r="AB157" s="16">
        <f>IFERROR(AVERAGEIF('Temperature Degree Days'!$G$6:$G$1708,$Z157,'Temperature Degree Days'!$H$6:$H$1708),"")</f>
        <v>0</v>
      </c>
      <c r="AC157" s="15">
        <f>IFERROR(AVERAGEIF('Temperature Degree Days'!$G$6:$G$1708,$Z157,'Temperature Degree Days'!$I$6:$I$1708),"")</f>
        <v>8.0953500000000034</v>
      </c>
      <c r="AD157" s="15">
        <f>IFERROR(AVERAGEIF('Temperature Degree Days'!$E$6:$E$1708,LEFT($Z157,2),'Temperature Degree Days'!$H$6:$H$1708),"")</f>
        <v>3.9072214976612911</v>
      </c>
      <c r="AE157" s="15">
        <f>IFERROR(AVERAGEIF('Temperature Degree Days'!$E$6:$E$1708,LEFT($Z157,2),'Temperature Degree Days'!$I$6:$I$1708),"")</f>
        <v>3.6326854838709677</v>
      </c>
      <c r="AF157" s="15">
        <f>IFERROR($N$8+AC157*$L$8*31+AB157*$M$8*31,"")</f>
        <v>1792.490198569009</v>
      </c>
      <c r="AG157" s="14">
        <f>IFERROR(AF157/SUMIF($AA$6:$AA$377,AA157,$AF$6:$AF$377),"")</f>
        <v>1.7187551538212213E-2</v>
      </c>
      <c r="AI157" s="17"/>
      <c r="AJ157" s="17"/>
    </row>
    <row r="158" spans="26:36" x14ac:dyDescent="0.2">
      <c r="Z158" s="9" t="s">
        <v>230</v>
      </c>
      <c r="AA158" s="9" t="str">
        <f>LEFT(Z158,2)</f>
        <v>05</v>
      </c>
      <c r="AB158" s="16">
        <f>IFERROR(AVERAGEIF('Temperature Degree Days'!$G$6:$G$1708,$Z158,'Temperature Degree Days'!$H$6:$H$1708),"")</f>
        <v>0</v>
      </c>
      <c r="AC158" s="15">
        <f>IFERROR(AVERAGEIF('Temperature Degree Days'!$G$6:$G$1708,$Z158,'Temperature Degree Days'!$I$6:$I$1708),"")</f>
        <v>8.006587500000002</v>
      </c>
      <c r="AD158" s="15">
        <f>IFERROR(AVERAGEIF('Temperature Degree Days'!$E$6:$E$1708,LEFT($Z158,2),'Temperature Degree Days'!$H$6:$H$1708),"")</f>
        <v>3.9072214976612911</v>
      </c>
      <c r="AE158" s="15">
        <f>IFERROR(AVERAGEIF('Temperature Degree Days'!$E$6:$E$1708,LEFT($Z158,2),'Temperature Degree Days'!$I$6:$I$1708),"")</f>
        <v>3.6326854838709677</v>
      </c>
      <c r="AF158" s="15">
        <f>IFERROR($N$8+AC158*$L$8*31+AB158*$M$8*31,"")</f>
        <v>1767.9503423274659</v>
      </c>
      <c r="AG158" s="14">
        <f>IFERROR(AF158/SUMIF($AA$6:$AA$377,AA158,$AF$6:$AF$377),"")</f>
        <v>1.6952247577148128E-2</v>
      </c>
      <c r="AI158" s="17"/>
      <c r="AJ158" s="17"/>
    </row>
    <row r="159" spans="26:36" x14ac:dyDescent="0.2">
      <c r="Z159" s="9" t="s">
        <v>229</v>
      </c>
      <c r="AA159" s="9" t="str">
        <f>LEFT(Z159,2)</f>
        <v>05</v>
      </c>
      <c r="AB159" s="16">
        <f>IFERROR(AVERAGEIF('Temperature Degree Days'!$G$6:$G$1708,$Z159,'Temperature Degree Days'!$H$6:$H$1708),"")</f>
        <v>0.37320000000000064</v>
      </c>
      <c r="AC159" s="15">
        <f>IFERROR(AVERAGEIF('Temperature Degree Days'!$G$6:$G$1708,$Z159,'Temperature Degree Days'!$I$6:$I$1708),"")</f>
        <v>8.6441625000000002</v>
      </c>
      <c r="AD159" s="15">
        <f>IFERROR(AVERAGEIF('Temperature Degree Days'!$E$6:$E$1708,LEFT($Z159,2),'Temperature Degree Days'!$H$6:$H$1708),"")</f>
        <v>3.9072214976612911</v>
      </c>
      <c r="AE159" s="15">
        <f>IFERROR(AVERAGEIF('Temperature Degree Days'!$E$6:$E$1708,LEFT($Z159,2),'Temperature Degree Days'!$I$6:$I$1708),"")</f>
        <v>3.6326854838709677</v>
      </c>
      <c r="AF159" s="15">
        <f>IFERROR($N$8+AC159*$L$8*31+AB159*$M$8*31,"")</f>
        <v>2212.1852608154081</v>
      </c>
      <c r="AG159" s="14">
        <f>IFERROR(AF159/SUMIF($AA$6:$AA$377,AA159,$AF$6:$AF$377),"")</f>
        <v>2.1211858348063623E-2</v>
      </c>
      <c r="AI159" s="17"/>
      <c r="AJ159" s="17"/>
    </row>
    <row r="160" spans="26:36" x14ac:dyDescent="0.2">
      <c r="Z160" s="9" t="s">
        <v>228</v>
      </c>
      <c r="AA160" s="9" t="str">
        <f>LEFT(Z160,2)</f>
        <v>05</v>
      </c>
      <c r="AB160" s="16">
        <f>IFERROR(AVERAGEIF('Temperature Degree Days'!$G$6:$G$1708,$Z160,'Temperature Degree Days'!$H$6:$H$1708),"")</f>
        <v>0.69517500000000076</v>
      </c>
      <c r="AC160" s="15">
        <f>IFERROR(AVERAGEIF('Temperature Degree Days'!$G$6:$G$1708,$Z160,'Temperature Degree Days'!$I$6:$I$1708),"")</f>
        <v>6.8551874999999995</v>
      </c>
      <c r="AD160" s="15">
        <f>IFERROR(AVERAGEIF('Temperature Degree Days'!$E$6:$E$1708,LEFT($Z160,2),'Temperature Degree Days'!$H$6:$H$1708),"")</f>
        <v>3.9072214976612911</v>
      </c>
      <c r="AE160" s="15">
        <f>IFERROR(AVERAGEIF('Temperature Degree Days'!$E$6:$E$1708,LEFT($Z160,2),'Temperature Degree Days'!$I$6:$I$1708),"")</f>
        <v>3.6326854838709677</v>
      </c>
      <c r="AF160" s="15">
        <f>IFERROR($N$8+AC160*$L$8*31+AB160*$M$8*31,"")</f>
        <v>1948.7796209512758</v>
      </c>
      <c r="AG160" s="14">
        <f>IFERROR(AF160/SUMIF($AA$6:$AA$377,AA160,$AF$6:$AF$377),"")</f>
        <v>1.8686155270727523E-2</v>
      </c>
      <c r="AI160" s="17"/>
      <c r="AJ160" s="17"/>
    </row>
    <row r="161" spans="26:36" x14ac:dyDescent="0.2">
      <c r="Z161" s="9" t="s">
        <v>227</v>
      </c>
      <c r="AA161" s="9" t="str">
        <f>LEFT(Z161,2)</f>
        <v>06</v>
      </c>
      <c r="AB161" s="16">
        <f>IFERROR(AVERAGEIF('Temperature Degree Days'!$G$6:$G$1708,$Z161,'Temperature Degree Days'!$H$6:$H$1708),"")</f>
        <v>3.2382375000000003</v>
      </c>
      <c r="AC161" s="15">
        <f>IFERROR(AVERAGEIF('Temperature Degree Days'!$G$6:$G$1708,$Z161,'Temperature Degree Days'!$I$6:$I$1708),"")</f>
        <v>5.2176375000000021</v>
      </c>
      <c r="AD161" s="15">
        <f>IFERROR(AVERAGEIF('Temperature Degree Days'!$E$6:$E$1708,LEFT($Z161,2),'Temperature Degree Days'!$H$6:$H$1708),"")</f>
        <v>0.33956874999999997</v>
      </c>
      <c r="AE161" s="15">
        <f>IFERROR(AVERAGEIF('Temperature Degree Days'!$E$6:$E$1708,LEFT($Z161,2),'Temperature Degree Days'!$I$6:$I$1708),"")</f>
        <v>8.1457712499999975</v>
      </c>
      <c r="AF161" s="15">
        <f>IFERROR($N$8+AC161*$L$8*31+AB161*$M$8*31,"")</f>
        <v>3322.0334984625406</v>
      </c>
      <c r="AG161" s="14">
        <f>IFERROR(AF161/SUMIF($AA$6:$AA$377,AA161,$AF$6:$AF$377),"")</f>
        <v>5.4010252014940328E-2</v>
      </c>
      <c r="AI161" s="17"/>
      <c r="AJ161" s="17"/>
    </row>
    <row r="162" spans="26:36" x14ac:dyDescent="0.2">
      <c r="Z162" s="9" t="s">
        <v>226</v>
      </c>
      <c r="AA162" s="9" t="str">
        <f>LEFT(Z162,2)</f>
        <v>06</v>
      </c>
      <c r="AB162" s="16">
        <f>IFERROR(AVERAGEIF('Temperature Degree Days'!$G$6:$G$1708,$Z162,'Temperature Degree Days'!$H$6:$H$1708),"")</f>
        <v>2.3365875000000003</v>
      </c>
      <c r="AC162" s="15">
        <f>IFERROR(AVERAGEIF('Temperature Degree Days'!$G$6:$G$1708,$Z162,'Temperature Degree Days'!$I$6:$I$1708),"")</f>
        <v>3.7728375000000014</v>
      </c>
      <c r="AD162" s="15">
        <f>IFERROR(AVERAGEIF('Temperature Degree Days'!$E$6:$E$1708,LEFT($Z162,2),'Temperature Degree Days'!$H$6:$H$1708),"")</f>
        <v>0.33956874999999997</v>
      </c>
      <c r="AE162" s="15">
        <f>IFERROR(AVERAGEIF('Temperature Degree Days'!$E$6:$E$1708,LEFT($Z162,2),'Temperature Degree Days'!$I$6:$I$1708),"")</f>
        <v>8.1457712499999975</v>
      </c>
      <c r="AF162" s="15">
        <f>IFERROR($N$8+AC162*$L$8*31+AB162*$M$8*31,"")</f>
        <v>2275.1877952778291</v>
      </c>
      <c r="AG162" s="14">
        <f>IFERROR(AF162/SUMIF($AA$6:$AA$377,AA162,$AF$6:$AF$377),"")</f>
        <v>3.6990435605523939E-2</v>
      </c>
      <c r="AI162" s="17"/>
      <c r="AJ162" s="17"/>
    </row>
    <row r="163" spans="26:36" x14ac:dyDescent="0.2">
      <c r="Z163" s="9" t="s">
        <v>225</v>
      </c>
      <c r="AA163" s="9" t="str">
        <f>LEFT(Z163,2)</f>
        <v>06</v>
      </c>
      <c r="AB163" s="16">
        <f>IFERROR(AVERAGEIF('Temperature Degree Days'!$G$6:$G$1708,$Z163,'Temperature Degree Days'!$H$6:$H$1708),"")</f>
        <v>1.7103750000000009</v>
      </c>
      <c r="AC163" s="15">
        <f>IFERROR(AVERAGEIF('Temperature Degree Days'!$G$6:$G$1708,$Z163,'Temperature Degree Days'!$I$6:$I$1708),"")</f>
        <v>5.787225000000003</v>
      </c>
      <c r="AD163" s="15">
        <f>IFERROR(AVERAGEIF('Temperature Degree Days'!$E$6:$E$1708,LEFT($Z163,2),'Temperature Degree Days'!$H$6:$H$1708),"")</f>
        <v>0.33956874999999997</v>
      </c>
      <c r="AE163" s="15">
        <f>IFERROR(AVERAGEIF('Temperature Degree Days'!$E$6:$E$1708,LEFT($Z163,2),'Temperature Degree Days'!$I$6:$I$1708),"")</f>
        <v>8.1457712499999975</v>
      </c>
      <c r="AF163" s="15">
        <f>IFERROR($N$8+AC163*$L$8*31+AB163*$M$8*31,"")</f>
        <v>2382.4624111725834</v>
      </c>
      <c r="AG163" s="14">
        <f>IFERROR(AF163/SUMIF($AA$6:$AA$377,AA163,$AF$6:$AF$377),"")</f>
        <v>3.8734526699717622E-2</v>
      </c>
      <c r="AI163" s="17"/>
      <c r="AJ163" s="17"/>
    </row>
    <row r="164" spans="26:36" x14ac:dyDescent="0.2">
      <c r="Z164" s="9" t="s">
        <v>224</v>
      </c>
      <c r="AA164" s="9" t="str">
        <f>LEFT(Z164,2)</f>
        <v>06</v>
      </c>
      <c r="AB164" s="16">
        <f>IFERROR(AVERAGEIF('Temperature Degree Days'!$G$6:$G$1708,$Z164,'Temperature Degree Days'!$H$6:$H$1708),"")</f>
        <v>0.64199999999999946</v>
      </c>
      <c r="AC164" s="15">
        <f>IFERROR(AVERAGEIF('Temperature Degree Days'!$G$6:$G$1708,$Z164,'Temperature Degree Days'!$I$6:$I$1708),"")</f>
        <v>3.8610375000000019</v>
      </c>
      <c r="AD164" s="15">
        <f>IFERROR(AVERAGEIF('Temperature Degree Days'!$E$6:$E$1708,LEFT($Z164,2),'Temperature Degree Days'!$H$6:$H$1708),"")</f>
        <v>0.33956874999999997</v>
      </c>
      <c r="AE164" s="15">
        <f>IFERROR(AVERAGEIF('Temperature Degree Days'!$E$6:$E$1708,LEFT($Z164,2),'Temperature Degree Days'!$I$6:$I$1708),"")</f>
        <v>8.1457712499999975</v>
      </c>
      <c r="AF164" s="15">
        <f>IFERROR($N$8+AC164*$L$8*31+AB164*$M$8*31,"")</f>
        <v>1082.816538493249</v>
      </c>
      <c r="AG164" s="14">
        <f>IFERROR(AF164/SUMIF($AA$6:$AA$377,AA164,$AF$6:$AF$377),"")</f>
        <v>1.7604637086601364E-2</v>
      </c>
      <c r="AI164" s="17"/>
      <c r="AJ164" s="17"/>
    </row>
    <row r="165" spans="26:36" x14ac:dyDescent="0.2">
      <c r="Z165" s="9" t="s">
        <v>223</v>
      </c>
      <c r="AA165" s="9" t="str">
        <f>LEFT(Z165,2)</f>
        <v>06</v>
      </c>
      <c r="AB165" s="16">
        <f>IFERROR(AVERAGEIF('Temperature Degree Days'!$G$6:$G$1708,$Z165,'Temperature Degree Days'!$H$6:$H$1708),"")</f>
        <v>0.80070000000000086</v>
      </c>
      <c r="AC165" s="15">
        <f>IFERROR(AVERAGEIF('Temperature Degree Days'!$G$6:$G$1708,$Z165,'Temperature Degree Days'!$I$6:$I$1708),"")</f>
        <v>2.830725000000001</v>
      </c>
      <c r="AD165" s="15">
        <f>IFERROR(AVERAGEIF('Temperature Degree Days'!$E$6:$E$1708,LEFT($Z165,2),'Temperature Degree Days'!$H$6:$H$1708),"")</f>
        <v>0.33956874999999997</v>
      </c>
      <c r="AE165" s="15">
        <f>IFERROR(AVERAGEIF('Temperature Degree Days'!$E$6:$E$1708,LEFT($Z165,2),'Temperature Degree Days'!$I$6:$I$1708),"")</f>
        <v>8.1457712499999975</v>
      </c>
      <c r="AF165" s="15">
        <f>IFERROR($N$8+AC165*$L$8*31+AB165*$M$8*31,"")</f>
        <v>911.92017704765044</v>
      </c>
      <c r="AG165" s="14">
        <f>IFERROR(AF165/SUMIF($AA$6:$AA$377,AA165,$AF$6:$AF$377),"")</f>
        <v>1.4826171561077647E-2</v>
      </c>
      <c r="AI165" s="17"/>
      <c r="AJ165" s="17"/>
    </row>
    <row r="166" spans="26:36" x14ac:dyDescent="0.2">
      <c r="Z166" s="9" t="s">
        <v>222</v>
      </c>
      <c r="AA166" s="9" t="str">
        <f>LEFT(Z166,2)</f>
        <v>06</v>
      </c>
      <c r="AB166" s="16">
        <f>IFERROR(AVERAGEIF('Temperature Degree Days'!$G$6:$G$1708,$Z166,'Temperature Degree Days'!$H$6:$H$1708),"")</f>
        <v>0.1440374999999996</v>
      </c>
      <c r="AC166" s="15">
        <f>IFERROR(AVERAGEIF('Temperature Degree Days'!$G$6:$G$1708,$Z166,'Temperature Degree Days'!$I$6:$I$1708),"")</f>
        <v>5.0192999999999977</v>
      </c>
      <c r="AD166" s="15">
        <f>IFERROR(AVERAGEIF('Temperature Degree Days'!$E$6:$E$1708,LEFT($Z166,2),'Temperature Degree Days'!$H$6:$H$1708),"")</f>
        <v>0.33956874999999997</v>
      </c>
      <c r="AE166" s="15">
        <f>IFERROR(AVERAGEIF('Temperature Degree Days'!$E$6:$E$1708,LEFT($Z166,2),'Temperature Degree Days'!$I$6:$I$1708),"")</f>
        <v>8.1457712499999975</v>
      </c>
      <c r="AF166" s="15">
        <f>IFERROR($N$8+AC166*$L$8*31+AB166*$M$8*31,"")</f>
        <v>1045.4879478715854</v>
      </c>
      <c r="AG166" s="14">
        <f>IFERROR(AF166/SUMIF($AA$6:$AA$377,AA166,$AF$6:$AF$377),"")</f>
        <v>1.6997741765476016E-2</v>
      </c>
      <c r="AI166" s="17"/>
      <c r="AJ166" s="17"/>
    </row>
    <row r="167" spans="26:36" x14ac:dyDescent="0.2">
      <c r="Z167" s="9" t="s">
        <v>221</v>
      </c>
      <c r="AA167" s="9" t="str">
        <f>LEFT(Z167,2)</f>
        <v>06</v>
      </c>
      <c r="AB167" s="16">
        <f>IFERROR(AVERAGEIF('Temperature Degree Days'!$G$6:$G$1708,$Z167,'Temperature Degree Days'!$H$6:$H$1708),"")</f>
        <v>0.15224999999999866</v>
      </c>
      <c r="AC167" s="15">
        <f>IFERROR(AVERAGEIF('Temperature Degree Days'!$G$6:$G$1708,$Z167,'Temperature Degree Days'!$I$6:$I$1708),"")</f>
        <v>7.0034624999999977</v>
      </c>
      <c r="AD167" s="15">
        <f>IFERROR(AVERAGEIF('Temperature Degree Days'!$E$6:$E$1708,LEFT($Z167,2),'Temperature Degree Days'!$H$6:$H$1708),"")</f>
        <v>0.33956874999999997</v>
      </c>
      <c r="AE167" s="15">
        <f>IFERROR(AVERAGEIF('Temperature Degree Days'!$E$6:$E$1708,LEFT($Z167,2),'Temperature Degree Days'!$I$6:$I$1708),"")</f>
        <v>8.1457712499999975</v>
      </c>
      <c r="AF167" s="15">
        <f>IFERROR($N$8+AC167*$L$8*31+AB167*$M$8*31,"")</f>
        <v>1599.9391543940769</v>
      </c>
      <c r="AG167" s="14">
        <f>IFERROR(AF167/SUMIF($AA$6:$AA$377,AA167,$AF$6:$AF$377),"")</f>
        <v>2.601211486199257E-2</v>
      </c>
      <c r="AI167" s="17"/>
      <c r="AJ167" s="17"/>
    </row>
    <row r="168" spans="26:36" x14ac:dyDescent="0.2">
      <c r="Z168" s="9" t="s">
        <v>220</v>
      </c>
      <c r="AA168" s="9" t="str">
        <f>LEFT(Z168,2)</f>
        <v>06</v>
      </c>
      <c r="AB168" s="16">
        <f>IFERROR(AVERAGEIF('Temperature Degree Days'!$G$6:$G$1708,$Z168,'Temperature Degree Days'!$H$6:$H$1708),"")</f>
        <v>0</v>
      </c>
      <c r="AC168" s="15">
        <f>IFERROR(AVERAGEIF('Temperature Degree Days'!$G$6:$G$1708,$Z168,'Temperature Degree Days'!$I$6:$I$1708),"")</f>
        <v>7.3323750000000025</v>
      </c>
      <c r="AD168" s="15">
        <f>IFERROR(AVERAGEIF('Temperature Degree Days'!$E$6:$E$1708,LEFT($Z168,2),'Temperature Degree Days'!$H$6:$H$1708),"")</f>
        <v>0.33956874999999997</v>
      </c>
      <c r="AE168" s="15">
        <f>IFERROR(AVERAGEIF('Temperature Degree Days'!$E$6:$E$1708,LEFT($Z168,2),'Temperature Degree Days'!$I$6:$I$1708),"")</f>
        <v>8.1457712499999975</v>
      </c>
      <c r="AF168" s="15">
        <f>IFERROR($N$8+AC168*$L$8*31+AB168*$M$8*31,"")</f>
        <v>1581.5531833216787</v>
      </c>
      <c r="AG168" s="14">
        <f>IFERROR(AF168/SUMIF($AA$6:$AA$377,AA168,$AF$6:$AF$377),"")</f>
        <v>2.5713192249797595E-2</v>
      </c>
      <c r="AI168" s="17"/>
      <c r="AJ168" s="17"/>
    </row>
    <row r="169" spans="26:36" x14ac:dyDescent="0.2">
      <c r="Z169" s="9" t="s">
        <v>219</v>
      </c>
      <c r="AA169" s="9" t="str">
        <f>LEFT(Z169,2)</f>
        <v>06</v>
      </c>
      <c r="AB169" s="16">
        <f>IFERROR(AVERAGEIF('Temperature Degree Days'!$G$6:$G$1708,$Z169,'Temperature Degree Days'!$H$6:$H$1708),"")</f>
        <v>0</v>
      </c>
      <c r="AC169" s="15">
        <f>IFERROR(AVERAGEIF('Temperature Degree Days'!$G$6:$G$1708,$Z169,'Temperature Degree Days'!$I$6:$I$1708),"")</f>
        <v>7.8719250000000009</v>
      </c>
      <c r="AD169" s="15">
        <f>IFERROR(AVERAGEIF('Temperature Degree Days'!$E$6:$E$1708,LEFT($Z169,2),'Temperature Degree Days'!$H$6:$H$1708),"")</f>
        <v>0.33956874999999997</v>
      </c>
      <c r="AE169" s="15">
        <f>IFERROR(AVERAGEIF('Temperature Degree Days'!$E$6:$E$1708,LEFT($Z169,2),'Temperature Degree Days'!$I$6:$I$1708),"")</f>
        <v>8.1457712499999975</v>
      </c>
      <c r="AF169" s="15">
        <f>IFERROR($N$8+AC169*$L$8*31+AB169*$M$8*31,"")</f>
        <v>1730.7206744933378</v>
      </c>
      <c r="AG169" s="14">
        <f>IFERROR(AF169/SUMIF($AA$6:$AA$377,AA169,$AF$6:$AF$377),"")</f>
        <v>2.8138385672544938E-2</v>
      </c>
      <c r="AI169" s="17"/>
      <c r="AJ169" s="17"/>
    </row>
    <row r="170" spans="26:36" x14ac:dyDescent="0.2">
      <c r="Z170" s="9" t="s">
        <v>218</v>
      </c>
      <c r="AA170" s="9" t="str">
        <f>LEFT(Z170,2)</f>
        <v>06</v>
      </c>
      <c r="AB170" s="16">
        <f>IFERROR(AVERAGEIF('Temperature Degree Days'!$G$6:$G$1708,$Z170,'Temperature Degree Days'!$H$6:$H$1708),"")</f>
        <v>0</v>
      </c>
      <c r="AC170" s="15">
        <f>IFERROR(AVERAGEIF('Temperature Degree Days'!$G$6:$G$1708,$Z170,'Temperature Degree Days'!$I$6:$I$1708),"")</f>
        <v>8.118412499999998</v>
      </c>
      <c r="AD170" s="15">
        <f>IFERROR(AVERAGEIF('Temperature Degree Days'!$E$6:$E$1708,LEFT($Z170,2),'Temperature Degree Days'!$H$6:$H$1708),"")</f>
        <v>0.33956874999999997</v>
      </c>
      <c r="AE170" s="15">
        <f>IFERROR(AVERAGEIF('Temperature Degree Days'!$E$6:$E$1708,LEFT($Z170,2),'Temperature Degree Days'!$I$6:$I$1708),"")</f>
        <v>8.1457712499999975</v>
      </c>
      <c r="AF170" s="15">
        <f>IFERROR($N$8+AC170*$L$8*31+AB170*$M$8*31,"")</f>
        <v>1798.8662068446938</v>
      </c>
      <c r="AG170" s="14">
        <f>IFERROR(AF170/SUMIF($AA$6:$AA$377,AA170,$AF$6:$AF$377),"")</f>
        <v>2.9246308689483927E-2</v>
      </c>
      <c r="AI170" s="17"/>
      <c r="AJ170" s="17"/>
    </row>
    <row r="171" spans="26:36" x14ac:dyDescent="0.2">
      <c r="Z171" s="9" t="s">
        <v>217</v>
      </c>
      <c r="AA171" s="9" t="str">
        <f>LEFT(Z171,2)</f>
        <v>06</v>
      </c>
      <c r="AB171" s="16">
        <f>IFERROR(AVERAGEIF('Temperature Degree Days'!$G$6:$G$1708,$Z171,'Temperature Degree Days'!$H$6:$H$1708),"")</f>
        <v>0</v>
      </c>
      <c r="AC171" s="15">
        <f>IFERROR(AVERAGEIF('Temperature Degree Days'!$G$6:$G$1708,$Z171,'Temperature Degree Days'!$I$6:$I$1708),"")</f>
        <v>6.5910000000000046</v>
      </c>
      <c r="AD171" s="15">
        <f>IFERROR(AVERAGEIF('Temperature Degree Days'!$E$6:$E$1708,LEFT($Z171,2),'Temperature Degree Days'!$H$6:$H$1708),"")</f>
        <v>0.33956874999999997</v>
      </c>
      <c r="AE171" s="15">
        <f>IFERROR(AVERAGEIF('Temperature Degree Days'!$E$6:$E$1708,LEFT($Z171,2),'Temperature Degree Days'!$I$6:$I$1708),"")</f>
        <v>8.1457712499999975</v>
      </c>
      <c r="AF171" s="15">
        <f>IFERROR($N$8+AC171*$L$8*31+AB171*$M$8*31,"")</f>
        <v>1376.5878441179193</v>
      </c>
      <c r="AG171" s="14">
        <f>IFERROR(AF171/SUMIF($AA$6:$AA$377,AA171,$AF$6:$AF$377),"")</f>
        <v>2.2380826808616416E-2</v>
      </c>
      <c r="AI171" s="17"/>
      <c r="AJ171" s="17"/>
    </row>
    <row r="172" spans="26:36" x14ac:dyDescent="0.2">
      <c r="Z172" s="9" t="s">
        <v>216</v>
      </c>
      <c r="AA172" s="9" t="str">
        <f>LEFT(Z172,2)</f>
        <v>06</v>
      </c>
      <c r="AB172" s="16">
        <f>IFERROR(AVERAGEIF('Temperature Degree Days'!$G$6:$G$1708,$Z172,'Temperature Degree Days'!$H$6:$H$1708),"")</f>
        <v>8.6999999999999744E-2</v>
      </c>
      <c r="AC172" s="15">
        <f>IFERROR(AVERAGEIF('Temperature Degree Days'!$G$6:$G$1708,$Z172,'Temperature Degree Days'!$I$6:$I$1708),"")</f>
        <v>5.3729999999999976</v>
      </c>
      <c r="AD172" s="15">
        <f>IFERROR(AVERAGEIF('Temperature Degree Days'!$E$6:$E$1708,LEFT($Z172,2),'Temperature Degree Days'!$H$6:$H$1708),"")</f>
        <v>0.33956874999999997</v>
      </c>
      <c r="AE172" s="15">
        <f>IFERROR(AVERAGEIF('Temperature Degree Days'!$E$6:$E$1708,LEFT($Z172,2),'Temperature Degree Days'!$I$6:$I$1708),"")</f>
        <v>8.1457712499999975</v>
      </c>
      <c r="AF172" s="15">
        <f>IFERROR($N$8+AC172*$L$8*31+AB172*$M$8*31,"")</f>
        <v>1102.3198119744329</v>
      </c>
      <c r="AG172" s="14">
        <f>IFERROR(AF172/SUMIF($AA$6:$AA$377,AA172,$AF$6:$AF$377),"")</f>
        <v>1.7921725013716656E-2</v>
      </c>
      <c r="AI172" s="17"/>
      <c r="AJ172" s="17"/>
    </row>
    <row r="173" spans="26:36" x14ac:dyDescent="0.2">
      <c r="Z173" s="9" t="s">
        <v>215</v>
      </c>
      <c r="AA173" s="9" t="str">
        <f>LEFT(Z173,2)</f>
        <v>06</v>
      </c>
      <c r="AB173" s="16">
        <f>IFERROR(AVERAGEIF('Temperature Degree Days'!$G$6:$G$1708,$Z173,'Temperature Degree Days'!$H$6:$H$1708),"")</f>
        <v>1.0758749999999999</v>
      </c>
      <c r="AC173" s="15">
        <f>IFERROR(AVERAGEIF('Temperature Degree Days'!$G$6:$G$1708,$Z173,'Temperature Degree Days'!$I$6:$I$1708),"")</f>
        <v>1.6040249999999965</v>
      </c>
      <c r="AD173" s="15">
        <f>IFERROR(AVERAGEIF('Temperature Degree Days'!$E$6:$E$1708,LEFT($Z173,2),'Temperature Degree Days'!$H$6:$H$1708),"")</f>
        <v>0.33956874999999997</v>
      </c>
      <c r="AE173" s="15">
        <f>IFERROR(AVERAGEIF('Temperature Degree Days'!$E$6:$E$1708,LEFT($Z173,2),'Temperature Degree Days'!$I$6:$I$1708),"")</f>
        <v>8.1457712499999975</v>
      </c>
      <c r="AF173" s="15">
        <f>IFERROR($N$8+AC173*$L$8*31+AB173*$M$8*31,"")</f>
        <v>770.36117546090577</v>
      </c>
      <c r="AG173" s="14">
        <f>IFERROR(AF173/SUMIF($AA$6:$AA$377,AA173,$AF$6:$AF$377),"")</f>
        <v>1.252467840809714E-2</v>
      </c>
      <c r="AI173" s="17"/>
      <c r="AJ173" s="17"/>
    </row>
    <row r="174" spans="26:36" x14ac:dyDescent="0.2">
      <c r="Z174" s="9" t="s">
        <v>214</v>
      </c>
      <c r="AA174" s="9" t="str">
        <f>LEFT(Z174,2)</f>
        <v>06</v>
      </c>
      <c r="AB174" s="16">
        <f>IFERROR(AVERAGEIF('Temperature Degree Days'!$G$6:$G$1708,$Z174,'Temperature Degree Days'!$H$6:$H$1708),"")</f>
        <v>0</v>
      </c>
      <c r="AC174" s="15">
        <f>IFERROR(AVERAGEIF('Temperature Degree Days'!$G$6:$G$1708,$Z174,'Temperature Degree Days'!$I$6:$I$1708),"")</f>
        <v>3.8186624999999985</v>
      </c>
      <c r="AD174" s="15">
        <f>IFERROR(AVERAGEIF('Temperature Degree Days'!$E$6:$E$1708,LEFT($Z174,2),'Temperature Degree Days'!$H$6:$H$1708),"")</f>
        <v>0.33956874999999997</v>
      </c>
      <c r="AE174" s="15">
        <f>IFERROR(AVERAGEIF('Temperature Degree Days'!$E$6:$E$1708,LEFT($Z174,2),'Temperature Degree Days'!$I$6:$I$1708),"")</f>
        <v>8.1457712499999975</v>
      </c>
      <c r="AF174" s="15">
        <f>IFERROR($N$8+AC174*$L$8*31+AB174*$M$8*31,"")</f>
        <v>610.12944442167111</v>
      </c>
      <c r="AG174" s="14">
        <f>IFERROR(AF174/SUMIF($AA$6:$AA$377,AA174,$AF$6:$AF$377),"")</f>
        <v>9.9196004706758583E-3</v>
      </c>
      <c r="AI174" s="17"/>
      <c r="AJ174" s="17"/>
    </row>
    <row r="175" spans="26:36" x14ac:dyDescent="0.2">
      <c r="Z175" s="9" t="s">
        <v>213</v>
      </c>
      <c r="AA175" s="9" t="str">
        <f>LEFT(Z175,2)</f>
        <v>06</v>
      </c>
      <c r="AB175" s="16">
        <f>IFERROR(AVERAGEIF('Temperature Degree Days'!$G$6:$G$1708,$Z175,'Temperature Degree Days'!$H$6:$H$1708),"")</f>
        <v>0</v>
      </c>
      <c r="AC175" s="15">
        <f>IFERROR(AVERAGEIF('Temperature Degree Days'!$G$6:$G$1708,$Z175,'Temperature Degree Days'!$I$6:$I$1708),"")</f>
        <v>8.037975000000003</v>
      </c>
      <c r="AD175" s="15">
        <f>IFERROR(AVERAGEIF('Temperature Degree Days'!$E$6:$E$1708,LEFT($Z175,2),'Temperature Degree Days'!$H$6:$H$1708),"")</f>
        <v>0.33956874999999997</v>
      </c>
      <c r="AE175" s="15">
        <f>IFERROR(AVERAGEIF('Temperature Degree Days'!$E$6:$E$1708,LEFT($Z175,2),'Temperature Degree Days'!$I$6:$I$1708),"")</f>
        <v>8.1457712499999975</v>
      </c>
      <c r="AF175" s="15">
        <f>IFERROR($N$8+AC175*$L$8*31+AB175*$M$8*31,"")</f>
        <v>1776.6279340782776</v>
      </c>
      <c r="AG175" s="14">
        <f>IFERROR(AF175/SUMIF($AA$6:$AA$377,AA175,$AF$6:$AF$377),"")</f>
        <v>2.8884754624166103E-2</v>
      </c>
      <c r="AI175" s="17"/>
      <c r="AJ175" s="17"/>
    </row>
    <row r="176" spans="26:36" x14ac:dyDescent="0.2">
      <c r="Z176" s="9" t="s">
        <v>212</v>
      </c>
      <c r="AA176" s="9" t="str">
        <f>LEFT(Z176,2)</f>
        <v>06</v>
      </c>
      <c r="AB176" s="16">
        <f>IFERROR(AVERAGEIF('Temperature Degree Days'!$G$6:$G$1708,$Z176,'Temperature Degree Days'!$H$6:$H$1708),"")</f>
        <v>0</v>
      </c>
      <c r="AC176" s="15">
        <f>IFERROR(AVERAGEIF('Temperature Degree Days'!$G$6:$G$1708,$Z176,'Temperature Degree Days'!$I$6:$I$1708),"")</f>
        <v>11.572949999999999</v>
      </c>
      <c r="AD176" s="15">
        <f>IFERROR(AVERAGEIF('Temperature Degree Days'!$E$6:$E$1708,LEFT($Z176,2),'Temperature Degree Days'!$H$6:$H$1708),"")</f>
        <v>0.33956874999999997</v>
      </c>
      <c r="AE176" s="15">
        <f>IFERROR(AVERAGEIF('Temperature Degree Days'!$E$6:$E$1708,LEFT($Z176,2),'Temperature Degree Days'!$I$6:$I$1708),"")</f>
        <v>8.1457712499999975</v>
      </c>
      <c r="AF176" s="15">
        <f>IFERROR($N$8+AC176*$L$8*31+AB176*$M$8*31,"")</f>
        <v>2753.9300415836719</v>
      </c>
      <c r="AG176" s="14">
        <f>IFERROR(AF176/SUMIF($AA$6:$AA$377,AA176,$AF$6:$AF$377),"")</f>
        <v>4.4773918037336859E-2</v>
      </c>
      <c r="AI176" s="17"/>
      <c r="AJ176" s="17"/>
    </row>
    <row r="177" spans="26:36" x14ac:dyDescent="0.2">
      <c r="Z177" s="9" t="s">
        <v>211</v>
      </c>
      <c r="AA177" s="9" t="str">
        <f>LEFT(Z177,2)</f>
        <v>06</v>
      </c>
      <c r="AB177" s="16">
        <f>IFERROR(AVERAGEIF('Temperature Degree Days'!$G$6:$G$1708,$Z177,'Temperature Degree Days'!$H$6:$H$1708),"")</f>
        <v>0</v>
      </c>
      <c r="AC177" s="15">
        <f>IFERROR(AVERAGEIF('Temperature Degree Days'!$G$6:$G$1708,$Z177,'Temperature Degree Days'!$I$6:$I$1708),"")</f>
        <v>12.517049999999998</v>
      </c>
      <c r="AD177" s="15">
        <f>IFERROR(AVERAGEIF('Temperature Degree Days'!$E$6:$E$1708,LEFT($Z177,2),'Temperature Degree Days'!$H$6:$H$1708),"")</f>
        <v>0.33956874999999997</v>
      </c>
      <c r="AE177" s="15">
        <f>IFERROR(AVERAGEIF('Temperature Degree Days'!$E$6:$E$1708,LEFT($Z177,2),'Temperature Degree Days'!$I$6:$I$1708),"")</f>
        <v>8.1457712499999975</v>
      </c>
      <c r="AF177" s="15">
        <f>IFERROR($N$8+AC177*$L$8*31+AB177*$M$8*31,"")</f>
        <v>3014.9420486546815</v>
      </c>
      <c r="AG177" s="14">
        <f>IFERROR(AF177/SUMIF($AA$6:$AA$377,AA177,$AF$6:$AF$377),"")</f>
        <v>4.9017500857123281E-2</v>
      </c>
      <c r="AI177" s="17"/>
      <c r="AJ177" s="17"/>
    </row>
    <row r="178" spans="26:36" x14ac:dyDescent="0.2">
      <c r="Z178" s="9" t="s">
        <v>210</v>
      </c>
      <c r="AA178" s="9" t="str">
        <f>LEFT(Z178,2)</f>
        <v>06</v>
      </c>
      <c r="AB178" s="16">
        <f>IFERROR(AVERAGEIF('Temperature Degree Days'!$G$6:$G$1708,$Z178,'Temperature Degree Days'!$H$6:$H$1708),"")</f>
        <v>0</v>
      </c>
      <c r="AC178" s="15">
        <f>IFERROR(AVERAGEIF('Temperature Degree Days'!$G$6:$G$1708,$Z178,'Temperature Degree Days'!$I$6:$I$1708),"")</f>
        <v>10.997062500000002</v>
      </c>
      <c r="AD178" s="15">
        <f>IFERROR(AVERAGEIF('Temperature Degree Days'!$E$6:$E$1708,LEFT($Z178,2),'Temperature Degree Days'!$H$6:$H$1708),"")</f>
        <v>0.33956874999999997</v>
      </c>
      <c r="AE178" s="15">
        <f>IFERROR(AVERAGEIF('Temperature Degree Days'!$E$6:$E$1708,LEFT($Z178,2),'Temperature Degree Days'!$I$6:$I$1708),"")</f>
        <v>8.1457712499999975</v>
      </c>
      <c r="AF178" s="15">
        <f>IFERROR($N$8+AC178*$L$8*31+AB178*$M$8*31,"")</f>
        <v>2594.716449567884</v>
      </c>
      <c r="AG178" s="14">
        <f>IFERROR(AF178/SUMIF($AA$6:$AA$377,AA178,$AF$6:$AF$377),"")</f>
        <v>4.2185393197669729E-2</v>
      </c>
    </row>
    <row r="179" spans="26:36" x14ac:dyDescent="0.2">
      <c r="Z179" s="9" t="s">
        <v>209</v>
      </c>
      <c r="AA179" s="9" t="str">
        <f>LEFT(Z179,2)</f>
        <v>06</v>
      </c>
      <c r="AB179" s="16">
        <f>IFERROR(AVERAGEIF('Temperature Degree Days'!$G$6:$G$1708,$Z179,'Temperature Degree Days'!$H$6:$H$1708),"")</f>
        <v>0</v>
      </c>
      <c r="AC179" s="15">
        <f>IFERROR(AVERAGEIF('Temperature Degree Days'!$G$6:$G$1708,$Z179,'Temperature Degree Days'!$I$6:$I$1708),"")</f>
        <v>10.636162499999998</v>
      </c>
      <c r="AD179" s="15">
        <f>IFERROR(AVERAGEIF('Temperature Degree Days'!$E$6:$E$1708,LEFT($Z179,2),'Temperature Degree Days'!$H$6:$H$1708),"")</f>
        <v>0.33956874999999997</v>
      </c>
      <c r="AE179" s="15">
        <f>IFERROR(AVERAGEIF('Temperature Degree Days'!$E$6:$E$1708,LEFT($Z179,2),'Temperature Degree Days'!$I$6:$I$1708),"")</f>
        <v>8.1457712499999975</v>
      </c>
      <c r="AF179" s="15">
        <f>IFERROR($N$8+AC179*$L$8*31+AB179*$M$8*31,"")</f>
        <v>2494.9396956732448</v>
      </c>
      <c r="AG179" s="14">
        <f>IFERROR(AF179/SUMIF($AA$6:$AA$377,AA179,$AF$6:$AF$377),"")</f>
        <v>4.0563203768942957E-2</v>
      </c>
    </row>
    <row r="180" spans="26:36" x14ac:dyDescent="0.2">
      <c r="Z180" s="9" t="s">
        <v>208</v>
      </c>
      <c r="AA180" s="9" t="str">
        <f>LEFT(Z180,2)</f>
        <v>06</v>
      </c>
      <c r="AB180" s="16">
        <f>IFERROR(AVERAGEIF('Temperature Degree Days'!$G$6:$G$1708,$Z180,'Temperature Degree Days'!$H$6:$H$1708),"")</f>
        <v>0</v>
      </c>
      <c r="AC180" s="15">
        <f>IFERROR(AVERAGEIF('Temperature Degree Days'!$G$6:$G$1708,$Z180,'Temperature Degree Days'!$I$6:$I$1708),"")</f>
        <v>11.63775</v>
      </c>
      <c r="AD180" s="15">
        <f>IFERROR(AVERAGEIF('Temperature Degree Days'!$E$6:$E$1708,LEFT($Z180,2),'Temperature Degree Days'!$H$6:$H$1708),"")</f>
        <v>0.33956874999999997</v>
      </c>
      <c r="AE180" s="15">
        <f>IFERROR(AVERAGEIF('Temperature Degree Days'!$E$6:$E$1708,LEFT($Z180,2),'Temperature Degree Days'!$I$6:$I$1708),"")</f>
        <v>8.1457712499999975</v>
      </c>
      <c r="AF180" s="15">
        <f>IFERROR($N$8+AC180*$L$8*31+AB180*$M$8*31,"")</f>
        <v>2771.8450697143803</v>
      </c>
      <c r="AG180" s="14">
        <f>IFERROR(AF180/SUMIF($AA$6:$AA$377,AA180,$AF$6:$AF$377),"")</f>
        <v>4.5065183969676834E-2</v>
      </c>
    </row>
    <row r="181" spans="26:36" x14ac:dyDescent="0.2">
      <c r="Z181" s="9" t="s">
        <v>207</v>
      </c>
      <c r="AA181" s="9" t="str">
        <f>LEFT(Z181,2)</f>
        <v>06</v>
      </c>
      <c r="AB181" s="16">
        <f>IFERROR(AVERAGEIF('Temperature Degree Days'!$G$6:$G$1708,$Z181,'Temperature Degree Days'!$H$6:$H$1708),"")</f>
        <v>0</v>
      </c>
      <c r="AC181" s="15">
        <f>IFERROR(AVERAGEIF('Temperature Degree Days'!$G$6:$G$1708,$Z181,'Temperature Degree Days'!$I$6:$I$1708),"")</f>
        <v>12.519525000000002</v>
      </c>
      <c r="AD181" s="15">
        <f>IFERROR(AVERAGEIF('Temperature Degree Days'!$E$6:$E$1708,LEFT($Z181,2),'Temperature Degree Days'!$H$6:$H$1708),"")</f>
        <v>0.33956874999999997</v>
      </c>
      <c r="AE181" s="15">
        <f>IFERROR(AVERAGEIF('Temperature Degree Days'!$E$6:$E$1708,LEFT($Z181,2),'Temperature Degree Days'!$I$6:$I$1708),"")</f>
        <v>8.1457712499999975</v>
      </c>
      <c r="AF181" s="15">
        <f>IFERROR($N$8+AC181*$L$8*31+AB181*$M$8*31,"")</f>
        <v>3015.6263032013417</v>
      </c>
      <c r="AG181" s="14">
        <f>IFERROR(AF181/SUMIF($AA$6:$AA$377,AA181,$AF$6:$AF$377),"")</f>
        <v>4.9028625597594619E-2</v>
      </c>
    </row>
    <row r="182" spans="26:36" x14ac:dyDescent="0.2">
      <c r="Z182" s="9" t="s">
        <v>206</v>
      </c>
      <c r="AA182" s="9" t="str">
        <f>LEFT(Z182,2)</f>
        <v>06</v>
      </c>
      <c r="AB182" s="16">
        <f>IFERROR(AVERAGEIF('Temperature Degree Days'!$G$6:$G$1708,$Z182,'Temperature Degree Days'!$H$6:$H$1708),"")</f>
        <v>0</v>
      </c>
      <c r="AC182" s="15">
        <f>IFERROR(AVERAGEIF('Temperature Degree Days'!$G$6:$G$1708,$Z182,'Temperature Degree Days'!$I$6:$I$1708),"")</f>
        <v>10.237687499999996</v>
      </c>
      <c r="AD182" s="15">
        <f>IFERROR(AVERAGEIF('Temperature Degree Days'!$E$6:$E$1708,LEFT($Z182,2),'Temperature Degree Days'!$H$6:$H$1708),"")</f>
        <v>0.33956874999999997</v>
      </c>
      <c r="AE182" s="15">
        <f>IFERROR(AVERAGEIF('Temperature Degree Days'!$E$6:$E$1708,LEFT($Z182,2),'Temperature Degree Days'!$I$6:$I$1708),"")</f>
        <v>8.1457712499999975</v>
      </c>
      <c r="AF182" s="15">
        <f>IFERROR($N$8+AC182*$L$8*31+AB182*$M$8*31,"")</f>
        <v>2384.7747136611479</v>
      </c>
      <c r="AG182" s="14">
        <f>IFERROR(AF182/SUMIF($AA$6:$AA$377,AA182,$AF$6:$AF$377),"")</f>
        <v>3.8772120553060743E-2</v>
      </c>
    </row>
    <row r="183" spans="26:36" x14ac:dyDescent="0.2">
      <c r="Z183" s="9" t="s">
        <v>205</v>
      </c>
      <c r="AA183" s="9" t="str">
        <f>LEFT(Z183,2)</f>
        <v>06</v>
      </c>
      <c r="AB183" s="16">
        <f>IFERROR(AVERAGEIF('Temperature Degree Days'!$G$6:$G$1708,$Z183,'Temperature Degree Days'!$H$6:$H$1708),"")</f>
        <v>0</v>
      </c>
      <c r="AC183" s="15">
        <f>IFERROR(AVERAGEIF('Temperature Degree Days'!$G$6:$G$1708,$Z183,'Temperature Degree Days'!$I$6:$I$1708),"")</f>
        <v>10.537724999999998</v>
      </c>
      <c r="AD183" s="15">
        <f>IFERROR(AVERAGEIF('Temperature Degree Days'!$E$6:$E$1708,LEFT($Z183,2),'Temperature Degree Days'!$H$6:$H$1708),"")</f>
        <v>0.33956874999999997</v>
      </c>
      <c r="AE183" s="15">
        <f>IFERROR(AVERAGEIF('Temperature Degree Days'!$E$6:$E$1708,LEFT($Z183,2),'Temperature Degree Days'!$I$6:$I$1708),"")</f>
        <v>8.1457712499999975</v>
      </c>
      <c r="AF183" s="15">
        <f>IFERROR($N$8+AC183*$L$8*31+AB183*$M$8*31,"")</f>
        <v>2467.7250262038533</v>
      </c>
      <c r="AG183" s="14">
        <f>IFERROR(AF183/SUMIF($AA$6:$AA$377,AA183,$AF$6:$AF$377),"")</f>
        <v>4.012074250019735E-2</v>
      </c>
    </row>
    <row r="184" spans="26:36" x14ac:dyDescent="0.2">
      <c r="Z184" s="9" t="s">
        <v>204</v>
      </c>
      <c r="AA184" s="9" t="str">
        <f>LEFT(Z184,2)</f>
        <v>06</v>
      </c>
      <c r="AB184" s="16">
        <f>IFERROR(AVERAGEIF('Temperature Degree Days'!$G$6:$G$1708,$Z184,'Temperature Degree Days'!$H$6:$H$1708),"")</f>
        <v>0</v>
      </c>
      <c r="AC184" s="15">
        <f>IFERROR(AVERAGEIF('Temperature Degree Days'!$G$6:$G$1708,$Z184,'Temperature Degree Days'!$I$6:$I$1708),"")</f>
        <v>8.3510625000000012</v>
      </c>
      <c r="AD184" s="15">
        <f>IFERROR(AVERAGEIF('Temperature Degree Days'!$E$6:$E$1708,LEFT($Z184,2),'Temperature Degree Days'!$H$6:$H$1708),"")</f>
        <v>0.33956874999999997</v>
      </c>
      <c r="AE184" s="15">
        <f>IFERROR(AVERAGEIF('Temperature Degree Days'!$E$6:$E$1708,LEFT($Z184,2),'Temperature Degree Days'!$I$6:$I$1708),"")</f>
        <v>8.1457712499999975</v>
      </c>
      <c r="AF184" s="15">
        <f>IFERROR($N$8+AC184*$L$8*31+AB184*$M$8*31,"")</f>
        <v>1863.1861342306393</v>
      </c>
      <c r="AG184" s="14">
        <f>IFERROR(AF184/SUMIF($AA$6:$AA$377,AA184,$AF$6:$AF$377),"")</f>
        <v>3.0292034293787837E-2</v>
      </c>
    </row>
    <row r="185" spans="26:36" x14ac:dyDescent="0.2">
      <c r="Z185" s="9" t="s">
        <v>203</v>
      </c>
      <c r="AA185" s="9" t="str">
        <f>LEFT(Z185,2)</f>
        <v>06</v>
      </c>
      <c r="AB185" s="16">
        <f>IFERROR(AVERAGEIF('Temperature Degree Days'!$G$6:$G$1708,$Z185,'Temperature Degree Days'!$H$6:$H$1708),"")</f>
        <v>0</v>
      </c>
      <c r="AC185" s="15">
        <f>IFERROR(AVERAGEIF('Temperature Degree Days'!$G$6:$G$1708,$Z185,'Temperature Degree Days'!$I$6:$I$1708),"")</f>
        <v>8.7420000000000009</v>
      </c>
      <c r="AD185" s="15">
        <f>IFERROR(AVERAGEIF('Temperature Degree Days'!$E$6:$E$1708,LEFT($Z185,2),'Temperature Degree Days'!$H$6:$H$1708),"")</f>
        <v>0.33956874999999997</v>
      </c>
      <c r="AE185" s="15">
        <f>IFERROR(AVERAGEIF('Temperature Degree Days'!$E$6:$E$1708,LEFT($Z185,2),'Temperature Degree Days'!$I$6:$I$1708),"")</f>
        <v>8.1457712499999975</v>
      </c>
      <c r="AF185" s="15">
        <f>IFERROR($N$8+AC185*$L$8*31+AB185*$M$8*31,"")</f>
        <v>1971.2672501233651</v>
      </c>
      <c r="AG185" s="14">
        <f>IFERROR(AF185/SUMIF($AA$6:$AA$377,AA185,$AF$6:$AF$377),"")</f>
        <v>3.2049237618234666E-2</v>
      </c>
    </row>
    <row r="186" spans="26:36" x14ac:dyDescent="0.2">
      <c r="Z186" s="9" t="s">
        <v>202</v>
      </c>
      <c r="AA186" s="9" t="str">
        <f>LEFT(Z186,2)</f>
        <v>06</v>
      </c>
      <c r="AB186" s="16">
        <f>IFERROR(AVERAGEIF('Temperature Degree Days'!$G$6:$G$1708,$Z186,'Temperature Degree Days'!$H$6:$H$1708),"")</f>
        <v>0</v>
      </c>
      <c r="AC186" s="15">
        <f>IFERROR(AVERAGEIF('Temperature Degree Days'!$G$6:$G$1708,$Z186,'Temperature Degree Days'!$I$6:$I$1708),"")</f>
        <v>8.0567624999999978</v>
      </c>
      <c r="AD186" s="15">
        <f>IFERROR(AVERAGEIF('Temperature Degree Days'!$E$6:$E$1708,LEFT($Z186,2),'Temperature Degree Days'!$H$6:$H$1708),"")</f>
        <v>0.33956874999999997</v>
      </c>
      <c r="AE186" s="15">
        <f>IFERROR(AVERAGEIF('Temperature Degree Days'!$E$6:$E$1708,LEFT($Z186,2),'Temperature Degree Days'!$I$6:$I$1708),"")</f>
        <v>8.1457712499999975</v>
      </c>
      <c r="AF186" s="15">
        <f>IFERROR($N$8+AC186*$L$8*31+AB186*$M$8*31,"")</f>
        <v>1781.8220481370063</v>
      </c>
      <c r="AG186" s="14">
        <f>IFERROR(AF186/SUMIF($AA$6:$AA$377,AA186,$AF$6:$AF$377),"")</f>
        <v>2.896920151774382E-2</v>
      </c>
    </row>
    <row r="187" spans="26:36" x14ac:dyDescent="0.2">
      <c r="Z187" s="9" t="s">
        <v>201</v>
      </c>
      <c r="AA187" s="9" t="str">
        <f>LEFT(Z187,2)</f>
        <v>06</v>
      </c>
      <c r="AB187" s="16">
        <f>IFERROR(AVERAGEIF('Temperature Degree Days'!$G$6:$G$1708,$Z187,'Temperature Degree Days'!$H$6:$H$1708),"")</f>
        <v>0</v>
      </c>
      <c r="AC187" s="15">
        <f>IFERROR(AVERAGEIF('Temperature Degree Days'!$G$6:$G$1708,$Z187,'Temperature Degree Days'!$I$6:$I$1708),"")</f>
        <v>12.312975000000002</v>
      </c>
      <c r="AD187" s="15">
        <f>IFERROR(AVERAGEIF('Temperature Degree Days'!$E$6:$E$1708,LEFT($Z187,2),'Temperature Degree Days'!$H$6:$H$1708),"")</f>
        <v>0.33956874999999997</v>
      </c>
      <c r="AE187" s="15">
        <f>IFERROR(AVERAGEIF('Temperature Degree Days'!$E$6:$E$1708,LEFT($Z187,2),'Temperature Degree Days'!$I$6:$I$1708),"")</f>
        <v>8.1457712499999975</v>
      </c>
      <c r="AF187" s="15">
        <f>IFERROR($N$8+AC187*$L$8*31+AB187*$M$8*31,"")</f>
        <v>2958.5221510347101</v>
      </c>
      <c r="AG187" s="14">
        <f>IFERROR(AF187/SUMIF($AA$6:$AA$377,AA187,$AF$6:$AF$377),"")</f>
        <v>4.8100215438260985E-2</v>
      </c>
    </row>
    <row r="188" spans="26:36" x14ac:dyDescent="0.2">
      <c r="Z188" s="9" t="s">
        <v>200</v>
      </c>
      <c r="AA188" s="9" t="str">
        <f>LEFT(Z188,2)</f>
        <v>06</v>
      </c>
      <c r="AB188" s="16">
        <f>IFERROR(AVERAGEIF('Temperature Degree Days'!$G$6:$G$1708,$Z188,'Temperature Degree Days'!$H$6:$H$1708),"")</f>
        <v>0</v>
      </c>
      <c r="AC188" s="15">
        <f>IFERROR(AVERAGEIF('Temperature Degree Days'!$G$6:$G$1708,$Z188,'Temperature Degree Days'!$I$6:$I$1708),"")</f>
        <v>12.4087125</v>
      </c>
      <c r="AD188" s="15">
        <f>IFERROR(AVERAGEIF('Temperature Degree Days'!$E$6:$E$1708,LEFT($Z188,2),'Temperature Degree Days'!$H$6:$H$1708),"")</f>
        <v>0.33956874999999997</v>
      </c>
      <c r="AE188" s="15">
        <f>IFERROR(AVERAGEIF('Temperature Degree Days'!$E$6:$E$1708,LEFT($Z188,2),'Temperature Degree Days'!$I$6:$I$1708),"")</f>
        <v>8.1457712499999975</v>
      </c>
      <c r="AF188" s="15">
        <f>IFERROR($N$8+AC188*$L$8*31+AB188*$M$8*31,"")</f>
        <v>2984.9903609986545</v>
      </c>
      <c r="AG188" s="14">
        <f>IFERROR(AF188/SUMIF($AA$6:$AA$377,AA188,$AF$6:$AF$377),"")</f>
        <v>4.8530540626492411E-2</v>
      </c>
    </row>
    <row r="189" spans="26:36" x14ac:dyDescent="0.2">
      <c r="Z189" s="9" t="s">
        <v>199</v>
      </c>
      <c r="AA189" s="9" t="str">
        <f>LEFT(Z189,2)</f>
        <v>06</v>
      </c>
      <c r="AB189" s="16">
        <f>IFERROR(AVERAGEIF('Temperature Degree Days'!$G$6:$G$1708,$Z189,'Temperature Degree Days'!$H$6:$H$1708),"")</f>
        <v>0</v>
      </c>
      <c r="AC189" s="15">
        <f>IFERROR(AVERAGEIF('Temperature Degree Days'!$G$6:$G$1708,$Z189,'Temperature Degree Days'!$I$6:$I$1708),"")</f>
        <v>10.429949999999998</v>
      </c>
      <c r="AD189" s="15">
        <f>IFERROR(AVERAGEIF('Temperature Degree Days'!$E$6:$E$1708,LEFT($Z189,2),'Temperature Degree Days'!$H$6:$H$1708),"")</f>
        <v>0.33956874999999997</v>
      </c>
      <c r="AE189" s="15">
        <f>IFERROR(AVERAGEIF('Temperature Degree Days'!$E$6:$E$1708,LEFT($Z189,2),'Temperature Degree Days'!$I$6:$I$1708),"")</f>
        <v>8.1457712499999975</v>
      </c>
      <c r="AF189" s="15">
        <f>IFERROR($N$8+AC189*$L$8*31+AB189*$M$8*31,"")</f>
        <v>2437.9288509447942</v>
      </c>
      <c r="AG189" s="14">
        <f>IFERROR(AF189/SUMIF($AA$6:$AA$377,AA189,$AF$6:$AF$377),"")</f>
        <v>3.9636310619673598E-2</v>
      </c>
    </row>
    <row r="190" spans="26:36" x14ac:dyDescent="0.2">
      <c r="Z190" s="9" t="s">
        <v>198</v>
      </c>
      <c r="AA190" s="9" t="str">
        <f>LEFT(Z190,2)</f>
        <v>06</v>
      </c>
      <c r="AB190" s="16">
        <f>IFERROR(AVERAGEIF('Temperature Degree Days'!$G$6:$G$1708,$Z190,'Temperature Degree Days'!$H$6:$H$1708),"")</f>
        <v>0</v>
      </c>
      <c r="AC190" s="15">
        <f>IFERROR(AVERAGEIF('Temperature Degree Days'!$G$6:$G$1708,$Z190,'Temperature Degree Days'!$I$6:$I$1708),"")</f>
        <v>11.176162499999997</v>
      </c>
      <c r="AD190" s="15">
        <f>IFERROR(AVERAGEIF('Temperature Degree Days'!$E$6:$E$1708,LEFT($Z190,2),'Temperature Degree Days'!$H$6:$H$1708),"")</f>
        <v>0.33956874999999997</v>
      </c>
      <c r="AE190" s="15">
        <f>IFERROR(AVERAGEIF('Temperature Degree Days'!$E$6:$E$1708,LEFT($Z190,2),'Temperature Degree Days'!$I$6:$I$1708),"")</f>
        <v>8.1457712499999975</v>
      </c>
      <c r="AF190" s="15">
        <f>IFERROR($N$8+AC190*$L$8*31+AB190*$M$8*31,"")</f>
        <v>2644.2315967624786</v>
      </c>
      <c r="AG190" s="14">
        <f>IFERROR(AF190/SUMIF($AA$6:$AA$377,AA190,$AF$6:$AF$377),"")</f>
        <v>4.2990419871776001E-2</v>
      </c>
    </row>
    <row r="191" spans="26:36" x14ac:dyDescent="0.2">
      <c r="Z191" s="9" t="s">
        <v>197</v>
      </c>
      <c r="AA191" s="9" t="str">
        <f>LEFT(Z191,2)</f>
        <v>06</v>
      </c>
      <c r="AB191" s="16" t="str">
        <f>IFERROR(AVERAGEIF('Temperature Degree Days'!$G$6:$G$1708,$Z191,'Temperature Degree Days'!$H$6:$H$1708),"")</f>
        <v/>
      </c>
      <c r="AC191" s="15" t="str">
        <f>IFERROR(AVERAGEIF('Temperature Degree Days'!$G$6:$G$1708,$Z191,'Temperature Degree Days'!$I$6:$I$1708),"")</f>
        <v/>
      </c>
      <c r="AD191" s="15">
        <f>IFERROR(AVERAGEIF('Temperature Degree Days'!$E$6:$E$1708,LEFT($Z191,2),'Temperature Degree Days'!$H$6:$H$1708),"")</f>
        <v>0.33956874999999997</v>
      </c>
      <c r="AE191" s="15">
        <f>IFERROR(AVERAGEIF('Temperature Degree Days'!$E$6:$E$1708,LEFT($Z191,2),'Temperature Degree Days'!$I$6:$I$1708),"")</f>
        <v>8.1457712499999975</v>
      </c>
      <c r="AF191" s="15" t="str">
        <f>IFERROR($N$8+AC191*$L$8*31+AB191*$M$8*31,"")</f>
        <v/>
      </c>
      <c r="AG191" s="14" t="str">
        <f>IFERROR(AF191/SUMIF($AA$6:$AA$377,AA191,$AF$6:$AF$377),"")</f>
        <v/>
      </c>
    </row>
    <row r="192" spans="26:36" x14ac:dyDescent="0.2">
      <c r="Z192" s="9" t="s">
        <v>196</v>
      </c>
      <c r="AA192" s="9" t="str">
        <f>LEFT(Z192,2)</f>
        <v>07</v>
      </c>
      <c r="AB192" s="16">
        <f>IFERROR(AVERAGEIF('Temperature Degree Days'!$G$6:$G$1708,$Z192,'Temperature Degree Days'!$H$6:$H$1708),"")</f>
        <v>0</v>
      </c>
      <c r="AC192" s="15">
        <f>IFERROR(AVERAGEIF('Temperature Degree Days'!$G$6:$G$1708,$Z192,'Temperature Degree Days'!$I$6:$I$1708),"")</f>
        <v>9.9470999999999954</v>
      </c>
      <c r="AD192" s="15">
        <f>IFERROR(AVERAGEIF('Temperature Degree Days'!$E$6:$E$1708,LEFT($Z192,2),'Temperature Degree Days'!$H$6:$H$1708),"")</f>
        <v>0.11879032258064513</v>
      </c>
      <c r="AE192" s="15">
        <f>IFERROR(AVERAGEIF('Temperature Degree Days'!$E$6:$E$1708,LEFT($Z192,2),'Temperature Degree Days'!$I$6:$I$1708),"")</f>
        <v>11.336160483870971</v>
      </c>
      <c r="AF192" s="15">
        <f>IFERROR($N$8+AC192*$L$8*31+AB192*$M$8*31,"")</f>
        <v>2304.4370093875036</v>
      </c>
      <c r="AG192" s="14">
        <f>IFERROR(AF192/SUMIF($AA$6:$AA$377,AA192,$AF$6:$AF$377),"")</f>
        <v>2.6799966904028898E-2</v>
      </c>
    </row>
    <row r="193" spans="26:33" x14ac:dyDescent="0.2">
      <c r="Z193" s="9" t="s">
        <v>195</v>
      </c>
      <c r="AA193" s="9" t="str">
        <f>LEFT(Z193,2)</f>
        <v>07</v>
      </c>
      <c r="AB193" s="16">
        <f>IFERROR(AVERAGEIF('Temperature Degree Days'!$G$6:$G$1708,$Z193,'Temperature Degree Days'!$H$6:$H$1708),"")</f>
        <v>0</v>
      </c>
      <c r="AC193" s="15">
        <f>IFERROR(AVERAGEIF('Temperature Degree Days'!$G$6:$G$1708,$Z193,'Temperature Degree Days'!$I$6:$I$1708),"")</f>
        <v>9.9023812500000012</v>
      </c>
      <c r="AD193" s="15">
        <f>IFERROR(AVERAGEIF('Temperature Degree Days'!$E$6:$E$1708,LEFT($Z193,2),'Temperature Degree Days'!$H$6:$H$1708),"")</f>
        <v>0.11879032258064513</v>
      </c>
      <c r="AE193" s="15">
        <f>IFERROR(AVERAGEIF('Temperature Degree Days'!$E$6:$E$1708,LEFT($Z193,2),'Temperature Degree Days'!$I$6:$I$1708),"")</f>
        <v>11.336160483870971</v>
      </c>
      <c r="AF193" s="15">
        <f>IFERROR($N$8+AC193*$L$8*31+AB193*$M$8*31,"")</f>
        <v>2292.0737738285534</v>
      </c>
      <c r="AG193" s="14">
        <f>IFERROR(AF193/SUMIF($AA$6:$AA$377,AA193,$AF$6:$AF$377),"")</f>
        <v>2.6656185883998047E-2</v>
      </c>
    </row>
    <row r="194" spans="26:33" x14ac:dyDescent="0.2">
      <c r="Z194" s="9" t="s">
        <v>194</v>
      </c>
      <c r="AA194" s="9" t="str">
        <f>LEFT(Z194,2)</f>
        <v>07</v>
      </c>
      <c r="AB194" s="16">
        <f>IFERROR(AVERAGEIF('Temperature Degree Days'!$G$6:$G$1708,$Z194,'Temperature Degree Days'!$H$6:$H$1708),"")</f>
        <v>0.32437499999999986</v>
      </c>
      <c r="AC194" s="15">
        <f>IFERROR(AVERAGEIF('Temperature Degree Days'!$G$6:$G$1708,$Z194,'Temperature Degree Days'!$I$6:$I$1708),"")</f>
        <v>9.5143500000000039</v>
      </c>
      <c r="AD194" s="15">
        <f>IFERROR(AVERAGEIF('Temperature Degree Days'!$E$6:$E$1708,LEFT($Z194,2),'Temperature Degree Days'!$H$6:$H$1708),"")</f>
        <v>0.11879032258064513</v>
      </c>
      <c r="AE194" s="15">
        <f>IFERROR(AVERAGEIF('Temperature Degree Days'!$E$6:$E$1708,LEFT($Z194,2),'Temperature Degree Days'!$I$6:$I$1708),"")</f>
        <v>11.336160483870971</v>
      </c>
      <c r="AF194" s="15">
        <f>IFERROR($N$8+AC194*$L$8*31+AB194*$M$8*31,"")</f>
        <v>2417.7053852719682</v>
      </c>
      <c r="AG194" s="14">
        <f>IFERROR(AF194/SUMIF($AA$6:$AA$377,AA194,$AF$6:$AF$377),"")</f>
        <v>2.8117246878534941E-2</v>
      </c>
    </row>
    <row r="195" spans="26:33" x14ac:dyDescent="0.2">
      <c r="Z195" s="9" t="s">
        <v>193</v>
      </c>
      <c r="AA195" s="9" t="str">
        <f>LEFT(Z195,2)</f>
        <v>07</v>
      </c>
      <c r="AB195" s="16">
        <f>IFERROR(AVERAGEIF('Temperature Degree Days'!$G$6:$G$1708,$Z195,'Temperature Degree Days'!$H$6:$H$1708),"")</f>
        <v>0</v>
      </c>
      <c r="AC195" s="15">
        <f>IFERROR(AVERAGEIF('Temperature Degree Days'!$G$6:$G$1708,$Z195,'Temperature Degree Days'!$I$6:$I$1708),"")</f>
        <v>10.0707375</v>
      </c>
      <c r="AD195" s="15">
        <f>IFERROR(AVERAGEIF('Temperature Degree Days'!$E$6:$E$1708,LEFT($Z195,2),'Temperature Degree Days'!$H$6:$H$1708),"")</f>
        <v>0.11879032258064513</v>
      </c>
      <c r="AE195" s="15">
        <f>IFERROR(AVERAGEIF('Temperature Degree Days'!$E$6:$E$1708,LEFT($Z195,2),'Temperature Degree Days'!$I$6:$I$1708),"")</f>
        <v>11.336160483870971</v>
      </c>
      <c r="AF195" s="15">
        <f>IFERROR($N$8+AC195*$L$8*31+AB195*$M$8*31,"")</f>
        <v>2338.6186342410606</v>
      </c>
      <c r="AG195" s="14">
        <f>IFERROR(AF195/SUMIF($AA$6:$AA$377,AA195,$AF$6:$AF$377),"")</f>
        <v>2.7197489774504206E-2</v>
      </c>
    </row>
    <row r="196" spans="26:33" x14ac:dyDescent="0.2">
      <c r="Z196" s="9" t="s">
        <v>192</v>
      </c>
      <c r="AA196" s="9" t="str">
        <f>LEFT(Z196,2)</f>
        <v>07</v>
      </c>
      <c r="AB196" s="16">
        <f>IFERROR(AVERAGEIF('Temperature Degree Days'!$G$6:$G$1708,$Z196,'Temperature Degree Days'!$H$6:$H$1708),"")</f>
        <v>0</v>
      </c>
      <c r="AC196" s="15">
        <f>IFERROR(AVERAGEIF('Temperature Degree Days'!$G$6:$G$1708,$Z196,'Temperature Degree Days'!$I$6:$I$1708),"")</f>
        <v>12.947475000000001</v>
      </c>
      <c r="AD196" s="15">
        <f>IFERROR(AVERAGEIF('Temperature Degree Days'!$E$6:$E$1708,LEFT($Z196,2),'Temperature Degree Days'!$H$6:$H$1708),"")</f>
        <v>0.11879032258064513</v>
      </c>
      <c r="AE196" s="15">
        <f>IFERROR(AVERAGEIF('Temperature Degree Days'!$E$6:$E$1708,LEFT($Z196,2),'Temperature Degree Days'!$I$6:$I$1708),"")</f>
        <v>11.336160483870971</v>
      </c>
      <c r="AF196" s="15">
        <f>IFERROR($N$8+AC196*$L$8*31+AB196*$M$8*31,"")</f>
        <v>3133.9401348145589</v>
      </c>
      <c r="AG196" s="14">
        <f>IFERROR(AF196/SUMIF($AA$6:$AA$377,AA196,$AF$6:$AF$377),"")</f>
        <v>3.6446859493270159E-2</v>
      </c>
    </row>
    <row r="197" spans="26:33" x14ac:dyDescent="0.2">
      <c r="Z197" s="9" t="s">
        <v>191</v>
      </c>
      <c r="AA197" s="9" t="str">
        <f>LEFT(Z197,2)</f>
        <v>07</v>
      </c>
      <c r="AB197" s="16">
        <f>IFERROR(AVERAGEIF('Temperature Degree Days'!$G$6:$G$1708,$Z197,'Temperature Degree Days'!$H$6:$H$1708),"")</f>
        <v>0</v>
      </c>
      <c r="AC197" s="15">
        <f>IFERROR(AVERAGEIF('Temperature Degree Days'!$G$6:$G$1708,$Z197,'Temperature Degree Days'!$I$6:$I$1708),"")</f>
        <v>13.506599999999995</v>
      </c>
      <c r="AD197" s="15">
        <f>IFERROR(AVERAGEIF('Temperature Degree Days'!$E$6:$E$1708,LEFT($Z197,2),'Temperature Degree Days'!$H$6:$H$1708),"")</f>
        <v>0.11879032258064513</v>
      </c>
      <c r="AE197" s="15">
        <f>IFERROR(AVERAGEIF('Temperature Degree Days'!$E$6:$E$1708,LEFT($Z197,2),'Temperature Degree Days'!$I$6:$I$1708),"")</f>
        <v>11.336160483870971</v>
      </c>
      <c r="AF197" s="15">
        <f>IFERROR($N$8+AC197*$L$8*31+AB197*$M$8*31,"")</f>
        <v>3288.5194574007014</v>
      </c>
      <c r="AG197" s="14">
        <f>IFERROR(AF197/SUMIF($AA$6:$AA$377,AA197,$AF$6:$AF$377),"")</f>
        <v>3.8244574385228491E-2</v>
      </c>
    </row>
    <row r="198" spans="26:33" x14ac:dyDescent="0.2">
      <c r="Z198" s="9" t="s">
        <v>190</v>
      </c>
      <c r="AA198" s="9" t="str">
        <f>LEFT(Z198,2)</f>
        <v>07</v>
      </c>
      <c r="AB198" s="16">
        <f>IFERROR(AVERAGEIF('Temperature Degree Days'!$G$6:$G$1708,$Z198,'Temperature Degree Days'!$H$6:$H$1708),"")</f>
        <v>0</v>
      </c>
      <c r="AC198" s="15">
        <f>IFERROR(AVERAGEIF('Temperature Degree Days'!$G$6:$G$1708,$Z198,'Temperature Degree Days'!$I$6:$I$1708),"")</f>
        <v>14.427299999999995</v>
      </c>
      <c r="AD198" s="15">
        <f>IFERROR(AVERAGEIF('Temperature Degree Days'!$E$6:$E$1708,LEFT($Z198,2),'Temperature Degree Days'!$H$6:$H$1708),"")</f>
        <v>0.11879032258064513</v>
      </c>
      <c r="AE198" s="15">
        <f>IFERROR(AVERAGEIF('Temperature Degree Days'!$E$6:$E$1708,LEFT($Z198,2),'Temperature Degree Days'!$I$6:$I$1708),"")</f>
        <v>11.336160483870971</v>
      </c>
      <c r="AF198" s="15">
        <f>IFERROR($N$8+AC198*$L$8*31+AB198*$M$8*31,"")</f>
        <v>3543.0621487578451</v>
      </c>
      <c r="AG198" s="14">
        <f>IFERROR(AF198/SUMIF($AA$6:$AA$377,AA198,$AF$6:$AF$377),"")</f>
        <v>4.120483568820376E-2</v>
      </c>
    </row>
    <row r="199" spans="26:33" x14ac:dyDescent="0.2">
      <c r="Z199" s="9" t="s">
        <v>189</v>
      </c>
      <c r="AA199" s="9" t="str">
        <f>LEFT(Z199,2)</f>
        <v>07</v>
      </c>
      <c r="AB199" s="16">
        <f>IFERROR(AVERAGEIF('Temperature Degree Days'!$G$6:$G$1708,$Z199,'Temperature Degree Days'!$H$6:$H$1708),"")</f>
        <v>0</v>
      </c>
      <c r="AC199" s="15">
        <f>IFERROR(AVERAGEIF('Temperature Degree Days'!$G$6:$G$1708,$Z199,'Temperature Degree Days'!$I$6:$I$1708),"")</f>
        <v>11.318474999999999</v>
      </c>
      <c r="AD199" s="15">
        <f>IFERROR(AVERAGEIF('Temperature Degree Days'!$E$6:$E$1708,LEFT($Z199,2),'Temperature Degree Days'!$H$6:$H$1708),"")</f>
        <v>0.11879032258064513</v>
      </c>
      <c r="AE199" s="15">
        <f>IFERROR(AVERAGEIF('Temperature Degree Days'!$E$6:$E$1708,LEFT($Z199,2),'Temperature Degree Days'!$I$6:$I$1708),"")</f>
        <v>11.336160483870971</v>
      </c>
      <c r="AF199" s="15">
        <f>IFERROR($N$8+AC199*$L$8*31+AB199*$M$8*31,"")</f>
        <v>2683.5762331953706</v>
      </c>
      <c r="AG199" s="14">
        <f>IFERROR(AF199/SUMIF($AA$6:$AA$377,AA199,$AF$6:$AF$377),"")</f>
        <v>3.1209251518309028E-2</v>
      </c>
    </row>
    <row r="200" spans="26:33" x14ac:dyDescent="0.2">
      <c r="Z200" s="9" t="s">
        <v>188</v>
      </c>
      <c r="AA200" s="9" t="str">
        <f>LEFT(Z200,2)</f>
        <v>07</v>
      </c>
      <c r="AB200" s="16">
        <f>IFERROR(AVERAGEIF('Temperature Degree Days'!$G$6:$G$1708,$Z200,'Temperature Degree Days'!$H$6:$H$1708),"")</f>
        <v>0</v>
      </c>
      <c r="AC200" s="15">
        <f>IFERROR(AVERAGEIF('Temperature Degree Days'!$G$6:$G$1708,$Z200,'Temperature Degree Days'!$I$6:$I$1708),"")</f>
        <v>12.0880875</v>
      </c>
      <c r="AD200" s="15">
        <f>IFERROR(AVERAGEIF('Temperature Degree Days'!$E$6:$E$1708,LEFT($Z200,2),'Temperature Degree Days'!$H$6:$H$1708),"")</f>
        <v>0.11879032258064513</v>
      </c>
      <c r="AE200" s="15">
        <f>IFERROR(AVERAGEIF('Temperature Degree Days'!$E$6:$E$1708,LEFT($Z200,2),'Temperature Degree Days'!$I$6:$I$1708),"")</f>
        <v>11.336160483870971</v>
      </c>
      <c r="AF200" s="15">
        <f>IFERROR($N$8+AC200*$L$8*31+AB200*$M$8*31,"")</f>
        <v>2896.3482947269222</v>
      </c>
      <c r="AG200" s="14">
        <f>IFERROR(AF200/SUMIF($AA$6:$AA$377,AA200,$AF$6:$AF$377),"")</f>
        <v>3.368373191587181E-2</v>
      </c>
    </row>
    <row r="201" spans="26:33" x14ac:dyDescent="0.2">
      <c r="Z201" s="9" t="s">
        <v>187</v>
      </c>
      <c r="AA201" s="9" t="str">
        <f>LEFT(Z201,2)</f>
        <v>07</v>
      </c>
      <c r="AB201" s="16">
        <f>IFERROR(AVERAGEIF('Temperature Degree Days'!$G$6:$G$1708,$Z201,'Temperature Degree Days'!$H$6:$H$1708),"")</f>
        <v>0</v>
      </c>
      <c r="AC201" s="15">
        <f>IFERROR(AVERAGEIF('Temperature Degree Days'!$G$6:$G$1708,$Z201,'Temperature Degree Days'!$I$6:$I$1708),"")</f>
        <v>10.7783625</v>
      </c>
      <c r="AD201" s="15">
        <f>IFERROR(AVERAGEIF('Temperature Degree Days'!$E$6:$E$1708,LEFT($Z201,2),'Temperature Degree Days'!$H$6:$H$1708),"")</f>
        <v>0.11879032258064513</v>
      </c>
      <c r="AE201" s="15">
        <f>IFERROR(AVERAGEIF('Temperature Degree Days'!$E$6:$E$1708,LEFT($Z201,2),'Temperature Degree Days'!$I$6:$I$1708),"")</f>
        <v>11.336160483870971</v>
      </c>
      <c r="AF201" s="15">
        <f>IFERROR($N$8+AC201*$L$8*31+AB201*$M$8*31,"")</f>
        <v>2534.2532296267436</v>
      </c>
      <c r="AG201" s="14">
        <f>IFERROR(AF201/SUMIF($AA$6:$AA$377,AA201,$AF$6:$AF$377),"")</f>
        <v>2.947266616694243E-2</v>
      </c>
    </row>
    <row r="202" spans="26:33" x14ac:dyDescent="0.2">
      <c r="Z202" s="9" t="s">
        <v>186</v>
      </c>
      <c r="AA202" s="9" t="str">
        <f>LEFT(Z202,2)</f>
        <v>07</v>
      </c>
      <c r="AB202" s="16">
        <f>IFERROR(AVERAGEIF('Temperature Degree Days'!$G$6:$G$1708,$Z202,'Temperature Degree Days'!$H$6:$H$1708),"")</f>
        <v>0</v>
      </c>
      <c r="AC202" s="15">
        <f>IFERROR(AVERAGEIF('Temperature Degree Days'!$G$6:$G$1708,$Z202,'Temperature Degree Days'!$I$6:$I$1708),"")</f>
        <v>10.9934625</v>
      </c>
      <c r="AD202" s="15">
        <f>IFERROR(AVERAGEIF('Temperature Degree Days'!$E$6:$E$1708,LEFT($Z202,2),'Temperature Degree Days'!$H$6:$H$1708),"")</f>
        <v>0.11879032258064513</v>
      </c>
      <c r="AE202" s="15">
        <f>IFERROR(AVERAGEIF('Temperature Degree Days'!$E$6:$E$1708,LEFT($Z202,2),'Temperature Degree Days'!$I$6:$I$1708),"")</f>
        <v>11.336160483870971</v>
      </c>
      <c r="AF202" s="15">
        <f>IFERROR($N$8+AC202*$L$8*31+AB202*$M$8*31,"")</f>
        <v>2593.7211702272884</v>
      </c>
      <c r="AG202" s="14">
        <f>IFERROR(AF202/SUMIF($AA$6:$AA$377,AA202,$AF$6:$AF$377),"")</f>
        <v>3.0164261916122381E-2</v>
      </c>
    </row>
    <row r="203" spans="26:33" x14ac:dyDescent="0.2">
      <c r="Z203" s="9" t="s">
        <v>185</v>
      </c>
      <c r="AA203" s="9" t="str">
        <f>LEFT(Z203,2)</f>
        <v>07</v>
      </c>
      <c r="AB203" s="16">
        <f>IFERROR(AVERAGEIF('Temperature Degree Days'!$G$6:$G$1708,$Z203,'Temperature Degree Days'!$H$6:$H$1708),"")</f>
        <v>0</v>
      </c>
      <c r="AC203" s="15">
        <f>IFERROR(AVERAGEIF('Temperature Degree Days'!$G$6:$G$1708,$Z203,'Temperature Degree Days'!$I$6:$I$1708),"")</f>
        <v>11.867137500000002</v>
      </c>
      <c r="AD203" s="15">
        <f>IFERROR(AVERAGEIF('Temperature Degree Days'!$E$6:$E$1708,LEFT($Z203,2),'Temperature Degree Days'!$H$6:$H$1708),"")</f>
        <v>0.11879032258064513</v>
      </c>
      <c r="AE203" s="15">
        <f>IFERROR(AVERAGEIF('Temperature Degree Days'!$E$6:$E$1708,LEFT($Z203,2),'Temperature Degree Days'!$I$6:$I$1708),"")</f>
        <v>11.336160483870971</v>
      </c>
      <c r="AF203" s="15">
        <f>IFERROR($N$8+AC203*$L$8*31+AB203*$M$8*31,"")</f>
        <v>2835.2630251979117</v>
      </c>
      <c r="AG203" s="14">
        <f>IFERROR(AF203/SUMIF($AA$6:$AA$377,AA203,$AF$6:$AF$377),"")</f>
        <v>3.2973327077279027E-2</v>
      </c>
    </row>
    <row r="204" spans="26:33" x14ac:dyDescent="0.2">
      <c r="Z204" s="9" t="s">
        <v>184</v>
      </c>
      <c r="AA204" s="9" t="str">
        <f>LEFT(Z204,2)</f>
        <v>07</v>
      </c>
      <c r="AB204" s="16">
        <f>IFERROR(AVERAGEIF('Temperature Degree Days'!$G$6:$G$1708,$Z204,'Temperature Degree Days'!$H$6:$H$1708),"")</f>
        <v>0</v>
      </c>
      <c r="AC204" s="15">
        <f>IFERROR(AVERAGEIF('Temperature Degree Days'!$G$6:$G$1708,$Z204,'Temperature Degree Days'!$I$6:$I$1708),"")</f>
        <v>11.361675000000002</v>
      </c>
      <c r="AD204" s="15">
        <f>IFERROR(AVERAGEIF('Temperature Degree Days'!$E$6:$E$1708,LEFT($Z204,2),'Temperature Degree Days'!$H$6:$H$1708),"")</f>
        <v>0.11879032258064513</v>
      </c>
      <c r="AE204" s="15">
        <f>IFERROR(AVERAGEIF('Temperature Degree Days'!$E$6:$E$1708,LEFT($Z204,2),'Temperature Degree Days'!$I$6:$I$1708),"")</f>
        <v>11.336160483870971</v>
      </c>
      <c r="AF204" s="15">
        <f>IFERROR($N$8+AC204*$L$8*31+AB204*$M$8*31,"")</f>
        <v>2695.5195852825104</v>
      </c>
      <c r="AG204" s="14">
        <f>IFERROR(AF204/SUMIF($AA$6:$AA$377,AA204,$AF$6:$AF$377),"")</f>
        <v>3.1348149409357734E-2</v>
      </c>
    </row>
    <row r="205" spans="26:33" x14ac:dyDescent="0.2">
      <c r="Z205" s="9" t="s">
        <v>183</v>
      </c>
      <c r="AA205" s="9" t="str">
        <f>LEFT(Z205,2)</f>
        <v>07</v>
      </c>
      <c r="AB205" s="16">
        <f>IFERROR(AVERAGEIF('Temperature Degree Days'!$G$6:$G$1708,$Z205,'Temperature Degree Days'!$H$6:$H$1708),"")</f>
        <v>0</v>
      </c>
      <c r="AC205" s="15">
        <f>IFERROR(AVERAGEIF('Temperature Degree Days'!$G$6:$G$1708,$Z205,'Temperature Degree Days'!$I$6:$I$1708),"")</f>
        <v>11.303962500000001</v>
      </c>
      <c r="AD205" s="15">
        <f>IFERROR(AVERAGEIF('Temperature Degree Days'!$E$6:$E$1708,LEFT($Z205,2),'Temperature Degree Days'!$H$6:$H$1708),"")</f>
        <v>0.11879032258064513</v>
      </c>
      <c r="AE205" s="15">
        <f>IFERROR(AVERAGEIF('Temperature Degree Days'!$E$6:$E$1708,LEFT($Z205,2),'Temperature Degree Days'!$I$6:$I$1708),"")</f>
        <v>11.336160483870971</v>
      </c>
      <c r="AF205" s="15">
        <f>IFERROR($N$8+AC205*$L$8*31+AB205*$M$8*31,"")</f>
        <v>2679.5640133535981</v>
      </c>
      <c r="AG205" s="14">
        <f>IFERROR(AF205/SUMIF($AA$6:$AA$377,AA205,$AF$6:$AF$377),"")</f>
        <v>3.1162590508034865E-2</v>
      </c>
    </row>
    <row r="206" spans="26:33" x14ac:dyDescent="0.2">
      <c r="Z206" s="9" t="s">
        <v>182</v>
      </c>
      <c r="AA206" s="9" t="str">
        <f>LEFT(Z206,2)</f>
        <v>07</v>
      </c>
      <c r="AB206" s="16">
        <f>IFERROR(AVERAGEIF('Temperature Degree Days'!$G$6:$G$1708,$Z206,'Temperature Degree Days'!$H$6:$H$1708),"")</f>
        <v>0.74062499999999964</v>
      </c>
      <c r="AC206" s="15">
        <f>IFERROR(AVERAGEIF('Temperature Degree Days'!$G$6:$G$1708,$Z206,'Temperature Degree Days'!$I$6:$I$1708),"")</f>
        <v>10.882462499999999</v>
      </c>
      <c r="AD206" s="15">
        <f>IFERROR(AVERAGEIF('Temperature Degree Days'!$E$6:$E$1708,LEFT($Z206,2),'Temperature Degree Days'!$H$6:$H$1708),"")</f>
        <v>0.11879032258064513</v>
      </c>
      <c r="AE206" s="15">
        <f>IFERROR(AVERAGEIF('Temperature Degree Days'!$E$6:$E$1708,LEFT($Z206,2),'Temperature Degree Days'!$I$6:$I$1708),"")</f>
        <v>11.336160483870971</v>
      </c>
      <c r="AF206" s="15">
        <f>IFERROR($N$8+AC206*$L$8*31+AB206*$M$8*31,"")</f>
        <v>3094.8203987340726</v>
      </c>
      <c r="AG206" s="14">
        <f>IFERROR(AF206/SUMIF($AA$6:$AA$377,AA206,$AF$6:$AF$377),"")</f>
        <v>3.599190775105264E-2</v>
      </c>
    </row>
    <row r="207" spans="26:33" x14ac:dyDescent="0.2">
      <c r="Z207" s="9" t="s">
        <v>181</v>
      </c>
      <c r="AA207" s="9" t="str">
        <f>LEFT(Z207,2)</f>
        <v>07</v>
      </c>
      <c r="AB207" s="16">
        <f>IFERROR(AVERAGEIF('Temperature Degree Days'!$G$6:$G$1708,$Z207,'Temperature Degree Days'!$H$6:$H$1708),"")</f>
        <v>0.65399999999999991</v>
      </c>
      <c r="AC207" s="15">
        <f>IFERROR(AVERAGEIF('Temperature Degree Days'!$G$6:$G$1708,$Z207,'Temperature Degree Days'!$I$6:$I$1708),"")</f>
        <v>13.113000000000003</v>
      </c>
      <c r="AD207" s="15">
        <f>IFERROR(AVERAGEIF('Temperature Degree Days'!$E$6:$E$1708,LEFT($Z207,2),'Temperature Degree Days'!$H$6:$H$1708),"")</f>
        <v>0.11879032258064513</v>
      </c>
      <c r="AE207" s="15">
        <f>IFERROR(AVERAGEIF('Temperature Degree Days'!$E$6:$E$1708,LEFT($Z207,2),'Temperature Degree Days'!$I$6:$I$1708),"")</f>
        <v>11.336160483870971</v>
      </c>
      <c r="AF207" s="15">
        <f>IFERROR($N$8+AC207*$L$8*31+AB207*$M$8*31,"")</f>
        <v>3649.2903721576481</v>
      </c>
      <c r="AG207" s="14">
        <f>IFERROR(AF207/SUMIF($AA$6:$AA$377,AA207,$AF$6:$AF$377),"")</f>
        <v>4.2440240630838837E-2</v>
      </c>
    </row>
    <row r="208" spans="26:33" x14ac:dyDescent="0.2">
      <c r="Z208" s="9" t="s">
        <v>180</v>
      </c>
      <c r="AA208" s="9" t="str">
        <f>LEFT(Z208,2)</f>
        <v>07</v>
      </c>
      <c r="AB208" s="16">
        <f>IFERROR(AVERAGEIF('Temperature Degree Days'!$G$6:$G$1708,$Z208,'Temperature Degree Days'!$H$6:$H$1708),"")</f>
        <v>0</v>
      </c>
      <c r="AC208" s="15">
        <f>IFERROR(AVERAGEIF('Temperature Degree Days'!$G$6:$G$1708,$Z208,'Temperature Degree Days'!$I$6:$I$1708),"")</f>
        <v>14.906662499999999</v>
      </c>
      <c r="AD208" s="15">
        <f>IFERROR(AVERAGEIF('Temperature Degree Days'!$E$6:$E$1708,LEFT($Z208,2),'Temperature Degree Days'!$H$6:$H$1708),"")</f>
        <v>0.11879032258064513</v>
      </c>
      <c r="AE208" s="15">
        <f>IFERROR(AVERAGEIF('Temperature Degree Days'!$E$6:$E$1708,LEFT($Z208,2),'Temperature Degree Days'!$I$6:$I$1708),"")</f>
        <v>11.336160483870971</v>
      </c>
      <c r="AF208" s="15">
        <f>IFERROR($N$8+AC208*$L$8*31+AB208*$M$8*31,"")</f>
        <v>3675.5898134539343</v>
      </c>
      <c r="AG208" s="14">
        <f>IFERROR(AF208/SUMIF($AA$6:$AA$377,AA208,$AF$6:$AF$377),"")</f>
        <v>4.274609588028315E-2</v>
      </c>
    </row>
    <row r="209" spans="26:33" x14ac:dyDescent="0.2">
      <c r="Z209" s="9" t="s">
        <v>179</v>
      </c>
      <c r="AA209" s="9" t="str">
        <f>LEFT(Z209,2)</f>
        <v>07</v>
      </c>
      <c r="AB209" s="16">
        <f>IFERROR(AVERAGEIF('Temperature Degree Days'!$G$6:$G$1708,$Z209,'Temperature Degree Days'!$H$6:$H$1708),"")</f>
        <v>0</v>
      </c>
      <c r="AC209" s="15">
        <f>IFERROR(AVERAGEIF('Temperature Degree Days'!$G$6:$G$1708,$Z209,'Temperature Degree Days'!$I$6:$I$1708),"")</f>
        <v>14.988</v>
      </c>
      <c r="AD209" s="15">
        <f>IFERROR(AVERAGEIF('Temperature Degree Days'!$E$6:$E$1708,LEFT($Z209,2),'Temperature Degree Days'!$H$6:$H$1708),"")</f>
        <v>0.11879032258064513</v>
      </c>
      <c r="AE209" s="15">
        <f>IFERROR(AVERAGEIF('Temperature Degree Days'!$E$6:$E$1708,LEFT($Z209,2),'Temperature Degree Days'!$I$6:$I$1708),"")</f>
        <v>11.336160483870971</v>
      </c>
      <c r="AF209" s="15">
        <f>IFERROR($N$8+AC209*$L$8*31+AB209*$M$8*31,"")</f>
        <v>3698.0769060555008</v>
      </c>
      <c r="AG209" s="14">
        <f>IFERROR(AF209/SUMIF($AA$6:$AA$377,AA209,$AF$6:$AF$377),"")</f>
        <v>4.3007614565773275E-2</v>
      </c>
    </row>
    <row r="210" spans="26:33" x14ac:dyDescent="0.2">
      <c r="Z210" s="9" t="s">
        <v>178</v>
      </c>
      <c r="AA210" s="9" t="str">
        <f>LEFT(Z210,2)</f>
        <v>07</v>
      </c>
      <c r="AB210" s="16">
        <f>IFERROR(AVERAGEIF('Temperature Degree Days'!$G$6:$G$1708,$Z210,'Temperature Degree Days'!$H$6:$H$1708),"")</f>
        <v>0</v>
      </c>
      <c r="AC210" s="15">
        <f>IFERROR(AVERAGEIF('Temperature Degree Days'!$G$6:$G$1708,$Z210,'Temperature Degree Days'!$I$6:$I$1708),"")</f>
        <v>13.662412499999999</v>
      </c>
      <c r="AD210" s="15">
        <f>IFERROR(AVERAGEIF('Temperature Degree Days'!$E$6:$E$1708,LEFT($Z210,2),'Temperature Degree Days'!$H$6:$H$1708),"")</f>
        <v>0.11879032258064513</v>
      </c>
      <c r="AE210" s="15">
        <f>IFERROR(AVERAGEIF('Temperature Degree Days'!$E$6:$E$1708,LEFT($Z210,2),'Temperature Degree Days'!$I$6:$I$1708),"")</f>
        <v>11.336160483870971</v>
      </c>
      <c r="AF210" s="15">
        <f>IFERROR($N$8+AC210*$L$8*31+AB210*$M$8*31,"")</f>
        <v>3331.5963913608252</v>
      </c>
      <c r="AG210" s="14">
        <f>IFERROR(AF210/SUMIF($AA$6:$AA$377,AA210,$AF$6:$AF$377),"")</f>
        <v>3.8745547247474442E-2</v>
      </c>
    </row>
    <row r="211" spans="26:33" x14ac:dyDescent="0.2">
      <c r="Z211" s="9" t="s">
        <v>177</v>
      </c>
      <c r="AA211" s="9" t="str">
        <f>LEFT(Z211,2)</f>
        <v>07</v>
      </c>
      <c r="AB211" s="16">
        <f>IFERROR(AVERAGEIF('Temperature Degree Days'!$G$6:$G$1708,$Z211,'Temperature Degree Days'!$H$6:$H$1708),"")</f>
        <v>0</v>
      </c>
      <c r="AC211" s="15">
        <f>IFERROR(AVERAGEIF('Temperature Degree Days'!$G$6:$G$1708,$Z211,'Temperature Degree Days'!$I$6:$I$1708),"")</f>
        <v>12.238612499999999</v>
      </c>
      <c r="AD211" s="15">
        <f>IFERROR(AVERAGEIF('Temperature Degree Days'!$E$6:$E$1708,LEFT($Z211,2),'Temperature Degree Days'!$H$6:$H$1708),"")</f>
        <v>0.11879032258064513</v>
      </c>
      <c r="AE211" s="15">
        <f>IFERROR(AVERAGEIF('Temperature Degree Days'!$E$6:$E$1708,LEFT($Z211,2),'Temperature Degree Days'!$I$6:$I$1708),"")</f>
        <v>11.336160483870971</v>
      </c>
      <c r="AF211" s="15">
        <f>IFERROR($N$8+AC211*$L$8*31+AB211*$M$8*31,"")</f>
        <v>2937.9634121555459</v>
      </c>
      <c r="AG211" s="14">
        <f>IFERROR(AF211/SUMIF($AA$6:$AA$377,AA211,$AF$6:$AF$377),"")</f>
        <v>3.4167704254994602E-2</v>
      </c>
    </row>
    <row r="212" spans="26:33" x14ac:dyDescent="0.2">
      <c r="Z212" s="9" t="s">
        <v>176</v>
      </c>
      <c r="AA212" s="9" t="str">
        <f>LEFT(Z212,2)</f>
        <v>07</v>
      </c>
      <c r="AB212" s="16">
        <f>IFERROR(AVERAGEIF('Temperature Degree Days'!$G$6:$G$1708,$Z212,'Temperature Degree Days'!$H$6:$H$1708),"")</f>
        <v>0</v>
      </c>
      <c r="AC212" s="15">
        <f>IFERROR(AVERAGEIF('Temperature Degree Days'!$G$6:$G$1708,$Z212,'Temperature Degree Days'!$I$6:$I$1708),"")</f>
        <v>14.23464375</v>
      </c>
      <c r="AD212" s="15">
        <f>IFERROR(AVERAGEIF('Temperature Degree Days'!$E$6:$E$1708,LEFT($Z212,2),'Temperature Degree Days'!$H$6:$H$1708),"")</f>
        <v>0.11879032258064513</v>
      </c>
      <c r="AE212" s="15">
        <f>IFERROR(AVERAGEIF('Temperature Degree Days'!$E$6:$E$1708,LEFT($Z212,2),'Temperature Degree Days'!$I$6:$I$1708),"")</f>
        <v>11.336160483870971</v>
      </c>
      <c r="AF212" s="15">
        <f>IFERROR($N$8+AC212*$L$8*31+AB212*$M$8*31,"")</f>
        <v>3489.7991527963227</v>
      </c>
      <c r="AG212" s="14">
        <f>IFERROR(AF212/SUMIF($AA$6:$AA$377,AA212,$AF$6:$AF$377),"")</f>
        <v>4.0585401733982715E-2</v>
      </c>
    </row>
    <row r="213" spans="26:33" x14ac:dyDescent="0.2">
      <c r="Z213" s="9" t="s">
        <v>175</v>
      </c>
      <c r="AA213" s="9" t="str">
        <f>LEFT(Z213,2)</f>
        <v>07</v>
      </c>
      <c r="AB213" s="16">
        <f>IFERROR(AVERAGEIF('Temperature Degree Days'!$G$6:$G$1708,$Z213,'Temperature Degree Days'!$H$6:$H$1708),"")</f>
        <v>0</v>
      </c>
      <c r="AC213" s="15">
        <f>IFERROR(AVERAGEIF('Temperature Degree Days'!$G$6:$G$1708,$Z213,'Temperature Degree Days'!$I$6:$I$1708),"")</f>
        <v>15.006787499999998</v>
      </c>
      <c r="AD213" s="15">
        <f>IFERROR(AVERAGEIF('Temperature Degree Days'!$E$6:$E$1708,LEFT($Z213,2),'Temperature Degree Days'!$H$6:$H$1708),"")</f>
        <v>0.11879032258064513</v>
      </c>
      <c r="AE213" s="15">
        <f>IFERROR(AVERAGEIF('Temperature Degree Days'!$E$6:$E$1708,LEFT($Z213,2),'Temperature Degree Days'!$I$6:$I$1708),"")</f>
        <v>11.336160483870971</v>
      </c>
      <c r="AF213" s="15">
        <f>IFERROR($N$8+AC213*$L$8*31+AB213*$M$8*31,"")</f>
        <v>3703.2710201142295</v>
      </c>
      <c r="AG213" s="14">
        <f>IFERROR(AF213/SUMIF($AA$6:$AA$377,AA213,$AF$6:$AF$377),"")</f>
        <v>4.3068020679849127E-2</v>
      </c>
    </row>
    <row r="214" spans="26:33" x14ac:dyDescent="0.2">
      <c r="Z214" s="9" t="s">
        <v>174</v>
      </c>
      <c r="AA214" s="9" t="str">
        <f>LEFT(Z214,2)</f>
        <v>07</v>
      </c>
      <c r="AB214" s="16">
        <f>IFERROR(AVERAGEIF('Temperature Degree Days'!$G$6:$G$1708,$Z214,'Temperature Degree Days'!$H$6:$H$1708),"")</f>
        <v>0</v>
      </c>
      <c r="AC214" s="15">
        <f>IFERROR(AVERAGEIF('Temperature Degree Days'!$G$6:$G$1708,$Z214,'Temperature Degree Days'!$I$6:$I$1708),"")</f>
        <v>12.147037500000003</v>
      </c>
      <c r="AD214" s="15">
        <f>IFERROR(AVERAGEIF('Temperature Degree Days'!$E$6:$E$1708,LEFT($Z214,2),'Temperature Degree Days'!$H$6:$H$1708),"")</f>
        <v>0.11879032258064513</v>
      </c>
      <c r="AE214" s="15">
        <f>IFERROR(AVERAGEIF('Temperature Degree Days'!$E$6:$E$1708,LEFT($Z214,2),'Temperature Degree Days'!$I$6:$I$1708),"")</f>
        <v>11.336160483870971</v>
      </c>
      <c r="AF214" s="15">
        <f>IFERROR($N$8+AC214*$L$8*31+AB214*$M$8*31,"")</f>
        <v>2912.6459939291649</v>
      </c>
      <c r="AG214" s="14">
        <f>IFERROR(AF214/SUMIF($AA$6:$AA$377,AA214,$AF$6:$AF$377),"")</f>
        <v>3.3873269663032023E-2</v>
      </c>
    </row>
    <row r="215" spans="26:33" x14ac:dyDescent="0.2">
      <c r="Z215" s="9" t="s">
        <v>173</v>
      </c>
      <c r="AA215" s="9" t="str">
        <f>LEFT(Z215,2)</f>
        <v>07</v>
      </c>
      <c r="AB215" s="16">
        <f>IFERROR(AVERAGEIF('Temperature Degree Days'!$G$6:$G$1708,$Z215,'Temperature Degree Days'!$H$6:$H$1708),"")</f>
        <v>0</v>
      </c>
      <c r="AC215" s="15">
        <f>IFERROR(AVERAGEIF('Temperature Degree Days'!$G$6:$G$1708,$Z215,'Temperature Degree Days'!$I$6:$I$1708),"")</f>
        <v>8.0190749999999973</v>
      </c>
      <c r="AD215" s="15">
        <f>IFERROR(AVERAGEIF('Temperature Degree Days'!$E$6:$E$1708,LEFT($Z215,2),'Temperature Degree Days'!$H$6:$H$1708),"")</f>
        <v>0.11879032258064513</v>
      </c>
      <c r="AE215" s="15">
        <f>IFERROR(AVERAGEIF('Temperature Degree Days'!$E$6:$E$1708,LEFT($Z215,2),'Temperature Degree Days'!$I$6:$I$1708),"")</f>
        <v>11.336160483870971</v>
      </c>
      <c r="AF215" s="15">
        <f>IFERROR($N$8+AC215*$L$8*31+AB215*$M$8*31,"")</f>
        <v>1771.4027175401529</v>
      </c>
      <c r="AG215" s="14">
        <f>IFERROR(AF215/SUMIF($AA$6:$AA$377,AA215,$AF$6:$AF$377),"")</f>
        <v>2.0600925089465101E-2</v>
      </c>
    </row>
    <row r="216" spans="26:33" x14ac:dyDescent="0.2">
      <c r="Z216" s="9" t="s">
        <v>172</v>
      </c>
      <c r="AA216" s="9" t="str">
        <f>LEFT(Z216,2)</f>
        <v>07</v>
      </c>
      <c r="AB216" s="16">
        <f>IFERROR(AVERAGEIF('Temperature Degree Days'!$G$6:$G$1708,$Z216,'Temperature Degree Days'!$H$6:$H$1708),"")</f>
        <v>0</v>
      </c>
      <c r="AC216" s="15">
        <f>IFERROR(AVERAGEIF('Temperature Degree Days'!$G$6:$G$1708,$Z216,'Temperature Degree Days'!$I$6:$I$1708),"")</f>
        <v>10.142174999999998</v>
      </c>
      <c r="AD216" s="15">
        <f>IFERROR(AVERAGEIF('Temperature Degree Days'!$E$6:$E$1708,LEFT($Z216,2),'Temperature Degree Days'!$H$6:$H$1708),"")</f>
        <v>0.11879032258064513</v>
      </c>
      <c r="AE216" s="15">
        <f>IFERROR(AVERAGEIF('Temperature Degree Days'!$E$6:$E$1708,LEFT($Z216,2),'Temperature Degree Days'!$I$6:$I$1708),"")</f>
        <v>11.336160483870971</v>
      </c>
      <c r="AF216" s="15">
        <f>IFERROR($N$8+AC216*$L$8*31+AB216*$M$8*31,"")</f>
        <v>2358.3687086559898</v>
      </c>
      <c r="AG216" s="14">
        <f>IFERROR(AF216/SUMIF($AA$6:$AA$377,AA216,$AF$6:$AF$377),"")</f>
        <v>2.7427177693295657E-2</v>
      </c>
    </row>
    <row r="217" spans="26:33" x14ac:dyDescent="0.2">
      <c r="Z217" s="9" t="s">
        <v>171</v>
      </c>
      <c r="AA217" s="9" t="str">
        <f>LEFT(Z217,2)</f>
        <v>07</v>
      </c>
      <c r="AB217" s="16">
        <f>IFERROR(AVERAGEIF('Temperature Degree Days'!$G$6:$G$1708,$Z217,'Temperature Degree Days'!$H$6:$H$1708),"")</f>
        <v>0</v>
      </c>
      <c r="AC217" s="15">
        <f>IFERROR(AVERAGEIF('Temperature Degree Days'!$G$6:$G$1708,$Z217,'Temperature Degree Days'!$I$6:$I$1708),"")</f>
        <v>10.640099999999997</v>
      </c>
      <c r="AD217" s="15">
        <f>IFERROR(AVERAGEIF('Temperature Degree Days'!$E$6:$E$1708,LEFT($Z217,2),'Temperature Degree Days'!$H$6:$H$1708),"")</f>
        <v>0.11879032258064513</v>
      </c>
      <c r="AE217" s="15">
        <f>IFERROR(AVERAGEIF('Temperature Degree Days'!$E$6:$E$1708,LEFT($Z217,2),'Temperature Degree Days'!$I$6:$I$1708),"")</f>
        <v>11.336160483870971</v>
      </c>
      <c r="AF217" s="15">
        <f>IFERROR($N$8+AC217*$L$8*31+AB217*$M$8*31,"")</f>
        <v>2496.0282824520204</v>
      </c>
      <c r="AG217" s="14">
        <f>IFERROR(AF217/SUMIF($AA$6:$AA$377,AA217,$AF$6:$AF$377),"")</f>
        <v>2.9028120572935016E-2</v>
      </c>
    </row>
    <row r="218" spans="26:33" x14ac:dyDescent="0.2">
      <c r="Z218" s="9" t="s">
        <v>170</v>
      </c>
      <c r="AA218" s="9" t="str">
        <f>LEFT(Z218,2)</f>
        <v>07</v>
      </c>
      <c r="AB218" s="16">
        <f>IFERROR(AVERAGEIF('Temperature Degree Days'!$G$6:$G$1708,$Z218,'Temperature Degree Days'!$H$6:$H$1708),"")</f>
        <v>0.37162499999999987</v>
      </c>
      <c r="AC218" s="15">
        <f>IFERROR(AVERAGEIF('Temperature Degree Days'!$G$6:$G$1708,$Z218,'Temperature Degree Days'!$I$6:$I$1708),"")</f>
        <v>9.2831624999999995</v>
      </c>
      <c r="AD218" s="15">
        <f>IFERROR(AVERAGEIF('Temperature Degree Days'!$E$6:$E$1708,LEFT($Z218,2),'Temperature Degree Days'!$H$6:$H$1708),"")</f>
        <v>0.11879032258064513</v>
      </c>
      <c r="AE218" s="15">
        <f>IFERROR(AVERAGEIF('Temperature Degree Days'!$E$6:$E$1708,LEFT($Z218,2),'Temperature Degree Days'!$I$6:$I$1708),"")</f>
        <v>11.336160483870971</v>
      </c>
      <c r="AF218" s="15">
        <f>IFERROR($N$8+AC218*$L$8*31+AB218*$M$8*31,"")</f>
        <v>2387.7164549434888</v>
      </c>
      <c r="AG218" s="14">
        <f>IFERROR(AF218/SUMIF($AA$6:$AA$377,AA218,$AF$6:$AF$377),"")</f>
        <v>2.776848388912952E-2</v>
      </c>
    </row>
    <row r="219" spans="26:33" x14ac:dyDescent="0.2">
      <c r="Z219" s="9" t="s">
        <v>169</v>
      </c>
      <c r="AA219" s="9" t="str">
        <f>LEFT(Z219,2)</f>
        <v>07</v>
      </c>
      <c r="AB219" s="16">
        <f>IFERROR(AVERAGEIF('Temperature Degree Days'!$G$6:$G$1708,$Z219,'Temperature Degree Days'!$H$6:$H$1708),"")</f>
        <v>1.525125000000001</v>
      </c>
      <c r="AC219" s="15">
        <f>IFERROR(AVERAGEIF('Temperature Degree Days'!$G$6:$G$1708,$Z219,'Temperature Degree Days'!$I$6:$I$1708),"")</f>
        <v>6.82395</v>
      </c>
      <c r="AD219" s="15">
        <f>IFERROR(AVERAGEIF('Temperature Degree Days'!$E$6:$E$1708,LEFT($Z219,2),'Temperature Degree Days'!$H$6:$H$1708),"")</f>
        <v>0.11879032258064513</v>
      </c>
      <c r="AE219" s="15">
        <f>IFERROR(AVERAGEIF('Temperature Degree Days'!$E$6:$E$1708,LEFT($Z219,2),'Temperature Degree Days'!$I$6:$I$1708),"")</f>
        <v>11.336160483870971</v>
      </c>
      <c r="AF219" s="15">
        <f>IFERROR($N$8+AC219*$L$8*31+AB219*$M$8*31,"")</f>
        <v>2536.0680594227056</v>
      </c>
      <c r="AG219" s="14">
        <f>IFERROR(AF219/SUMIF($AA$6:$AA$377,AA219,$AF$6:$AF$377),"")</f>
        <v>2.949377213697767E-2</v>
      </c>
    </row>
    <row r="220" spans="26:33" x14ac:dyDescent="0.2">
      <c r="Z220" s="9" t="s">
        <v>168</v>
      </c>
      <c r="AA220" s="9" t="str">
        <f>LEFT(Z220,2)</f>
        <v>07</v>
      </c>
      <c r="AB220" s="16">
        <f>IFERROR(AVERAGEIF('Temperature Degree Days'!$G$6:$G$1708,$Z220,'Temperature Degree Days'!$H$6:$H$1708),"")</f>
        <v>6.6749999999998977E-2</v>
      </c>
      <c r="AC220" s="15">
        <f>IFERROR(AVERAGEIF('Temperature Degree Days'!$G$6:$G$1708,$Z220,'Temperature Degree Days'!$I$6:$I$1708),"")</f>
        <v>6.5410874999999997</v>
      </c>
      <c r="AD220" s="15">
        <f>IFERROR(AVERAGEIF('Temperature Degree Days'!$E$6:$E$1708,LEFT($Z220,2),'Temperature Degree Days'!$H$6:$H$1708),"")</f>
        <v>0.11879032258064513</v>
      </c>
      <c r="AE220" s="15">
        <f>IFERROR(AVERAGEIF('Temperature Degree Days'!$E$6:$E$1708,LEFT($Z220,2),'Temperature Degree Days'!$I$6:$I$1708),"")</f>
        <v>11.336160483870971</v>
      </c>
      <c r="AF220" s="15">
        <f>IFERROR($N$8+AC220*$L$8*31+AB220*$M$8*31,"")</f>
        <v>1410.7168563072171</v>
      </c>
      <c r="AG220" s="14">
        <f>IFERROR(AF220/SUMIF($AA$6:$AA$377,AA220,$AF$6:$AF$377),"")</f>
        <v>1.6406247992883032E-2</v>
      </c>
    </row>
    <row r="221" spans="26:33" x14ac:dyDescent="0.2">
      <c r="Z221" s="9" t="s">
        <v>167</v>
      </c>
      <c r="AA221" s="9" t="str">
        <f>LEFT(Z221,2)</f>
        <v>07</v>
      </c>
      <c r="AB221" s="16">
        <f>IFERROR(AVERAGEIF('Temperature Degree Days'!$G$6:$G$1708,$Z221,'Temperature Degree Days'!$H$6:$H$1708),"")</f>
        <v>0</v>
      </c>
      <c r="AC221" s="15">
        <f>IFERROR(AVERAGEIF('Temperature Degree Days'!$G$6:$G$1708,$Z221,'Temperature Degree Days'!$I$6:$I$1708),"")</f>
        <v>9.0607125000000011</v>
      </c>
      <c r="AD221" s="15">
        <f>IFERROR(AVERAGEIF('Temperature Degree Days'!$E$6:$E$1708,LEFT($Z221,2),'Temperature Degree Days'!$H$6:$H$1708),"")</f>
        <v>0.11879032258064513</v>
      </c>
      <c r="AE221" s="15">
        <f>IFERROR(AVERAGEIF('Temperature Degree Days'!$E$6:$E$1708,LEFT($Z221,2),'Temperature Degree Days'!$I$6:$I$1708),"")</f>
        <v>11.336160483870971</v>
      </c>
      <c r="AF221" s="15">
        <f>IFERROR($N$8+AC221*$L$8*31+AB221*$M$8*31,"")</f>
        <v>2059.3805742454069</v>
      </c>
      <c r="AG221" s="14">
        <f>IFERROR(AF221/SUMIF($AA$6:$AA$377,AA221,$AF$6:$AF$377),"")</f>
        <v>2.3950028144725136E-2</v>
      </c>
    </row>
    <row r="222" spans="26:33" x14ac:dyDescent="0.2">
      <c r="Z222" s="9" t="s">
        <v>166</v>
      </c>
      <c r="AA222" s="9" t="str">
        <f>LEFT(Z222,2)</f>
        <v>07</v>
      </c>
      <c r="AB222" s="16">
        <f>IFERROR(AVERAGEIF('Temperature Degree Days'!$G$6:$G$1708,$Z222,'Temperature Degree Days'!$H$6:$H$1708),"")</f>
        <v>0</v>
      </c>
      <c r="AC222" s="15">
        <f>IFERROR(AVERAGEIF('Temperature Degree Days'!$G$6:$G$1708,$Z222,'Temperature Degree Days'!$I$6:$I$1708),"")</f>
        <v>9.7039875000000002</v>
      </c>
      <c r="AD222" s="15">
        <f>IFERROR(AVERAGEIF('Temperature Degree Days'!$E$6:$E$1708,LEFT($Z222,2),'Temperature Degree Days'!$H$6:$H$1708),"")</f>
        <v>0.11879032258064513</v>
      </c>
      <c r="AE222" s="15">
        <f>IFERROR(AVERAGEIF('Temperature Degree Days'!$E$6:$E$1708,LEFT($Z222,2),'Temperature Degree Days'!$I$6:$I$1708),"")</f>
        <v>11.336160483870971</v>
      </c>
      <c r="AF222" s="15">
        <f>IFERROR($N$8+AC222*$L$8*31+AB222*$M$8*31,"")</f>
        <v>2237.2245514179563</v>
      </c>
      <c r="AG222" s="14">
        <f>IFERROR(AF222/SUMIF($AA$6:$AA$377,AA222,$AF$6:$AF$377),"")</f>
        <v>2.6018304553622074E-2</v>
      </c>
    </row>
    <row r="223" spans="26:33" x14ac:dyDescent="0.2">
      <c r="Z223" s="9" t="s">
        <v>165</v>
      </c>
      <c r="AA223" s="9" t="str">
        <f>LEFT(Z223,2)</f>
        <v>08</v>
      </c>
      <c r="AB223" s="16">
        <f>IFERROR(AVERAGEIF('Temperature Degree Days'!$G$6:$G$1708,$Z223,'Temperature Degree Days'!$H$6:$H$1708),"")</f>
        <v>0</v>
      </c>
      <c r="AC223" s="15">
        <f>IFERROR(AVERAGEIF('Temperature Degree Days'!$G$6:$G$1708,$Z223,'Temperature Degree Days'!$I$6:$I$1708),"")</f>
        <v>9.893774999999998</v>
      </c>
      <c r="AD223" s="15">
        <f>IFERROR(AVERAGEIF('Temperature Degree Days'!$E$6:$E$1708,LEFT($Z223,2),'Temperature Degree Days'!$H$6:$H$1708),"")</f>
        <v>0.10298588709677423</v>
      </c>
      <c r="AE223" s="15">
        <f>IFERROR(AVERAGEIF('Temperature Degree Days'!$E$6:$E$1708,LEFT($Z223,2),'Temperature Degree Days'!$I$6:$I$1708),"")</f>
        <v>8.4210296370967725</v>
      </c>
      <c r="AF223" s="15">
        <f>IFERROR($N$8+AC223*$L$8*31+AB223*$M$8*31,"")</f>
        <v>2289.6944341549429</v>
      </c>
      <c r="AG223" s="14">
        <f>IFERROR(AF223/SUMIF($AA$6:$AA$377,AA223,$AF$6:$AF$377),"")</f>
        <v>3.7752114867791647E-2</v>
      </c>
    </row>
    <row r="224" spans="26:33" x14ac:dyDescent="0.2">
      <c r="Z224" s="9" t="s">
        <v>164</v>
      </c>
      <c r="AA224" s="9" t="str">
        <f>LEFT(Z224,2)</f>
        <v>08</v>
      </c>
      <c r="AB224" s="16">
        <f>IFERROR(AVERAGEIF('Temperature Degree Days'!$G$6:$G$1708,$Z224,'Temperature Degree Days'!$H$6:$H$1708),"")</f>
        <v>0</v>
      </c>
      <c r="AC224" s="15">
        <f>IFERROR(AVERAGEIF('Temperature Degree Days'!$G$6:$G$1708,$Z224,'Temperature Degree Days'!$I$6:$I$1708),"")</f>
        <v>11.7604875</v>
      </c>
      <c r="AD224" s="15">
        <f>IFERROR(AVERAGEIF('Temperature Degree Days'!$E$6:$E$1708,LEFT($Z224,2),'Temperature Degree Days'!$H$6:$H$1708),"")</f>
        <v>0.10298588709677423</v>
      </c>
      <c r="AE224" s="15">
        <f>IFERROR(AVERAGEIF('Temperature Degree Days'!$E$6:$E$1708,LEFT($Z224,2),'Temperature Degree Days'!$I$6:$I$1708),"")</f>
        <v>8.4210296370967725</v>
      </c>
      <c r="AF224" s="15">
        <f>IFERROR($N$8+AC224*$L$8*31+AB224*$M$8*31,"")</f>
        <v>2805.7778747327875</v>
      </c>
      <c r="AG224" s="14">
        <f>IFERROR(AF224/SUMIF($AA$6:$AA$377,AA224,$AF$6:$AF$377),"")</f>
        <v>4.6261215924872479E-2</v>
      </c>
    </row>
    <row r="225" spans="26:33" x14ac:dyDescent="0.2">
      <c r="Z225" s="9" t="s">
        <v>163</v>
      </c>
      <c r="AA225" s="9" t="str">
        <f>LEFT(Z225,2)</f>
        <v>08</v>
      </c>
      <c r="AB225" s="16">
        <f>IFERROR(AVERAGEIF('Temperature Degree Days'!$G$6:$G$1708,$Z225,'Temperature Degree Days'!$H$6:$H$1708),"")</f>
        <v>0</v>
      </c>
      <c r="AC225" s="15">
        <f>IFERROR(AVERAGEIF('Temperature Degree Days'!$G$6:$G$1708,$Z225,'Temperature Degree Days'!$I$6:$I$1708),"")</f>
        <v>10.290618749999997</v>
      </c>
      <c r="AD225" s="15">
        <f>IFERROR(AVERAGEIF('Temperature Degree Days'!$E$6:$E$1708,LEFT($Z225,2),'Temperature Degree Days'!$H$6:$H$1708),"")</f>
        <v>0.10298588709677423</v>
      </c>
      <c r="AE225" s="15">
        <f>IFERROR(AVERAGEIF('Temperature Degree Days'!$E$6:$E$1708,LEFT($Z225,2),'Temperature Degree Days'!$I$6:$I$1708),"")</f>
        <v>8.4210296370967725</v>
      </c>
      <c r="AF225" s="15">
        <f>IFERROR($N$8+AC225*$L$8*31+AB225*$M$8*31,"")</f>
        <v>2399.4084302158317</v>
      </c>
      <c r="AG225" s="14">
        <f>IFERROR(AF225/SUMIF($AA$6:$AA$377,AA225,$AF$6:$AF$377),"")</f>
        <v>3.956106165130592E-2</v>
      </c>
    </row>
    <row r="226" spans="26:33" x14ac:dyDescent="0.2">
      <c r="Z226" s="9" t="s">
        <v>162</v>
      </c>
      <c r="AA226" s="9" t="str">
        <f>LEFT(Z226,2)</f>
        <v>08</v>
      </c>
      <c r="AB226" s="16">
        <f>IFERROR(AVERAGEIF('Temperature Degree Days'!$G$6:$G$1708,$Z226,'Temperature Degree Days'!$H$6:$H$1708),"")</f>
        <v>0</v>
      </c>
      <c r="AC226" s="15">
        <f>IFERROR(AVERAGEIF('Temperature Degree Days'!$G$6:$G$1708,$Z226,'Temperature Degree Days'!$I$6:$I$1708),"")</f>
        <v>10.325437499999996</v>
      </c>
      <c r="AD226" s="15">
        <f>IFERROR(AVERAGEIF('Temperature Degree Days'!$E$6:$E$1708,LEFT($Z226,2),'Temperature Degree Days'!$H$6:$H$1708),"")</f>
        <v>0.10298588709677423</v>
      </c>
      <c r="AE226" s="15">
        <f>IFERROR(AVERAGEIF('Temperature Degree Days'!$E$6:$E$1708,LEFT($Z226,2),'Temperature Degree Days'!$I$6:$I$1708),"")</f>
        <v>8.4210296370967725</v>
      </c>
      <c r="AF226" s="15">
        <f>IFERROR($N$8+AC226*$L$8*31+AB226*$M$8*31,"")</f>
        <v>2409.0346475881479</v>
      </c>
      <c r="AG226" s="14">
        <f>IFERROR(AF226/SUMIF($AA$6:$AA$377,AA226,$AF$6:$AF$377),"")</f>
        <v>3.9719777180575282E-2</v>
      </c>
    </row>
    <row r="227" spans="26:33" x14ac:dyDescent="0.2">
      <c r="Z227" s="9" t="s">
        <v>161</v>
      </c>
      <c r="AA227" s="9" t="str">
        <f>LEFT(Z227,2)</f>
        <v>08</v>
      </c>
      <c r="AB227" s="16">
        <f>IFERROR(AVERAGEIF('Temperature Degree Days'!$G$6:$G$1708,$Z227,'Temperature Degree Days'!$H$6:$H$1708),"")</f>
        <v>0</v>
      </c>
      <c r="AC227" s="15">
        <f>IFERROR(AVERAGEIF('Temperature Degree Days'!$G$6:$G$1708,$Z227,'Temperature Degree Days'!$I$6:$I$1708),"")</f>
        <v>8.3037000000000027</v>
      </c>
      <c r="AD227" s="15">
        <f>IFERROR(AVERAGEIF('Temperature Degree Days'!$E$6:$E$1708,LEFT($Z227,2),'Temperature Degree Days'!$H$6:$H$1708),"")</f>
        <v>0.10298588709677423</v>
      </c>
      <c r="AE227" s="15">
        <f>IFERROR(AVERAGEIF('Temperature Degree Days'!$E$6:$E$1708,LEFT($Z227,2),'Temperature Degree Days'!$I$6:$I$1708),"")</f>
        <v>8.4210296370967725</v>
      </c>
      <c r="AF227" s="15">
        <f>IFERROR($N$8+AC227*$L$8*31+AB227*$M$8*31,"")</f>
        <v>1850.0919904059378</v>
      </c>
      <c r="AG227" s="14">
        <f>IFERROR(AF227/SUMIF($AA$6:$AA$377,AA227,$AF$6:$AF$377),"")</f>
        <v>3.0504020229041563E-2</v>
      </c>
    </row>
    <row r="228" spans="26:33" x14ac:dyDescent="0.2">
      <c r="Z228" s="9" t="s">
        <v>160</v>
      </c>
      <c r="AA228" s="9" t="str">
        <f>LEFT(Z228,2)</f>
        <v>08</v>
      </c>
      <c r="AB228" s="16">
        <f>IFERROR(AVERAGEIF('Temperature Degree Days'!$G$6:$G$1708,$Z228,'Temperature Degree Days'!$H$6:$H$1708),"")</f>
        <v>0</v>
      </c>
      <c r="AC228" s="15">
        <f>IFERROR(AVERAGEIF('Temperature Degree Days'!$G$6:$G$1708,$Z228,'Temperature Degree Days'!$I$6:$I$1708),"")</f>
        <v>9.5134124999999976</v>
      </c>
      <c r="AD228" s="15">
        <f>IFERROR(AVERAGEIF('Temperature Degree Days'!$E$6:$E$1708,LEFT($Z228,2),'Temperature Degree Days'!$H$6:$H$1708),"")</f>
        <v>0.10298588709677423</v>
      </c>
      <c r="AE228" s="15">
        <f>IFERROR(AVERAGEIF('Temperature Degree Days'!$E$6:$E$1708,LEFT($Z228,2),'Temperature Degree Days'!$I$6:$I$1708),"")</f>
        <v>8.4210296370967725</v>
      </c>
      <c r="AF228" s="15">
        <f>IFERROR($N$8+AC228*$L$8*31+AB228*$M$8*31,"")</f>
        <v>2184.5369513252135</v>
      </c>
      <c r="AG228" s="14">
        <f>IFERROR(AF228/SUMIF($AA$6:$AA$377,AA228,$AF$6:$AF$377),"")</f>
        <v>3.6018295144173838E-2</v>
      </c>
    </row>
    <row r="229" spans="26:33" x14ac:dyDescent="0.2">
      <c r="Z229" s="9" t="s">
        <v>159</v>
      </c>
      <c r="AA229" s="9" t="str">
        <f>LEFT(Z229,2)</f>
        <v>08</v>
      </c>
      <c r="AB229" s="16">
        <f>IFERROR(AVERAGEIF('Temperature Degree Days'!$G$6:$G$1708,$Z229,'Temperature Degree Days'!$H$6:$H$1708),"")</f>
        <v>0</v>
      </c>
      <c r="AC229" s="15">
        <f>IFERROR(AVERAGEIF('Temperature Degree Days'!$G$6:$G$1708,$Z229,'Temperature Degree Days'!$I$6:$I$1708),"")</f>
        <v>11.027268750000001</v>
      </c>
      <c r="AD229" s="15">
        <f>IFERROR(AVERAGEIF('Temperature Degree Days'!$E$6:$E$1708,LEFT($Z229,2),'Temperature Degree Days'!$H$6:$H$1708),"")</f>
        <v>0.10298588709677423</v>
      </c>
      <c r="AE229" s="15">
        <f>IFERROR(AVERAGEIF('Temperature Degree Days'!$E$6:$E$1708,LEFT($Z229,2),'Temperature Degree Days'!$I$6:$I$1708),"")</f>
        <v>8.4210296370967725</v>
      </c>
      <c r="AF229" s="15">
        <f>IFERROR($N$8+AC229*$L$8*31+AB229*$M$8*31,"")</f>
        <v>2603.0674652850626</v>
      </c>
      <c r="AG229" s="14">
        <f>IFERROR(AF229/SUMIF($AA$6:$AA$377,AA229,$AF$6:$AF$377),"")</f>
        <v>4.2918959181696185E-2</v>
      </c>
    </row>
    <row r="230" spans="26:33" x14ac:dyDescent="0.2">
      <c r="Z230" s="9" t="s">
        <v>158</v>
      </c>
      <c r="AA230" s="9" t="str">
        <f>LEFT(Z230,2)</f>
        <v>08</v>
      </c>
      <c r="AB230" s="16">
        <f>IFERROR(AVERAGEIF('Temperature Degree Days'!$G$6:$G$1708,$Z230,'Temperature Degree Days'!$H$6:$H$1708),"")</f>
        <v>0</v>
      </c>
      <c r="AC230" s="15">
        <f>IFERROR(AVERAGEIF('Temperature Degree Days'!$G$6:$G$1708,$Z230,'Temperature Degree Days'!$I$6:$I$1708),"")</f>
        <v>10.595324999999999</v>
      </c>
      <c r="AD230" s="15">
        <f>IFERROR(AVERAGEIF('Temperature Degree Days'!$E$6:$E$1708,LEFT($Z230,2),'Temperature Degree Days'!$H$6:$H$1708),"")</f>
        <v>0.10298588709677423</v>
      </c>
      <c r="AE230" s="15">
        <f>IFERROR(AVERAGEIF('Temperature Degree Days'!$E$6:$E$1708,LEFT($Z230,2),'Temperature Degree Days'!$I$6:$I$1708),"")</f>
        <v>8.4210296370967725</v>
      </c>
      <c r="AF230" s="15">
        <f>IFERROR($N$8+AC230*$L$8*31+AB230*$M$8*31,"")</f>
        <v>2483.649495653372</v>
      </c>
      <c r="AG230" s="14">
        <f>IFERROR(AF230/SUMIF($AA$6:$AA$377,AA230,$AF$6:$AF$377),"")</f>
        <v>4.0950014837173677E-2</v>
      </c>
    </row>
    <row r="231" spans="26:33" x14ac:dyDescent="0.2">
      <c r="Z231" s="9" t="s">
        <v>157</v>
      </c>
      <c r="AA231" s="9" t="str">
        <f>LEFT(Z231,2)</f>
        <v>08</v>
      </c>
      <c r="AB231" s="16">
        <f>IFERROR(AVERAGEIF('Temperature Degree Days'!$G$6:$G$1708,$Z231,'Temperature Degree Days'!$H$6:$H$1708),"")</f>
        <v>0</v>
      </c>
      <c r="AC231" s="15">
        <f>IFERROR(AVERAGEIF('Temperature Degree Days'!$G$6:$G$1708,$Z231,'Temperature Degree Days'!$I$6:$I$1708),"")</f>
        <v>8.8364999999999974</v>
      </c>
      <c r="AD231" s="15">
        <f>IFERROR(AVERAGEIF('Temperature Degree Days'!$E$6:$E$1708,LEFT($Z231,2),'Temperature Degree Days'!$H$6:$H$1708),"")</f>
        <v>0.10298588709677423</v>
      </c>
      <c r="AE231" s="15">
        <f>IFERROR(AVERAGEIF('Temperature Degree Days'!$E$6:$E$1708,LEFT($Z231,2),'Temperature Degree Days'!$I$6:$I$1708),"")</f>
        <v>8.4210296370967725</v>
      </c>
      <c r="AF231" s="15">
        <f>IFERROR($N$8+AC231*$L$8*31+AB231*$M$8*31,"")</f>
        <v>1997.3933328139806</v>
      </c>
      <c r="AG231" s="14">
        <f>IFERROR(AF231/SUMIF($AA$6:$AA$377,AA231,$AF$6:$AF$377),"")</f>
        <v>3.2932701155114874E-2</v>
      </c>
    </row>
    <row r="232" spans="26:33" x14ac:dyDescent="0.2">
      <c r="Z232" s="9" t="s">
        <v>156</v>
      </c>
      <c r="AA232" s="9" t="str">
        <f>LEFT(Z232,2)</f>
        <v>08</v>
      </c>
      <c r="AB232" s="16">
        <f>IFERROR(AVERAGEIF('Temperature Degree Days'!$G$6:$G$1708,$Z232,'Temperature Degree Days'!$H$6:$H$1708),"")</f>
        <v>0.23257500000000064</v>
      </c>
      <c r="AC232" s="15">
        <f>IFERROR(AVERAGEIF('Temperature Degree Days'!$G$6:$G$1708,$Z232,'Temperature Degree Days'!$I$6:$I$1708),"")</f>
        <v>5.5959749999999993</v>
      </c>
      <c r="AD232" s="15">
        <f>IFERROR(AVERAGEIF('Temperature Degree Days'!$E$6:$E$1708,LEFT($Z232,2),'Temperature Degree Days'!$H$6:$H$1708),"")</f>
        <v>0.10298588709677423</v>
      </c>
      <c r="AE232" s="15">
        <f>IFERROR(AVERAGEIF('Temperature Degree Days'!$E$6:$E$1708,LEFT($Z232,2),'Temperature Degree Days'!$I$6:$I$1708),"")</f>
        <v>8.4210296370967725</v>
      </c>
      <c r="AF232" s="15">
        <f>IFERROR($N$8+AC232*$L$8*31+AB232*$M$8*31,"")</f>
        <v>1268.4913649039652</v>
      </c>
      <c r="AG232" s="14">
        <f>IFERROR(AF232/SUMIF($AA$6:$AA$377,AA232,$AF$6:$AF$377),"")</f>
        <v>2.0914682327177168E-2</v>
      </c>
    </row>
    <row r="233" spans="26:33" x14ac:dyDescent="0.2">
      <c r="Z233" s="9" t="s">
        <v>155</v>
      </c>
      <c r="AA233" s="9" t="str">
        <f>LEFT(Z233,2)</f>
        <v>08</v>
      </c>
      <c r="AB233" s="16">
        <f>IFERROR(AVERAGEIF('Temperature Degree Days'!$G$6:$G$1708,$Z233,'Temperature Degree Days'!$H$6:$H$1708),"")</f>
        <v>0</v>
      </c>
      <c r="AC233" s="15">
        <f>IFERROR(AVERAGEIF('Temperature Degree Days'!$G$6:$G$1708,$Z233,'Temperature Degree Days'!$I$6:$I$1708),"")</f>
        <v>5.7442125000000033</v>
      </c>
      <c r="AD233" s="15">
        <f>IFERROR(AVERAGEIF('Temperature Degree Days'!$E$6:$E$1708,LEFT($Z233,2),'Temperature Degree Days'!$H$6:$H$1708),"")</f>
        <v>0.10298588709677423</v>
      </c>
      <c r="AE233" s="15">
        <f>IFERROR(AVERAGEIF('Temperature Degree Days'!$E$6:$E$1708,LEFT($Z233,2),'Temperature Degree Days'!$I$6:$I$1708),"")</f>
        <v>8.4210296370967725</v>
      </c>
      <c r="AF233" s="15">
        <f>IFERROR($N$8+AC233*$L$8*31+AB233*$M$8*31,"")</f>
        <v>1142.4794817223647</v>
      </c>
      <c r="AG233" s="14">
        <f>IFERROR(AF233/SUMIF($AA$6:$AA$377,AA233,$AF$6:$AF$377),"")</f>
        <v>1.8837018592830768E-2</v>
      </c>
    </row>
    <row r="234" spans="26:33" x14ac:dyDescent="0.2">
      <c r="Z234" s="9" t="s">
        <v>154</v>
      </c>
      <c r="AA234" s="9" t="str">
        <f>LEFT(Z234,2)</f>
        <v>08</v>
      </c>
      <c r="AB234" s="16">
        <f>IFERROR(AVERAGEIF('Temperature Degree Days'!$G$6:$G$1708,$Z234,'Temperature Degree Days'!$H$6:$H$1708),"")</f>
        <v>0.31087499999999935</v>
      </c>
      <c r="AC234" s="15">
        <f>IFERROR(AVERAGEIF('Temperature Degree Days'!$G$6:$G$1708,$Z234,'Temperature Degree Days'!$I$6:$I$1708),"")</f>
        <v>5.4790874999999986</v>
      </c>
      <c r="AD234" s="15">
        <f>IFERROR(AVERAGEIF('Temperature Degree Days'!$E$6:$E$1708,LEFT($Z234,2),'Temperature Degree Days'!$H$6:$H$1708),"")</f>
        <v>0.10298588709677423</v>
      </c>
      <c r="AE234" s="15">
        <f>IFERROR(AVERAGEIF('Temperature Degree Days'!$E$6:$E$1708,LEFT($Z234,2),'Temperature Degree Days'!$I$6:$I$1708),"")</f>
        <v>8.4210296370967725</v>
      </c>
      <c r="AF234" s="15">
        <f>IFERROR($N$8+AC234*$L$8*31+AB234*$M$8*31,"")</f>
        <v>1292.3972190960319</v>
      </c>
      <c r="AG234" s="14">
        <f>IFERROR(AF234/SUMIF($AA$6:$AA$377,AA234,$AF$6:$AF$377),"")</f>
        <v>2.1308838219775413E-2</v>
      </c>
    </row>
    <row r="235" spans="26:33" x14ac:dyDescent="0.2">
      <c r="Z235" s="9" t="s">
        <v>153</v>
      </c>
      <c r="AA235" s="9" t="str">
        <f>LEFT(Z235,2)</f>
        <v>08</v>
      </c>
      <c r="AB235" s="16">
        <f>IFERROR(AVERAGEIF('Temperature Degree Days'!$G$6:$G$1708,$Z235,'Temperature Degree Days'!$H$6:$H$1708),"")</f>
        <v>0.64724999999999966</v>
      </c>
      <c r="AC235" s="15">
        <f>IFERROR(AVERAGEIF('Temperature Degree Days'!$G$6:$G$1708,$Z235,'Temperature Degree Days'!$I$6:$I$1708),"")</f>
        <v>3.7929937499999973</v>
      </c>
      <c r="AD235" s="15">
        <f>IFERROR(AVERAGEIF('Temperature Degree Days'!$E$6:$E$1708,LEFT($Z235,2),'Temperature Degree Days'!$H$6:$H$1708),"")</f>
        <v>0.10298588709677423</v>
      </c>
      <c r="AE235" s="15">
        <f>IFERROR(AVERAGEIF('Temperature Degree Days'!$E$6:$E$1708,LEFT($Z235,2),'Temperature Degree Days'!$I$6:$I$1708),"")</f>
        <v>8.4210296370967725</v>
      </c>
      <c r="AF235" s="15">
        <f>IFERROR($N$8+AC235*$L$8*31+AB235*$M$8*31,"")</f>
        <v>1067.7743516317303</v>
      </c>
      <c r="AG235" s="14">
        <f>IFERROR(AF235/SUMIF($AA$6:$AA$377,AA235,$AF$6:$AF$377),"")</f>
        <v>1.7605292380666642E-2</v>
      </c>
    </row>
    <row r="236" spans="26:33" x14ac:dyDescent="0.2">
      <c r="Z236" s="9" t="s">
        <v>152</v>
      </c>
      <c r="AA236" s="9" t="str">
        <f>LEFT(Z236,2)</f>
        <v>08</v>
      </c>
      <c r="AB236" s="16">
        <f>IFERROR(AVERAGEIF('Temperature Degree Days'!$G$6:$G$1708,$Z236,'Temperature Degree Days'!$H$6:$H$1708),"")</f>
        <v>1.4396250000000013</v>
      </c>
      <c r="AC236" s="15">
        <f>IFERROR(AVERAGEIF('Temperature Degree Days'!$G$6:$G$1708,$Z236,'Temperature Degree Days'!$I$6:$I$1708),"")</f>
        <v>1.8721499999999978</v>
      </c>
      <c r="AD236" s="15">
        <f>IFERROR(AVERAGEIF('Temperature Degree Days'!$E$6:$E$1708,LEFT($Z236,2),'Temperature Degree Days'!$H$6:$H$1708),"")</f>
        <v>0.10298588709677423</v>
      </c>
      <c r="AE236" s="15">
        <f>IFERROR(AVERAGEIF('Temperature Degree Days'!$E$6:$E$1708,LEFT($Z236,2),'Temperature Degree Days'!$I$6:$I$1708),"")</f>
        <v>8.4210296370967725</v>
      </c>
      <c r="AF236" s="15">
        <f>IFERROR($N$8+AC236*$L$8*31+AB236*$M$8*31,"")</f>
        <v>1105.6702186552286</v>
      </c>
      <c r="AG236" s="14">
        <f>IFERROR(AF236/SUMIF($AA$6:$AA$377,AA236,$AF$6:$AF$377),"")</f>
        <v>1.8230113362691553E-2</v>
      </c>
    </row>
    <row r="237" spans="26:33" x14ac:dyDescent="0.2">
      <c r="Z237" s="9" t="s">
        <v>151</v>
      </c>
      <c r="AA237" s="9" t="str">
        <f>LEFT(Z237,2)</f>
        <v>08</v>
      </c>
      <c r="AB237" s="16">
        <f>IFERROR(AVERAGEIF('Temperature Degree Days'!$G$6:$G$1708,$Z237,'Temperature Degree Days'!$H$6:$H$1708),"")</f>
        <v>0.29850000000000065</v>
      </c>
      <c r="AC237" s="15">
        <f>IFERROR(AVERAGEIF('Temperature Degree Days'!$G$6:$G$1708,$Z237,'Temperature Degree Days'!$I$6:$I$1708),"")</f>
        <v>3.2207624999999993</v>
      </c>
      <c r="AD237" s="15">
        <f>IFERROR(AVERAGEIF('Temperature Degree Days'!$E$6:$E$1708,LEFT($Z237,2),'Temperature Degree Days'!$H$6:$H$1708),"")</f>
        <v>0.10298588709677423</v>
      </c>
      <c r="AE237" s="15">
        <f>IFERROR(AVERAGEIF('Temperature Degree Days'!$E$6:$E$1708,LEFT($Z237,2),'Temperature Degree Days'!$I$6:$I$1708),"")</f>
        <v>8.4210296370967725</v>
      </c>
      <c r="AF237" s="15">
        <f>IFERROR($N$8+AC237*$L$8*31+AB237*$M$8*31,"")</f>
        <v>659.16049267579479</v>
      </c>
      <c r="AG237" s="14">
        <f>IFERROR(AF237/SUMIF($AA$6:$AA$377,AA237,$AF$6:$AF$377),"")</f>
        <v>1.0868132561535852E-2</v>
      </c>
    </row>
    <row r="238" spans="26:33" x14ac:dyDescent="0.2">
      <c r="Z238" s="9" t="s">
        <v>150</v>
      </c>
      <c r="AA238" s="9" t="str">
        <f>LEFT(Z238,2)</f>
        <v>08</v>
      </c>
      <c r="AB238" s="16">
        <f>IFERROR(AVERAGEIF('Temperature Degree Days'!$G$6:$G$1708,$Z238,'Temperature Degree Days'!$H$6:$H$1708),"")</f>
        <v>0</v>
      </c>
      <c r="AC238" s="15">
        <f>IFERROR(AVERAGEIF('Temperature Degree Days'!$G$6:$G$1708,$Z238,'Temperature Degree Days'!$I$6:$I$1708),"")</f>
        <v>4.591762499999998</v>
      </c>
      <c r="AD238" s="15">
        <f>IFERROR(AVERAGEIF('Temperature Degree Days'!$E$6:$E$1708,LEFT($Z238,2),'Temperature Degree Days'!$H$6:$H$1708),"")</f>
        <v>0.10298588709677423</v>
      </c>
      <c r="AE238" s="15">
        <f>IFERROR(AVERAGEIF('Temperature Degree Days'!$E$6:$E$1708,LEFT($Z238,2),'Temperature Degree Days'!$I$6:$I$1708),"")</f>
        <v>8.4210296370967725</v>
      </c>
      <c r="AF238" s="15">
        <f>IFERROR($N$8+AC238*$L$8*31+AB238*$M$8*31,"")</f>
        <v>823.86568281442362</v>
      </c>
      <c r="AG238" s="14">
        <f>IFERROR(AF238/SUMIF($AA$6:$AA$377,AA238,$AF$6:$AF$377),"")</f>
        <v>1.3583765339727867E-2</v>
      </c>
    </row>
    <row r="239" spans="26:33" x14ac:dyDescent="0.2">
      <c r="Z239" s="9" t="s">
        <v>149</v>
      </c>
      <c r="AA239" s="9" t="str">
        <f>LEFT(Z239,2)</f>
        <v>08</v>
      </c>
      <c r="AB239" s="16">
        <f>IFERROR(AVERAGEIF('Temperature Degree Days'!$G$6:$G$1708,$Z239,'Temperature Degree Days'!$H$6:$H$1708),"")</f>
        <v>0.26373749999999951</v>
      </c>
      <c r="AC239" s="15">
        <f>IFERROR(AVERAGEIF('Temperature Degree Days'!$G$6:$G$1708,$Z239,'Temperature Degree Days'!$I$6:$I$1708),"")</f>
        <v>5.6094749999999998</v>
      </c>
      <c r="AD239" s="15">
        <f>IFERROR(AVERAGEIF('Temperature Degree Days'!$E$6:$E$1708,LEFT($Z239,2),'Temperature Degree Days'!$H$6:$H$1708),"")</f>
        <v>0.10298588709677423</v>
      </c>
      <c r="AE239" s="15">
        <f>IFERROR(AVERAGEIF('Temperature Degree Days'!$E$6:$E$1708,LEFT($Z239,2),'Temperature Degree Days'!$I$6:$I$1708),"")</f>
        <v>8.4210296370967725</v>
      </c>
      <c r="AF239" s="15">
        <f>IFERROR($N$8+AC239*$L$8*31+AB239*$M$8*31,"")</f>
        <v>1294.5991056612474</v>
      </c>
      <c r="AG239" s="14">
        <f>IFERROR(AF239/SUMIF($AA$6:$AA$377,AA239,$AF$6:$AF$377),"")</f>
        <v>2.1345142572572841E-2</v>
      </c>
    </row>
    <row r="240" spans="26:33" x14ac:dyDescent="0.2">
      <c r="Z240" s="9" t="s">
        <v>148</v>
      </c>
      <c r="AA240" s="9" t="str">
        <f>LEFT(Z240,2)</f>
        <v>08</v>
      </c>
      <c r="AB240" s="16">
        <f>IFERROR(AVERAGEIF('Temperature Degree Days'!$G$6:$G$1708,$Z240,'Temperature Degree Days'!$H$6:$H$1708),"")</f>
        <v>0</v>
      </c>
      <c r="AC240" s="15">
        <f>IFERROR(AVERAGEIF('Temperature Degree Days'!$G$6:$G$1708,$Z240,'Temperature Degree Days'!$I$6:$I$1708),"")</f>
        <v>6.4090874999999983</v>
      </c>
      <c r="AD240" s="15">
        <f>IFERROR(AVERAGEIF('Temperature Degree Days'!$E$6:$E$1708,LEFT($Z240,2),'Temperature Degree Days'!$H$6:$H$1708),"")</f>
        <v>0.10298588709677423</v>
      </c>
      <c r="AE240" s="15">
        <f>IFERROR(AVERAGEIF('Temperature Degree Days'!$E$6:$E$1708,LEFT($Z240,2),'Temperature Degree Days'!$I$6:$I$1708),"")</f>
        <v>8.4210296370967725</v>
      </c>
      <c r="AF240" s="15">
        <f>IFERROR($N$8+AC240*$L$8*31+AB240*$M$8*31,"")</f>
        <v>1326.2951349384821</v>
      </c>
      <c r="AG240" s="14">
        <f>IFERROR(AF240/SUMIF($AA$6:$AA$377,AA240,$AF$6:$AF$377),"")</f>
        <v>2.1867741623467017E-2</v>
      </c>
    </row>
    <row r="241" spans="26:33" x14ac:dyDescent="0.2">
      <c r="Z241" s="9" t="s">
        <v>147</v>
      </c>
      <c r="AA241" s="9" t="str">
        <f>LEFT(Z241,2)</f>
        <v>08</v>
      </c>
      <c r="AB241" s="16">
        <f>IFERROR(AVERAGEIF('Temperature Degree Days'!$G$6:$G$1708,$Z241,'Temperature Degree Days'!$H$6:$H$1708),"")</f>
        <v>0</v>
      </c>
      <c r="AC241" s="15">
        <f>IFERROR(AVERAGEIF('Temperature Degree Days'!$G$6:$G$1708,$Z241,'Temperature Degree Days'!$I$6:$I$1708),"")</f>
        <v>7.8395249999999983</v>
      </c>
      <c r="AD241" s="15">
        <f>IFERROR(AVERAGEIF('Temperature Degree Days'!$E$6:$E$1708,LEFT($Z241,2),'Temperature Degree Days'!$H$6:$H$1708),"")</f>
        <v>0.10298588709677423</v>
      </c>
      <c r="AE241" s="15">
        <f>IFERROR(AVERAGEIF('Temperature Degree Days'!$E$6:$E$1708,LEFT($Z241,2),'Temperature Degree Days'!$I$6:$I$1708),"")</f>
        <v>8.4210296370967725</v>
      </c>
      <c r="AF241" s="15">
        <f>IFERROR($N$8+AC241*$L$8*31+AB241*$M$8*31,"")</f>
        <v>1721.7631604279827</v>
      </c>
      <c r="AG241" s="14">
        <f>IFERROR(AF241/SUMIF($AA$6:$AA$377,AA241,$AF$6:$AF$377),"")</f>
        <v>2.8388155047247079E-2</v>
      </c>
    </row>
    <row r="242" spans="26:33" x14ac:dyDescent="0.2">
      <c r="Z242" s="9" t="s">
        <v>146</v>
      </c>
      <c r="AA242" s="9" t="str">
        <f>LEFT(Z242,2)</f>
        <v>08</v>
      </c>
      <c r="AB242" s="16">
        <f>IFERROR(AVERAGEIF('Temperature Degree Days'!$G$6:$G$1708,$Z242,'Temperature Degree Days'!$H$6:$H$1708),"")</f>
        <v>0</v>
      </c>
      <c r="AC242" s="15">
        <f>IFERROR(AVERAGEIF('Temperature Degree Days'!$G$6:$G$1708,$Z242,'Temperature Degree Days'!$I$6:$I$1708),"")</f>
        <v>8.3956124999999986</v>
      </c>
      <c r="AD242" s="15">
        <f>IFERROR(AVERAGEIF('Temperature Degree Days'!$E$6:$E$1708,LEFT($Z242,2),'Temperature Degree Days'!$H$6:$H$1708),"")</f>
        <v>0.10298588709677423</v>
      </c>
      <c r="AE242" s="15">
        <f>IFERROR(AVERAGEIF('Temperature Degree Days'!$E$6:$E$1708,LEFT($Z242,2),'Temperature Degree Days'!$I$6:$I$1708),"")</f>
        <v>8.4210296370967725</v>
      </c>
      <c r="AF242" s="15">
        <f>IFERROR($N$8+AC242*$L$8*31+AB242*$M$8*31,"")</f>
        <v>1875.5027160705004</v>
      </c>
      <c r="AG242" s="14">
        <f>IFERROR(AF242/SUMIF($AA$6:$AA$377,AA242,$AF$6:$AF$377),"")</f>
        <v>3.0922988201297023E-2</v>
      </c>
    </row>
    <row r="243" spans="26:33" x14ac:dyDescent="0.2">
      <c r="Z243" s="9" t="s">
        <v>145</v>
      </c>
      <c r="AA243" s="9" t="str">
        <f>LEFT(Z243,2)</f>
        <v>08</v>
      </c>
      <c r="AB243" s="16">
        <f>IFERROR(AVERAGEIF('Temperature Degree Days'!$G$6:$G$1708,$Z243,'Temperature Degree Days'!$H$6:$H$1708),"")</f>
        <v>0</v>
      </c>
      <c r="AC243" s="15">
        <f>IFERROR(AVERAGEIF('Temperature Degree Days'!$G$6:$G$1708,$Z243,'Temperature Degree Days'!$I$6:$I$1708),"")</f>
        <v>8.2644374999999961</v>
      </c>
      <c r="AD243" s="15">
        <f>IFERROR(AVERAGEIF('Temperature Degree Days'!$E$6:$E$1708,LEFT($Z243,2),'Temperature Degree Days'!$H$6:$H$1708),"")</f>
        <v>0.10298588709677423</v>
      </c>
      <c r="AE243" s="15">
        <f>IFERROR(AVERAGEIF('Temperature Degree Days'!$E$6:$E$1708,LEFT($Z243,2),'Temperature Degree Days'!$I$6:$I$1708),"")</f>
        <v>8.4210296370967725</v>
      </c>
      <c r="AF243" s="15">
        <f>IFERROR($N$8+AC243*$L$8*31+AB243*$M$8*31,"")</f>
        <v>1839.2372250975732</v>
      </c>
      <c r="AG243" s="14">
        <f>IFERROR(AF243/SUMIF($AA$6:$AA$377,AA243,$AF$6:$AF$377),"")</f>
        <v>3.032504859829838E-2</v>
      </c>
    </row>
    <row r="244" spans="26:33" x14ac:dyDescent="0.2">
      <c r="Z244" s="9" t="s">
        <v>144</v>
      </c>
      <c r="AA244" s="9" t="str">
        <f>LEFT(Z244,2)</f>
        <v>08</v>
      </c>
      <c r="AB244" s="16">
        <f>IFERROR(AVERAGEIF('Temperature Degree Days'!$G$6:$G$1708,$Z244,'Temperature Degree Days'!$H$6:$H$1708),"")</f>
        <v>0</v>
      </c>
      <c r="AC244" s="15">
        <f>IFERROR(AVERAGEIF('Temperature Degree Days'!$G$6:$G$1708,$Z244,'Temperature Degree Days'!$I$6:$I$1708),"")</f>
        <v>8.5112625000000044</v>
      </c>
      <c r="AD244" s="15">
        <f>IFERROR(AVERAGEIF('Temperature Degree Days'!$E$6:$E$1708,LEFT($Z244,2),'Temperature Degree Days'!$H$6:$H$1708),"")</f>
        <v>0.10298588709677423</v>
      </c>
      <c r="AE244" s="15">
        <f>IFERROR(AVERAGEIF('Temperature Degree Days'!$E$6:$E$1708,LEFT($Z244,2),'Temperature Degree Days'!$I$6:$I$1708),"")</f>
        <v>8.4210296370967725</v>
      </c>
      <c r="AF244" s="15">
        <f>IFERROR($N$8+AC244*$L$8*31+AB244*$M$8*31,"")</f>
        <v>1907.4760648871124</v>
      </c>
      <c r="AG244" s="14">
        <f>IFERROR(AF244/SUMIF($AA$6:$AA$377,AA244,$AF$6:$AF$377),"")</f>
        <v>3.1450159652311273E-2</v>
      </c>
    </row>
    <row r="245" spans="26:33" x14ac:dyDescent="0.2">
      <c r="Z245" s="9" t="s">
        <v>143</v>
      </c>
      <c r="AA245" s="9" t="str">
        <f>LEFT(Z245,2)</f>
        <v>08</v>
      </c>
      <c r="AB245" s="16">
        <f>IFERROR(AVERAGEIF('Temperature Degree Days'!$G$6:$G$1708,$Z245,'Temperature Degree Days'!$H$6:$H$1708),"")</f>
        <v>0</v>
      </c>
      <c r="AC245" s="15">
        <f>IFERROR(AVERAGEIF('Temperature Degree Days'!$G$6:$G$1708,$Z245,'Temperature Degree Days'!$I$6:$I$1708),"")</f>
        <v>9.7966875000000009</v>
      </c>
      <c r="AD245" s="15">
        <f>IFERROR(AVERAGEIF('Temperature Degree Days'!$E$6:$E$1708,LEFT($Z245,2),'Temperature Degree Days'!$H$6:$H$1708),"")</f>
        <v>0.10298588709677423</v>
      </c>
      <c r="AE245" s="15">
        <f>IFERROR(AVERAGEIF('Temperature Degree Days'!$E$6:$E$1708,LEFT($Z245,2),'Temperature Degree Days'!$I$6:$I$1708),"")</f>
        <v>8.4210296370967725</v>
      </c>
      <c r="AF245" s="15">
        <f>IFERROR($N$8+AC245*$L$8*31+AB245*$M$8*31,"")</f>
        <v>2262.8529944382749</v>
      </c>
      <c r="AG245" s="14">
        <f>IFERROR(AF245/SUMIF($AA$6:$AA$377,AA245,$AF$6:$AF$377),"")</f>
        <v>3.7309557511541386E-2</v>
      </c>
    </row>
    <row r="246" spans="26:33" x14ac:dyDescent="0.2">
      <c r="Z246" s="9" t="s">
        <v>142</v>
      </c>
      <c r="AA246" s="9" t="str">
        <f>LEFT(Z246,2)</f>
        <v>08</v>
      </c>
      <c r="AB246" s="16">
        <f>IFERROR(AVERAGEIF('Temperature Degree Days'!$G$6:$G$1708,$Z246,'Temperature Degree Days'!$H$6:$H$1708),"")</f>
        <v>0</v>
      </c>
      <c r="AC246" s="15">
        <f>IFERROR(AVERAGEIF('Temperature Degree Days'!$G$6:$G$1708,$Z246,'Temperature Degree Days'!$I$6:$I$1708),"")</f>
        <v>11.818312499999998</v>
      </c>
      <c r="AD246" s="15">
        <f>IFERROR(AVERAGEIF('Temperature Degree Days'!$E$6:$E$1708,LEFT($Z246,2),'Temperature Degree Days'!$H$6:$H$1708),"")</f>
        <v>0.10298588709677423</v>
      </c>
      <c r="AE246" s="15">
        <f>IFERROR(AVERAGEIF('Temperature Degree Days'!$E$6:$E$1708,LEFT($Z246,2),'Temperature Degree Days'!$I$6:$I$1708),"")</f>
        <v>8.4210296370967725</v>
      </c>
      <c r="AF246" s="15">
        <f>IFERROR($N$8+AC246*$L$8*31+AB246*$M$8*31,"")</f>
        <v>2821.7645491410922</v>
      </c>
      <c r="AG246" s="14">
        <f>IFERROR(AF246/SUMIF($AA$6:$AA$377,AA246,$AF$6:$AF$377),"")</f>
        <v>4.6524801650379581E-2</v>
      </c>
    </row>
    <row r="247" spans="26:33" x14ac:dyDescent="0.2">
      <c r="Z247" s="9" t="s">
        <v>141</v>
      </c>
      <c r="AA247" s="9" t="str">
        <f>LEFT(Z247,2)</f>
        <v>08</v>
      </c>
      <c r="AB247" s="16">
        <f>IFERROR(AVERAGEIF('Temperature Degree Days'!$G$6:$G$1708,$Z247,'Temperature Degree Days'!$H$6:$H$1708),"")</f>
        <v>0</v>
      </c>
      <c r="AC247" s="15">
        <f>IFERROR(AVERAGEIF('Temperature Degree Days'!$G$6:$G$1708,$Z247,'Temperature Degree Days'!$I$6:$I$1708),"")</f>
        <v>11.181337500000001</v>
      </c>
      <c r="AD247" s="15">
        <f>IFERROR(AVERAGEIF('Temperature Degree Days'!$E$6:$E$1708,LEFT($Z247,2),'Temperature Degree Days'!$H$6:$H$1708),"")</f>
        <v>0.10298588709677423</v>
      </c>
      <c r="AE247" s="15">
        <f>IFERROR(AVERAGEIF('Temperature Degree Days'!$E$6:$E$1708,LEFT($Z247,2),'Temperature Degree Days'!$I$6:$I$1708),"")</f>
        <v>8.4210296370967725</v>
      </c>
      <c r="AF247" s="15">
        <f>IFERROR($N$8+AC247*$L$8*31+AB247*$M$8*31,"")</f>
        <v>2645.662310814585</v>
      </c>
      <c r="AG247" s="14">
        <f>IFERROR(AF247/SUMIF($AA$6:$AA$377,AA247,$AF$6:$AF$377),"")</f>
        <v>4.3621256168237033E-2</v>
      </c>
    </row>
    <row r="248" spans="26:33" x14ac:dyDescent="0.2">
      <c r="Z248" s="9" t="s">
        <v>140</v>
      </c>
      <c r="AA248" s="9" t="str">
        <f>LEFT(Z248,2)</f>
        <v>08</v>
      </c>
      <c r="AB248" s="16">
        <f>IFERROR(AVERAGEIF('Temperature Degree Days'!$G$6:$G$1708,$Z248,'Temperature Degree Days'!$H$6:$H$1708),"")</f>
        <v>0</v>
      </c>
      <c r="AC248" s="15">
        <f>IFERROR(AVERAGEIF('Temperature Degree Days'!$G$6:$G$1708,$Z248,'Temperature Degree Days'!$I$6:$I$1708),"")</f>
        <v>11.485199999999999</v>
      </c>
      <c r="AD248" s="15">
        <f>IFERROR(AVERAGEIF('Temperature Degree Days'!$E$6:$E$1708,LEFT($Z248,2),'Temperature Degree Days'!$H$6:$H$1708),"")</f>
        <v>0.10298588709677423</v>
      </c>
      <c r="AE248" s="15">
        <f>IFERROR(AVERAGEIF('Temperature Degree Days'!$E$6:$E$1708,LEFT($Z248,2),'Temperature Degree Days'!$I$6:$I$1708),"")</f>
        <v>8.4210296370967725</v>
      </c>
      <c r="AF248" s="15">
        <f>IFERROR($N$8+AC248*$L$8*31+AB248*$M$8*31,"")</f>
        <v>2729.6701076566715</v>
      </c>
      <c r="AG248" s="14">
        <f>IFERROR(AF248/SUMIF($AA$6:$AA$377,AA248,$AF$6:$AF$377),"")</f>
        <v>4.5006363258888217E-2</v>
      </c>
    </row>
    <row r="249" spans="26:33" x14ac:dyDescent="0.2">
      <c r="Z249" s="9" t="s">
        <v>139</v>
      </c>
      <c r="AA249" s="9" t="str">
        <f>LEFT(Z249,2)</f>
        <v>08</v>
      </c>
      <c r="AB249" s="16">
        <f>IFERROR(AVERAGEIF('Temperature Degree Days'!$G$6:$G$1708,$Z249,'Temperature Degree Days'!$H$6:$H$1708),"")</f>
        <v>0</v>
      </c>
      <c r="AC249" s="15">
        <f>IFERROR(AVERAGEIF('Temperature Degree Days'!$G$6:$G$1708,$Z249,'Temperature Degree Days'!$I$6:$I$1708),"")</f>
        <v>10.335900000000002</v>
      </c>
      <c r="AD249" s="15">
        <f>IFERROR(AVERAGEIF('Temperature Degree Days'!$E$6:$E$1708,LEFT($Z249,2),'Temperature Degree Days'!$H$6:$H$1708),"")</f>
        <v>0.10298588709677423</v>
      </c>
      <c r="AE249" s="15">
        <f>IFERROR(AVERAGEIF('Temperature Degree Days'!$E$6:$E$1708,LEFT($Z249,2),'Temperature Degree Days'!$I$6:$I$1708),"")</f>
        <v>8.4210296370967725</v>
      </c>
      <c r="AF249" s="15">
        <f>IFERROR($N$8+AC249*$L$8*31+AB249*$M$8*31,"")</f>
        <v>2411.9271781717534</v>
      </c>
      <c r="AG249" s="14">
        <f>IFERROR(AF249/SUMIF($AA$6:$AA$377,AA249,$AF$6:$AF$377),"")</f>
        <v>3.9767468761260451E-2</v>
      </c>
    </row>
    <row r="250" spans="26:33" x14ac:dyDescent="0.2">
      <c r="Z250" s="9" t="s">
        <v>138</v>
      </c>
      <c r="AA250" s="9" t="str">
        <f>LEFT(Z250,2)</f>
        <v>08</v>
      </c>
      <c r="AB250" s="16">
        <f>IFERROR(AVERAGEIF('Temperature Degree Days'!$G$6:$G$1708,$Z250,'Temperature Degree Days'!$H$6:$H$1708),"")</f>
        <v>0</v>
      </c>
      <c r="AC250" s="15">
        <f>IFERROR(AVERAGEIF('Temperature Degree Days'!$G$6:$G$1708,$Z250,'Temperature Degree Days'!$I$6:$I$1708),"")</f>
        <v>8.5925999999999974</v>
      </c>
      <c r="AD250" s="15">
        <f>IFERROR(AVERAGEIF('Temperature Degree Days'!$E$6:$E$1708,LEFT($Z250,2),'Temperature Degree Days'!$H$6:$H$1708),"")</f>
        <v>0.10298588709677423</v>
      </c>
      <c r="AE250" s="15">
        <f>IFERROR(AVERAGEIF('Temperature Degree Days'!$E$6:$E$1708,LEFT($Z250,2),'Temperature Degree Days'!$I$6:$I$1708),"")</f>
        <v>8.4210296370967725</v>
      </c>
      <c r="AF250" s="15">
        <f>IFERROR($N$8+AC250*$L$8*31+AB250*$M$8*31,"")</f>
        <v>1929.9631574886762</v>
      </c>
      <c r="AG250" s="14">
        <f>IFERROR(AF250/SUMIF($AA$6:$AA$377,AA250,$AF$6:$AF$377),"")</f>
        <v>3.182092323118603E-2</v>
      </c>
    </row>
    <row r="251" spans="26:33" x14ac:dyDescent="0.2">
      <c r="Z251" s="9" t="s">
        <v>137</v>
      </c>
      <c r="AA251" s="9" t="str">
        <f>LEFT(Z251,2)</f>
        <v>08</v>
      </c>
      <c r="AB251" s="16">
        <f>IFERROR(AVERAGEIF('Temperature Degree Days'!$G$6:$G$1708,$Z251,'Temperature Degree Days'!$H$6:$H$1708),"")</f>
        <v>0</v>
      </c>
      <c r="AC251" s="15">
        <f>IFERROR(AVERAGEIF('Temperature Degree Days'!$G$6:$G$1708,$Z251,'Temperature Degree Days'!$I$6:$I$1708),"")</f>
        <v>8.5834875000000039</v>
      </c>
      <c r="AD251" s="15">
        <f>IFERROR(AVERAGEIF('Temperature Degree Days'!$E$6:$E$1708,LEFT($Z251,2),'Temperature Degree Days'!$H$6:$H$1708),"")</f>
        <v>0.10298588709677423</v>
      </c>
      <c r="AE251" s="15">
        <f>IFERROR(AVERAGEIF('Temperature Degree Days'!$E$6:$E$1708,LEFT($Z251,2),'Temperature Degree Days'!$I$6:$I$1708),"")</f>
        <v>8.4210296370967725</v>
      </c>
      <c r="AF251" s="15">
        <f>IFERROR($N$8+AC251*$L$8*31+AB251*$M$8*31,"")</f>
        <v>1927.4438566577974</v>
      </c>
      <c r="AG251" s="14">
        <f>IFERROR(AF251/SUMIF($AA$6:$AA$377,AA251,$AF$6:$AF$377),"")</f>
        <v>3.1779385402847395E-2</v>
      </c>
    </row>
    <row r="252" spans="26:33" x14ac:dyDescent="0.2">
      <c r="Z252" s="9" t="s">
        <v>136</v>
      </c>
      <c r="AA252" s="9" t="str">
        <f>LEFT(Z252,2)</f>
        <v>08</v>
      </c>
      <c r="AB252" s="16">
        <f>IFERROR(AVERAGEIF('Temperature Degree Days'!$G$6:$G$1708,$Z252,'Temperature Degree Days'!$H$6:$H$1708),"")</f>
        <v>0</v>
      </c>
      <c r="AC252" s="15">
        <f>IFERROR(AVERAGEIF('Temperature Degree Days'!$G$6:$G$1708,$Z252,'Temperature Degree Days'!$I$6:$I$1708),"")</f>
        <v>10.387874999999998</v>
      </c>
      <c r="AD252" s="15">
        <f>IFERROR(AVERAGEIF('Temperature Degree Days'!$E$6:$E$1708,LEFT($Z252,2),'Temperature Degree Days'!$H$6:$H$1708),"")</f>
        <v>0.10298588709677423</v>
      </c>
      <c r="AE252" s="15">
        <f>IFERROR(AVERAGEIF('Temperature Degree Days'!$E$6:$E$1708,LEFT($Z252,2),'Temperature Degree Days'!$I$6:$I$1708),"")</f>
        <v>8.4210296370967725</v>
      </c>
      <c r="AF252" s="15">
        <f>IFERROR($N$8+AC252*$L$8*31+AB252*$M$8*31,"")</f>
        <v>2426.2965236515911</v>
      </c>
      <c r="AG252" s="14">
        <f>IFERROR(AF252/SUMIF($AA$6:$AA$377,AA252,$AF$6:$AF$377),"")</f>
        <v>4.0004388226599512E-2</v>
      </c>
    </row>
    <row r="253" spans="26:33" x14ac:dyDescent="0.2">
      <c r="Z253" s="9" t="s">
        <v>135</v>
      </c>
      <c r="AA253" s="9" t="str">
        <f>LEFT(Z253,2)</f>
        <v>08</v>
      </c>
      <c r="AB253" s="16">
        <f>IFERROR(AVERAGEIF('Temperature Degree Days'!$G$6:$G$1708,$Z253,'Temperature Degree Days'!$H$6:$H$1708),"")</f>
        <v>0</v>
      </c>
      <c r="AC253" s="15">
        <f>IFERROR(AVERAGEIF('Temperature Degree Days'!$G$6:$G$1708,$Z253,'Temperature Degree Days'!$I$6:$I$1708),"")</f>
        <v>12.99765</v>
      </c>
      <c r="AD253" s="15">
        <f>IFERROR(AVERAGEIF('Temperature Degree Days'!$E$6:$E$1708,LEFT($Z253,2),'Temperature Degree Days'!$H$6:$H$1708),"")</f>
        <v>0.10298588709677423</v>
      </c>
      <c r="AE253" s="15">
        <f>IFERROR(AVERAGEIF('Temperature Degree Days'!$E$6:$E$1708,LEFT($Z253,2),'Temperature Degree Days'!$I$6:$I$1708),"")</f>
        <v>8.4210296370967725</v>
      </c>
      <c r="AF253" s="15">
        <f>IFERROR($N$8+AC253*$L$8*31+AB253*$M$8*31,"")</f>
        <v>3147.8118406241001</v>
      </c>
      <c r="AG253" s="14">
        <f>IFERROR(AF253/SUMIF($AA$6:$AA$377,AA253,$AF$6:$AF$377),"")</f>
        <v>5.1900617137716314E-2</v>
      </c>
    </row>
    <row r="254" spans="26:33" x14ac:dyDescent="0.2">
      <c r="Z254" s="9" t="s">
        <v>134</v>
      </c>
      <c r="AA254" s="9" t="str">
        <f>LEFT(Z254,2)</f>
        <v>09</v>
      </c>
      <c r="AB254" s="16">
        <f>IFERROR(AVERAGEIF('Temperature Degree Days'!$G$6:$G$1708,$Z254,'Temperature Degree Days'!$H$6:$H$1708),"")</f>
        <v>0</v>
      </c>
      <c r="AC254" s="15">
        <f>IFERROR(AVERAGEIF('Temperature Degree Days'!$G$6:$G$1708,$Z254,'Temperature Degree Days'!$I$6:$I$1708),"")</f>
        <v>13.09512</v>
      </c>
      <c r="AD254" s="15">
        <f>IFERROR(AVERAGEIF('Temperature Degree Days'!$E$6:$E$1708,LEFT($Z254,2),'Temperature Degree Days'!$H$6:$H$1708),"")</f>
        <v>2.9962553073333336</v>
      </c>
      <c r="AE254" s="15">
        <f>IFERROR(AVERAGEIF('Temperature Degree Days'!$E$6:$E$1708,LEFT($Z254,2),'Temperature Degree Days'!$I$6:$I$1708),"")</f>
        <v>3.1427799376000007</v>
      </c>
      <c r="AF254" s="15">
        <f>IFERROR($N$8+AC254*$L$8*31+AB254*$M$8*31,"")</f>
        <v>3174.7590287707067</v>
      </c>
      <c r="AG254" s="14">
        <f>IFERROR(AF254/SUMIF($AA$6:$AA$377,AA254,$AF$6:$AF$377),"")</f>
        <v>4.1102699333241857E-2</v>
      </c>
    </row>
    <row r="255" spans="26:33" x14ac:dyDescent="0.2">
      <c r="Z255" s="9" t="s">
        <v>133</v>
      </c>
      <c r="AA255" s="9" t="str">
        <f>LEFT(Z255,2)</f>
        <v>09</v>
      </c>
      <c r="AB255" s="16">
        <f>IFERROR(AVERAGEIF('Temperature Degree Days'!$G$6:$G$1708,$Z255,'Temperature Degree Days'!$H$6:$H$1708),"")</f>
        <v>0</v>
      </c>
      <c r="AC255" s="15">
        <f>IFERROR(AVERAGEIF('Temperature Degree Days'!$G$6:$G$1708,$Z255,'Temperature Degree Days'!$I$6:$I$1708),"")</f>
        <v>9.8750099999999996</v>
      </c>
      <c r="AD255" s="15">
        <f>IFERROR(AVERAGEIF('Temperature Degree Days'!$E$6:$E$1708,LEFT($Z255,2),'Temperature Degree Days'!$H$6:$H$1708),"")</f>
        <v>2.9962553073333336</v>
      </c>
      <c r="AE255" s="15">
        <f>IFERROR(AVERAGEIF('Temperature Degree Days'!$E$6:$E$1708,LEFT($Z255,2),'Temperature Degree Days'!$I$6:$I$1708),"")</f>
        <v>3.1427799376000007</v>
      </c>
      <c r="AF255" s="15">
        <f>IFERROR($N$8+AC255*$L$8*31+AB255*$M$8*31,"")</f>
        <v>2284.5065405920923</v>
      </c>
      <c r="AG255" s="14">
        <f>IFERROR(AF255/SUMIF($AA$6:$AA$377,AA255,$AF$6:$AF$377),"")</f>
        <v>2.9576854372830901E-2</v>
      </c>
    </row>
    <row r="256" spans="26:33" x14ac:dyDescent="0.2">
      <c r="Z256" s="9" t="s">
        <v>132</v>
      </c>
      <c r="AA256" s="9" t="str">
        <f>LEFT(Z256,2)</f>
        <v>09</v>
      </c>
      <c r="AB256" s="16">
        <f>IFERROR(AVERAGEIF('Temperature Degree Days'!$G$6:$G$1708,$Z256,'Temperature Degree Days'!$H$6:$H$1708),"")</f>
        <v>0</v>
      </c>
      <c r="AC256" s="15">
        <f>IFERROR(AVERAGEIF('Temperature Degree Days'!$G$6:$G$1708,$Z256,'Temperature Degree Days'!$I$6:$I$1708),"")</f>
        <v>7.9772700000000016</v>
      </c>
      <c r="AD256" s="15">
        <f>IFERROR(AVERAGEIF('Temperature Degree Days'!$E$6:$E$1708,LEFT($Z256,2),'Temperature Degree Days'!$H$6:$H$1708),"")</f>
        <v>2.9962553073333336</v>
      </c>
      <c r="AE256" s="15">
        <f>IFERROR(AVERAGEIF('Temperature Degree Days'!$E$6:$E$1708,LEFT($Z256,2),'Temperature Degree Days'!$I$6:$I$1708),"")</f>
        <v>3.1427799376000007</v>
      </c>
      <c r="AF256" s="15">
        <f>IFERROR($N$8+AC256*$L$8*31+AB256*$M$8*31,"")</f>
        <v>1759.845036197496</v>
      </c>
      <c r="AG256" s="14">
        <f>IFERROR(AF256/SUMIF($AA$6:$AA$377,AA256,$AF$6:$AF$377),"")</f>
        <v>2.2784211570202949E-2</v>
      </c>
    </row>
    <row r="257" spans="26:33" x14ac:dyDescent="0.2">
      <c r="Z257" s="9" t="s">
        <v>131</v>
      </c>
      <c r="AA257" s="9" t="str">
        <f>LEFT(Z257,2)</f>
        <v>09</v>
      </c>
      <c r="AB257" s="16">
        <f>IFERROR(AVERAGEIF('Temperature Degree Days'!$G$6:$G$1708,$Z257,'Temperature Degree Days'!$H$6:$H$1708),"")</f>
        <v>1.2639899999999997</v>
      </c>
      <c r="AC257" s="15">
        <f>IFERROR(AVERAGEIF('Temperature Degree Days'!$G$6:$G$1708,$Z257,'Temperature Degree Days'!$I$6:$I$1708),"")</f>
        <v>5.6147100000000023</v>
      </c>
      <c r="AD257" s="15">
        <f>IFERROR(AVERAGEIF('Temperature Degree Days'!$E$6:$E$1708,LEFT($Z257,2),'Temperature Degree Days'!$H$6:$H$1708),"")</f>
        <v>2.9962553073333336</v>
      </c>
      <c r="AE257" s="15">
        <f>IFERROR(AVERAGEIF('Temperature Degree Days'!$E$6:$E$1708,LEFT($Z257,2),'Temperature Degree Days'!$I$6:$I$1708),"")</f>
        <v>3.1427799376000007</v>
      </c>
      <c r="AF257" s="15">
        <f>IFERROR($N$8+AC257*$L$8*31+AB257*$M$8*31,"")</f>
        <v>2014.2523613154478</v>
      </c>
      <c r="AG257" s="14">
        <f>IFERROR(AF257/SUMIF($AA$6:$AA$377,AA257,$AF$6:$AF$377),"")</f>
        <v>2.6077950621807899E-2</v>
      </c>
    </row>
    <row r="258" spans="26:33" x14ac:dyDescent="0.2">
      <c r="Z258" s="9" t="s">
        <v>130</v>
      </c>
      <c r="AA258" s="9" t="str">
        <f>LEFT(Z258,2)</f>
        <v>09</v>
      </c>
      <c r="AB258" s="16">
        <f>IFERROR(AVERAGEIF('Temperature Degree Days'!$G$6:$G$1708,$Z258,'Temperature Degree Days'!$H$6:$H$1708),"")</f>
        <v>1.47594</v>
      </c>
      <c r="AC258" s="15">
        <f>IFERROR(AVERAGEIF('Temperature Degree Days'!$G$6:$G$1708,$Z258,'Temperature Degree Days'!$I$6:$I$1708),"")</f>
        <v>5.5319100000000017</v>
      </c>
      <c r="AD258" s="15">
        <f>IFERROR(AVERAGEIF('Temperature Degree Days'!$E$6:$E$1708,LEFT($Z258,2),'Temperature Degree Days'!$H$6:$H$1708),"")</f>
        <v>2.9962553073333336</v>
      </c>
      <c r="AE258" s="15">
        <f>IFERROR(AVERAGEIF('Temperature Degree Days'!$E$6:$E$1708,LEFT($Z258,2),'Temperature Degree Days'!$I$6:$I$1708),"")</f>
        <v>3.1427799376000007</v>
      </c>
      <c r="AF258" s="15">
        <f>IFERROR($N$8+AC258*$L$8*31+AB258*$M$8*31,"")</f>
        <v>2143.5462615554779</v>
      </c>
      <c r="AG258" s="14">
        <f>IFERROR(AF258/SUMIF($AA$6:$AA$377,AA258,$AF$6:$AF$377),"")</f>
        <v>2.7751881858486951E-2</v>
      </c>
    </row>
    <row r="259" spans="26:33" x14ac:dyDescent="0.2">
      <c r="Z259" s="9" t="s">
        <v>129</v>
      </c>
      <c r="AA259" s="9" t="str">
        <f>LEFT(Z259,2)</f>
        <v>09</v>
      </c>
      <c r="AB259" s="16">
        <f>IFERROR(AVERAGEIF('Temperature Degree Days'!$G$6:$G$1708,$Z259,'Temperature Degree Days'!$H$6:$H$1708),"")</f>
        <v>1.0726799999999996</v>
      </c>
      <c r="AC259" s="15">
        <f>IFERROR(AVERAGEIF('Temperature Degree Days'!$G$6:$G$1708,$Z259,'Temperature Degree Days'!$I$6:$I$1708),"")</f>
        <v>4.9227300000000014</v>
      </c>
      <c r="AD259" s="15">
        <f>IFERROR(AVERAGEIF('Temperature Degree Days'!$E$6:$E$1708,LEFT($Z259,2),'Temperature Degree Days'!$H$6:$H$1708),"")</f>
        <v>2.9962553073333336</v>
      </c>
      <c r="AE259" s="15">
        <f>IFERROR(AVERAGEIF('Temperature Degree Days'!$E$6:$E$1708,LEFT($Z259,2),'Temperature Degree Days'!$I$6:$I$1708),"")</f>
        <v>3.1427799376000007</v>
      </c>
      <c r="AF259" s="15">
        <f>IFERROR($N$8+AC259*$L$8*31+AB259*$M$8*31,"")</f>
        <v>1685.5777878156832</v>
      </c>
      <c r="AG259" s="14">
        <f>IFERROR(AF259/SUMIF($AA$6:$AA$377,AA259,$AF$6:$AF$377),"")</f>
        <v>2.1822694695101147E-2</v>
      </c>
    </row>
    <row r="260" spans="26:33" x14ac:dyDescent="0.2">
      <c r="Z260" s="9" t="s">
        <v>128</v>
      </c>
      <c r="AA260" s="9" t="str">
        <f>LEFT(Z260,2)</f>
        <v>09</v>
      </c>
      <c r="AB260" s="16">
        <f>IFERROR(AVERAGEIF('Temperature Degree Days'!$G$6:$G$1708,$Z260,'Temperature Degree Days'!$H$6:$H$1708),"")</f>
        <v>0.59510999999999969</v>
      </c>
      <c r="AC260" s="15">
        <f>IFERROR(AVERAGEIF('Temperature Degree Days'!$G$6:$G$1708,$Z260,'Temperature Degree Days'!$I$6:$I$1708),"")</f>
        <v>4.1928000000000027</v>
      </c>
      <c r="AD260" s="15">
        <f>IFERROR(AVERAGEIF('Temperature Degree Days'!$E$6:$E$1708,LEFT($Z260,2),'Temperature Degree Days'!$H$6:$H$1708),"")</f>
        <v>2.9962553073333336</v>
      </c>
      <c r="AE260" s="15">
        <f>IFERROR(AVERAGEIF('Temperature Degree Days'!$E$6:$E$1708,LEFT($Z260,2),'Temperature Degree Days'!$I$6:$I$1708),"")</f>
        <v>3.1427799376000007</v>
      </c>
      <c r="AF260" s="15">
        <f>IFERROR($N$8+AC260*$L$8*31+AB260*$M$8*31,"")</f>
        <v>1140.8695742744571</v>
      </c>
      <c r="AG260" s="14">
        <f>IFERROR(AF260/SUMIF($AA$6:$AA$377,AA260,$AF$6:$AF$377),"")</f>
        <v>1.4770512868815731E-2</v>
      </c>
    </row>
    <row r="261" spans="26:33" x14ac:dyDescent="0.2">
      <c r="Z261" s="9" t="s">
        <v>127</v>
      </c>
      <c r="AA261" s="9" t="str">
        <f>LEFT(Z261,2)</f>
        <v>09</v>
      </c>
      <c r="AB261" s="16">
        <f>IFERROR(AVERAGEIF('Temperature Degree Days'!$G$6:$G$1708,$Z261,'Temperature Degree Days'!$H$6:$H$1708),"")</f>
        <v>1.8934200000000003</v>
      </c>
      <c r="AC261" s="15">
        <f>IFERROR(AVERAGEIF('Temperature Degree Days'!$G$6:$G$1708,$Z261,'Temperature Degree Days'!$I$6:$I$1708),"")</f>
        <v>2.000999999999999</v>
      </c>
      <c r="AD261" s="15">
        <f>IFERROR(AVERAGEIF('Temperature Degree Days'!$E$6:$E$1708,LEFT($Z261,2),'Temperature Degree Days'!$H$6:$H$1708),"")</f>
        <v>2.9962553073333336</v>
      </c>
      <c r="AE261" s="15">
        <f>IFERROR(AVERAGEIF('Temperature Degree Days'!$E$6:$E$1708,LEFT($Z261,2),'Temperature Degree Days'!$I$6:$I$1708),"")</f>
        <v>3.1427799376000007</v>
      </c>
      <c r="AF261" s="15">
        <f>IFERROR($N$8+AC261*$L$8*31+AB261*$M$8*31,"")</f>
        <v>1467.128922184595</v>
      </c>
      <c r="AG261" s="14">
        <f>IFERROR(AF261/SUMIF($AA$6:$AA$377,AA261,$AF$6:$AF$377),"")</f>
        <v>1.8994499558918149E-2</v>
      </c>
    </row>
    <row r="262" spans="26:33" x14ac:dyDescent="0.2">
      <c r="Z262" s="9" t="s">
        <v>126</v>
      </c>
      <c r="AA262" s="9" t="str">
        <f>LEFT(Z262,2)</f>
        <v>09</v>
      </c>
      <c r="AB262" s="16">
        <f>IFERROR(AVERAGEIF('Temperature Degree Days'!$G$6:$G$1708,$Z262,'Temperature Degree Days'!$H$6:$H$1708),"")</f>
        <v>1.12761</v>
      </c>
      <c r="AC262" s="15">
        <f>IFERROR(AVERAGEIF('Temperature Degree Days'!$G$6:$G$1708,$Z262,'Temperature Degree Days'!$I$6:$I$1708),"")</f>
        <v>3.5786999999999978</v>
      </c>
      <c r="AD262" s="15">
        <f>IFERROR(AVERAGEIF('Temperature Degree Days'!$E$6:$E$1708,LEFT($Z262,2),'Temperature Degree Days'!$H$6:$H$1708),"")</f>
        <v>2.9962553073333336</v>
      </c>
      <c r="AE262" s="15">
        <f>IFERROR(AVERAGEIF('Temperature Degree Days'!$E$6:$E$1708,LEFT($Z262,2),'Temperature Degree Days'!$I$6:$I$1708),"")</f>
        <v>3.1427799376000007</v>
      </c>
      <c r="AF262" s="15">
        <f>IFERROR($N$8+AC262*$L$8*31+AB262*$M$8*31,"")</f>
        <v>1353.4396341547777</v>
      </c>
      <c r="AG262" s="14">
        <f>IFERROR(AF262/SUMIF($AA$6:$AA$377,AA262,$AF$6:$AF$377),"")</f>
        <v>1.752259678426589E-2</v>
      </c>
    </row>
    <row r="263" spans="26:33" x14ac:dyDescent="0.2">
      <c r="Z263" s="9" t="s">
        <v>125</v>
      </c>
      <c r="AA263" s="9" t="str">
        <f>LEFT(Z263,2)</f>
        <v>09</v>
      </c>
      <c r="AB263" s="16">
        <f>IFERROR(AVERAGEIF('Temperature Degree Days'!$G$6:$G$1708,$Z263,'Temperature Degree Days'!$H$6:$H$1708),"")</f>
        <v>0.19586999999999932</v>
      </c>
      <c r="AC263" s="15">
        <f>IFERROR(AVERAGEIF('Temperature Degree Days'!$G$6:$G$1708,$Z263,'Temperature Degree Days'!$I$6:$I$1708),"")</f>
        <v>5.4037499999999996</v>
      </c>
      <c r="AD263" s="15">
        <f>IFERROR(AVERAGEIF('Temperature Degree Days'!$E$6:$E$1708,LEFT($Z263,2),'Temperature Degree Days'!$H$6:$H$1708),"")</f>
        <v>2.9962553073333336</v>
      </c>
      <c r="AE263" s="15">
        <f>IFERROR(AVERAGEIF('Temperature Degree Days'!$E$6:$E$1708,LEFT($Z263,2),'Temperature Degree Days'!$I$6:$I$1708),"")</f>
        <v>3.1427799376000007</v>
      </c>
      <c r="AF263" s="15">
        <f>IFERROR($N$8+AC263*$L$8*31+AB263*$M$8*31,"")</f>
        <v>1188.9925002475352</v>
      </c>
      <c r="AG263" s="14">
        <f>IFERROR(AF263/SUMIF($AA$6:$AA$377,AA263,$AF$6:$AF$377),"")</f>
        <v>1.5393546661107416E-2</v>
      </c>
    </row>
    <row r="264" spans="26:33" x14ac:dyDescent="0.2">
      <c r="Z264" s="9" t="s">
        <v>124</v>
      </c>
      <c r="AA264" s="9" t="str">
        <f>LEFT(Z264,2)</f>
        <v>09</v>
      </c>
      <c r="AB264" s="16">
        <f>IFERROR(AVERAGEIF('Temperature Degree Days'!$G$6:$G$1708,$Z264,'Temperature Degree Days'!$H$6:$H$1708),"")</f>
        <v>2.0588099999999998</v>
      </c>
      <c r="AC264" s="15">
        <f>IFERROR(AVERAGEIF('Temperature Degree Days'!$G$6:$G$1708,$Z264,'Temperature Degree Days'!$I$6:$I$1708),"")</f>
        <v>4.6219499999999982</v>
      </c>
      <c r="AD264" s="15">
        <f>IFERROR(AVERAGEIF('Temperature Degree Days'!$E$6:$E$1708,LEFT($Z264,2),'Temperature Degree Days'!$H$6:$H$1708),"")</f>
        <v>2.9962553073333336</v>
      </c>
      <c r="AE264" s="15">
        <f>IFERROR(AVERAGEIF('Temperature Degree Days'!$E$6:$E$1708,LEFT($Z264,2),'Temperature Degree Days'!$I$6:$I$1708),"")</f>
        <v>3.1427799376000007</v>
      </c>
      <c r="AF264" s="15">
        <f>IFERROR($N$8+AC264*$L$8*31+AB264*$M$8*31,"")</f>
        <v>2310.4878493687097</v>
      </c>
      <c r="AG264" s="14">
        <f>IFERROR(AF264/SUMIF($AA$6:$AA$377,AA264,$AF$6:$AF$377),"")</f>
        <v>2.9913226964656529E-2</v>
      </c>
    </row>
    <row r="265" spans="26:33" x14ac:dyDescent="0.2">
      <c r="Z265" s="9" t="s">
        <v>123</v>
      </c>
      <c r="AA265" s="9" t="str">
        <f>LEFT(Z265,2)</f>
        <v>09</v>
      </c>
      <c r="AB265" s="16">
        <f>IFERROR(AVERAGEIF('Temperature Degree Days'!$G$6:$G$1708,$Z265,'Temperature Degree Days'!$H$6:$H$1708),"")</f>
        <v>1.9956000000000003</v>
      </c>
      <c r="AC265" s="15">
        <f>IFERROR(AVERAGEIF('Temperature Degree Days'!$G$6:$G$1708,$Z265,'Temperature Degree Days'!$I$6:$I$1708),"")</f>
        <v>4.4321999999999999</v>
      </c>
      <c r="AD265" s="15">
        <f>IFERROR(AVERAGEIF('Temperature Degree Days'!$E$6:$E$1708,LEFT($Z265,2),'Temperature Degree Days'!$H$6:$H$1708),"")</f>
        <v>2.9962553073333336</v>
      </c>
      <c r="AE265" s="15">
        <f>IFERROR(AVERAGEIF('Temperature Degree Days'!$E$6:$E$1708,LEFT($Z265,2),'Temperature Degree Days'!$I$6:$I$1708),"")</f>
        <v>3.1427799376000007</v>
      </c>
      <c r="AF265" s="15">
        <f>IFERROR($N$8+AC265*$L$8*31+AB265*$M$8*31,"")</f>
        <v>2212.6419958473866</v>
      </c>
      <c r="AG265" s="14">
        <f>IFERROR(AF265/SUMIF($AA$6:$AA$377,AA265,$AF$6:$AF$377),"")</f>
        <v>2.8646444616186886E-2</v>
      </c>
    </row>
    <row r="266" spans="26:33" x14ac:dyDescent="0.2">
      <c r="Z266" s="9" t="s">
        <v>122</v>
      </c>
      <c r="AA266" s="9" t="str">
        <f>LEFT(Z266,2)</f>
        <v>09</v>
      </c>
      <c r="AB266" s="16">
        <f>IFERROR(AVERAGEIF('Temperature Degree Days'!$G$6:$G$1708,$Z266,'Temperature Degree Days'!$H$6:$H$1708),"")</f>
        <v>4.2018000000000004</v>
      </c>
      <c r="AC266" s="15">
        <f>IFERROR(AVERAGEIF('Temperature Degree Days'!$G$6:$G$1708,$Z266,'Temperature Degree Days'!$I$6:$I$1708),"")</f>
        <v>2.9317499999999996</v>
      </c>
      <c r="AD266" s="15">
        <f>IFERROR(AVERAGEIF('Temperature Degree Days'!$E$6:$E$1708,LEFT($Z266,2),'Temperature Degree Days'!$H$6:$H$1708),"")</f>
        <v>2.9962553073333336</v>
      </c>
      <c r="AE266" s="15">
        <f>IFERROR(AVERAGEIF('Temperature Degree Days'!$E$6:$E$1708,LEFT($Z266,2),'Temperature Degree Days'!$I$6:$I$1708),"")</f>
        <v>3.1427799376000007</v>
      </c>
      <c r="AF266" s="15">
        <f>IFERROR($N$8+AC266*$L$8*31+AB266*$M$8*31,"")</f>
        <v>3381.9238487811335</v>
      </c>
      <c r="AG266" s="14">
        <f>IFERROR(AF266/SUMIF($AA$6:$AA$377,AA266,$AF$6:$AF$377),"")</f>
        <v>4.3784803150302531E-2</v>
      </c>
    </row>
    <row r="267" spans="26:33" x14ac:dyDescent="0.2">
      <c r="Z267" s="9" t="s">
        <v>121</v>
      </c>
      <c r="AA267" s="9" t="str">
        <f>LEFT(Z267,2)</f>
        <v>09</v>
      </c>
      <c r="AB267" s="16">
        <f>IFERROR(AVERAGEIF('Temperature Degree Days'!$G$6:$G$1708,$Z267,'Temperature Degree Days'!$H$6:$H$1708),"")</f>
        <v>5.2911299999999999</v>
      </c>
      <c r="AC267" s="15">
        <f>IFERROR(AVERAGEIF('Temperature Degree Days'!$G$6:$G$1708,$Z267,'Temperature Degree Days'!$I$6:$I$1708),"")</f>
        <v>0.67272000000000109</v>
      </c>
      <c r="AD267" s="15">
        <f>IFERROR(AVERAGEIF('Temperature Degree Days'!$E$6:$E$1708,LEFT($Z267,2),'Temperature Degree Days'!$H$6:$H$1708),"")</f>
        <v>2.9962553073333336</v>
      </c>
      <c r="AE267" s="15">
        <f>IFERROR(AVERAGEIF('Temperature Degree Days'!$E$6:$E$1708,LEFT($Z267,2),'Temperature Degree Days'!$I$6:$I$1708),"")</f>
        <v>3.1427799376000007</v>
      </c>
      <c r="AF267" s="15">
        <f>IFERROR($N$8+AC267*$L$8*31+AB267*$M$8*31,"")</f>
        <v>3539.5435631495438</v>
      </c>
      <c r="AG267" s="14">
        <f>IFERROR(AF267/SUMIF($AA$6:$AA$377,AA267,$AF$6:$AF$377),"")</f>
        <v>4.5825460620669597E-2</v>
      </c>
    </row>
    <row r="268" spans="26:33" x14ac:dyDescent="0.2">
      <c r="Z268" s="9" t="s">
        <v>120</v>
      </c>
      <c r="AA268" s="9" t="str">
        <f>LEFT(Z268,2)</f>
        <v>09</v>
      </c>
      <c r="AB268" s="16">
        <f>IFERROR(AVERAGEIF('Temperature Degree Days'!$G$6:$G$1708,$Z268,'Temperature Degree Days'!$H$6:$H$1708),"")</f>
        <v>5.3555700000000002</v>
      </c>
      <c r="AC268" s="15">
        <f>IFERROR(AVERAGEIF('Temperature Degree Days'!$G$6:$G$1708,$Z268,'Temperature Degree Days'!$I$6:$I$1708),"")</f>
        <v>1.4091900000000011</v>
      </c>
      <c r="AD268" s="15">
        <f>IFERROR(AVERAGEIF('Temperature Degree Days'!$E$6:$E$1708,LEFT($Z268,2),'Temperature Degree Days'!$H$6:$H$1708),"")</f>
        <v>2.9962553073333336</v>
      </c>
      <c r="AE268" s="15">
        <f>IFERROR(AVERAGEIF('Temperature Degree Days'!$E$6:$E$1708,LEFT($Z268,2),'Temperature Degree Days'!$I$6:$I$1708),"")</f>
        <v>3.1427799376000007</v>
      </c>
      <c r="AF268" s="15">
        <f>IFERROR($N$8+AC268*$L$8*31+AB268*$M$8*31,"")</f>
        <v>3789.4223428516498</v>
      </c>
      <c r="AG268" s="14">
        <f>IFERROR(AF268/SUMIF($AA$6:$AA$377,AA268,$AF$6:$AF$377),"")</f>
        <v>4.9060569886845914E-2</v>
      </c>
    </row>
    <row r="269" spans="26:33" x14ac:dyDescent="0.2">
      <c r="Z269" s="9" t="s">
        <v>119</v>
      </c>
      <c r="AA269" s="9" t="str">
        <f>LEFT(Z269,2)</f>
        <v>09</v>
      </c>
      <c r="AB269" s="16">
        <f>IFERROR(AVERAGEIF('Temperature Degree Days'!$G$6:$G$1708,$Z269,'Temperature Degree Days'!$H$6:$H$1708),"")</f>
        <v>4.9985400000000002</v>
      </c>
      <c r="AC269" s="15">
        <f>IFERROR(AVERAGEIF('Temperature Degree Days'!$G$6:$G$1708,$Z269,'Temperature Degree Days'!$I$6:$I$1708),"")</f>
        <v>9.1949999999999935E-2</v>
      </c>
      <c r="AD269" s="15">
        <f>IFERROR(AVERAGEIF('Temperature Degree Days'!$E$6:$E$1708,LEFT($Z269,2),'Temperature Degree Days'!$H$6:$H$1708),"")</f>
        <v>2.9962553073333336</v>
      </c>
      <c r="AE269" s="15">
        <f>IFERROR(AVERAGEIF('Temperature Degree Days'!$E$6:$E$1708,LEFT($Z269,2),'Temperature Degree Days'!$I$6:$I$1708),"")</f>
        <v>3.1427799376000007</v>
      </c>
      <c r="AF269" s="15">
        <f>IFERROR($N$8+AC269*$L$8*31+AB269*$M$8*31,"")</f>
        <v>3168.8932904857638</v>
      </c>
      <c r="AG269" s="14">
        <f>IFERROR(AF269/SUMIF($AA$6:$AA$377,AA269,$AF$6:$AF$377),"")</f>
        <v>4.1026757293260684E-2</v>
      </c>
    </row>
    <row r="270" spans="26:33" x14ac:dyDescent="0.2">
      <c r="Z270" s="9" t="s">
        <v>118</v>
      </c>
      <c r="AA270" s="9" t="str">
        <f>LEFT(Z270,2)</f>
        <v>09</v>
      </c>
      <c r="AB270" s="16">
        <f>IFERROR(AVERAGEIF('Temperature Degree Days'!$G$6:$G$1708,$Z270,'Temperature Degree Days'!$H$6:$H$1708),"")</f>
        <v>3.3931994020000005</v>
      </c>
      <c r="AC270" s="15">
        <f>IFERROR(AVERAGEIF('Temperature Degree Days'!$G$6:$G$1708,$Z270,'Temperature Degree Days'!$I$6:$I$1708),"")</f>
        <v>1.9049999999998589E-2</v>
      </c>
      <c r="AD270" s="15">
        <f>IFERROR(AVERAGEIF('Temperature Degree Days'!$E$6:$E$1708,LEFT($Z270,2),'Temperature Degree Days'!$H$6:$H$1708),"")</f>
        <v>2.9962553073333336</v>
      </c>
      <c r="AE270" s="15">
        <f>IFERROR(AVERAGEIF('Temperature Degree Days'!$E$6:$E$1708,LEFT($Z270,2),'Temperature Degree Days'!$I$6:$I$1708),"")</f>
        <v>3.1427799376000007</v>
      </c>
      <c r="AF270" s="15">
        <f>IFERROR($N$8+AC270*$L$8*31+AB270*$M$8*31,"")</f>
        <v>1996.0647589948503</v>
      </c>
      <c r="AG270" s="14">
        <f>IFERROR(AF270/SUMIF($AA$6:$AA$377,AA270,$AF$6:$AF$377),"")</f>
        <v>2.5842480923792568E-2</v>
      </c>
    </row>
    <row r="271" spans="26:33" x14ac:dyDescent="0.2">
      <c r="Z271" s="9" t="s">
        <v>117</v>
      </c>
      <c r="AA271" s="9" t="str">
        <f>LEFT(Z271,2)</f>
        <v>09</v>
      </c>
      <c r="AB271" s="16">
        <f>IFERROR(AVERAGEIF('Temperature Degree Days'!$G$6:$G$1708,$Z271,'Temperature Degree Days'!$H$6:$H$1708),"")</f>
        <v>3.4917299999999982</v>
      </c>
      <c r="AC271" s="15">
        <f>IFERROR(AVERAGEIF('Temperature Degree Days'!$G$6:$G$1708,$Z271,'Temperature Degree Days'!$I$6:$I$1708),"")</f>
        <v>1.8659999999999997</v>
      </c>
      <c r="AD271" s="15">
        <f>IFERROR(AVERAGEIF('Temperature Degree Days'!$E$6:$E$1708,LEFT($Z271,2),'Temperature Degree Days'!$H$6:$H$1708),"")</f>
        <v>2.9962553073333336</v>
      </c>
      <c r="AE271" s="15">
        <f>IFERROR(AVERAGEIF('Temperature Degree Days'!$E$6:$E$1708,LEFT($Z271,2),'Temperature Degree Days'!$I$6:$I$1708),"")</f>
        <v>3.1427799376000007</v>
      </c>
      <c r="AF271" s="15">
        <f>IFERROR($N$8+AC271*$L$8*31+AB271*$M$8*31,"")</f>
        <v>2577.4319290711196</v>
      </c>
      <c r="AG271" s="14">
        <f>IFERROR(AF271/SUMIF($AA$6:$AA$377,AA271,$AF$6:$AF$377),"")</f>
        <v>3.3369275800919106E-2</v>
      </c>
    </row>
    <row r="272" spans="26:33" x14ac:dyDescent="0.2">
      <c r="Z272" s="9" t="s">
        <v>116</v>
      </c>
      <c r="AA272" s="9" t="str">
        <f>LEFT(Z272,2)</f>
        <v>09</v>
      </c>
      <c r="AB272" s="16">
        <f>IFERROR(AVERAGEIF('Temperature Degree Days'!$G$6:$G$1708,$Z272,'Temperature Degree Days'!$H$6:$H$1708),"")</f>
        <v>2.9247299999999994</v>
      </c>
      <c r="AC272" s="15">
        <f>IFERROR(AVERAGEIF('Temperature Degree Days'!$G$6:$G$1708,$Z272,'Temperature Degree Days'!$I$6:$I$1708),"")</f>
        <v>2.5346999999999982</v>
      </c>
      <c r="AD272" s="15">
        <f>IFERROR(AVERAGEIF('Temperature Degree Days'!$E$6:$E$1708,LEFT($Z272,2),'Temperature Degree Days'!$H$6:$H$1708),"")</f>
        <v>2.9962553073333336</v>
      </c>
      <c r="AE272" s="15">
        <f>IFERROR(AVERAGEIF('Temperature Degree Days'!$E$6:$E$1708,LEFT($Z272,2),'Temperature Degree Days'!$I$6:$I$1708),"")</f>
        <v>3.1427799376000007</v>
      </c>
      <c r="AF272" s="15">
        <f>IFERROR($N$8+AC272*$L$8*31+AB272*$M$8*31,"")</f>
        <v>2355.1850886824227</v>
      </c>
      <c r="AG272" s="14">
        <f>IFERROR(AF272/SUMIF($AA$6:$AA$377,AA272,$AF$6:$AF$377),"")</f>
        <v>3.0491909369175552E-2</v>
      </c>
    </row>
    <row r="273" spans="26:33" x14ac:dyDescent="0.2">
      <c r="Z273" s="9" t="s">
        <v>115</v>
      </c>
      <c r="AA273" s="9" t="str">
        <f>LEFT(Z273,2)</f>
        <v>09</v>
      </c>
      <c r="AB273" s="16">
        <f>IFERROR(AVERAGEIF('Temperature Degree Days'!$G$6:$G$1708,$Z273,'Temperature Degree Days'!$H$6:$H$1708),"")</f>
        <v>0.95151000000000041</v>
      </c>
      <c r="AC273" s="15">
        <f>IFERROR(AVERAGEIF('Temperature Degree Days'!$G$6:$G$1708,$Z273,'Temperature Degree Days'!$I$6:$I$1708),"")</f>
        <v>3.0434099999999971</v>
      </c>
      <c r="AD273" s="15">
        <f>IFERROR(AVERAGEIF('Temperature Degree Days'!$E$6:$E$1708,LEFT($Z273,2),'Temperature Degree Days'!$H$6:$H$1708),"")</f>
        <v>2.9962553073333336</v>
      </c>
      <c r="AE273" s="15">
        <f>IFERROR(AVERAGEIF('Temperature Degree Days'!$E$6:$E$1708,LEFT($Z273,2),'Temperature Degree Days'!$I$6:$I$1708),"")</f>
        <v>3.1427799376000007</v>
      </c>
      <c r="AF273" s="15">
        <f>IFERROR($N$8+AC273*$L$8*31+AB273*$M$8*31,"")</f>
        <v>1079.0057489172327</v>
      </c>
      <c r="AG273" s="14">
        <f>IFERROR(AF273/SUMIF($AA$6:$AA$377,AA273,$AF$6:$AF$377),"")</f>
        <v>1.396957957270766E-2</v>
      </c>
    </row>
    <row r="274" spans="26:33" x14ac:dyDescent="0.2">
      <c r="Z274" s="9" t="s">
        <v>114</v>
      </c>
      <c r="AA274" s="9" t="str">
        <f>LEFT(Z274,2)</f>
        <v>09</v>
      </c>
      <c r="AB274" s="16">
        <f>IFERROR(AVERAGEIF('Temperature Degree Days'!$G$6:$G$1708,$Z274,'Temperature Degree Days'!$H$6:$H$1708),"")</f>
        <v>3.6224999999999996</v>
      </c>
      <c r="AC274" s="15">
        <f>IFERROR(AVERAGEIF('Temperature Degree Days'!$G$6:$G$1708,$Z274,'Temperature Degree Days'!$I$6:$I$1708),"")</f>
        <v>3.0746100000000012</v>
      </c>
      <c r="AD274" s="15">
        <f>IFERROR(AVERAGEIF('Temperature Degree Days'!$E$6:$E$1708,LEFT($Z274,2),'Temperature Degree Days'!$H$6:$H$1708),"")</f>
        <v>2.9962553073333336</v>
      </c>
      <c r="AE274" s="15">
        <f>IFERROR(AVERAGEIF('Temperature Degree Days'!$E$6:$E$1708,LEFT($Z274,2),'Temperature Degree Days'!$I$6:$I$1708),"")</f>
        <v>3.1427799376000007</v>
      </c>
      <c r="AF274" s="15">
        <f>IFERROR($N$8+AC274*$L$8*31+AB274*$M$8*31,"")</f>
        <v>3005.4681694851656</v>
      </c>
      <c r="AG274" s="14">
        <f>IFERROR(AF274/SUMIF($AA$6:$AA$377,AA274,$AF$6:$AF$377),"")</f>
        <v>3.8910938879607032E-2</v>
      </c>
    </row>
    <row r="275" spans="26:33" x14ac:dyDescent="0.2">
      <c r="Z275" s="9" t="s">
        <v>113</v>
      </c>
      <c r="AA275" s="9" t="str">
        <f>LEFT(Z275,2)</f>
        <v>09</v>
      </c>
      <c r="AB275" s="16">
        <f>IFERROR(AVERAGEIF('Temperature Degree Days'!$G$6:$G$1708,$Z275,'Temperature Degree Days'!$H$6:$H$1708),"")</f>
        <v>7.5767700000000007</v>
      </c>
      <c r="AC275" s="15">
        <f>IFERROR(AVERAGEIF('Temperature Degree Days'!$G$6:$G$1708,$Z275,'Temperature Degree Days'!$I$6:$I$1708),"")</f>
        <v>1.1776199999999988</v>
      </c>
      <c r="AD275" s="15">
        <f>IFERROR(AVERAGEIF('Temperature Degree Days'!$E$6:$E$1708,LEFT($Z275,2),'Temperature Degree Days'!$H$6:$H$1708),"")</f>
        <v>2.9962553073333336</v>
      </c>
      <c r="AE275" s="15">
        <f>IFERROR(AVERAGEIF('Temperature Degree Days'!$E$6:$E$1708,LEFT($Z275,2),'Temperature Degree Days'!$I$6:$I$1708),"")</f>
        <v>3.1427799376000007</v>
      </c>
      <c r="AF275" s="15">
        <f>IFERROR($N$8+AC275*$L$8*31+AB275*$M$8*31,"")</f>
        <v>5320.2773571529015</v>
      </c>
      <c r="AG275" s="14">
        <f>IFERROR(AF275/SUMIF($AA$6:$AA$377,AA275,$AF$6:$AF$377),"")</f>
        <v>6.8880112978270416E-2</v>
      </c>
    </row>
    <row r="276" spans="26:33" x14ac:dyDescent="0.2">
      <c r="Z276" s="9" t="s">
        <v>112</v>
      </c>
      <c r="AA276" s="9" t="str">
        <f>LEFT(Z276,2)</f>
        <v>09</v>
      </c>
      <c r="AB276" s="16">
        <f>IFERROR(AVERAGEIF('Temperature Degree Days'!$G$6:$G$1708,$Z276,'Temperature Degree Days'!$H$6:$H$1708),"")</f>
        <v>7.2417899999999999</v>
      </c>
      <c r="AC276" s="15">
        <f>IFERROR(AVERAGEIF('Temperature Degree Days'!$G$6:$G$1708,$Z276,'Temperature Degree Days'!$I$6:$I$1708),"")</f>
        <v>3.0187499999999998</v>
      </c>
      <c r="AD276" s="15">
        <f>IFERROR(AVERAGEIF('Temperature Degree Days'!$E$6:$E$1708,LEFT($Z276,2),'Temperature Degree Days'!$H$6:$H$1708),"")</f>
        <v>2.9962553073333336</v>
      </c>
      <c r="AE276" s="15">
        <f>IFERROR(AVERAGEIF('Temperature Degree Days'!$E$6:$E$1708,LEFT($Z276,2),'Temperature Degree Days'!$I$6:$I$1708),"")</f>
        <v>3.1427799376000007</v>
      </c>
      <c r="AF276" s="15">
        <f>IFERROR($N$8+AC276*$L$8*31+AB276*$M$8*31,"")</f>
        <v>5588.7641958595905</v>
      </c>
      <c r="AG276" s="14">
        <f>IFERROR(AF276/SUMIF($AA$6:$AA$377,AA276,$AF$6:$AF$377),"")</f>
        <v>7.235613547518624E-2</v>
      </c>
    </row>
    <row r="277" spans="26:33" x14ac:dyDescent="0.2">
      <c r="Z277" s="9" t="s">
        <v>111</v>
      </c>
      <c r="AA277" s="9" t="str">
        <f>LEFT(Z277,2)</f>
        <v>09</v>
      </c>
      <c r="AB277" s="16">
        <f>IFERROR(AVERAGEIF('Temperature Degree Days'!$G$6:$G$1708,$Z277,'Temperature Degree Days'!$H$6:$H$1708),"")</f>
        <v>5.3152500000000007</v>
      </c>
      <c r="AC277" s="15">
        <f>IFERROR(AVERAGEIF('Temperature Degree Days'!$G$6:$G$1708,$Z277,'Temperature Degree Days'!$I$6:$I$1708),"")</f>
        <v>0.63924000000000092</v>
      </c>
      <c r="AD277" s="15">
        <f>IFERROR(AVERAGEIF('Temperature Degree Days'!$E$6:$E$1708,LEFT($Z277,2),'Temperature Degree Days'!$H$6:$H$1708),"")</f>
        <v>2.9962553073333336</v>
      </c>
      <c r="AE277" s="15">
        <f>IFERROR(AVERAGEIF('Temperature Degree Days'!$E$6:$E$1708,LEFT($Z277,2),'Temperature Degree Days'!$I$6:$I$1708),"")</f>
        <v>3.1427799376000007</v>
      </c>
      <c r="AF277" s="15">
        <f>IFERROR($N$8+AC277*$L$8*31+AB277*$M$8*31,"")</f>
        <v>3547.6062198976192</v>
      </c>
      <c r="AG277" s="14">
        <f>IFERROR(AF277/SUMIF($AA$6:$AA$377,AA277,$AF$6:$AF$377),"")</f>
        <v>4.5929845537175086E-2</v>
      </c>
    </row>
    <row r="278" spans="26:33" x14ac:dyDescent="0.2">
      <c r="Z278" s="9" t="s">
        <v>110</v>
      </c>
      <c r="AA278" s="9" t="str">
        <f>LEFT(Z278,2)</f>
        <v>09</v>
      </c>
      <c r="AB278" s="16">
        <f>IFERROR(AVERAGEIF('Temperature Degree Days'!$G$6:$G$1708,$Z278,'Temperature Degree Days'!$H$6:$H$1708),"")</f>
        <v>3.328949999999999</v>
      </c>
      <c r="AC278" s="15">
        <f>IFERROR(AVERAGEIF('Temperature Degree Days'!$G$6:$G$1708,$Z278,'Temperature Degree Days'!$I$6:$I$1708),"")</f>
        <v>9.1446705999999267E-2</v>
      </c>
      <c r="AD278" s="15">
        <f>IFERROR(AVERAGEIF('Temperature Degree Days'!$E$6:$E$1708,LEFT($Z278,2),'Temperature Degree Days'!$H$6:$H$1708),"")</f>
        <v>2.9962553073333336</v>
      </c>
      <c r="AE278" s="15">
        <f>IFERROR(AVERAGEIF('Temperature Degree Days'!$E$6:$E$1708,LEFT($Z278,2),'Temperature Degree Days'!$I$6:$I$1708),"")</f>
        <v>3.1427799376000007</v>
      </c>
      <c r="AF278" s="15">
        <f>IFERROR($N$8+AC278*$L$8*31+AB278*$M$8*31,"")</f>
        <v>1969.9473671823403</v>
      </c>
      <c r="AG278" s="14">
        <f>IFERROR(AF278/SUMIF($AA$6:$AA$377,AA278,$AF$6:$AF$377),"")</f>
        <v>2.5504346503728018E-2</v>
      </c>
    </row>
    <row r="279" spans="26:33" x14ac:dyDescent="0.2">
      <c r="Z279" s="9" t="s">
        <v>109</v>
      </c>
      <c r="AA279" s="9" t="str">
        <f>LEFT(Z279,2)</f>
        <v>09</v>
      </c>
      <c r="AB279" s="16">
        <f>IFERROR(AVERAGEIF('Temperature Degree Days'!$G$6:$G$1708,$Z279,'Temperature Degree Days'!$H$6:$H$1708),"")</f>
        <v>3.3388420520000013</v>
      </c>
      <c r="AC279" s="15">
        <f>IFERROR(AVERAGEIF('Temperature Degree Days'!$G$6:$G$1708,$Z279,'Temperature Degree Days'!$I$6:$I$1708),"")</f>
        <v>0.39101142199999972</v>
      </c>
      <c r="AD279" s="15">
        <f>IFERROR(AVERAGEIF('Temperature Degree Days'!$E$6:$E$1708,LEFT($Z279,2),'Temperature Degree Days'!$H$6:$H$1708),"")</f>
        <v>2.9962553073333336</v>
      </c>
      <c r="AE279" s="15">
        <f>IFERROR(AVERAGEIF('Temperature Degree Days'!$E$6:$E$1708,LEFT($Z279,2),'Temperature Degree Days'!$I$6:$I$1708),"")</f>
        <v>3.1427799376000007</v>
      </c>
      <c r="AF279" s="15">
        <f>IFERROR($N$8+AC279*$L$8*31+AB279*$M$8*31,"")</f>
        <v>2059.8697079938202</v>
      </c>
      <c r="AG279" s="14">
        <f>IFERROR(AF279/SUMIF($AA$6:$AA$377,AA279,$AF$6:$AF$377),"")</f>
        <v>2.666854539385503E-2</v>
      </c>
    </row>
    <row r="280" spans="26:33" x14ac:dyDescent="0.2">
      <c r="Z280" s="9" t="s">
        <v>108</v>
      </c>
      <c r="AA280" s="9" t="str">
        <f>LEFT(Z280,2)</f>
        <v>09</v>
      </c>
      <c r="AB280" s="16">
        <f>IFERROR(AVERAGEIF('Temperature Degree Days'!$G$6:$G$1708,$Z280,'Temperature Degree Days'!$H$6:$H$1708),"")</f>
        <v>2.9099013819999997</v>
      </c>
      <c r="AC280" s="15">
        <f>IFERROR(AVERAGEIF('Temperature Degree Days'!$G$6:$G$1708,$Z280,'Temperature Degree Days'!$I$6:$I$1708),"")</f>
        <v>0.51239999999999952</v>
      </c>
      <c r="AD280" s="15">
        <f>IFERROR(AVERAGEIF('Temperature Degree Days'!$E$6:$E$1708,LEFT($Z280,2),'Temperature Degree Days'!$H$6:$H$1708),"")</f>
        <v>2.9962553073333336</v>
      </c>
      <c r="AE280" s="15">
        <f>IFERROR(AVERAGEIF('Temperature Degree Days'!$E$6:$E$1708,LEFT($Z280,2),'Temperature Degree Days'!$I$6:$I$1708),"")</f>
        <v>3.1427799376000007</v>
      </c>
      <c r="AF280" s="15">
        <f>IFERROR($N$8+AC280*$L$8*31+AB280*$M$8*31,"")</f>
        <v>1785.4396058183934</v>
      </c>
      <c r="AG280" s="14">
        <f>IFERROR(AF280/SUMIF($AA$6:$AA$377,AA280,$AF$6:$AF$377),"")</f>
        <v>2.311557716052267E-2</v>
      </c>
    </row>
    <row r="281" spans="26:33" x14ac:dyDescent="0.2">
      <c r="Z281" s="9" t="s">
        <v>107</v>
      </c>
      <c r="AA281" s="9" t="str">
        <f>LEFT(Z281,2)</f>
        <v>09</v>
      </c>
      <c r="AB281" s="16">
        <f>IFERROR(AVERAGEIF('Temperature Degree Days'!$G$6:$G$1708,$Z281,'Temperature Degree Days'!$H$6:$H$1708),"")</f>
        <v>4.4245800000000006</v>
      </c>
      <c r="AC281" s="15">
        <f>IFERROR(AVERAGEIF('Temperature Degree Days'!$G$6:$G$1708,$Z281,'Temperature Degree Days'!$I$6:$I$1708),"")</f>
        <v>1.0568999999999988</v>
      </c>
      <c r="AD281" s="15">
        <f>IFERROR(AVERAGEIF('Temperature Degree Days'!$E$6:$E$1708,LEFT($Z281,2),'Temperature Degree Days'!$H$6:$H$1708),"")</f>
        <v>2.9962553073333336</v>
      </c>
      <c r="AE281" s="15">
        <f>IFERROR(AVERAGEIF('Temperature Degree Days'!$E$6:$E$1708,LEFT($Z281,2),'Temperature Degree Days'!$I$6:$I$1708),"")</f>
        <v>3.1427799376000007</v>
      </c>
      <c r="AF281" s="15">
        <f>IFERROR($N$8+AC281*$L$8*31+AB281*$M$8*31,"")</f>
        <v>3023.5521942528976</v>
      </c>
      <c r="AG281" s="14">
        <f>IFERROR(AF281/SUMIF($AA$6:$AA$377,AA281,$AF$6:$AF$377),"")</f>
        <v>3.9145067588597836E-2</v>
      </c>
    </row>
    <row r="282" spans="26:33" x14ac:dyDescent="0.2">
      <c r="Z282" s="9" t="s">
        <v>106</v>
      </c>
      <c r="AA282" s="9" t="str">
        <f>LEFT(Z282,2)</f>
        <v>09</v>
      </c>
      <c r="AB282" s="16">
        <f>IFERROR(AVERAGEIF('Temperature Degree Days'!$G$6:$G$1708,$Z282,'Temperature Degree Days'!$H$6:$H$1708),"")</f>
        <v>3.1629899999999993</v>
      </c>
      <c r="AC282" s="15">
        <f>IFERROR(AVERAGEIF('Temperature Degree Days'!$G$6:$G$1708,$Z282,'Temperature Degree Days'!$I$6:$I$1708),"")</f>
        <v>0.50550000000000073</v>
      </c>
      <c r="AD282" s="15">
        <f>IFERROR(AVERAGEIF('Temperature Degree Days'!$E$6:$E$1708,LEFT($Z282,2),'Temperature Degree Days'!$H$6:$H$1708),"")</f>
        <v>2.9962553073333336</v>
      </c>
      <c r="AE282" s="15">
        <f>IFERROR(AVERAGEIF('Temperature Degree Days'!$E$6:$E$1708,LEFT($Z282,2),'Temperature Degree Days'!$I$6:$I$1708),"")</f>
        <v>3.1427799376000007</v>
      </c>
      <c r="AF282" s="15">
        <f>IFERROR($N$8+AC282*$L$8*31+AB282*$M$8*31,"")</f>
        <v>1965.2558540451532</v>
      </c>
      <c r="AG282" s="14">
        <f>IFERROR(AF282/SUMIF($AA$6:$AA$377,AA282,$AF$6:$AF$377),"")</f>
        <v>2.5443606821708618E-2</v>
      </c>
    </row>
    <row r="283" spans="26:33" x14ac:dyDescent="0.2">
      <c r="Z283" s="9" t="s">
        <v>105</v>
      </c>
      <c r="AA283" s="9" t="str">
        <f>LEFT(Z283,2)</f>
        <v>09</v>
      </c>
      <c r="AB283" s="16">
        <f>IFERROR(AVERAGEIF('Temperature Degree Days'!$G$6:$G$1708,$Z283,'Temperature Degree Days'!$H$6:$H$1708),"")</f>
        <v>6.678846383999999</v>
      </c>
      <c r="AC283" s="15">
        <f>IFERROR(AVERAGEIF('Temperature Degree Days'!$G$6:$G$1708,$Z283,'Temperature Degree Days'!$I$6:$I$1708),"")</f>
        <v>0</v>
      </c>
      <c r="AD283" s="15">
        <f>IFERROR(AVERAGEIF('Temperature Degree Days'!$E$6:$E$1708,LEFT($Z283,2),'Temperature Degree Days'!$H$6:$H$1708),"")</f>
        <v>2.9962553073333336</v>
      </c>
      <c r="AE283" s="15">
        <f>IFERROR(AVERAGEIF('Temperature Degree Days'!$E$6:$E$1708,LEFT($Z283,2),'Temperature Degree Days'!$I$6:$I$1708),"")</f>
        <v>3.1427799376000007</v>
      </c>
      <c r="AF283" s="15">
        <f>IFERROR($N$8+AC283*$L$8*31+AB283*$M$8*31,"")</f>
        <v>4349.9736046056041</v>
      </c>
      <c r="AG283" s="14">
        <f>IFERROR(AF283/SUMIF($AA$6:$AA$377,AA283,$AF$6:$AF$377),"")</f>
        <v>5.6317867138052875E-2</v>
      </c>
    </row>
    <row r="284" spans="26:33" x14ac:dyDescent="0.2">
      <c r="Z284" s="9" t="s">
        <v>104</v>
      </c>
      <c r="AA284" s="9" t="str">
        <f>LEFT(Z284,2)</f>
        <v>09</v>
      </c>
      <c r="AB284" s="16" t="str">
        <f>IFERROR(AVERAGEIF('Temperature Degree Days'!$G$6:$G$1708,$Z284,'Temperature Degree Days'!$H$6:$H$1708),"")</f>
        <v/>
      </c>
      <c r="AC284" s="15" t="str">
        <f>IFERROR(AVERAGEIF('Temperature Degree Days'!$G$6:$G$1708,$Z284,'Temperature Degree Days'!$I$6:$I$1708),"")</f>
        <v/>
      </c>
      <c r="AD284" s="15">
        <f>IFERROR(AVERAGEIF('Temperature Degree Days'!$E$6:$E$1708,LEFT($Z284,2),'Temperature Degree Days'!$H$6:$H$1708),"")</f>
        <v>2.9962553073333336</v>
      </c>
      <c r="AE284" s="15">
        <f>IFERROR(AVERAGEIF('Temperature Degree Days'!$E$6:$E$1708,LEFT($Z284,2),'Temperature Degree Days'!$I$6:$I$1708),"")</f>
        <v>3.1427799376000007</v>
      </c>
      <c r="AF284" s="15" t="str">
        <f>IFERROR($N$8+AC284*$L$8*31+AB284*$M$8*31,"")</f>
        <v/>
      </c>
      <c r="AG284" s="14" t="str">
        <f>IFERROR(AF284/SUMIF($AA$6:$AA$377,AA284,$AF$6:$AF$377),"")</f>
        <v/>
      </c>
    </row>
    <row r="285" spans="26:33" x14ac:dyDescent="0.2">
      <c r="Z285" s="9" t="s">
        <v>103</v>
      </c>
      <c r="AA285" s="9" t="str">
        <f>LEFT(Z285,2)</f>
        <v>10</v>
      </c>
      <c r="AB285" s="16">
        <f>IFERROR(AVERAGEIF('Temperature Degree Days'!$G$6:$G$1708,$Z285,'Temperature Degree Days'!$H$6:$H$1708),"")</f>
        <v>6.9948279259999993</v>
      </c>
      <c r="AC285" s="15">
        <f>IFERROR(AVERAGEIF('Temperature Degree Days'!$G$6:$G$1708,$Z285,'Temperature Degree Days'!$I$6:$I$1708),"")</f>
        <v>0.82139999999999991</v>
      </c>
      <c r="AD285" s="15">
        <f>IFERROR(AVERAGEIF('Temperature Degree Days'!$E$6:$E$1708,LEFT($Z285,2),'Temperature Degree Days'!$H$6:$H$1708),"")</f>
        <v>11.509859069612908</v>
      </c>
      <c r="AE285" s="15">
        <f>IFERROR(AVERAGEIF('Temperature Degree Days'!$E$6:$E$1708,LEFT($Z285,2),'Temperature Degree Days'!$I$6:$I$1708),"")</f>
        <v>0.47208580645161291</v>
      </c>
      <c r="AF285" s="15">
        <f>IFERROR($N$8+AC285*$L$8*31+AB285*$M$8*31,"")</f>
        <v>4803.9457110070271</v>
      </c>
      <c r="AG285" s="14">
        <f>IFERROR(AF285/SUMIF($AA$6:$AA$377,AA285,$AF$6:$AF$377),"")</f>
        <v>1.9494353485518631E-2</v>
      </c>
    </row>
    <row r="286" spans="26:33" x14ac:dyDescent="0.2">
      <c r="Z286" s="9" t="s">
        <v>102</v>
      </c>
      <c r="AA286" s="9" t="str">
        <f>LEFT(Z286,2)</f>
        <v>10</v>
      </c>
      <c r="AB286" s="16">
        <f>IFERROR(AVERAGEIF('Temperature Degree Days'!$G$6:$G$1708,$Z286,'Temperature Degree Days'!$H$6:$H$1708),"")</f>
        <v>7.2166499999999996</v>
      </c>
      <c r="AC286" s="15">
        <f>IFERROR(AVERAGEIF('Temperature Degree Days'!$G$6:$G$1708,$Z286,'Temperature Degree Days'!$I$6:$I$1708),"")</f>
        <v>2.5355999999999996</v>
      </c>
      <c r="AD286" s="15">
        <f>IFERROR(AVERAGEIF('Temperature Degree Days'!$E$6:$E$1708,LEFT($Z286,2),'Temperature Degree Days'!$H$6:$H$1708),"")</f>
        <v>11.509859069612908</v>
      </c>
      <c r="AE286" s="15">
        <f>IFERROR(AVERAGEIF('Temperature Degree Days'!$E$6:$E$1708,LEFT($Z286,2),'Temperature Degree Days'!$I$6:$I$1708),"")</f>
        <v>0.47208580645161291</v>
      </c>
      <c r="AF286" s="15">
        <f>IFERROR($N$8+AC286*$L$8*31+AB286*$M$8*31,"")</f>
        <v>5437.1382745962073</v>
      </c>
      <c r="AG286" s="14">
        <f>IFERROR(AF286/SUMIF($AA$6:$AA$377,AA286,$AF$6:$AF$377),"")</f>
        <v>2.2063841236124721E-2</v>
      </c>
    </row>
    <row r="287" spans="26:33" x14ac:dyDescent="0.2">
      <c r="Z287" s="9" t="s">
        <v>101</v>
      </c>
      <c r="AA287" s="9" t="str">
        <f>LEFT(Z287,2)</f>
        <v>10</v>
      </c>
      <c r="AB287" s="16">
        <f>IFERROR(AVERAGEIF('Temperature Degree Days'!$G$6:$G$1708,$Z287,'Temperature Degree Days'!$H$6:$H$1708),"")</f>
        <v>8.3329500000000003</v>
      </c>
      <c r="AC287" s="15">
        <f>IFERROR(AVERAGEIF('Temperature Degree Days'!$G$6:$G$1708,$Z287,'Temperature Degree Days'!$I$6:$I$1708),"")</f>
        <v>1.5962999999999994</v>
      </c>
      <c r="AD287" s="15">
        <f>IFERROR(AVERAGEIF('Temperature Degree Days'!$E$6:$E$1708,LEFT($Z287,2),'Temperature Degree Days'!$H$6:$H$1708),"")</f>
        <v>11.509859069612908</v>
      </c>
      <c r="AE287" s="15">
        <f>IFERROR(AVERAGEIF('Temperature Degree Days'!$E$6:$E$1708,LEFT($Z287,2),'Temperature Degree Days'!$I$6:$I$1708),"")</f>
        <v>0.47208580645161291</v>
      </c>
      <c r="AF287" s="15">
        <f>IFERROR($N$8+AC287*$L$8*31+AB287*$M$8*31,"")</f>
        <v>5978.9842261071135</v>
      </c>
      <c r="AG287" s="14">
        <f>IFERROR(AF287/SUMIF($AA$6:$AA$377,AA287,$AF$6:$AF$377),"")</f>
        <v>2.4262645541770492E-2</v>
      </c>
    </row>
    <row r="288" spans="26:33" x14ac:dyDescent="0.2">
      <c r="Z288" s="9" t="s">
        <v>100</v>
      </c>
      <c r="AA288" s="9" t="str">
        <f>LEFT(Z288,2)</f>
        <v>10</v>
      </c>
      <c r="AB288" s="16">
        <f>IFERROR(AVERAGEIF('Temperature Degree Days'!$G$6:$G$1708,$Z288,'Temperature Degree Days'!$H$6:$H$1708),"")</f>
        <v>8.2331400000000006</v>
      </c>
      <c r="AC288" s="15">
        <f>IFERROR(AVERAGEIF('Temperature Degree Days'!$G$6:$G$1708,$Z288,'Temperature Degree Days'!$I$6:$I$1708),"")</f>
        <v>1.6034999999999997</v>
      </c>
      <c r="AD288" s="15">
        <f>IFERROR(AVERAGEIF('Temperature Degree Days'!$E$6:$E$1708,LEFT($Z288,2),'Temperature Degree Days'!$H$6:$H$1708),"")</f>
        <v>11.509859069612908</v>
      </c>
      <c r="AE288" s="15">
        <f>IFERROR(AVERAGEIF('Temperature Degree Days'!$E$6:$E$1708,LEFT($Z288,2),'Temperature Degree Days'!$I$6:$I$1708),"")</f>
        <v>0.47208580645161291</v>
      </c>
      <c r="AF288" s="15">
        <f>IFERROR($N$8+AC288*$L$8*31+AB288*$M$8*31,"")</f>
        <v>5909.3087442334227</v>
      </c>
      <c r="AG288" s="14">
        <f>IFERROR(AF288/SUMIF($AA$6:$AA$377,AA288,$AF$6:$AF$377),"")</f>
        <v>2.3979903280589767E-2</v>
      </c>
    </row>
    <row r="289" spans="26:33" x14ac:dyDescent="0.2">
      <c r="Z289" s="9" t="s">
        <v>99</v>
      </c>
      <c r="AA289" s="9" t="str">
        <f>LEFT(Z289,2)</f>
        <v>10</v>
      </c>
      <c r="AB289" s="16">
        <f>IFERROR(AVERAGEIF('Temperature Degree Days'!$G$6:$G$1708,$Z289,'Temperature Degree Days'!$H$6:$H$1708),"")</f>
        <v>8.9701199999999996</v>
      </c>
      <c r="AC289" s="15">
        <f>IFERROR(AVERAGEIF('Temperature Degree Days'!$G$6:$G$1708,$Z289,'Temperature Degree Days'!$I$6:$I$1708),"")</f>
        <v>0.97634999999999939</v>
      </c>
      <c r="AD289" s="15">
        <f>IFERROR(AVERAGEIF('Temperature Degree Days'!$E$6:$E$1708,LEFT($Z289,2),'Temperature Degree Days'!$H$6:$H$1708),"")</f>
        <v>11.509859069612908</v>
      </c>
      <c r="AE289" s="15">
        <f>IFERROR(AVERAGEIF('Temperature Degree Days'!$E$6:$E$1708,LEFT($Z289,2),'Temperature Degree Days'!$I$6:$I$1708),"")</f>
        <v>0.47208580645161291</v>
      </c>
      <c r="AF289" s="15">
        <f>IFERROR($N$8+AC289*$L$8*31+AB289*$M$8*31,"")</f>
        <v>6265.0925974244583</v>
      </c>
      <c r="AG289" s="14">
        <f>IFERROR(AF289/SUMIF($AA$6:$AA$377,AA289,$AF$6:$AF$377),"")</f>
        <v>2.5423669845781031E-2</v>
      </c>
    </row>
    <row r="290" spans="26:33" x14ac:dyDescent="0.2">
      <c r="Z290" s="9" t="s">
        <v>98</v>
      </c>
      <c r="AA290" s="9" t="str">
        <f>LEFT(Z290,2)</f>
        <v>10</v>
      </c>
      <c r="AB290" s="16">
        <f>IFERROR(AVERAGEIF('Temperature Degree Days'!$G$6:$G$1708,$Z290,'Temperature Degree Days'!$H$6:$H$1708),"")</f>
        <v>9.04467</v>
      </c>
      <c r="AC290" s="15">
        <f>IFERROR(AVERAGEIF('Temperature Degree Days'!$G$6:$G$1708,$Z290,'Temperature Degree Days'!$I$6:$I$1708),"")</f>
        <v>0.37832999999999972</v>
      </c>
      <c r="AD290" s="15">
        <f>IFERROR(AVERAGEIF('Temperature Degree Days'!$E$6:$E$1708,LEFT($Z290,2),'Temperature Degree Days'!$H$6:$H$1708),"")</f>
        <v>11.509859069612908</v>
      </c>
      <c r="AE290" s="15">
        <f>IFERROR(AVERAGEIF('Temperature Degree Days'!$E$6:$E$1708,LEFT($Z290,2),'Temperature Degree Days'!$I$6:$I$1708),"")</f>
        <v>0.47208580645161291</v>
      </c>
      <c r="AF290" s="15">
        <f>IFERROR($N$8+AC290*$L$8*31+AB290*$M$8*31,"")</f>
        <v>6153.2888487981891</v>
      </c>
      <c r="AG290" s="14">
        <f>IFERROR(AF290/SUMIF($AA$6:$AA$377,AA290,$AF$6:$AF$377),"")</f>
        <v>2.4969971588589511E-2</v>
      </c>
    </row>
    <row r="291" spans="26:33" x14ac:dyDescent="0.2">
      <c r="Z291" s="9" t="s">
        <v>97</v>
      </c>
      <c r="AA291" s="9" t="str">
        <f>LEFT(Z291,2)</f>
        <v>10</v>
      </c>
      <c r="AB291" s="16">
        <f>IFERROR(AVERAGEIF('Temperature Degree Days'!$G$6:$G$1708,$Z291,'Temperature Degree Days'!$H$6:$H$1708),"")</f>
        <v>9.8155200000000011</v>
      </c>
      <c r="AC291" s="15">
        <f>IFERROR(AVERAGEIF('Temperature Degree Days'!$G$6:$G$1708,$Z291,'Temperature Degree Days'!$I$6:$I$1708),"")</f>
        <v>0.60161999999999982</v>
      </c>
      <c r="AD291" s="15">
        <f>IFERROR(AVERAGEIF('Temperature Degree Days'!$E$6:$E$1708,LEFT($Z291,2),'Temperature Degree Days'!$H$6:$H$1708),"")</f>
        <v>11.509859069612908</v>
      </c>
      <c r="AE291" s="15">
        <f>IFERROR(AVERAGEIF('Temperature Degree Days'!$E$6:$E$1708,LEFT($Z291,2),'Temperature Degree Days'!$I$6:$I$1708),"")</f>
        <v>0.47208580645161291</v>
      </c>
      <c r="AF291" s="15">
        <f>IFERROR($N$8+AC291*$L$8*31+AB291*$M$8*31,"")</f>
        <v>6768.5103531921523</v>
      </c>
      <c r="AG291" s="14">
        <f>IFERROR(AF291/SUMIF($AA$6:$AA$377,AA291,$AF$6:$AF$377),"")</f>
        <v>2.7466532998737997E-2</v>
      </c>
    </row>
    <row r="292" spans="26:33" x14ac:dyDescent="0.2">
      <c r="Z292" s="9" t="s">
        <v>96</v>
      </c>
      <c r="AA292" s="9" t="str">
        <f>LEFT(Z292,2)</f>
        <v>10</v>
      </c>
      <c r="AB292" s="16">
        <f>IFERROR(AVERAGEIF('Temperature Degree Days'!$G$6:$G$1708,$Z292,'Temperature Degree Days'!$H$6:$H$1708),"")</f>
        <v>7.464990000000002</v>
      </c>
      <c r="AC292" s="15">
        <f>IFERROR(AVERAGEIF('Temperature Degree Days'!$G$6:$G$1708,$Z292,'Temperature Degree Days'!$I$6:$I$1708),"")</f>
        <v>0.28572000000000058</v>
      </c>
      <c r="AD292" s="15">
        <f>IFERROR(AVERAGEIF('Temperature Degree Days'!$E$6:$E$1708,LEFT($Z292,2),'Temperature Degree Days'!$H$6:$H$1708),"")</f>
        <v>11.509859069612908</v>
      </c>
      <c r="AE292" s="15">
        <f>IFERROR(AVERAGEIF('Temperature Degree Days'!$E$6:$E$1708,LEFT($Z292,2),'Temperature Degree Days'!$I$6:$I$1708),"")</f>
        <v>0.47208580645161291</v>
      </c>
      <c r="AF292" s="15">
        <f>IFERROR($N$8+AC292*$L$8*31+AB292*$M$8*31,"")</f>
        <v>4993.4361048765468</v>
      </c>
      <c r="AG292" s="14">
        <f>IFERROR(AF292/SUMIF($AA$6:$AA$377,AA292,$AF$6:$AF$377),"")</f>
        <v>2.0263303207772719E-2</v>
      </c>
    </row>
    <row r="293" spans="26:33" x14ac:dyDescent="0.2">
      <c r="Z293" s="9" t="s">
        <v>95</v>
      </c>
      <c r="AA293" s="9" t="str">
        <f>LEFT(Z293,2)</f>
        <v>10</v>
      </c>
      <c r="AB293" s="16">
        <f>IFERROR(AVERAGEIF('Temperature Degree Days'!$G$6:$G$1708,$Z293,'Temperature Degree Days'!$H$6:$H$1708),"")</f>
        <v>6.1853399999999992</v>
      </c>
      <c r="AC293" s="15">
        <f>IFERROR(AVERAGEIF('Temperature Degree Days'!$G$6:$G$1708,$Z293,'Temperature Degree Days'!$I$6:$I$1708),"")</f>
        <v>1.0996499999999998</v>
      </c>
      <c r="AD293" s="15">
        <f>IFERROR(AVERAGEIF('Temperature Degree Days'!$E$6:$E$1708,LEFT($Z293,2),'Temperature Degree Days'!$H$6:$H$1708),"")</f>
        <v>11.509859069612908</v>
      </c>
      <c r="AE293" s="15">
        <f>IFERROR(AVERAGEIF('Temperature Degree Days'!$E$6:$E$1708,LEFT($Z293,2),'Temperature Degree Days'!$I$6:$I$1708),"")</f>
        <v>0.47208580645161291</v>
      </c>
      <c r="AF293" s="15">
        <f>IFERROR($N$8+AC293*$L$8*31+AB293*$M$8*31,"")</f>
        <v>4299.6402233617855</v>
      </c>
      <c r="AG293" s="14">
        <f>IFERROR(AF293/SUMIF($AA$6:$AA$377,AA293,$AF$6:$AF$377),"")</f>
        <v>1.7447887927359285E-2</v>
      </c>
    </row>
    <row r="294" spans="26:33" x14ac:dyDescent="0.2">
      <c r="Z294" s="9" t="s">
        <v>94</v>
      </c>
      <c r="AA294" s="9" t="str">
        <f>LEFT(Z294,2)</f>
        <v>10</v>
      </c>
      <c r="AB294" s="16">
        <f>IFERROR(AVERAGEIF('Temperature Degree Days'!$G$6:$G$1708,$Z294,'Temperature Degree Days'!$H$6:$H$1708),"")</f>
        <v>8.4211206879999985</v>
      </c>
      <c r="AC294" s="15">
        <f>IFERROR(AVERAGEIF('Temperature Degree Days'!$G$6:$G$1708,$Z294,'Temperature Degree Days'!$I$6:$I$1708),"")</f>
        <v>1.1154300000000006</v>
      </c>
      <c r="AD294" s="15">
        <f>IFERROR(AVERAGEIF('Temperature Degree Days'!$E$6:$E$1708,LEFT($Z294,2),'Temperature Degree Days'!$H$6:$H$1708),"")</f>
        <v>11.509859069612908</v>
      </c>
      <c r="AE294" s="15">
        <f>IFERROR(AVERAGEIF('Temperature Degree Days'!$E$6:$E$1708,LEFT($Z294,2),'Temperature Degree Days'!$I$6:$I$1708),"")</f>
        <v>0.47208580645161291</v>
      </c>
      <c r="AF294" s="15">
        <f>IFERROR($N$8+AC294*$L$8*31+AB294*$M$8*31,"")</f>
        <v>5909.3485157891928</v>
      </c>
      <c r="AG294" s="14">
        <f>IFERROR(AF294/SUMIF($AA$6:$AA$377,AA294,$AF$6:$AF$377),"")</f>
        <v>2.3980064673081166E-2</v>
      </c>
    </row>
    <row r="295" spans="26:33" x14ac:dyDescent="0.2">
      <c r="Z295" s="9" t="s">
        <v>93</v>
      </c>
      <c r="AA295" s="9" t="str">
        <f>LEFT(Z295,2)</f>
        <v>10</v>
      </c>
      <c r="AB295" s="16">
        <f>IFERROR(AVERAGEIF('Temperature Degree Days'!$G$6:$G$1708,$Z295,'Temperature Degree Days'!$H$6:$H$1708),"")</f>
        <v>6.9781500000000012</v>
      </c>
      <c r="AC295" s="15">
        <f>IFERROR(AVERAGEIF('Temperature Degree Days'!$G$6:$G$1708,$Z295,'Temperature Degree Days'!$I$6:$I$1708),"")</f>
        <v>1.0511400000000009</v>
      </c>
      <c r="AD295" s="15">
        <f>IFERROR(AVERAGEIF('Temperature Degree Days'!$E$6:$E$1708,LEFT($Z295,2),'Temperature Degree Days'!$H$6:$H$1708),"")</f>
        <v>11.509859069612908</v>
      </c>
      <c r="AE295" s="15">
        <f>IFERROR(AVERAGEIF('Temperature Degree Days'!$E$6:$E$1708,LEFT($Z295,2),'Temperature Degree Days'!$I$6:$I$1708),"")</f>
        <v>0.47208580645161291</v>
      </c>
      <c r="AF295" s="15">
        <f>IFERROR($N$8+AC295*$L$8*31+AB295*$M$8*31,"")</f>
        <v>4855.485958907283</v>
      </c>
      <c r="AG295" s="14">
        <f>IFERROR(AF295/SUMIF($AA$6:$AA$377,AA295,$AF$6:$AF$377),"")</f>
        <v>1.9703503186981063E-2</v>
      </c>
    </row>
    <row r="296" spans="26:33" x14ac:dyDescent="0.2">
      <c r="Z296" s="9" t="s">
        <v>92</v>
      </c>
      <c r="AA296" s="9" t="str">
        <f>LEFT(Z296,2)</f>
        <v>10</v>
      </c>
      <c r="AB296" s="16">
        <f>IFERROR(AVERAGEIF('Temperature Degree Days'!$G$6:$G$1708,$Z296,'Temperature Degree Days'!$H$6:$H$1708),"")</f>
        <v>6.4832425440000012</v>
      </c>
      <c r="AC296" s="15">
        <f>IFERROR(AVERAGEIF('Temperature Degree Days'!$G$6:$G$1708,$Z296,'Temperature Degree Days'!$I$6:$I$1708),"")</f>
        <v>0</v>
      </c>
      <c r="AD296" s="15">
        <f>IFERROR(AVERAGEIF('Temperature Degree Days'!$E$6:$E$1708,LEFT($Z296,2),'Temperature Degree Days'!$H$6:$H$1708),"")</f>
        <v>11.509859069612908</v>
      </c>
      <c r="AE296" s="15">
        <f>IFERROR(AVERAGEIF('Temperature Degree Days'!$E$6:$E$1708,LEFT($Z296,2),'Temperature Degree Days'!$I$6:$I$1708),"")</f>
        <v>0.47208580645161291</v>
      </c>
      <c r="AF296" s="15">
        <f>IFERROR($N$8+AC296*$L$8*31+AB296*$M$8*31,"")</f>
        <v>4209.525225383778</v>
      </c>
      <c r="AG296" s="14">
        <f>IFERROR(AF296/SUMIF($AA$6:$AA$377,AA296,$AF$6:$AF$377),"")</f>
        <v>1.7082202357494296E-2</v>
      </c>
    </row>
    <row r="297" spans="26:33" x14ac:dyDescent="0.2">
      <c r="Z297" s="9" t="s">
        <v>91</v>
      </c>
      <c r="AA297" s="9" t="str">
        <f>LEFT(Z297,2)</f>
        <v>10</v>
      </c>
      <c r="AB297" s="16">
        <f>IFERROR(AVERAGEIF('Temperature Degree Days'!$G$6:$G$1708,$Z297,'Temperature Degree Days'!$H$6:$H$1708),"")</f>
        <v>6.6360900000000003</v>
      </c>
      <c r="AC297" s="15">
        <f>IFERROR(AVERAGEIF('Temperature Degree Days'!$G$6:$G$1708,$Z297,'Temperature Degree Days'!$I$6:$I$1708),"")</f>
        <v>0.52709999999999868</v>
      </c>
      <c r="AD297" s="15">
        <f>IFERROR(AVERAGEIF('Temperature Degree Days'!$E$6:$E$1708,LEFT($Z297,2),'Temperature Degree Days'!$H$6:$H$1708),"")</f>
        <v>11.509859069612908</v>
      </c>
      <c r="AE297" s="15">
        <f>IFERROR(AVERAGEIF('Temperature Degree Days'!$E$6:$E$1708,LEFT($Z297,2),'Temperature Degree Days'!$I$6:$I$1708),"")</f>
        <v>0.47208580645161291</v>
      </c>
      <c r="AF297" s="15">
        <f>IFERROR($N$8+AC297*$L$8*31+AB297*$M$8*31,"")</f>
        <v>4464.9989502987237</v>
      </c>
      <c r="AG297" s="14">
        <f>IFERROR(AF297/SUMIF($AA$6:$AA$377,AA297,$AF$6:$AF$377),"")</f>
        <v>1.8118911637606063E-2</v>
      </c>
    </row>
    <row r="298" spans="26:33" x14ac:dyDescent="0.2">
      <c r="Z298" s="9" t="s">
        <v>90</v>
      </c>
      <c r="AA298" s="9" t="str">
        <f>LEFT(Z298,2)</f>
        <v>10</v>
      </c>
      <c r="AB298" s="16">
        <f>IFERROR(AVERAGEIF('Temperature Degree Days'!$G$6:$G$1708,$Z298,'Temperature Degree Days'!$H$6:$H$1708),"")</f>
        <v>7.6732799999999983</v>
      </c>
      <c r="AC298" s="15">
        <f>IFERROR(AVERAGEIF('Temperature Degree Days'!$G$6:$G$1708,$Z298,'Temperature Degree Days'!$I$6:$I$1708),"")</f>
        <v>0</v>
      </c>
      <c r="AD298" s="15">
        <f>IFERROR(AVERAGEIF('Temperature Degree Days'!$E$6:$E$1708,LEFT($Z298,2),'Temperature Degree Days'!$H$6:$H$1708),"")</f>
        <v>11.509859069612908</v>
      </c>
      <c r="AE298" s="15">
        <f>IFERROR(AVERAGEIF('Temperature Degree Days'!$E$6:$E$1708,LEFT($Z298,2),'Temperature Degree Days'!$I$6:$I$1708),"")</f>
        <v>0.47208580645161291</v>
      </c>
      <c r="AF298" s="15">
        <f>IFERROR($N$8+AC298*$L$8*31+AB298*$M$8*31,"")</f>
        <v>5064.0014560573009</v>
      </c>
      <c r="AG298" s="14">
        <f>IFERROR(AF298/SUMIF($AA$6:$AA$377,AA298,$AF$6:$AF$377),"")</f>
        <v>2.0549656547818897E-2</v>
      </c>
    </row>
    <row r="299" spans="26:33" x14ac:dyDescent="0.2">
      <c r="Z299" s="9" t="s">
        <v>89</v>
      </c>
      <c r="AA299" s="9" t="str">
        <f>LEFT(Z299,2)</f>
        <v>10</v>
      </c>
      <c r="AB299" s="16">
        <f>IFERROR(AVERAGEIF('Temperature Degree Days'!$G$6:$G$1708,$Z299,'Temperature Degree Days'!$H$6:$H$1708),"")</f>
        <v>11.686109999999999</v>
      </c>
      <c r="AC299" s="15">
        <f>IFERROR(AVERAGEIF('Temperature Degree Days'!$G$6:$G$1708,$Z299,'Temperature Degree Days'!$I$6:$I$1708),"")</f>
        <v>0</v>
      </c>
      <c r="AD299" s="15">
        <f>IFERROR(AVERAGEIF('Temperature Degree Days'!$E$6:$E$1708,LEFT($Z299,2),'Temperature Degree Days'!$H$6:$H$1708),"")</f>
        <v>11.509859069612908</v>
      </c>
      <c r="AE299" s="15">
        <f>IFERROR(AVERAGEIF('Temperature Degree Days'!$E$6:$E$1708,LEFT($Z299,2),'Temperature Degree Days'!$I$6:$I$1708),"")</f>
        <v>0.47208580645161291</v>
      </c>
      <c r="AF299" s="15">
        <f>IFERROR($N$8+AC299*$L$8*31+AB299*$M$8*31,"")</f>
        <v>7945.3123219008721</v>
      </c>
      <c r="AG299" s="14">
        <f>IFERROR(AF299/SUMIF($AA$6:$AA$377,AA299,$AF$6:$AF$377),"")</f>
        <v>3.22419811283658E-2</v>
      </c>
    </row>
    <row r="300" spans="26:33" x14ac:dyDescent="0.2">
      <c r="Z300" s="9" t="s">
        <v>88</v>
      </c>
      <c r="AA300" s="9" t="str">
        <f>LEFT(Z300,2)</f>
        <v>10</v>
      </c>
      <c r="AB300" s="16">
        <f>IFERROR(AVERAGEIF('Temperature Degree Days'!$G$6:$G$1708,$Z300,'Temperature Degree Days'!$H$6:$H$1708),"")</f>
        <v>10.980509999999999</v>
      </c>
      <c r="AC300" s="15">
        <f>IFERROR(AVERAGEIF('Temperature Degree Days'!$G$6:$G$1708,$Z300,'Temperature Degree Days'!$I$6:$I$1708),"")</f>
        <v>0</v>
      </c>
      <c r="AD300" s="15">
        <f>IFERROR(AVERAGEIF('Temperature Degree Days'!$E$6:$E$1708,LEFT($Z300,2),'Temperature Degree Days'!$H$6:$H$1708),"")</f>
        <v>11.509859069612908</v>
      </c>
      <c r="AE300" s="15">
        <f>IFERROR(AVERAGEIF('Temperature Degree Days'!$E$6:$E$1708,LEFT($Z300,2),'Temperature Degree Days'!$I$6:$I$1708),"")</f>
        <v>0.47208580645161291</v>
      </c>
      <c r="AF300" s="15">
        <f>IFERROR($N$8+AC300*$L$8*31+AB300*$M$8*31,"")</f>
        <v>7438.6741271756464</v>
      </c>
      <c r="AG300" s="14">
        <f>IFERROR(AF300/SUMIF($AA$6:$AA$377,AA300,$AF$6:$AF$377),"")</f>
        <v>3.0186049473141456E-2</v>
      </c>
    </row>
    <row r="301" spans="26:33" x14ac:dyDescent="0.2">
      <c r="Z301" s="9" t="s">
        <v>87</v>
      </c>
      <c r="AA301" s="9" t="str">
        <f>LEFT(Z301,2)</f>
        <v>10</v>
      </c>
      <c r="AB301" s="16">
        <f>IFERROR(AVERAGEIF('Temperature Degree Days'!$G$6:$G$1708,$Z301,'Temperature Degree Days'!$H$6:$H$1708),"")</f>
        <v>9.2870700000000017</v>
      </c>
      <c r="AC301" s="15">
        <f>IFERROR(AVERAGEIF('Temperature Degree Days'!$G$6:$G$1708,$Z301,'Temperature Degree Days'!$I$6:$I$1708),"")</f>
        <v>0</v>
      </c>
      <c r="AD301" s="15">
        <f>IFERROR(AVERAGEIF('Temperature Degree Days'!$E$6:$E$1708,LEFT($Z301,2),'Temperature Degree Days'!$H$6:$H$1708),"")</f>
        <v>11.509859069612908</v>
      </c>
      <c r="AE301" s="15">
        <f>IFERROR(AVERAGEIF('Temperature Degree Days'!$E$6:$E$1708,LEFT($Z301,2),'Temperature Degree Days'!$I$6:$I$1708),"")</f>
        <v>0.47208580645161291</v>
      </c>
      <c r="AF301" s="15">
        <f>IFERROR($N$8+AC301*$L$8*31+AB301*$M$8*31,"")</f>
        <v>6222.7424598351099</v>
      </c>
      <c r="AG301" s="14">
        <f>IFERROR(AF301/SUMIF($AA$6:$AA$377,AA301,$AF$6:$AF$377),"")</f>
        <v>2.525181350060305E-2</v>
      </c>
    </row>
    <row r="302" spans="26:33" x14ac:dyDescent="0.2">
      <c r="Z302" s="9" t="s">
        <v>86</v>
      </c>
      <c r="AA302" s="9" t="str">
        <f>LEFT(Z302,2)</f>
        <v>10</v>
      </c>
      <c r="AB302" s="16">
        <f>IFERROR(AVERAGEIF('Temperature Degree Days'!$G$6:$G$1708,$Z302,'Temperature Degree Days'!$H$6:$H$1708),"")</f>
        <v>15.118349999999998</v>
      </c>
      <c r="AC302" s="15">
        <f>IFERROR(AVERAGEIF('Temperature Degree Days'!$G$6:$G$1708,$Z302,'Temperature Degree Days'!$I$6:$I$1708),"")</f>
        <v>0</v>
      </c>
      <c r="AD302" s="15">
        <f>IFERROR(AVERAGEIF('Temperature Degree Days'!$E$6:$E$1708,LEFT($Z302,2),'Temperature Degree Days'!$H$6:$H$1708),"")</f>
        <v>11.509859069612908</v>
      </c>
      <c r="AE302" s="15">
        <f>IFERROR(AVERAGEIF('Temperature Degree Days'!$E$6:$E$1708,LEFT($Z302,2),'Temperature Degree Days'!$I$6:$I$1708),"")</f>
        <v>0.47208580645161291</v>
      </c>
      <c r="AF302" s="15">
        <f>IFERROR($N$8+AC302*$L$8*31+AB302*$M$8*31,"")</f>
        <v>10409.745254814285</v>
      </c>
      <c r="AG302" s="14">
        <f>IFERROR(AF302/SUMIF($AA$6:$AA$377,AA302,$AF$6:$AF$377),"")</f>
        <v>4.2242620108421336E-2</v>
      </c>
    </row>
    <row r="303" spans="26:33" x14ac:dyDescent="0.2">
      <c r="Z303" s="9" t="s">
        <v>85</v>
      </c>
      <c r="AA303" s="9" t="str">
        <f>LEFT(Z303,2)</f>
        <v>10</v>
      </c>
      <c r="AB303" s="16">
        <f>IFERROR(AVERAGEIF('Temperature Degree Days'!$G$6:$G$1708,$Z303,'Temperature Degree Days'!$H$6:$H$1708),"")</f>
        <v>17.936429999999998</v>
      </c>
      <c r="AC303" s="15">
        <f>IFERROR(AVERAGEIF('Temperature Degree Days'!$G$6:$G$1708,$Z303,'Temperature Degree Days'!$I$6:$I$1708),"")</f>
        <v>0</v>
      </c>
      <c r="AD303" s="15">
        <f>IFERROR(AVERAGEIF('Temperature Degree Days'!$E$6:$E$1708,LEFT($Z303,2),'Temperature Degree Days'!$H$6:$H$1708),"")</f>
        <v>11.509859069612908</v>
      </c>
      <c r="AE303" s="15">
        <f>IFERROR(AVERAGEIF('Temperature Degree Days'!$E$6:$E$1708,LEFT($Z303,2),'Temperature Degree Days'!$I$6:$I$1708),"")</f>
        <v>0.47208580645161291</v>
      </c>
      <c r="AF303" s="15">
        <f>IFERROR($N$8+AC303*$L$8*31+AB303*$M$8*31,"")</f>
        <v>12433.196167216864</v>
      </c>
      <c r="AG303" s="14">
        <f>IFERROR(AF303/SUMIF($AA$6:$AA$377,AA303,$AF$6:$AF$377),"")</f>
        <v>5.0453759392654056E-2</v>
      </c>
    </row>
    <row r="304" spans="26:33" x14ac:dyDescent="0.2">
      <c r="Z304" s="9" t="s">
        <v>84</v>
      </c>
      <c r="AA304" s="9" t="str">
        <f>LEFT(Z304,2)</f>
        <v>10</v>
      </c>
      <c r="AB304" s="16">
        <f>IFERROR(AVERAGEIF('Temperature Degree Days'!$G$6:$G$1708,$Z304,'Temperature Degree Days'!$H$6:$H$1708),"")</f>
        <v>14.452800000000002</v>
      </c>
      <c r="AC304" s="15">
        <f>IFERROR(AVERAGEIF('Temperature Degree Days'!$G$6:$G$1708,$Z304,'Temperature Degree Days'!$I$6:$I$1708),"")</f>
        <v>0</v>
      </c>
      <c r="AD304" s="15">
        <f>IFERROR(AVERAGEIF('Temperature Degree Days'!$E$6:$E$1708,LEFT($Z304,2),'Temperature Degree Days'!$H$6:$H$1708),"")</f>
        <v>11.509859069612908</v>
      </c>
      <c r="AE304" s="15">
        <f>IFERROR(AVERAGEIF('Temperature Degree Days'!$E$6:$E$1708,LEFT($Z304,2),'Temperature Degree Days'!$I$6:$I$1708),"")</f>
        <v>0.47208580645161291</v>
      </c>
      <c r="AF304" s="15">
        <f>IFERROR($N$8+AC304*$L$8*31+AB304*$M$8*31,"")</f>
        <v>9931.863947417216</v>
      </c>
      <c r="AG304" s="14">
        <f>IFERROR(AF304/SUMIF($AA$6:$AA$377,AA304,$AF$6:$AF$377),"")</f>
        <v>4.0303383553525432E-2</v>
      </c>
    </row>
    <row r="305" spans="26:33" x14ac:dyDescent="0.2">
      <c r="Z305" s="9" t="s">
        <v>83</v>
      </c>
      <c r="AA305" s="9" t="str">
        <f>LEFT(Z305,2)</f>
        <v>10</v>
      </c>
      <c r="AB305" s="16">
        <f>IFERROR(AVERAGEIF('Temperature Degree Days'!$G$6:$G$1708,$Z305,'Temperature Degree Days'!$H$6:$H$1708),"")</f>
        <v>18.093209999999999</v>
      </c>
      <c r="AC305" s="15">
        <f>IFERROR(AVERAGEIF('Temperature Degree Days'!$G$6:$G$1708,$Z305,'Temperature Degree Days'!$I$6:$I$1708),"")</f>
        <v>0</v>
      </c>
      <c r="AD305" s="15">
        <f>IFERROR(AVERAGEIF('Temperature Degree Days'!$E$6:$E$1708,LEFT($Z305,2),'Temperature Degree Days'!$H$6:$H$1708),"")</f>
        <v>11.509859069612908</v>
      </c>
      <c r="AE305" s="15">
        <f>IFERROR(AVERAGEIF('Temperature Degree Days'!$E$6:$E$1708,LEFT($Z305,2),'Temperature Degree Days'!$I$6:$I$1708),"")</f>
        <v>0.47208580645161291</v>
      </c>
      <c r="AF305" s="15">
        <f>IFERROR($N$8+AC305*$L$8*31+AB305*$M$8*31,"")</f>
        <v>12545.76807221831</v>
      </c>
      <c r="AG305" s="14">
        <f>IFERROR(AF305/SUMIF($AA$6:$AA$377,AA305,$AF$6:$AF$377),"")</f>
        <v>5.091057481910824E-2</v>
      </c>
    </row>
    <row r="306" spans="26:33" x14ac:dyDescent="0.2">
      <c r="Z306" s="9" t="s">
        <v>82</v>
      </c>
      <c r="AA306" s="9" t="str">
        <f>LEFT(Z306,2)</f>
        <v>10</v>
      </c>
      <c r="AB306" s="16">
        <f>IFERROR(AVERAGEIF('Temperature Degree Days'!$G$6:$G$1708,$Z306,'Temperature Degree Days'!$H$6:$H$1708),"")</f>
        <v>14.999369999999999</v>
      </c>
      <c r="AC306" s="15">
        <f>IFERROR(AVERAGEIF('Temperature Degree Days'!$G$6:$G$1708,$Z306,'Temperature Degree Days'!$I$6:$I$1708),"")</f>
        <v>0</v>
      </c>
      <c r="AD306" s="15">
        <f>IFERROR(AVERAGEIF('Temperature Degree Days'!$E$6:$E$1708,LEFT($Z306,2),'Temperature Degree Days'!$H$6:$H$1708),"")</f>
        <v>11.509859069612908</v>
      </c>
      <c r="AE306" s="15">
        <f>IFERROR(AVERAGEIF('Temperature Degree Days'!$E$6:$E$1708,LEFT($Z306,2),'Temperature Degree Days'!$I$6:$I$1708),"")</f>
        <v>0.47208580645161291</v>
      </c>
      <c r="AF306" s="15">
        <f>IFERROR($N$8+AC306*$L$8*31+AB306*$M$8*31,"")</f>
        <v>10324.314681673119</v>
      </c>
      <c r="AG306" s="14">
        <f>IFERROR(AF306/SUMIF($AA$6:$AA$377,AA306,$AF$6:$AF$377),"")</f>
        <v>4.1895943877782747E-2</v>
      </c>
    </row>
    <row r="307" spans="26:33" x14ac:dyDescent="0.2">
      <c r="Z307" s="9" t="s">
        <v>81</v>
      </c>
      <c r="AA307" s="9" t="str">
        <f>LEFT(Z307,2)</f>
        <v>10</v>
      </c>
      <c r="AB307" s="16">
        <f>IFERROR(AVERAGEIF('Temperature Degree Days'!$G$6:$G$1708,$Z307,'Temperature Degree Days'!$H$6:$H$1708),"")</f>
        <v>10.69134</v>
      </c>
      <c r="AC307" s="15">
        <f>IFERROR(AVERAGEIF('Temperature Degree Days'!$G$6:$G$1708,$Z307,'Temperature Degree Days'!$I$6:$I$1708),"")</f>
        <v>0</v>
      </c>
      <c r="AD307" s="15">
        <f>IFERROR(AVERAGEIF('Temperature Degree Days'!$E$6:$E$1708,LEFT($Z307,2),'Temperature Degree Days'!$H$6:$H$1708),"")</f>
        <v>11.509859069612908</v>
      </c>
      <c r="AE307" s="15">
        <f>IFERROR(AVERAGEIF('Temperature Degree Days'!$E$6:$E$1708,LEFT($Z307,2),'Temperature Degree Days'!$I$6:$I$1708),"")</f>
        <v>0.47208580645161291</v>
      </c>
      <c r="AF307" s="15">
        <f>IFERROR($N$8+AC307*$L$8*31+AB307*$M$8*31,"")</f>
        <v>7231.042938444506</v>
      </c>
      <c r="AG307" s="14">
        <f>IFERROR(AF307/SUMIF($AA$6:$AA$377,AA307,$AF$6:$AF$377),"")</f>
        <v>2.9343484625152197E-2</v>
      </c>
    </row>
    <row r="308" spans="26:33" x14ac:dyDescent="0.2">
      <c r="Z308" s="9" t="s">
        <v>80</v>
      </c>
      <c r="AA308" s="9" t="str">
        <f>LEFT(Z308,2)</f>
        <v>10</v>
      </c>
      <c r="AB308" s="16">
        <f>IFERROR(AVERAGEIF('Temperature Degree Days'!$G$6:$G$1708,$Z308,'Temperature Degree Days'!$H$6:$H$1708),"")</f>
        <v>10.16478</v>
      </c>
      <c r="AC308" s="15">
        <f>IFERROR(AVERAGEIF('Temperature Degree Days'!$G$6:$G$1708,$Z308,'Temperature Degree Days'!$I$6:$I$1708),"")</f>
        <v>1.1867700000000014</v>
      </c>
      <c r="AD308" s="15">
        <f>IFERROR(AVERAGEIF('Temperature Degree Days'!$E$6:$E$1708,LEFT($Z308,2),'Temperature Degree Days'!$H$6:$H$1708),"")</f>
        <v>11.509859069612908</v>
      </c>
      <c r="AE308" s="15">
        <f>IFERROR(AVERAGEIF('Temperature Degree Days'!$E$6:$E$1708,LEFT($Z308,2),'Temperature Degree Days'!$I$6:$I$1708),"")</f>
        <v>0.47208580645161291</v>
      </c>
      <c r="AF308" s="15">
        <f>IFERROR($N$8+AC308*$L$8*31+AB308*$M$8*31,"")</f>
        <v>7181.0620061045038</v>
      </c>
      <c r="AG308" s="14">
        <f>IFERROR(AF308/SUMIF($AA$6:$AA$377,AA308,$AF$6:$AF$377),"")</f>
        <v>2.9140662607338941E-2</v>
      </c>
    </row>
    <row r="309" spans="26:33" x14ac:dyDescent="0.2">
      <c r="Z309" s="9" t="s">
        <v>79</v>
      </c>
      <c r="AA309" s="9" t="str">
        <f>LEFT(Z309,2)</f>
        <v>10</v>
      </c>
      <c r="AB309" s="16">
        <f>IFERROR(AVERAGEIF('Temperature Degree Days'!$G$6:$G$1708,$Z309,'Temperature Degree Days'!$H$6:$H$1708),"")</f>
        <v>8.4471600000000002</v>
      </c>
      <c r="AC309" s="15">
        <f>IFERROR(AVERAGEIF('Temperature Degree Days'!$G$6:$G$1708,$Z309,'Temperature Degree Days'!$I$6:$I$1708),"")</f>
        <v>0.56444999999999934</v>
      </c>
      <c r="AD309" s="15">
        <f>IFERROR(AVERAGEIF('Temperature Degree Days'!$E$6:$E$1708,LEFT($Z309,2),'Temperature Degree Days'!$H$6:$H$1708),"")</f>
        <v>11.509859069612908</v>
      </c>
      <c r="AE309" s="15">
        <f>IFERROR(AVERAGEIF('Temperature Degree Days'!$E$6:$E$1708,LEFT($Z309,2),'Temperature Degree Days'!$I$6:$I$1708),"")</f>
        <v>0.47208580645161291</v>
      </c>
      <c r="AF309" s="15">
        <f>IFERROR($N$8+AC309*$L$8*31+AB309*$M$8*31,"")</f>
        <v>5775.717880658377</v>
      </c>
      <c r="AG309" s="14">
        <f>IFERROR(AF309/SUMIF($AA$6:$AA$377,AA309,$AF$6:$AF$377),"")</f>
        <v>2.3437793174932116E-2</v>
      </c>
    </row>
    <row r="310" spans="26:33" x14ac:dyDescent="0.2">
      <c r="Z310" s="9" t="s">
        <v>78</v>
      </c>
      <c r="AA310" s="9" t="str">
        <f>LEFT(Z310,2)</f>
        <v>10</v>
      </c>
      <c r="AB310" s="16">
        <f>IFERROR(AVERAGEIF('Temperature Degree Days'!$G$6:$G$1708,$Z310,'Temperature Degree Days'!$H$6:$H$1708),"")</f>
        <v>13.844669999999999</v>
      </c>
      <c r="AC310" s="15">
        <f>IFERROR(AVERAGEIF('Temperature Degree Days'!$G$6:$G$1708,$Z310,'Temperature Degree Days'!$I$6:$I$1708),"")</f>
        <v>0</v>
      </c>
      <c r="AD310" s="15">
        <f>IFERROR(AVERAGEIF('Temperature Degree Days'!$E$6:$E$1708,LEFT($Z310,2),'Temperature Degree Days'!$H$6:$H$1708),"")</f>
        <v>11.509859069612908</v>
      </c>
      <c r="AE310" s="15">
        <f>IFERROR(AVERAGEIF('Temperature Degree Days'!$E$6:$E$1708,LEFT($Z310,2),'Temperature Degree Days'!$I$6:$I$1708),"")</f>
        <v>0.47208580645161291</v>
      </c>
      <c r="AF310" s="15">
        <f>IFERROR($N$8+AC310*$L$8*31+AB310*$M$8*31,"")</f>
        <v>9495.2116155602816</v>
      </c>
      <c r="AG310" s="14">
        <f>IFERROR(AF310/SUMIF($AA$6:$AA$377,AA310,$AF$6:$AF$377),"")</f>
        <v>3.8531453681796987E-2</v>
      </c>
    </row>
    <row r="311" spans="26:33" x14ac:dyDescent="0.2">
      <c r="Z311" s="9" t="s">
        <v>77</v>
      </c>
      <c r="AA311" s="9" t="str">
        <f>LEFT(Z311,2)</f>
        <v>10</v>
      </c>
      <c r="AB311" s="16">
        <f>IFERROR(AVERAGEIF('Temperature Degree Days'!$G$6:$G$1708,$Z311,'Temperature Degree Days'!$H$6:$H$1708),"")</f>
        <v>14.552940000000001</v>
      </c>
      <c r="AC311" s="15">
        <f>IFERROR(AVERAGEIF('Temperature Degree Days'!$G$6:$G$1708,$Z311,'Temperature Degree Days'!$I$6:$I$1708),"")</f>
        <v>0.29130000000000111</v>
      </c>
      <c r="AD311" s="15">
        <f>IFERROR(AVERAGEIF('Temperature Degree Days'!$E$6:$E$1708,LEFT($Z311,2),'Temperature Degree Days'!$H$6:$H$1708),"")</f>
        <v>11.509859069612908</v>
      </c>
      <c r="AE311" s="15">
        <f>IFERROR(AVERAGEIF('Temperature Degree Days'!$E$6:$E$1708,LEFT($Z311,2),'Temperature Degree Days'!$I$6:$I$1708),"")</f>
        <v>0.47208580645161291</v>
      </c>
      <c r="AF311" s="15">
        <f>IFERROR($N$8+AC311*$L$8*31+AB311*$M$8*31,"")</f>
        <v>10084.301622750523</v>
      </c>
      <c r="AG311" s="14">
        <f>IFERROR(AF311/SUMIF($AA$6:$AA$377,AA311,$AF$6:$AF$377),"")</f>
        <v>4.0921973792929958E-2</v>
      </c>
    </row>
    <row r="312" spans="26:33" x14ac:dyDescent="0.2">
      <c r="Z312" s="9" t="s">
        <v>76</v>
      </c>
      <c r="AA312" s="9" t="str">
        <f>LEFT(Z312,2)</f>
        <v>10</v>
      </c>
      <c r="AB312" s="16">
        <f>IFERROR(AVERAGEIF('Temperature Degree Days'!$G$6:$G$1708,$Z312,'Temperature Degree Days'!$H$6:$H$1708),"")</f>
        <v>19.421969999999998</v>
      </c>
      <c r="AC312" s="15">
        <f>IFERROR(AVERAGEIF('Temperature Degree Days'!$G$6:$G$1708,$Z312,'Temperature Degree Days'!$I$6:$I$1708),"")</f>
        <v>0</v>
      </c>
      <c r="AD312" s="15">
        <f>IFERROR(AVERAGEIF('Temperature Degree Days'!$E$6:$E$1708,LEFT($Z312,2),'Temperature Degree Days'!$H$6:$H$1708),"")</f>
        <v>11.509859069612908</v>
      </c>
      <c r="AE312" s="15">
        <f>IFERROR(AVERAGEIF('Temperature Degree Days'!$E$6:$E$1708,LEFT($Z312,2),'Temperature Degree Days'!$I$6:$I$1708),"")</f>
        <v>0.47208580645161291</v>
      </c>
      <c r="AF312" s="15">
        <f>IFERROR($N$8+AC312*$L$8*31+AB312*$M$8*31,"")</f>
        <v>13499.850509325865</v>
      </c>
      <c r="AG312" s="14">
        <f>IFERROR(AF312/SUMIF($AA$6:$AA$377,AA312,$AF$6:$AF$377),"")</f>
        <v>5.4782229788206738E-2</v>
      </c>
    </row>
    <row r="313" spans="26:33" x14ac:dyDescent="0.2">
      <c r="Z313" s="9" t="s">
        <v>75</v>
      </c>
      <c r="AA313" s="9" t="str">
        <f>LEFT(Z313,2)</f>
        <v>10</v>
      </c>
      <c r="AB313" s="16">
        <f>IFERROR(AVERAGEIF('Temperature Degree Days'!$G$6:$G$1708,$Z313,'Temperature Degree Days'!$H$6:$H$1708),"")</f>
        <v>20.668469999999999</v>
      </c>
      <c r="AC313" s="15">
        <f>IFERROR(AVERAGEIF('Temperature Degree Days'!$G$6:$G$1708,$Z313,'Temperature Degree Days'!$I$6:$I$1708),"")</f>
        <v>0</v>
      </c>
      <c r="AD313" s="15">
        <f>IFERROR(AVERAGEIF('Temperature Degree Days'!$E$6:$E$1708,LEFT($Z313,2),'Temperature Degree Days'!$H$6:$H$1708),"")</f>
        <v>11.509859069612908</v>
      </c>
      <c r="AE313" s="15">
        <f>IFERROR(AVERAGEIF('Temperature Degree Days'!$E$6:$E$1708,LEFT($Z313,2),'Temperature Degree Days'!$I$6:$I$1708),"")</f>
        <v>0.47208580645161291</v>
      </c>
      <c r="AF313" s="15">
        <f>IFERROR($N$8+AC313*$L$8*31+AB313*$M$8*31,"")</f>
        <v>14394.86823852795</v>
      </c>
      <c r="AG313" s="14">
        <f>IFERROR(AF313/SUMIF($AA$6:$AA$377,AA313,$AF$6:$AF$377),"")</f>
        <v>5.8414200888316052E-2</v>
      </c>
    </row>
    <row r="314" spans="26:33" x14ac:dyDescent="0.2">
      <c r="Z314" s="9" t="s">
        <v>74</v>
      </c>
      <c r="AA314" s="9" t="str">
        <f>LEFT(Z314,2)</f>
        <v>10</v>
      </c>
      <c r="AB314" s="16">
        <f>IFERROR(AVERAGEIF('Temperature Degree Days'!$G$6:$G$1708,$Z314,'Temperature Degree Days'!$H$6:$H$1708),"")</f>
        <v>17.199060000000003</v>
      </c>
      <c r="AC314" s="15">
        <f>IFERROR(AVERAGEIF('Temperature Degree Days'!$G$6:$G$1708,$Z314,'Temperature Degree Days'!$I$6:$I$1708),"")</f>
        <v>0</v>
      </c>
      <c r="AD314" s="15">
        <f>IFERROR(AVERAGEIF('Temperature Degree Days'!$E$6:$E$1708,LEFT($Z314,2),'Temperature Degree Days'!$H$6:$H$1708),"")</f>
        <v>11.509859069612908</v>
      </c>
      <c r="AE314" s="15">
        <f>IFERROR(AVERAGEIF('Temperature Degree Days'!$E$6:$E$1708,LEFT($Z314,2),'Temperature Degree Days'!$I$6:$I$1708),"")</f>
        <v>0.47208580645161291</v>
      </c>
      <c r="AF314" s="15">
        <f>IFERROR($N$8+AC314*$L$8*31+AB314*$M$8*31,"")</f>
        <v>11903.746329285264</v>
      </c>
      <c r="AG314" s="14">
        <f>IFERROR(AF314/SUMIF($AA$6:$AA$377,AA314,$AF$6:$AF$377),"")</f>
        <v>4.830525836570853E-2</v>
      </c>
    </row>
    <row r="315" spans="26:33" x14ac:dyDescent="0.2">
      <c r="Z315" s="9" t="s">
        <v>73</v>
      </c>
      <c r="AA315" s="9" t="str">
        <f>LEFT(Z315,2)</f>
        <v>10</v>
      </c>
      <c r="AB315" s="16">
        <f>IFERROR(AVERAGEIF('Temperature Degree Days'!$G$6:$G$1708,$Z315,'Temperature Degree Days'!$H$6:$H$1708),"")</f>
        <v>20.811299999999999</v>
      </c>
      <c r="AC315" s="15">
        <f>IFERROR(AVERAGEIF('Temperature Degree Days'!$G$6:$G$1708,$Z315,'Temperature Degree Days'!$I$6:$I$1708),"")</f>
        <v>0</v>
      </c>
      <c r="AD315" s="15">
        <f>IFERROR(AVERAGEIF('Temperature Degree Days'!$E$6:$E$1708,LEFT($Z315,2),'Temperature Degree Days'!$H$6:$H$1708),"")</f>
        <v>11.509859069612908</v>
      </c>
      <c r="AE315" s="15">
        <f>IFERROR(AVERAGEIF('Temperature Degree Days'!$E$6:$E$1708,LEFT($Z315,2),'Temperature Degree Days'!$I$6:$I$1708),"")</f>
        <v>0.47208580645161291</v>
      </c>
      <c r="AF315" s="15">
        <f>IFERROR($N$8+AC315*$L$8*31+AB315*$M$8*31,"")</f>
        <v>14497.42369962858</v>
      </c>
      <c r="AG315" s="14">
        <f>IFERROR(AF315/SUMIF($AA$6:$AA$377,AA315,$AF$6:$AF$377),"")</f>
        <v>5.8830369706790682E-2</v>
      </c>
    </row>
    <row r="316" spans="26:33" x14ac:dyDescent="0.2">
      <c r="Z316" s="9" t="s">
        <v>72</v>
      </c>
      <c r="AA316" s="9" t="str">
        <f>LEFT(Z316,2)</f>
        <v>11</v>
      </c>
      <c r="AB316" s="16">
        <f>IFERROR(AVERAGEIF('Temperature Degree Days'!$G$6:$G$1708,$Z316,'Temperature Degree Days'!$H$6:$H$1708),"")</f>
        <v>21.401610000000002</v>
      </c>
      <c r="AC316" s="15">
        <f>IFERROR(AVERAGEIF('Temperature Degree Days'!$G$6:$G$1708,$Z316,'Temperature Degree Days'!$I$6:$I$1708),"")</f>
        <v>0</v>
      </c>
      <c r="AD316" s="15">
        <f>IFERROR(AVERAGEIF('Temperature Degree Days'!$E$6:$E$1708,LEFT($Z316,2),'Temperature Degree Days'!$H$6:$H$1708),"")</f>
        <v>24.365944024933334</v>
      </c>
      <c r="AE316" s="15">
        <f>IFERROR(AVERAGEIF('Temperature Degree Days'!$E$6:$E$1708,LEFT($Z316,2),'Temperature Degree Days'!$I$6:$I$1708),"")</f>
        <v>0</v>
      </c>
      <c r="AF316" s="15">
        <f>IFERROR($N$8+AC316*$L$8*31+AB316*$M$8*31,"")</f>
        <v>14921.280832179951</v>
      </c>
      <c r="AG316" s="14">
        <f>IFERROR(AF316/SUMIF($AA$6:$AA$377,AA316,$AF$6:$AF$377),"")</f>
        <v>2.9172049561570618E-2</v>
      </c>
    </row>
    <row r="317" spans="26:33" x14ac:dyDescent="0.2">
      <c r="Z317" s="9" t="s">
        <v>71</v>
      </c>
      <c r="AA317" s="9" t="str">
        <f>LEFT(Z317,2)</f>
        <v>11</v>
      </c>
      <c r="AB317" s="16">
        <f>IFERROR(AVERAGEIF('Temperature Degree Days'!$G$6:$G$1708,$Z317,'Temperature Degree Days'!$H$6:$H$1708),"")</f>
        <v>20.978160000000003</v>
      </c>
      <c r="AC317" s="15">
        <f>IFERROR(AVERAGEIF('Temperature Degree Days'!$G$6:$G$1708,$Z317,'Temperature Degree Days'!$I$6:$I$1708),"")</f>
        <v>0</v>
      </c>
      <c r="AD317" s="15">
        <f>IFERROR(AVERAGEIF('Temperature Degree Days'!$E$6:$E$1708,LEFT($Z317,2),'Temperature Degree Days'!$H$6:$H$1708),"")</f>
        <v>24.365944024933334</v>
      </c>
      <c r="AE317" s="15">
        <f>IFERROR(AVERAGEIF('Temperature Degree Days'!$E$6:$E$1708,LEFT($Z317,2),'Temperature Degree Days'!$I$6:$I$1708),"")</f>
        <v>0</v>
      </c>
      <c r="AF317" s="15">
        <f>IFERROR($N$8+AC317*$L$8*31+AB317*$M$8*31,"")</f>
        <v>14617.233293126103</v>
      </c>
      <c r="AG317" s="14">
        <f>IFERROR(AF317/SUMIF($AA$6:$AA$377,AA317,$AF$6:$AF$377),"")</f>
        <v>2.8577617355776082E-2</v>
      </c>
    </row>
    <row r="318" spans="26:33" x14ac:dyDescent="0.2">
      <c r="Z318" s="9" t="s">
        <v>70</v>
      </c>
      <c r="AA318" s="9" t="str">
        <f>LEFT(Z318,2)</f>
        <v>11</v>
      </c>
      <c r="AB318" s="16">
        <f>IFERROR(AVERAGEIF('Temperature Degree Days'!$G$6:$G$1708,$Z318,'Temperature Degree Days'!$H$6:$H$1708),"")</f>
        <v>20.534010000000002</v>
      </c>
      <c r="AC318" s="15">
        <f>IFERROR(AVERAGEIF('Temperature Degree Days'!$G$6:$G$1708,$Z318,'Temperature Degree Days'!$I$6:$I$1708),"")</f>
        <v>0</v>
      </c>
      <c r="AD318" s="15">
        <f>IFERROR(AVERAGEIF('Temperature Degree Days'!$E$6:$E$1708,LEFT($Z318,2),'Temperature Degree Days'!$H$6:$H$1708),"")</f>
        <v>24.365944024933334</v>
      </c>
      <c r="AE318" s="15">
        <f>IFERROR(AVERAGEIF('Temperature Degree Days'!$E$6:$E$1708,LEFT($Z318,2),'Temperature Degree Days'!$I$6:$I$1708),"")</f>
        <v>0</v>
      </c>
      <c r="AF318" s="15">
        <f>IFERROR($N$8+AC318*$L$8*31+AB318*$M$8*31,"")</f>
        <v>14298.322643767813</v>
      </c>
      <c r="AG318" s="14">
        <f>IFERROR(AF318/SUMIF($AA$6:$AA$377,AA318,$AF$6:$AF$377),"")</f>
        <v>2.7954126827487866E-2</v>
      </c>
    </row>
    <row r="319" spans="26:33" x14ac:dyDescent="0.2">
      <c r="Z319" s="9" t="s">
        <v>69</v>
      </c>
      <c r="AA319" s="9" t="str">
        <f>LEFT(Z319,2)</f>
        <v>11</v>
      </c>
      <c r="AB319" s="16">
        <f>IFERROR(AVERAGEIF('Temperature Degree Days'!$G$6:$G$1708,$Z319,'Temperature Degree Days'!$H$6:$H$1708),"")</f>
        <v>21.526440000000001</v>
      </c>
      <c r="AC319" s="15">
        <f>IFERROR(AVERAGEIF('Temperature Degree Days'!$G$6:$G$1708,$Z319,'Temperature Degree Days'!$I$6:$I$1708),"")</f>
        <v>0</v>
      </c>
      <c r="AD319" s="15">
        <f>IFERROR(AVERAGEIF('Temperature Degree Days'!$E$6:$E$1708,LEFT($Z319,2),'Temperature Degree Days'!$H$6:$H$1708),"")</f>
        <v>24.365944024933334</v>
      </c>
      <c r="AE319" s="15">
        <f>IFERROR(AVERAGEIF('Temperature Degree Days'!$E$6:$E$1708,LEFT($Z319,2),'Temperature Degree Days'!$I$6:$I$1708),"")</f>
        <v>0</v>
      </c>
      <c r="AF319" s="15">
        <f>IFERROR($N$8+AC319*$L$8*31+AB319*$M$8*31,"")</f>
        <v>15010.911849537591</v>
      </c>
      <c r="AG319" s="14">
        <f>IFERROR(AF319/SUMIF($AA$6:$AA$377,AA319,$AF$6:$AF$377),"")</f>
        <v>2.9347283880260741E-2</v>
      </c>
    </row>
    <row r="320" spans="26:33" x14ac:dyDescent="0.2">
      <c r="Z320" s="9" t="s">
        <v>68</v>
      </c>
      <c r="AA320" s="9" t="str">
        <f>LEFT(Z320,2)</f>
        <v>11</v>
      </c>
      <c r="AB320" s="16">
        <f>IFERROR(AVERAGEIF('Temperature Degree Days'!$G$6:$G$1708,$Z320,'Temperature Degree Days'!$H$6:$H$1708),"")</f>
        <v>22.084530000000001</v>
      </c>
      <c r="AC320" s="15">
        <f>IFERROR(AVERAGEIF('Temperature Degree Days'!$G$6:$G$1708,$Z320,'Temperature Degree Days'!$I$6:$I$1708),"")</f>
        <v>0</v>
      </c>
      <c r="AD320" s="15">
        <f>IFERROR(AVERAGEIF('Temperature Degree Days'!$E$6:$E$1708,LEFT($Z320,2),'Temperature Degree Days'!$H$6:$H$1708),"")</f>
        <v>24.365944024933334</v>
      </c>
      <c r="AE320" s="15">
        <f>IFERROR(AVERAGEIF('Temperature Degree Days'!$E$6:$E$1708,LEFT($Z320,2),'Temperature Degree Days'!$I$6:$I$1708),"")</f>
        <v>0</v>
      </c>
      <c r="AF320" s="15">
        <f>IFERROR($N$8+AC320*$L$8*31+AB320*$M$8*31,"")</f>
        <v>15411.634227789009</v>
      </c>
      <c r="AG320" s="14">
        <f>IFERROR(AF320/SUMIF($AA$6:$AA$377,AA320,$AF$6:$AF$377),"")</f>
        <v>3.013072152279675E-2</v>
      </c>
    </row>
    <row r="321" spans="26:33" x14ac:dyDescent="0.2">
      <c r="Z321" s="9" t="s">
        <v>67</v>
      </c>
      <c r="AA321" s="9" t="str">
        <f>LEFT(Z321,2)</f>
        <v>11</v>
      </c>
      <c r="AB321" s="16">
        <f>IFERROR(AVERAGEIF('Temperature Degree Days'!$G$6:$G$1708,$Z321,'Temperature Degree Days'!$H$6:$H$1708),"")</f>
        <v>22.323839999999997</v>
      </c>
      <c r="AC321" s="15">
        <f>IFERROR(AVERAGEIF('Temperature Degree Days'!$G$6:$G$1708,$Z321,'Temperature Degree Days'!$I$6:$I$1708),"")</f>
        <v>0</v>
      </c>
      <c r="AD321" s="15">
        <f>IFERROR(AVERAGEIF('Temperature Degree Days'!$E$6:$E$1708,LEFT($Z321,2),'Temperature Degree Days'!$H$6:$H$1708),"")</f>
        <v>24.365944024933334</v>
      </c>
      <c r="AE321" s="15">
        <f>IFERROR(AVERAGEIF('Temperature Degree Days'!$E$6:$E$1708,LEFT($Z321,2),'Temperature Degree Days'!$I$6:$I$1708),"")</f>
        <v>0</v>
      </c>
      <c r="AF321" s="15">
        <f>IFERROR($N$8+AC321*$L$8*31+AB321*$M$8*31,"")</f>
        <v>15583.464707352063</v>
      </c>
      <c r="AG321" s="14">
        <f>IFERROR(AF321/SUMIF($AA$6:$AA$377,AA321,$AF$6:$AF$377),"")</f>
        <v>3.046666099893015E-2</v>
      </c>
    </row>
    <row r="322" spans="26:33" x14ac:dyDescent="0.2">
      <c r="Z322" s="9" t="s">
        <v>66</v>
      </c>
      <c r="AA322" s="9" t="str">
        <f>LEFT(Z322,2)</f>
        <v>11</v>
      </c>
      <c r="AB322" s="16">
        <f>IFERROR(AVERAGEIF('Temperature Degree Days'!$G$6:$G$1708,$Z322,'Temperature Degree Days'!$H$6:$H$1708),"")</f>
        <v>21.454349999999998</v>
      </c>
      <c r="AC322" s="15">
        <f>IFERROR(AVERAGEIF('Temperature Degree Days'!$G$6:$G$1708,$Z322,'Temperature Degree Days'!$I$6:$I$1708),"")</f>
        <v>0</v>
      </c>
      <c r="AD322" s="15">
        <f>IFERROR(AVERAGEIF('Temperature Degree Days'!$E$6:$E$1708,LEFT($Z322,2),'Temperature Degree Days'!$H$6:$H$1708),"")</f>
        <v>24.365944024933334</v>
      </c>
      <c r="AE322" s="15">
        <f>IFERROR(AVERAGEIF('Temperature Degree Days'!$E$6:$E$1708,LEFT($Z322,2),'Temperature Degree Days'!$I$6:$I$1708),"")</f>
        <v>0</v>
      </c>
      <c r="AF322" s="15">
        <f>IFERROR($N$8+AC322*$L$8*31+AB322*$M$8*31,"")</f>
        <v>14959.14945234691</v>
      </c>
      <c r="AG322" s="14">
        <f>IFERROR(AF322/SUMIF($AA$6:$AA$377,AA322,$AF$6:$AF$377),"")</f>
        <v>2.9246085113663191E-2</v>
      </c>
    </row>
    <row r="323" spans="26:33" x14ac:dyDescent="0.2">
      <c r="Z323" s="9" t="s">
        <v>65</v>
      </c>
      <c r="AA323" s="9" t="str">
        <f>LEFT(Z323,2)</f>
        <v>11</v>
      </c>
      <c r="AB323" s="16">
        <f>IFERROR(AVERAGEIF('Temperature Degree Days'!$G$6:$G$1708,$Z323,'Temperature Degree Days'!$H$6:$H$1708),"")</f>
        <v>19.002299999999998</v>
      </c>
      <c r="AC323" s="15">
        <f>IFERROR(AVERAGEIF('Temperature Degree Days'!$G$6:$G$1708,$Z323,'Temperature Degree Days'!$I$6:$I$1708),"")</f>
        <v>0</v>
      </c>
      <c r="AD323" s="15">
        <f>IFERROR(AVERAGEIF('Temperature Degree Days'!$E$6:$E$1708,LEFT($Z323,2),'Temperature Degree Days'!$H$6:$H$1708),"")</f>
        <v>24.365944024933334</v>
      </c>
      <c r="AE323" s="15">
        <f>IFERROR(AVERAGEIF('Temperature Degree Days'!$E$6:$E$1708,LEFT($Z323,2),'Temperature Degree Days'!$I$6:$I$1708),"")</f>
        <v>0</v>
      </c>
      <c r="AF323" s="15">
        <f>IFERROR($N$8+AC323*$L$8*31+AB323*$M$8*31,"")</f>
        <v>13198.517103458042</v>
      </c>
      <c r="AG323" s="14">
        <f>IFERROR(AF323/SUMIF($AA$6:$AA$377,AA323,$AF$6:$AF$377),"")</f>
        <v>2.5803937303488452E-2</v>
      </c>
    </row>
    <row r="324" spans="26:33" x14ac:dyDescent="0.2">
      <c r="Z324" s="9" t="s">
        <v>64</v>
      </c>
      <c r="AA324" s="9" t="str">
        <f>LEFT(Z324,2)</f>
        <v>11</v>
      </c>
      <c r="AB324" s="16">
        <f>IFERROR(AVERAGEIF('Temperature Degree Days'!$G$6:$G$1708,$Z324,'Temperature Degree Days'!$H$6:$H$1708),"")</f>
        <v>17.272500000000001</v>
      </c>
      <c r="AC324" s="15">
        <f>IFERROR(AVERAGEIF('Temperature Degree Days'!$G$6:$G$1708,$Z324,'Temperature Degree Days'!$I$6:$I$1708),"")</f>
        <v>0</v>
      </c>
      <c r="AD324" s="15">
        <f>IFERROR(AVERAGEIF('Temperature Degree Days'!$E$6:$E$1708,LEFT($Z324,2),'Temperature Degree Days'!$H$6:$H$1708),"")</f>
        <v>24.365944024933334</v>
      </c>
      <c r="AE324" s="15">
        <f>IFERROR(AVERAGEIF('Temperature Degree Days'!$E$6:$E$1708,LEFT($Z324,2),'Temperature Degree Days'!$I$6:$I$1708),"")</f>
        <v>0</v>
      </c>
      <c r="AF324" s="15">
        <f>IFERROR($N$8+AC324*$L$8*31+AB324*$M$8*31,"")</f>
        <v>11956.478059756664</v>
      </c>
      <c r="AG324" s="14">
        <f>IFERROR(AF324/SUMIF($AA$6:$AA$377,AA324,$AF$6:$AF$377),"")</f>
        <v>2.3375672267277825E-2</v>
      </c>
    </row>
    <row r="325" spans="26:33" x14ac:dyDescent="0.2">
      <c r="Z325" s="9" t="s">
        <v>63</v>
      </c>
      <c r="AA325" s="9" t="str">
        <f>LEFT(Z325,2)</f>
        <v>11</v>
      </c>
      <c r="AB325" s="16">
        <f>IFERROR(AVERAGEIF('Temperature Degree Days'!$G$6:$G$1708,$Z325,'Temperature Degree Days'!$H$6:$H$1708),"")</f>
        <v>16.460069999999998</v>
      </c>
      <c r="AC325" s="15">
        <f>IFERROR(AVERAGEIF('Temperature Degree Days'!$G$6:$G$1708,$Z325,'Temperature Degree Days'!$I$6:$I$1708),"")</f>
        <v>0</v>
      </c>
      <c r="AD325" s="15">
        <f>IFERROR(AVERAGEIF('Temperature Degree Days'!$E$6:$E$1708,LEFT($Z325,2),'Temperature Degree Days'!$H$6:$H$1708),"")</f>
        <v>24.365944024933334</v>
      </c>
      <c r="AE325" s="15">
        <f>IFERROR(AVERAGEIF('Temperature Degree Days'!$E$6:$E$1708,LEFT($Z325,2),'Temperature Degree Days'!$I$6:$I$1708),"")</f>
        <v>0</v>
      </c>
      <c r="AF325" s="15">
        <f>IFERROR($N$8+AC325*$L$8*31+AB325*$M$8*31,"")</f>
        <v>11373.133291416791</v>
      </c>
      <c r="AG325" s="14">
        <f>IFERROR(AF325/SUMIF($AA$6:$AA$377,AA325,$AF$6:$AF$377),"")</f>
        <v>2.2235196279667347E-2</v>
      </c>
    </row>
    <row r="326" spans="26:33" x14ac:dyDescent="0.2">
      <c r="Z326" s="9" t="s">
        <v>62</v>
      </c>
      <c r="AA326" s="9" t="str">
        <f>LEFT(Z326,2)</f>
        <v>11</v>
      </c>
      <c r="AB326" s="16">
        <f>IFERROR(AVERAGEIF('Temperature Degree Days'!$G$6:$G$1708,$Z326,'Temperature Degree Days'!$H$6:$H$1708),"")</f>
        <v>17.68722</v>
      </c>
      <c r="AC326" s="15">
        <f>IFERROR(AVERAGEIF('Temperature Degree Days'!$G$6:$G$1708,$Z326,'Temperature Degree Days'!$I$6:$I$1708),"")</f>
        <v>0</v>
      </c>
      <c r="AD326" s="15">
        <f>IFERROR(AVERAGEIF('Temperature Degree Days'!$E$6:$E$1708,LEFT($Z326,2),'Temperature Degree Days'!$H$6:$H$1708),"")</f>
        <v>24.365944024933334</v>
      </c>
      <c r="AE326" s="15">
        <f>IFERROR(AVERAGEIF('Temperature Degree Days'!$E$6:$E$1708,LEFT($Z326,2),'Temperature Degree Days'!$I$6:$I$1708),"")</f>
        <v>0</v>
      </c>
      <c r="AF326" s="15">
        <f>IFERROR($N$8+AC326*$L$8*31+AB326*$M$8*31,"")</f>
        <v>12254.257243595162</v>
      </c>
      <c r="AG326" s="14">
        <f>IFERROR(AF326/SUMIF($AA$6:$AA$377,AA326,$AF$6:$AF$377),"")</f>
        <v>2.3957849441411987E-2</v>
      </c>
    </row>
    <row r="327" spans="26:33" x14ac:dyDescent="0.2">
      <c r="Z327" s="9" t="s">
        <v>61</v>
      </c>
      <c r="AA327" s="9" t="str">
        <f>LEFT(Z327,2)</f>
        <v>11</v>
      </c>
      <c r="AB327" s="16">
        <f>IFERROR(AVERAGEIF('Temperature Degree Days'!$G$6:$G$1708,$Z327,'Temperature Degree Days'!$H$6:$H$1708),"")</f>
        <v>24.999450000000003</v>
      </c>
      <c r="AC327" s="15">
        <f>IFERROR(AVERAGEIF('Temperature Degree Days'!$G$6:$G$1708,$Z327,'Temperature Degree Days'!$I$6:$I$1708),"")</f>
        <v>0</v>
      </c>
      <c r="AD327" s="15">
        <f>IFERROR(AVERAGEIF('Temperature Degree Days'!$E$6:$E$1708,LEFT($Z327,2),'Temperature Degree Days'!$H$6:$H$1708),"")</f>
        <v>24.365944024933334</v>
      </c>
      <c r="AE327" s="15">
        <f>IFERROR(AVERAGEIF('Temperature Degree Days'!$E$6:$E$1708,LEFT($Z327,2),'Temperature Degree Days'!$I$6:$I$1708),"")</f>
        <v>0</v>
      </c>
      <c r="AF327" s="15">
        <f>IFERROR($N$8+AC327*$L$8*31+AB327*$M$8*31,"")</f>
        <v>17504.618647528881</v>
      </c>
      <c r="AG327" s="14">
        <f>IFERROR(AF327/SUMIF($AA$6:$AA$377,AA327,$AF$6:$AF$377),"")</f>
        <v>3.4222638692036608E-2</v>
      </c>
    </row>
    <row r="328" spans="26:33" x14ac:dyDescent="0.2">
      <c r="Z328" s="9" t="s">
        <v>60</v>
      </c>
      <c r="AA328" s="9" t="str">
        <f>LEFT(Z328,2)</f>
        <v>11</v>
      </c>
      <c r="AB328" s="16">
        <f>IFERROR(AVERAGEIF('Temperature Degree Days'!$G$6:$G$1708,$Z328,'Temperature Degree Days'!$H$6:$H$1708),"")</f>
        <v>25.330649999999999</v>
      </c>
      <c r="AC328" s="15">
        <f>IFERROR(AVERAGEIF('Temperature Degree Days'!$G$6:$G$1708,$Z328,'Temperature Degree Days'!$I$6:$I$1708),"")</f>
        <v>0</v>
      </c>
      <c r="AD328" s="15">
        <f>IFERROR(AVERAGEIF('Temperature Degree Days'!$E$6:$E$1708,LEFT($Z328,2),'Temperature Degree Days'!$H$6:$H$1708),"")</f>
        <v>24.365944024933334</v>
      </c>
      <c r="AE328" s="15">
        <f>IFERROR(AVERAGEIF('Temperature Degree Days'!$E$6:$E$1708,LEFT($Z328,2),'Temperature Degree Days'!$I$6:$I$1708),"")</f>
        <v>0</v>
      </c>
      <c r="AF328" s="15">
        <f>IFERROR($N$8+AC328*$L$8*31+AB328*$M$8*31,"")</f>
        <v>17742.428412399899</v>
      </c>
      <c r="AG328" s="14">
        <f>IFERROR(AF328/SUMIF($AA$6:$AA$377,AA328,$AF$6:$AF$377),"")</f>
        <v>3.4687571851935405E-2</v>
      </c>
    </row>
    <row r="329" spans="26:33" x14ac:dyDescent="0.2">
      <c r="Z329" s="9" t="s">
        <v>59</v>
      </c>
      <c r="AA329" s="9" t="str">
        <f>LEFT(Z329,2)</f>
        <v>11</v>
      </c>
      <c r="AB329" s="16">
        <f>IFERROR(AVERAGEIF('Temperature Degree Days'!$G$6:$G$1708,$Z329,'Temperature Degree Days'!$H$6:$H$1708),"")</f>
        <v>26.308949999999999</v>
      </c>
      <c r="AC329" s="15">
        <f>IFERROR(AVERAGEIF('Temperature Degree Days'!$G$6:$G$1708,$Z329,'Temperature Degree Days'!$I$6:$I$1708),"")</f>
        <v>0</v>
      </c>
      <c r="AD329" s="15">
        <f>IFERROR(AVERAGEIF('Temperature Degree Days'!$E$6:$E$1708,LEFT($Z329,2),'Temperature Degree Days'!$H$6:$H$1708),"")</f>
        <v>24.365944024933334</v>
      </c>
      <c r="AE329" s="15">
        <f>IFERROR(AVERAGEIF('Temperature Degree Days'!$E$6:$E$1708,LEFT($Z329,2),'Temperature Degree Days'!$I$6:$I$1708),"")</f>
        <v>0</v>
      </c>
      <c r="AF329" s="15">
        <f>IFERROR($N$8+AC329*$L$8*31+AB329*$M$8*31,"")</f>
        <v>18444.871929831432</v>
      </c>
      <c r="AG329" s="14">
        <f>IFERROR(AF329/SUMIF($AA$6:$AA$377,AA329,$AF$6:$AF$377),"")</f>
        <v>3.6060893441093034E-2</v>
      </c>
    </row>
    <row r="330" spans="26:33" x14ac:dyDescent="0.2">
      <c r="Z330" s="9" t="s">
        <v>58</v>
      </c>
      <c r="AA330" s="9" t="str">
        <f>LEFT(Z330,2)</f>
        <v>11</v>
      </c>
      <c r="AB330" s="16">
        <f>IFERROR(AVERAGEIF('Temperature Degree Days'!$G$6:$G$1708,$Z330,'Temperature Degree Days'!$H$6:$H$1708),"")</f>
        <v>25.308599999999998</v>
      </c>
      <c r="AC330" s="15">
        <f>IFERROR(AVERAGEIF('Temperature Degree Days'!$G$6:$G$1708,$Z330,'Temperature Degree Days'!$I$6:$I$1708),"")</f>
        <v>0</v>
      </c>
      <c r="AD330" s="15">
        <f>IFERROR(AVERAGEIF('Temperature Degree Days'!$E$6:$E$1708,LEFT($Z330,2),'Temperature Degree Days'!$H$6:$H$1708),"")</f>
        <v>24.365944024933334</v>
      </c>
      <c r="AE330" s="15">
        <f>IFERROR(AVERAGEIF('Temperature Degree Days'!$E$6:$E$1708,LEFT($Z330,2),'Temperature Degree Days'!$I$6:$I$1708),"")</f>
        <v>0</v>
      </c>
      <c r="AF330" s="15">
        <f>IFERROR($N$8+AC330*$L$8*31+AB330*$M$8*31,"")</f>
        <v>17726.595968814738</v>
      </c>
      <c r="AG330" s="14">
        <f>IFERROR(AF330/SUMIF($AA$6:$AA$377,AA330,$AF$6:$AF$377),"")</f>
        <v>3.4656618421453012E-2</v>
      </c>
    </row>
    <row r="331" spans="26:33" x14ac:dyDescent="0.2">
      <c r="Z331" s="9" t="s">
        <v>57</v>
      </c>
      <c r="AA331" s="9" t="str">
        <f>LEFT(Z331,2)</f>
        <v>11</v>
      </c>
      <c r="AB331" s="16">
        <f>IFERROR(AVERAGEIF('Temperature Degree Days'!$G$6:$G$1708,$Z331,'Temperature Degree Days'!$H$6:$H$1708),"")</f>
        <v>24.78426</v>
      </c>
      <c r="AC331" s="15">
        <f>IFERROR(AVERAGEIF('Temperature Degree Days'!$G$6:$G$1708,$Z331,'Temperature Degree Days'!$I$6:$I$1708),"")</f>
        <v>0</v>
      </c>
      <c r="AD331" s="15">
        <f>IFERROR(AVERAGEIF('Temperature Degree Days'!$E$6:$E$1708,LEFT($Z331,2),'Temperature Degree Days'!$H$6:$H$1708),"")</f>
        <v>24.365944024933334</v>
      </c>
      <c r="AE331" s="15">
        <f>IFERROR(AVERAGEIF('Temperature Degree Days'!$E$6:$E$1708,LEFT($Z331,2),'Temperature Degree Days'!$I$6:$I$1708),"")</f>
        <v>0</v>
      </c>
      <c r="AF331" s="15">
        <f>IFERROR($N$8+AC331*$L$8*31+AB331*$M$8*31,"")</f>
        <v>17350.106922581428</v>
      </c>
      <c r="AG331" s="14">
        <f>IFERROR(AF331/SUMIF($AA$6:$AA$377,AA331,$AF$6:$AF$377),"")</f>
        <v>3.3920558478634955E-2</v>
      </c>
    </row>
    <row r="332" spans="26:33" x14ac:dyDescent="0.2">
      <c r="Z332" s="9" t="s">
        <v>56</v>
      </c>
      <c r="AA332" s="9" t="str">
        <f>LEFT(Z332,2)</f>
        <v>11</v>
      </c>
      <c r="AB332" s="16">
        <f>IFERROR(AVERAGEIF('Temperature Degree Days'!$G$6:$G$1708,$Z332,'Temperature Degree Days'!$H$6:$H$1708),"")</f>
        <v>27.420449999999999</v>
      </c>
      <c r="AC332" s="15">
        <f>IFERROR(AVERAGEIF('Temperature Degree Days'!$G$6:$G$1708,$Z332,'Temperature Degree Days'!$I$6:$I$1708),"")</f>
        <v>0</v>
      </c>
      <c r="AD332" s="15">
        <f>IFERROR(AVERAGEIF('Temperature Degree Days'!$E$6:$E$1708,LEFT($Z332,2),'Temperature Degree Days'!$H$6:$H$1708),"")</f>
        <v>24.365944024933334</v>
      </c>
      <c r="AE332" s="15">
        <f>IFERROR(AVERAGEIF('Temperature Degree Days'!$E$6:$E$1708,LEFT($Z332,2),'Temperature Degree Days'!$I$6:$I$1708),"")</f>
        <v>0</v>
      </c>
      <c r="AF332" s="15">
        <f>IFERROR($N$8+AC332*$L$8*31+AB332*$M$8*31,"")</f>
        <v>19242.956330961089</v>
      </c>
      <c r="AG332" s="14">
        <f>IFERROR(AF332/SUMIF($AA$6:$AA$377,AA332,$AF$6:$AF$377),"")</f>
        <v>3.762119901847083E-2</v>
      </c>
    </row>
    <row r="333" spans="26:33" x14ac:dyDescent="0.2">
      <c r="Z333" s="9" t="s">
        <v>55</v>
      </c>
      <c r="AA333" s="9" t="str">
        <f>LEFT(Z333,2)</f>
        <v>11</v>
      </c>
      <c r="AB333" s="16">
        <f>IFERROR(AVERAGEIF('Temperature Degree Days'!$G$6:$G$1708,$Z333,'Temperature Degree Days'!$H$6:$H$1708),"")</f>
        <v>29.898779999999999</v>
      </c>
      <c r="AC333" s="15">
        <f>IFERROR(AVERAGEIF('Temperature Degree Days'!$G$6:$G$1708,$Z333,'Temperature Degree Days'!$I$6:$I$1708),"")</f>
        <v>0</v>
      </c>
      <c r="AD333" s="15">
        <f>IFERROR(AVERAGEIF('Temperature Degree Days'!$E$6:$E$1708,LEFT($Z333,2),'Temperature Degree Days'!$H$6:$H$1708),"")</f>
        <v>24.365944024933334</v>
      </c>
      <c r="AE333" s="15">
        <f>IFERROR(AVERAGEIF('Temperature Degree Days'!$E$6:$E$1708,LEFT($Z333,2),'Temperature Degree Days'!$I$6:$I$1708),"")</f>
        <v>0</v>
      </c>
      <c r="AF333" s="15">
        <f>IFERROR($N$8+AC333*$L$8*31+AB333*$M$8*31,"")</f>
        <v>21022.458367714724</v>
      </c>
      <c r="AG333" s="14">
        <f>IFERROR(AF333/SUMIF($AA$6:$AA$377,AA333,$AF$6:$AF$377),"")</f>
        <v>4.1100238264159282E-2</v>
      </c>
    </row>
    <row r="334" spans="26:33" x14ac:dyDescent="0.2">
      <c r="Z334" s="9" t="s">
        <v>54</v>
      </c>
      <c r="AA334" s="9" t="str">
        <f>LEFT(Z334,2)</f>
        <v>11</v>
      </c>
      <c r="AB334" s="16">
        <f>IFERROR(AVERAGEIF('Temperature Degree Days'!$G$6:$G$1708,$Z334,'Temperature Degree Days'!$H$6:$H$1708),"")</f>
        <v>24.861839999999997</v>
      </c>
      <c r="AC334" s="15">
        <f>IFERROR(AVERAGEIF('Temperature Degree Days'!$G$6:$G$1708,$Z334,'Temperature Degree Days'!$I$6:$I$1708),"")</f>
        <v>0</v>
      </c>
      <c r="AD334" s="15">
        <f>IFERROR(AVERAGEIF('Temperature Degree Days'!$E$6:$E$1708,LEFT($Z334,2),'Temperature Degree Days'!$H$6:$H$1708),"")</f>
        <v>24.365944024933334</v>
      </c>
      <c r="AE334" s="15">
        <f>IFERROR(AVERAGEIF('Temperature Degree Days'!$E$6:$E$1708,LEFT($Z334,2),'Temperature Degree Days'!$I$6:$I$1708),"")</f>
        <v>0</v>
      </c>
      <c r="AF334" s="15">
        <f>IFERROR($N$8+AC334*$L$8*31+AB334*$M$8*31,"")</f>
        <v>17405.811275113716</v>
      </c>
      <c r="AG334" s="14">
        <f>IFERROR(AF334/SUMIF($AA$6:$AA$377,AA334,$AF$6:$AF$377),"")</f>
        <v>3.4029464017719946E-2</v>
      </c>
    </row>
    <row r="335" spans="26:33" x14ac:dyDescent="0.2">
      <c r="Z335" s="9" t="s">
        <v>53</v>
      </c>
      <c r="AA335" s="9" t="str">
        <f>LEFT(Z335,2)</f>
        <v>11</v>
      </c>
      <c r="AB335" s="16">
        <f>IFERROR(AVERAGEIF('Temperature Degree Days'!$G$6:$G$1708,$Z335,'Temperature Degree Days'!$H$6:$H$1708),"")</f>
        <v>25.721969999999999</v>
      </c>
      <c r="AC335" s="15">
        <f>IFERROR(AVERAGEIF('Temperature Degree Days'!$G$6:$G$1708,$Z335,'Temperature Degree Days'!$I$6:$I$1708),"")</f>
        <v>0</v>
      </c>
      <c r="AD335" s="15">
        <f>IFERROR(AVERAGEIF('Temperature Degree Days'!$E$6:$E$1708,LEFT($Z335,2),'Temperature Degree Days'!$H$6:$H$1708),"")</f>
        <v>24.365944024933334</v>
      </c>
      <c r="AE335" s="15">
        <f>IFERROR(AVERAGEIF('Temperature Degree Days'!$E$6:$E$1708,LEFT($Z335,2),'Temperature Degree Days'!$I$6:$I$1708),"")</f>
        <v>0</v>
      </c>
      <c r="AF335" s="15">
        <f>IFERROR($N$8+AC335*$L$8*31+AB335*$M$8*31,"")</f>
        <v>18023.405819372514</v>
      </c>
      <c r="AG335" s="14">
        <f>IFERROR(AF335/SUMIF($AA$6:$AA$377,AA335,$AF$6:$AF$377),"")</f>
        <v>3.5236900487598456E-2</v>
      </c>
    </row>
    <row r="336" spans="26:33" x14ac:dyDescent="0.2">
      <c r="Z336" s="9" t="s">
        <v>52</v>
      </c>
      <c r="AA336" s="9" t="str">
        <f>LEFT(Z336,2)</f>
        <v>11</v>
      </c>
      <c r="AB336" s="16">
        <f>IFERROR(AVERAGEIF('Temperature Degree Days'!$G$6:$G$1708,$Z336,'Temperature Degree Days'!$H$6:$H$1708),"")</f>
        <v>20.473999380000002</v>
      </c>
      <c r="AC336" s="15">
        <f>IFERROR(AVERAGEIF('Temperature Degree Days'!$G$6:$G$1708,$Z336,'Temperature Degree Days'!$I$6:$I$1708),"")</f>
        <v>0</v>
      </c>
      <c r="AD336" s="15">
        <f>IFERROR(AVERAGEIF('Temperature Degree Days'!$E$6:$E$1708,LEFT($Z336,2),'Temperature Degree Days'!$H$6:$H$1708),"")</f>
        <v>24.365944024933334</v>
      </c>
      <c r="AE336" s="15">
        <f>IFERROR(AVERAGEIF('Temperature Degree Days'!$E$6:$E$1708,LEFT($Z336,2),'Temperature Degree Days'!$I$6:$I$1708),"")</f>
        <v>0</v>
      </c>
      <c r="AF336" s="15">
        <f>IFERROR($N$8+AC336*$L$8*31+AB336*$M$8*31,"")</f>
        <v>14255.233539202705</v>
      </c>
      <c r="AG336" s="14">
        <f>IFERROR(AF336/SUMIF($AA$6:$AA$377,AA336,$AF$6:$AF$377),"")</f>
        <v>2.7869884897584227E-2</v>
      </c>
    </row>
    <row r="337" spans="26:33" x14ac:dyDescent="0.2">
      <c r="Z337" s="9" t="s">
        <v>51</v>
      </c>
      <c r="AA337" s="9" t="str">
        <f>LEFT(Z337,2)</f>
        <v>11</v>
      </c>
      <c r="AB337" s="16">
        <f>IFERROR(AVERAGEIF('Temperature Degree Days'!$G$6:$G$1708,$Z337,'Temperature Degree Days'!$H$6:$H$1708),"")</f>
        <v>20.217671368000001</v>
      </c>
      <c r="AC337" s="15">
        <f>IFERROR(AVERAGEIF('Temperature Degree Days'!$G$6:$G$1708,$Z337,'Temperature Degree Days'!$I$6:$I$1708),"")</f>
        <v>0</v>
      </c>
      <c r="AD337" s="15">
        <f>IFERROR(AVERAGEIF('Temperature Degree Days'!$E$6:$E$1708,LEFT($Z337,2),'Temperature Degree Days'!$H$6:$H$1708),"")</f>
        <v>24.365944024933334</v>
      </c>
      <c r="AE337" s="15">
        <f>IFERROR(AVERAGEIF('Temperature Degree Days'!$E$6:$E$1708,LEFT($Z337,2),'Temperature Degree Days'!$I$6:$I$1708),"")</f>
        <v>0</v>
      </c>
      <c r="AF337" s="15">
        <f>IFERROR($N$8+AC337*$L$8*31+AB337*$M$8*31,"")</f>
        <v>14071.183707489005</v>
      </c>
      <c r="AG337" s="14">
        <f>IFERROR(AF337/SUMIF($AA$6:$AA$377,AA337,$AF$6:$AF$377),"")</f>
        <v>2.7510055813678002E-2</v>
      </c>
    </row>
    <row r="338" spans="26:33" x14ac:dyDescent="0.2">
      <c r="Z338" s="9" t="s">
        <v>50</v>
      </c>
      <c r="AA338" s="9" t="str">
        <f>LEFT(Z338,2)</f>
        <v>11</v>
      </c>
      <c r="AB338" s="16">
        <f>IFERROR(AVERAGEIF('Temperature Degree Days'!$G$6:$G$1708,$Z338,'Temperature Degree Days'!$H$6:$H$1708),"")</f>
        <v>27.496770000000005</v>
      </c>
      <c r="AC338" s="15">
        <f>IFERROR(AVERAGEIF('Temperature Degree Days'!$G$6:$G$1708,$Z338,'Temperature Degree Days'!$I$6:$I$1708),"")</f>
        <v>0</v>
      </c>
      <c r="AD338" s="15">
        <f>IFERROR(AVERAGEIF('Temperature Degree Days'!$E$6:$E$1708,LEFT($Z338,2),'Temperature Degree Days'!$H$6:$H$1708),"")</f>
        <v>24.365944024933334</v>
      </c>
      <c r="AE338" s="15">
        <f>IFERROR(AVERAGEIF('Temperature Degree Days'!$E$6:$E$1708,LEFT($Z338,2),'Temperature Degree Days'!$I$6:$I$1708),"")</f>
        <v>0</v>
      </c>
      <c r="AF338" s="15">
        <f>IFERROR($N$8+AC338*$L$8*31+AB338*$M$8*31,"")</f>
        <v>19297.755972431372</v>
      </c>
      <c r="AG338" s="14">
        <f>IFERROR(AF338/SUMIF($AA$6:$AA$377,AA338,$AF$6:$AF$377),"")</f>
        <v>3.7728335790099689E-2</v>
      </c>
    </row>
    <row r="339" spans="26:33" x14ac:dyDescent="0.2">
      <c r="Z339" s="9" t="s">
        <v>49</v>
      </c>
      <c r="AA339" s="9" t="str">
        <f>LEFT(Z339,2)</f>
        <v>11</v>
      </c>
      <c r="AB339" s="16">
        <f>IFERROR(AVERAGEIF('Temperature Degree Days'!$G$6:$G$1708,$Z339,'Temperature Degree Days'!$H$6:$H$1708),"")</f>
        <v>30.311790000000002</v>
      </c>
      <c r="AC339" s="15">
        <f>IFERROR(AVERAGEIF('Temperature Degree Days'!$G$6:$G$1708,$Z339,'Temperature Degree Days'!$I$6:$I$1708),"")</f>
        <v>0</v>
      </c>
      <c r="AD339" s="15">
        <f>IFERROR(AVERAGEIF('Temperature Degree Days'!$E$6:$E$1708,LEFT($Z339,2),'Temperature Degree Days'!$H$6:$H$1708),"")</f>
        <v>24.365944024933334</v>
      </c>
      <c r="AE339" s="15">
        <f>IFERROR(AVERAGEIF('Temperature Degree Days'!$E$6:$E$1708,LEFT($Z339,2),'Temperature Degree Days'!$I$6:$I$1708),"")</f>
        <v>0</v>
      </c>
      <c r="AF339" s="15">
        <f>IFERROR($N$8+AC339*$L$8*31+AB339*$M$8*31,"")</f>
        <v>21319.00972939764</v>
      </c>
      <c r="AG339" s="14">
        <f>IFERROR(AF339/SUMIF($AA$6:$AA$377,AA339,$AF$6:$AF$377),"")</f>
        <v>4.1680014968174396E-2</v>
      </c>
    </row>
    <row r="340" spans="26:33" x14ac:dyDescent="0.2">
      <c r="Z340" s="9" t="s">
        <v>48</v>
      </c>
      <c r="AA340" s="9" t="str">
        <f>LEFT(Z340,2)</f>
        <v>11</v>
      </c>
      <c r="AB340" s="16">
        <f>IFERROR(AVERAGEIF('Temperature Degree Days'!$G$6:$G$1708,$Z340,'Temperature Degree Days'!$H$6:$H$1708),"")</f>
        <v>28.761450000000004</v>
      </c>
      <c r="AC340" s="15">
        <f>IFERROR(AVERAGEIF('Temperature Degree Days'!$G$6:$G$1708,$Z340,'Temperature Degree Days'!$I$6:$I$1708),"")</f>
        <v>0</v>
      </c>
      <c r="AD340" s="15">
        <f>IFERROR(AVERAGEIF('Temperature Degree Days'!$E$6:$E$1708,LEFT($Z340,2),'Temperature Degree Days'!$H$6:$H$1708),"")</f>
        <v>24.365944024933334</v>
      </c>
      <c r="AE340" s="15">
        <f>IFERROR(AVERAGEIF('Temperature Degree Days'!$E$6:$E$1708,LEFT($Z340,2),'Temperature Degree Days'!$I$6:$I$1708),"")</f>
        <v>0</v>
      </c>
      <c r="AF340" s="15">
        <f>IFERROR($N$8+AC340*$L$8*31+AB340*$M$8*31,"")</f>
        <v>20205.827389813876</v>
      </c>
      <c r="AG340" s="14">
        <f>IFERROR(AF340/SUMIF($AA$6:$AA$377,AA340,$AF$6:$AF$377),"")</f>
        <v>3.9503672953930681E-2</v>
      </c>
    </row>
    <row r="341" spans="26:33" x14ac:dyDescent="0.2">
      <c r="Z341" s="9" t="s">
        <v>47</v>
      </c>
      <c r="AA341" s="9" t="str">
        <f>LEFT(Z341,2)</f>
        <v>11</v>
      </c>
      <c r="AB341" s="16">
        <f>IFERROR(AVERAGEIF('Temperature Degree Days'!$G$6:$G$1708,$Z341,'Temperature Degree Days'!$H$6:$H$1708),"")</f>
        <v>29.924430000000001</v>
      </c>
      <c r="AC341" s="15">
        <f>IFERROR(AVERAGEIF('Temperature Degree Days'!$G$6:$G$1708,$Z341,'Temperature Degree Days'!$I$6:$I$1708),"")</f>
        <v>0</v>
      </c>
      <c r="AD341" s="15">
        <f>IFERROR(AVERAGEIF('Temperature Degree Days'!$E$6:$E$1708,LEFT($Z341,2),'Temperature Degree Days'!$H$6:$H$1708),"")</f>
        <v>24.365944024933334</v>
      </c>
      <c r="AE341" s="15">
        <f>IFERROR(AVERAGEIF('Temperature Degree Days'!$E$6:$E$1708,LEFT($Z341,2),'Temperature Degree Days'!$I$6:$I$1708),"")</f>
        <v>0</v>
      </c>
      <c r="AF341" s="15">
        <f>IFERROR($N$8+AC341*$L$8*31+AB341*$M$8*31,"")</f>
        <v>21040.875700048487</v>
      </c>
      <c r="AG341" s="14">
        <f>IFERROR(AF341/SUMIF($AA$6:$AA$377,AA341,$AF$6:$AF$377),"")</f>
        <v>4.1136245315944925E-2</v>
      </c>
    </row>
    <row r="342" spans="26:33" x14ac:dyDescent="0.2">
      <c r="Z342" s="9" t="s">
        <v>46</v>
      </c>
      <c r="AA342" s="9" t="str">
        <f>LEFT(Z342,2)</f>
        <v>11</v>
      </c>
      <c r="AB342" s="16">
        <f>IFERROR(AVERAGEIF('Temperature Degree Days'!$G$6:$G$1708,$Z342,'Temperature Degree Days'!$H$6:$H$1708),"")</f>
        <v>35.07414</v>
      </c>
      <c r="AC342" s="15">
        <f>IFERROR(AVERAGEIF('Temperature Degree Days'!$G$6:$G$1708,$Z342,'Temperature Degree Days'!$I$6:$I$1708),"")</f>
        <v>0</v>
      </c>
      <c r="AD342" s="15">
        <f>IFERROR(AVERAGEIF('Temperature Degree Days'!$E$6:$E$1708,LEFT($Z342,2),'Temperature Degree Days'!$H$6:$H$1708),"")</f>
        <v>24.365944024933334</v>
      </c>
      <c r="AE342" s="15">
        <f>IFERROR(AVERAGEIF('Temperature Degree Days'!$E$6:$E$1708,LEFT($Z342,2),'Temperature Degree Days'!$I$6:$I$1708),"")</f>
        <v>0</v>
      </c>
      <c r="AF342" s="15">
        <f>IFERROR($N$8+AC342*$L$8*31+AB342*$M$8*31,"")</f>
        <v>24738.494432699332</v>
      </c>
      <c r="AG342" s="14">
        <f>IFERROR(AF342/SUMIF($AA$6:$AA$377,AA342,$AF$6:$AF$377),"")</f>
        <v>4.8365324249708505E-2</v>
      </c>
    </row>
    <row r="343" spans="26:33" x14ac:dyDescent="0.2">
      <c r="Z343" s="9" t="s">
        <v>45</v>
      </c>
      <c r="AA343" s="9" t="str">
        <f>LEFT(Z343,2)</f>
        <v>11</v>
      </c>
      <c r="AB343" s="16">
        <f>IFERROR(AVERAGEIF('Temperature Degree Days'!$G$6:$G$1708,$Z343,'Temperature Degree Days'!$H$6:$H$1708),"")</f>
        <v>32.637029999999996</v>
      </c>
      <c r="AC343" s="15">
        <f>IFERROR(AVERAGEIF('Temperature Degree Days'!$G$6:$G$1708,$Z343,'Temperature Degree Days'!$I$6:$I$1708),"")</f>
        <v>0</v>
      </c>
      <c r="AD343" s="15">
        <f>IFERROR(AVERAGEIF('Temperature Degree Days'!$E$6:$E$1708,LEFT($Z343,2),'Temperature Degree Days'!$H$6:$H$1708),"")</f>
        <v>24.365944024933334</v>
      </c>
      <c r="AE343" s="15">
        <f>IFERROR(AVERAGEIF('Temperature Degree Days'!$E$6:$E$1708,LEFT($Z343,2),'Temperature Degree Days'!$I$6:$I$1708),"")</f>
        <v>0</v>
      </c>
      <c r="AF343" s="15">
        <f>IFERROR($N$8+AC343*$L$8*31+AB343*$M$8*31,"")</f>
        <v>22988.589372117141</v>
      </c>
      <c r="AG343" s="14">
        <f>IFERROR(AF343/SUMIF($AA$6:$AA$377,AA343,$AF$6:$AF$377),"")</f>
        <v>4.4944148967942237E-2</v>
      </c>
    </row>
    <row r="344" spans="26:33" x14ac:dyDescent="0.2">
      <c r="Z344" s="9" t="s">
        <v>44</v>
      </c>
      <c r="AA344" s="9" t="str">
        <f>LEFT(Z344,2)</f>
        <v>11</v>
      </c>
      <c r="AB344" s="16">
        <f>IFERROR(AVERAGEIF('Temperature Degree Days'!$G$6:$G$1708,$Z344,'Temperature Degree Days'!$H$6:$H$1708),"")</f>
        <v>26.134620000000002</v>
      </c>
      <c r="AC344" s="15">
        <f>IFERROR(AVERAGEIF('Temperature Degree Days'!$G$6:$G$1708,$Z344,'Temperature Degree Days'!$I$6:$I$1708),"")</f>
        <v>0</v>
      </c>
      <c r="AD344" s="15">
        <f>IFERROR(AVERAGEIF('Temperature Degree Days'!$E$6:$E$1708,LEFT($Z344,2),'Temperature Degree Days'!$H$6:$H$1708),"")</f>
        <v>24.365944024933334</v>
      </c>
      <c r="AE344" s="15">
        <f>IFERROR(AVERAGEIF('Temperature Degree Days'!$E$6:$E$1708,LEFT($Z344,2),'Temperature Degree Days'!$I$6:$I$1708),"")</f>
        <v>0</v>
      </c>
      <c r="AF344" s="15">
        <f>IFERROR($N$8+AC344*$L$8*31+AB344*$M$8*31,"")</f>
        <v>18319.698692180569</v>
      </c>
      <c r="AG344" s="14">
        <f>IFERROR(AF344/SUMIF($AA$6:$AA$377,AA344,$AF$6:$AF$377),"")</f>
        <v>3.5816171829483254E-2</v>
      </c>
    </row>
    <row r="345" spans="26:33" x14ac:dyDescent="0.2">
      <c r="Z345" s="9" t="s">
        <v>43</v>
      </c>
      <c r="AA345" s="9" t="str">
        <f>LEFT(Z345,2)</f>
        <v>11</v>
      </c>
      <c r="AB345" s="16">
        <f>IFERROR(AVERAGEIF('Temperature Degree Days'!$G$6:$G$1708,$Z345,'Temperature Degree Days'!$H$6:$H$1708),"")</f>
        <v>24.58644</v>
      </c>
      <c r="AC345" s="15">
        <f>IFERROR(AVERAGEIF('Temperature Degree Days'!$G$6:$G$1708,$Z345,'Temperature Degree Days'!$I$6:$I$1708),"")</f>
        <v>0</v>
      </c>
      <c r="AD345" s="15">
        <f>IFERROR(AVERAGEIF('Temperature Degree Days'!$E$6:$E$1708,LEFT($Z345,2),'Temperature Degree Days'!$H$6:$H$1708),"")</f>
        <v>24.365944024933334</v>
      </c>
      <c r="AE345" s="15">
        <f>IFERROR(AVERAGEIF('Temperature Degree Days'!$E$6:$E$1708,LEFT($Z345,2),'Temperature Degree Days'!$I$6:$I$1708),"")</f>
        <v>0</v>
      </c>
      <c r="AF345" s="15">
        <f>IFERROR($N$8+AC345*$L$8*31+AB345*$M$8*31,"")</f>
        <v>17208.067285845962</v>
      </c>
      <c r="AG345" s="14">
        <f>IFERROR(AF345/SUMIF($AA$6:$AA$377,AA345,$AF$6:$AF$377),"")</f>
        <v>3.364286198802148E-2</v>
      </c>
    </row>
    <row r="346" spans="26:33" x14ac:dyDescent="0.2">
      <c r="Z346" s="9" t="s">
        <v>42</v>
      </c>
      <c r="AA346" s="9" t="str">
        <f>LEFT(Z346,2)</f>
        <v>11</v>
      </c>
      <c r="AB346" s="16" t="str">
        <f>IFERROR(AVERAGEIF('Temperature Degree Days'!$G$6:$G$1708,$Z346,'Temperature Degree Days'!$H$6:$H$1708),"")</f>
        <v/>
      </c>
      <c r="AC346" s="15" t="str">
        <f>IFERROR(AVERAGEIF('Temperature Degree Days'!$G$6:$G$1708,$Z346,'Temperature Degree Days'!$I$6:$I$1708),"")</f>
        <v/>
      </c>
      <c r="AD346" s="15">
        <f>IFERROR(AVERAGEIF('Temperature Degree Days'!$E$6:$E$1708,LEFT($Z346,2),'Temperature Degree Days'!$H$6:$H$1708),"")</f>
        <v>24.365944024933334</v>
      </c>
      <c r="AE346" s="15">
        <f>IFERROR(AVERAGEIF('Temperature Degree Days'!$E$6:$E$1708,LEFT($Z346,2),'Temperature Degree Days'!$I$6:$I$1708),"")</f>
        <v>0</v>
      </c>
      <c r="AF346" s="15" t="str">
        <f>IFERROR($N$8+AC346*$L$8*31+AB346*$M$8*31,"")</f>
        <v/>
      </c>
      <c r="AG346" s="14" t="str">
        <f>IFERROR(AF346/SUMIF($AA$6:$AA$377,AA346,$AF$6:$AF$377),"")</f>
        <v/>
      </c>
    </row>
    <row r="347" spans="26:33" x14ac:dyDescent="0.2">
      <c r="Z347" s="9" t="s">
        <v>41</v>
      </c>
      <c r="AA347" s="9" t="str">
        <f>LEFT(Z347,2)</f>
        <v>12</v>
      </c>
      <c r="AB347" s="16">
        <f>IFERROR(AVERAGEIF('Temperature Degree Days'!$G$6:$G$1708,$Z347,'Temperature Degree Days'!$H$6:$H$1708),"")</f>
        <v>29.803739999999998</v>
      </c>
      <c r="AC347" s="15">
        <f>IFERROR(AVERAGEIF('Temperature Degree Days'!$G$6:$G$1708,$Z347,'Temperature Degree Days'!$I$6:$I$1708),"")</f>
        <v>0</v>
      </c>
      <c r="AD347" s="15">
        <f>IFERROR(AVERAGEIF('Temperature Degree Days'!$E$6:$E$1708,LEFT($Z347,2),'Temperature Degree Days'!$H$6:$H$1708),"")</f>
        <v>32.564632258064499</v>
      </c>
      <c r="AE347" s="15">
        <f>IFERROR(AVERAGEIF('Temperature Degree Days'!$E$6:$E$1708,LEFT($Z347,2),'Temperature Degree Days'!$I$6:$I$1708),"")</f>
        <v>0</v>
      </c>
      <c r="AF347" s="15">
        <f>IFERROR($N$8+AC347*$L$8*31+AB347*$M$8*31,"")</f>
        <v>20954.217304751735</v>
      </c>
      <c r="AG347" s="14">
        <f>IFERROR(AF347/SUMIF($AA$6:$AA$377,AA347,$AF$6:$AF$377),"")</f>
        <v>2.9470031156629543E-2</v>
      </c>
    </row>
    <row r="348" spans="26:33" x14ac:dyDescent="0.2">
      <c r="Z348" s="9" t="s">
        <v>40</v>
      </c>
      <c r="AA348" s="9" t="str">
        <f>LEFT(Z348,2)</f>
        <v>12</v>
      </c>
      <c r="AB348" s="16">
        <f>IFERROR(AVERAGEIF('Temperature Degree Days'!$G$6:$G$1708,$Z348,'Temperature Degree Days'!$H$6:$H$1708),"")</f>
        <v>26.549970000000002</v>
      </c>
      <c r="AC348" s="15">
        <f>IFERROR(AVERAGEIF('Temperature Degree Days'!$G$6:$G$1708,$Z348,'Temperature Degree Days'!$I$6:$I$1708),"")</f>
        <v>0</v>
      </c>
      <c r="AD348" s="15">
        <f>IFERROR(AVERAGEIF('Temperature Degree Days'!$E$6:$E$1708,LEFT($Z348,2),'Temperature Degree Days'!$H$6:$H$1708),"")</f>
        <v>32.564632258064499</v>
      </c>
      <c r="AE348" s="15">
        <f>IFERROR(AVERAGEIF('Temperature Degree Days'!$E$6:$E$1708,LEFT($Z348,2),'Temperature Degree Days'!$I$6:$I$1708),"")</f>
        <v>0</v>
      </c>
      <c r="AF348" s="15">
        <f>IFERROR($N$8+AC348*$L$8*31+AB348*$M$8*31,"")</f>
        <v>18617.930231550075</v>
      </c>
      <c r="AG348" s="14">
        <f>IFERROR(AF348/SUMIF($AA$6:$AA$377,AA348,$AF$6:$AF$377),"")</f>
        <v>2.6184274793757869E-2</v>
      </c>
    </row>
    <row r="349" spans="26:33" x14ac:dyDescent="0.2">
      <c r="Z349" s="9" t="s">
        <v>39</v>
      </c>
      <c r="AA349" s="9" t="str">
        <f>LEFT(Z349,2)</f>
        <v>12</v>
      </c>
      <c r="AB349" s="16">
        <f>IFERROR(AVERAGEIF('Temperature Degree Days'!$G$6:$G$1708,$Z349,'Temperature Degree Days'!$H$6:$H$1708),"")</f>
        <v>21.685380000000002</v>
      </c>
      <c r="AC349" s="15">
        <f>IFERROR(AVERAGEIF('Temperature Degree Days'!$G$6:$G$1708,$Z349,'Temperature Degree Days'!$I$6:$I$1708),"")</f>
        <v>0</v>
      </c>
      <c r="AD349" s="15">
        <f>IFERROR(AVERAGEIF('Temperature Degree Days'!$E$6:$E$1708,LEFT($Z349,2),'Temperature Degree Days'!$H$6:$H$1708),"")</f>
        <v>32.564632258064499</v>
      </c>
      <c r="AE349" s="15">
        <f>IFERROR(AVERAGEIF('Temperature Degree Days'!$E$6:$E$1708,LEFT($Z349,2),'Temperature Degree Days'!$I$6:$I$1708),"")</f>
        <v>0</v>
      </c>
      <c r="AF349" s="15">
        <f>IFERROR($N$8+AC349*$L$8*31+AB349*$M$8*31,"")</f>
        <v>15125.034687788197</v>
      </c>
      <c r="AG349" s="14">
        <f>IFERROR(AF349/SUMIF($AA$6:$AA$377,AA349,$AF$6:$AF$377),"")</f>
        <v>2.1271863177306199E-2</v>
      </c>
    </row>
    <row r="350" spans="26:33" x14ac:dyDescent="0.2">
      <c r="Z350" s="9" t="s">
        <v>38</v>
      </c>
      <c r="AA350" s="9" t="str">
        <f>LEFT(Z350,2)</f>
        <v>12</v>
      </c>
      <c r="AB350" s="16">
        <f>IFERROR(AVERAGEIF('Temperature Degree Days'!$G$6:$G$1708,$Z350,'Temperature Degree Days'!$H$6:$H$1708),"")</f>
        <v>23.708220000000001</v>
      </c>
      <c r="AC350" s="15">
        <f>IFERROR(AVERAGEIF('Temperature Degree Days'!$G$6:$G$1708,$Z350,'Temperature Degree Days'!$I$6:$I$1708),"")</f>
        <v>0</v>
      </c>
      <c r="AD350" s="15">
        <f>IFERROR(AVERAGEIF('Temperature Degree Days'!$E$6:$E$1708,LEFT($Z350,2),'Temperature Degree Days'!$H$6:$H$1708),"")</f>
        <v>32.564632258064499</v>
      </c>
      <c r="AE350" s="15">
        <f>IFERROR(AVERAGEIF('Temperature Degree Days'!$E$6:$E$1708,LEFT($Z350,2),'Temperature Degree Days'!$I$6:$I$1708),"")</f>
        <v>0</v>
      </c>
      <c r="AF350" s="15">
        <f>IFERROR($N$8+AC350*$L$8*31+AB350*$M$8*31,"")</f>
        <v>16577.483675625459</v>
      </c>
      <c r="AG350" s="14">
        <f>IFERROR(AF350/SUMIF($AA$6:$AA$377,AA350,$AF$6:$AF$377),"")</f>
        <v>2.3314588815895078E-2</v>
      </c>
    </row>
    <row r="351" spans="26:33" x14ac:dyDescent="0.2">
      <c r="Z351" s="9" t="s">
        <v>37</v>
      </c>
      <c r="AA351" s="9" t="str">
        <f>LEFT(Z351,2)</f>
        <v>12</v>
      </c>
      <c r="AB351" s="16">
        <f>IFERROR(AVERAGEIF('Temperature Degree Days'!$G$6:$G$1708,$Z351,'Temperature Degree Days'!$H$6:$H$1708),"")</f>
        <v>31.058609999999998</v>
      </c>
      <c r="AC351" s="15">
        <f>IFERROR(AVERAGEIF('Temperature Degree Days'!$G$6:$G$1708,$Z351,'Temperature Degree Days'!$I$6:$I$1708),"")</f>
        <v>0</v>
      </c>
      <c r="AD351" s="15">
        <f>IFERROR(AVERAGEIF('Temperature Degree Days'!$E$6:$E$1708,LEFT($Z351,2),'Temperature Degree Days'!$H$6:$H$1708),"")</f>
        <v>32.564632258064499</v>
      </c>
      <c r="AE351" s="15">
        <f>IFERROR(AVERAGEIF('Temperature Degree Days'!$E$6:$E$1708,LEFT($Z351,2),'Temperature Degree Days'!$I$6:$I$1708),"")</f>
        <v>0</v>
      </c>
      <c r="AF351" s="15">
        <f>IFERROR($N$8+AC351*$L$8*31+AB351*$M$8*31,"")</f>
        <v>21855.24490029431</v>
      </c>
      <c r="AG351" s="14">
        <f>IFERROR(AF351/SUMIF($AA$6:$AA$377,AA351,$AF$6:$AF$377),"")</f>
        <v>3.0737237224383804E-2</v>
      </c>
    </row>
    <row r="352" spans="26:33" x14ac:dyDescent="0.2">
      <c r="Z352" s="9" t="s">
        <v>36</v>
      </c>
      <c r="AA352" s="9" t="str">
        <f>LEFT(Z352,2)</f>
        <v>12</v>
      </c>
      <c r="AB352" s="16">
        <f>IFERROR(AVERAGEIF('Temperature Degree Days'!$G$6:$G$1708,$Z352,'Temperature Degree Days'!$H$6:$H$1708),"")</f>
        <v>36.13749</v>
      </c>
      <c r="AC352" s="15">
        <f>IFERROR(AVERAGEIF('Temperature Degree Days'!$G$6:$G$1708,$Z352,'Temperature Degree Days'!$I$6:$I$1708),"")</f>
        <v>0</v>
      </c>
      <c r="AD352" s="15">
        <f>IFERROR(AVERAGEIF('Temperature Degree Days'!$E$6:$E$1708,LEFT($Z352,2),'Temperature Degree Days'!$H$6:$H$1708),"")</f>
        <v>32.564632258064499</v>
      </c>
      <c r="AE352" s="15">
        <f>IFERROR(AVERAGEIF('Temperature Degree Days'!$E$6:$E$1708,LEFT($Z352,2),'Temperature Degree Days'!$I$6:$I$1708),"")</f>
        <v>0</v>
      </c>
      <c r="AF352" s="15">
        <f>IFERROR($N$8+AC352*$L$8*31+AB352*$M$8*31,"")</f>
        <v>25502.005946816491</v>
      </c>
      <c r="AG352" s="14">
        <f>IFERROR(AF352/SUMIF($AA$6:$AA$377,AA352,$AF$6:$AF$377),"")</f>
        <v>3.5866045430330055E-2</v>
      </c>
    </row>
    <row r="353" spans="26:33" x14ac:dyDescent="0.2">
      <c r="Z353" s="9" t="s">
        <v>35</v>
      </c>
      <c r="AA353" s="9" t="str">
        <f>LEFT(Z353,2)</f>
        <v>12</v>
      </c>
      <c r="AB353" s="16">
        <f>IFERROR(AVERAGEIF('Temperature Degree Days'!$G$6:$G$1708,$Z353,'Temperature Degree Days'!$H$6:$H$1708),"")</f>
        <v>35.45196</v>
      </c>
      <c r="AC353" s="15">
        <f>IFERROR(AVERAGEIF('Temperature Degree Days'!$G$6:$G$1708,$Z353,'Temperature Degree Days'!$I$6:$I$1708),"")</f>
        <v>0</v>
      </c>
      <c r="AD353" s="15">
        <f>IFERROR(AVERAGEIF('Temperature Degree Days'!$E$6:$E$1708,LEFT($Z353,2),'Temperature Degree Days'!$H$6:$H$1708),"")</f>
        <v>32.564632258064499</v>
      </c>
      <c r="AE353" s="15">
        <f>IFERROR(AVERAGEIF('Temperature Degree Days'!$E$6:$E$1708,LEFT($Z353,2),'Temperature Degree Days'!$I$6:$I$1708),"")</f>
        <v>0</v>
      </c>
      <c r="AF353" s="15">
        <f>IFERROR($N$8+AC353*$L$8*31+AB353*$M$8*31,"")</f>
        <v>25009.778506864699</v>
      </c>
      <c r="AG353" s="14">
        <f>IFERROR(AF353/SUMIF($AA$6:$AA$377,AA353,$AF$6:$AF$377),"")</f>
        <v>3.5173776290397168E-2</v>
      </c>
    </row>
    <row r="354" spans="26:33" x14ac:dyDescent="0.2">
      <c r="Z354" s="9" t="s">
        <v>34</v>
      </c>
      <c r="AA354" s="9" t="str">
        <f>LEFT(Z354,2)</f>
        <v>12</v>
      </c>
      <c r="AB354" s="16">
        <f>IFERROR(AVERAGEIF('Temperature Degree Days'!$G$6:$G$1708,$Z354,'Temperature Degree Days'!$H$6:$H$1708),"")</f>
        <v>34.030950000000004</v>
      </c>
      <c r="AC354" s="15">
        <f>IFERROR(AVERAGEIF('Temperature Degree Days'!$G$6:$G$1708,$Z354,'Temperature Degree Days'!$I$6:$I$1708),"")</f>
        <v>0</v>
      </c>
      <c r="AD354" s="15">
        <f>IFERROR(AVERAGEIF('Temperature Degree Days'!$E$6:$E$1708,LEFT($Z354,2),'Temperature Degree Days'!$H$6:$H$1708),"")</f>
        <v>32.564632258064499</v>
      </c>
      <c r="AE354" s="15">
        <f>IFERROR(AVERAGEIF('Temperature Degree Days'!$E$6:$E$1708,LEFT($Z354,2),'Temperature Degree Days'!$I$6:$I$1708),"")</f>
        <v>0</v>
      </c>
      <c r="AF354" s="15">
        <f>IFERROR($N$8+AC354*$L$8*31+AB354*$M$8*31,"")</f>
        <v>23989.458295574324</v>
      </c>
      <c r="AG354" s="14">
        <f>IFERROR(AF354/SUMIF($AA$6:$AA$377,AA354,$AF$6:$AF$377),"")</f>
        <v>3.3738796974340943E-2</v>
      </c>
    </row>
    <row r="355" spans="26:33" x14ac:dyDescent="0.2">
      <c r="Z355" s="9" t="s">
        <v>33</v>
      </c>
      <c r="AA355" s="9" t="str">
        <f>LEFT(Z355,2)</f>
        <v>12</v>
      </c>
      <c r="AB355" s="16">
        <f>IFERROR(AVERAGEIF('Temperature Degree Days'!$G$6:$G$1708,$Z355,'Temperature Degree Days'!$H$6:$H$1708),"")</f>
        <v>35.247660000000003</v>
      </c>
      <c r="AC355" s="15">
        <f>IFERROR(AVERAGEIF('Temperature Degree Days'!$G$6:$G$1708,$Z355,'Temperature Degree Days'!$I$6:$I$1708),"")</f>
        <v>0</v>
      </c>
      <c r="AD355" s="15">
        <f>IFERROR(AVERAGEIF('Temperature Degree Days'!$E$6:$E$1708,LEFT($Z355,2),'Temperature Degree Days'!$H$6:$H$1708),"")</f>
        <v>32.564632258064499</v>
      </c>
      <c r="AE355" s="15">
        <f>IFERROR(AVERAGEIF('Temperature Degree Days'!$E$6:$E$1708,LEFT($Z355,2),'Temperature Degree Days'!$I$6:$I$1708),"")</f>
        <v>0</v>
      </c>
      <c r="AF355" s="15">
        <f>IFERROR($N$8+AC355*$L$8*31+AB355*$M$8*31,"")</f>
        <v>24863.08607038176</v>
      </c>
      <c r="AG355" s="14">
        <f>IFERROR(AF355/SUMIF($AA$6:$AA$377,AA355,$AF$6:$AF$377),"")</f>
        <v>3.4967467908140683E-2</v>
      </c>
    </row>
    <row r="356" spans="26:33" x14ac:dyDescent="0.2">
      <c r="Z356" s="9" t="s">
        <v>32</v>
      </c>
      <c r="AA356" s="9" t="str">
        <f>LEFT(Z356,2)</f>
        <v>12</v>
      </c>
      <c r="AB356" s="16">
        <f>IFERROR(AVERAGEIF('Temperature Degree Days'!$G$6:$G$1708,$Z356,'Temperature Degree Days'!$H$6:$H$1708),"")</f>
        <v>38.030369999999998</v>
      </c>
      <c r="AC356" s="15">
        <f>IFERROR(AVERAGEIF('Temperature Degree Days'!$G$6:$G$1708,$Z356,'Temperature Degree Days'!$I$6:$I$1708),"")</f>
        <v>0</v>
      </c>
      <c r="AD356" s="15">
        <f>IFERROR(AVERAGEIF('Temperature Degree Days'!$E$6:$E$1708,LEFT($Z356,2),'Temperature Degree Days'!$H$6:$H$1708),"")</f>
        <v>32.564632258064499</v>
      </c>
      <c r="AE356" s="15">
        <f>IFERROR(AVERAGEIF('Temperature Degree Days'!$E$6:$E$1708,LEFT($Z356,2),'Temperature Degree Days'!$I$6:$I$1708),"")</f>
        <v>0</v>
      </c>
      <c r="AF356" s="15">
        <f>IFERROR($N$8+AC356*$L$8*31+AB356*$M$8*31,"")</f>
        <v>26861.140450829364</v>
      </c>
      <c r="AG356" s="14">
        <f>IFERROR(AF356/SUMIF($AA$6:$AA$377,AA356,$AF$6:$AF$377),"")</f>
        <v>3.7777533490073845E-2</v>
      </c>
    </row>
    <row r="357" spans="26:33" x14ac:dyDescent="0.2">
      <c r="Z357" s="9" t="s">
        <v>31</v>
      </c>
      <c r="AA357" s="9" t="str">
        <f>LEFT(Z357,2)</f>
        <v>12</v>
      </c>
      <c r="AB357" s="16">
        <f>IFERROR(AVERAGEIF('Temperature Degree Days'!$G$6:$G$1708,$Z357,'Temperature Degree Days'!$H$6:$H$1708),"")</f>
        <v>38.133510000000001</v>
      </c>
      <c r="AC357" s="15">
        <f>IFERROR(AVERAGEIF('Temperature Degree Days'!$G$6:$G$1708,$Z357,'Temperature Degree Days'!$I$6:$I$1708),"")</f>
        <v>0</v>
      </c>
      <c r="AD357" s="15">
        <f>IFERROR(AVERAGEIF('Temperature Degree Days'!$E$6:$E$1708,LEFT($Z357,2),'Temperature Degree Days'!$H$6:$H$1708),"")</f>
        <v>32.564632258064499</v>
      </c>
      <c r="AE357" s="15">
        <f>IFERROR(AVERAGEIF('Temperature Degree Days'!$E$6:$E$1708,LEFT($Z357,2),'Temperature Degree Days'!$I$6:$I$1708),"")</f>
        <v>0</v>
      </c>
      <c r="AF357" s="15">
        <f>IFERROR($N$8+AC357*$L$8*31+AB357*$M$8*31,"")</f>
        <v>26935.197513476698</v>
      </c>
      <c r="AG357" s="14">
        <f>IFERROR(AF357/SUMIF($AA$6:$AA$377,AA357,$AF$6:$AF$377),"")</f>
        <v>3.7881687413450903E-2</v>
      </c>
    </row>
    <row r="358" spans="26:33" x14ac:dyDescent="0.2">
      <c r="Z358" s="9" t="s">
        <v>30</v>
      </c>
      <c r="AA358" s="9" t="str">
        <f>LEFT(Z358,2)</f>
        <v>12</v>
      </c>
      <c r="AB358" s="16">
        <f>IFERROR(AVERAGEIF('Temperature Degree Days'!$G$6:$G$1708,$Z358,'Temperature Degree Days'!$H$6:$H$1708),"")</f>
        <v>39.056010000000001</v>
      </c>
      <c r="AC358" s="15">
        <f>IFERROR(AVERAGEIF('Temperature Degree Days'!$G$6:$G$1708,$Z358,'Temperature Degree Days'!$I$6:$I$1708),"")</f>
        <v>0</v>
      </c>
      <c r="AD358" s="15">
        <f>IFERROR(AVERAGEIF('Temperature Degree Days'!$E$6:$E$1708,LEFT($Z358,2),'Temperature Degree Days'!$H$6:$H$1708),"")</f>
        <v>32.564632258064499</v>
      </c>
      <c r="AE358" s="15">
        <f>IFERROR(AVERAGEIF('Temperature Degree Days'!$E$6:$E$1708,LEFT($Z358,2),'Temperature Degree Days'!$I$6:$I$1708),"")</f>
        <v>0</v>
      </c>
      <c r="AF358" s="15">
        <f>IFERROR($N$8+AC358*$L$8*31+AB358*$M$8*31,"")</f>
        <v>27597.575255304957</v>
      </c>
      <c r="AG358" s="14">
        <f>IFERROR(AF358/SUMIF($AA$6:$AA$377,AA358,$AF$6:$AF$377),"")</f>
        <v>3.8813256099851333E-2</v>
      </c>
    </row>
    <row r="359" spans="26:33" x14ac:dyDescent="0.2">
      <c r="Z359" s="9" t="s">
        <v>29</v>
      </c>
      <c r="AA359" s="9" t="str">
        <f>LEFT(Z359,2)</f>
        <v>12</v>
      </c>
      <c r="AB359" s="16">
        <f>IFERROR(AVERAGEIF('Temperature Degree Days'!$G$6:$G$1708,$Z359,'Temperature Degree Days'!$H$6:$H$1708),"")</f>
        <v>33.701909999999998</v>
      </c>
      <c r="AC359" s="15">
        <f>IFERROR(AVERAGEIF('Temperature Degree Days'!$G$6:$G$1708,$Z359,'Temperature Degree Days'!$I$6:$I$1708),"")</f>
        <v>0</v>
      </c>
      <c r="AD359" s="15">
        <f>IFERROR(AVERAGEIF('Temperature Degree Days'!$E$6:$E$1708,LEFT($Z359,2),'Temperature Degree Days'!$H$6:$H$1708),"")</f>
        <v>32.564632258064499</v>
      </c>
      <c r="AE359" s="15">
        <f>IFERROR(AVERAGEIF('Temperature Degree Days'!$E$6:$E$1708,LEFT($Z359,2),'Temperature Degree Days'!$I$6:$I$1708),"")</f>
        <v>0</v>
      </c>
      <c r="AF359" s="15">
        <f>IFERROR($N$8+AC359*$L$8*31+AB359*$M$8*31,"")</f>
        <v>23753.199463952456</v>
      </c>
      <c r="AG359" s="14">
        <f>IFERROR(AF359/SUMIF($AA$6:$AA$377,AA359,$AF$6:$AF$377),"")</f>
        <v>3.3406522328733132E-2</v>
      </c>
    </row>
    <row r="360" spans="26:33" x14ac:dyDescent="0.2">
      <c r="Z360" s="9" t="s">
        <v>28</v>
      </c>
      <c r="AA360" s="9" t="str">
        <f>LEFT(Z360,2)</f>
        <v>12</v>
      </c>
      <c r="AB360" s="16">
        <f>IFERROR(AVERAGEIF('Temperature Degree Days'!$G$6:$G$1708,$Z360,'Temperature Degree Days'!$H$6:$H$1708),"")</f>
        <v>29.572980000000001</v>
      </c>
      <c r="AC360" s="15">
        <f>IFERROR(AVERAGEIF('Temperature Degree Days'!$G$6:$G$1708,$Z360,'Temperature Degree Days'!$I$6:$I$1708),"")</f>
        <v>0</v>
      </c>
      <c r="AD360" s="15">
        <f>IFERROR(AVERAGEIF('Temperature Degree Days'!$E$6:$E$1708,LEFT($Z360,2),'Temperature Degree Days'!$H$6:$H$1708),"")</f>
        <v>32.564632258064499</v>
      </c>
      <c r="AE360" s="15">
        <f>IFERROR(AVERAGEIF('Temperature Degree Days'!$E$6:$E$1708,LEFT($Z360,2),'Temperature Degree Days'!$I$6:$I$1708),"")</f>
        <v>0</v>
      </c>
      <c r="AF360" s="15">
        <f>IFERROR($N$8+AC360*$L$8*31+AB360*$M$8*31,"")</f>
        <v>20788.525935966598</v>
      </c>
      <c r="AG360" s="14">
        <f>IFERROR(AF360/SUMIF($AA$6:$AA$377,AA360,$AF$6:$AF$377),"")</f>
        <v>2.9237002657904597E-2</v>
      </c>
    </row>
    <row r="361" spans="26:33" x14ac:dyDescent="0.2">
      <c r="Z361" s="9" t="s">
        <v>27</v>
      </c>
      <c r="AA361" s="9" t="str">
        <f>LEFT(Z361,2)</f>
        <v>12</v>
      </c>
      <c r="AB361" s="16">
        <f>IFERROR(AVERAGEIF('Temperature Degree Days'!$G$6:$G$1708,$Z361,'Temperature Degree Days'!$H$6:$H$1708),"")</f>
        <v>30.136019999999995</v>
      </c>
      <c r="AC361" s="15">
        <f>IFERROR(AVERAGEIF('Temperature Degree Days'!$G$6:$G$1708,$Z361,'Temperature Degree Days'!$I$6:$I$1708),"")</f>
        <v>0</v>
      </c>
      <c r="AD361" s="15">
        <f>IFERROR(AVERAGEIF('Temperature Degree Days'!$E$6:$E$1708,LEFT($Z361,2),'Temperature Degree Days'!$H$6:$H$1708),"")</f>
        <v>32.564632258064499</v>
      </c>
      <c r="AE361" s="15">
        <f>IFERROR(AVERAGEIF('Temperature Degree Days'!$E$6:$E$1708,LEFT($Z361,2),'Temperature Degree Days'!$I$6:$I$1708),"")</f>
        <v>0</v>
      </c>
      <c r="AF361" s="15">
        <f>IFERROR($N$8+AC361*$L$8*31+AB361*$M$8*31,"")</f>
        <v>21192.802536247335</v>
      </c>
      <c r="AG361" s="14">
        <f>IFERROR(AF361/SUMIF($AA$6:$AA$377,AA361,$AF$6:$AF$377),"")</f>
        <v>2.9805577653233477E-2</v>
      </c>
    </row>
    <row r="362" spans="26:33" x14ac:dyDescent="0.2">
      <c r="Z362" s="9" t="s">
        <v>26</v>
      </c>
      <c r="AA362" s="9" t="str">
        <f>LEFT(Z362,2)</f>
        <v>12</v>
      </c>
      <c r="AB362" s="16">
        <f>IFERROR(AVERAGEIF('Temperature Degree Days'!$G$6:$G$1708,$Z362,'Temperature Degree Days'!$H$6:$H$1708),"")</f>
        <v>32.822249999999997</v>
      </c>
      <c r="AC362" s="15">
        <f>IFERROR(AVERAGEIF('Temperature Degree Days'!$G$6:$G$1708,$Z362,'Temperature Degree Days'!$I$6:$I$1708),"")</f>
        <v>0</v>
      </c>
      <c r="AD362" s="15">
        <f>IFERROR(AVERAGEIF('Temperature Degree Days'!$E$6:$E$1708,LEFT($Z362,2),'Temperature Degree Days'!$H$6:$H$1708),"")</f>
        <v>32.564632258064499</v>
      </c>
      <c r="AE362" s="15">
        <f>IFERROR(AVERAGEIF('Temperature Degree Days'!$E$6:$E$1708,LEFT($Z362,2),'Temperature Degree Days'!$I$6:$I$1708),"")</f>
        <v>0</v>
      </c>
      <c r="AF362" s="15">
        <f>IFERROR($N$8+AC362*$L$8*31+AB362*$M$8*31,"")</f>
        <v>23121.581898232515</v>
      </c>
      <c r="AG362" s="14">
        <f>IFERROR(AF362/SUMIF($AA$6:$AA$377,AA362,$AF$6:$AF$377),"")</f>
        <v>3.2518214783281645E-2</v>
      </c>
    </row>
    <row r="363" spans="26:33" x14ac:dyDescent="0.2">
      <c r="Z363" s="9" t="s">
        <v>25</v>
      </c>
      <c r="AA363" s="9" t="str">
        <f>LEFT(Z363,2)</f>
        <v>12</v>
      </c>
      <c r="AB363" s="16">
        <f>IFERROR(AVERAGEIF('Temperature Degree Days'!$G$6:$G$1708,$Z363,'Temperature Degree Days'!$H$6:$H$1708),"")</f>
        <v>36.474450000000004</v>
      </c>
      <c r="AC363" s="15">
        <f>IFERROR(AVERAGEIF('Temperature Degree Days'!$G$6:$G$1708,$Z363,'Temperature Degree Days'!$I$6:$I$1708),"")</f>
        <v>0</v>
      </c>
      <c r="AD363" s="15">
        <f>IFERROR(AVERAGEIF('Temperature Degree Days'!$E$6:$E$1708,LEFT($Z363,2),'Temperature Degree Days'!$H$6:$H$1708),"")</f>
        <v>32.564632258064499</v>
      </c>
      <c r="AE363" s="15">
        <f>IFERROR(AVERAGEIF('Temperature Degree Days'!$E$6:$E$1708,LEFT($Z363,2),'Temperature Degree Days'!$I$6:$I$1708),"")</f>
        <v>0</v>
      </c>
      <c r="AF363" s="15">
        <f>IFERROR($N$8+AC363*$L$8*31+AB363*$M$8*31,"")</f>
        <v>25743.951533685275</v>
      </c>
      <c r="AG363" s="14">
        <f>IFERROR(AF363/SUMIF($AA$6:$AA$377,AA363,$AF$6:$AF$377),"")</f>
        <v>3.6206317933928422E-2</v>
      </c>
    </row>
    <row r="364" spans="26:33" x14ac:dyDescent="0.2">
      <c r="Z364" s="9" t="s">
        <v>24</v>
      </c>
      <c r="AA364" s="9" t="str">
        <f>LEFT(Z364,2)</f>
        <v>12</v>
      </c>
      <c r="AB364" s="16">
        <f>IFERROR(AVERAGEIF('Temperature Degree Days'!$G$6:$G$1708,$Z364,'Temperature Degree Days'!$H$6:$H$1708),"")</f>
        <v>35.073329999999999</v>
      </c>
      <c r="AC364" s="15">
        <f>IFERROR(AVERAGEIF('Temperature Degree Days'!$G$6:$G$1708,$Z364,'Temperature Degree Days'!$I$6:$I$1708),"")</f>
        <v>0</v>
      </c>
      <c r="AD364" s="15">
        <f>IFERROR(AVERAGEIF('Temperature Degree Days'!$E$6:$E$1708,LEFT($Z364,2),'Temperature Degree Days'!$H$6:$H$1708),"")</f>
        <v>32.564632258064499</v>
      </c>
      <c r="AE364" s="15">
        <f>IFERROR(AVERAGEIF('Temperature Degree Days'!$E$6:$E$1708,LEFT($Z364,2),'Temperature Degree Days'!$I$6:$I$1708),"")</f>
        <v>0</v>
      </c>
      <c r="AF364" s="15">
        <f>IFERROR($N$8+AC364*$L$8*31+AB364*$M$8*31,"")</f>
        <v>24737.912832730897</v>
      </c>
      <c r="AG364" s="14">
        <f>IFERROR(AF364/SUMIF($AA$6:$AA$377,AA364,$AF$6:$AF$377),"")</f>
        <v>3.4791424147598476E-2</v>
      </c>
    </row>
    <row r="365" spans="26:33" x14ac:dyDescent="0.2">
      <c r="Z365" s="9" t="s">
        <v>23</v>
      </c>
      <c r="AA365" s="9" t="str">
        <f>LEFT(Z365,2)</f>
        <v>12</v>
      </c>
      <c r="AB365" s="16">
        <f>IFERROR(AVERAGEIF('Temperature Degree Days'!$G$6:$G$1708,$Z365,'Temperature Degree Days'!$H$6:$H$1708),"")</f>
        <v>29.32161</v>
      </c>
      <c r="AC365" s="15">
        <f>IFERROR(AVERAGEIF('Temperature Degree Days'!$G$6:$G$1708,$Z365,'Temperature Degree Days'!$I$6:$I$1708),"")</f>
        <v>0</v>
      </c>
      <c r="AD365" s="15">
        <f>IFERROR(AVERAGEIF('Temperature Degree Days'!$E$6:$E$1708,LEFT($Z365,2),'Temperature Degree Days'!$H$6:$H$1708),"")</f>
        <v>32.564632258064499</v>
      </c>
      <c r="AE365" s="15">
        <f>IFERROR(AVERAGEIF('Temperature Degree Days'!$E$6:$E$1708,LEFT($Z365,2),'Temperature Degree Days'!$I$6:$I$1708),"")</f>
        <v>0</v>
      </c>
      <c r="AF365" s="15">
        <f>IFERROR($N$8+AC365*$L$8*31+AB365*$M$8*31,"")</f>
        <v>20608.036079095738</v>
      </c>
      <c r="AG365" s="14">
        <f>IFERROR(AF365/SUMIF($AA$6:$AA$377,AA365,$AF$6:$AF$377),"")</f>
        <v>2.8983161551454219E-2</v>
      </c>
    </row>
    <row r="366" spans="26:33" x14ac:dyDescent="0.2">
      <c r="Z366" s="9" t="s">
        <v>22</v>
      </c>
      <c r="AA366" s="9" t="str">
        <f>LEFT(Z366,2)</f>
        <v>12</v>
      </c>
      <c r="AB366" s="16">
        <f>IFERROR(AVERAGEIF('Temperature Degree Days'!$G$6:$G$1708,$Z366,'Temperature Degree Days'!$H$6:$H$1708),"")</f>
        <v>27.540510000000001</v>
      </c>
      <c r="AC366" s="15">
        <f>IFERROR(AVERAGEIF('Temperature Degree Days'!$G$6:$G$1708,$Z366,'Temperature Degree Days'!$I$6:$I$1708),"")</f>
        <v>0</v>
      </c>
      <c r="AD366" s="15">
        <f>IFERROR(AVERAGEIF('Temperature Degree Days'!$E$6:$E$1708,LEFT($Z366,2),'Temperature Degree Days'!$H$6:$H$1708),"")</f>
        <v>32.564632258064499</v>
      </c>
      <c r="AE366" s="15">
        <f>IFERROR(AVERAGEIF('Temperature Degree Days'!$E$6:$E$1708,LEFT($Z366,2),'Temperature Degree Days'!$I$6:$I$1708),"")</f>
        <v>0</v>
      </c>
      <c r="AF366" s="15">
        <f>IFERROR($N$8+AC366*$L$8*31+AB366*$M$8*31,"")</f>
        <v>19329.162370726837</v>
      </c>
      <c r="AG366" s="14">
        <f>IFERROR(AF366/SUMIF($AA$6:$AA$377,AA366,$AF$6:$AF$377),"")</f>
        <v>2.7184552351077199E-2</v>
      </c>
    </row>
    <row r="367" spans="26:33" x14ac:dyDescent="0.2">
      <c r="Z367" s="9" t="s">
        <v>21</v>
      </c>
      <c r="AA367" s="9" t="str">
        <f>LEFT(Z367,2)</f>
        <v>12</v>
      </c>
      <c r="AB367" s="16">
        <f>IFERROR(AVERAGEIF('Temperature Degree Days'!$G$6:$G$1708,$Z367,'Temperature Degree Days'!$H$6:$H$1708),"")</f>
        <v>29.832000000000001</v>
      </c>
      <c r="AC367" s="15">
        <f>IFERROR(AVERAGEIF('Temperature Degree Days'!$G$6:$G$1708,$Z367,'Temperature Degree Days'!$I$6:$I$1708),"")</f>
        <v>0</v>
      </c>
      <c r="AD367" s="15">
        <f>IFERROR(AVERAGEIF('Temperature Degree Days'!$E$6:$E$1708,LEFT($Z367,2),'Temperature Degree Days'!$H$6:$H$1708),"")</f>
        <v>32.564632258064499</v>
      </c>
      <c r="AE367" s="15">
        <f>IFERROR(AVERAGEIF('Temperature Degree Days'!$E$6:$E$1708,LEFT($Z367,2),'Temperature Degree Days'!$I$6:$I$1708),"")</f>
        <v>0</v>
      </c>
      <c r="AF367" s="15">
        <f>IFERROR($N$8+AC367*$L$8*31+AB367*$M$8*31,"")</f>
        <v>20974.508681428233</v>
      </c>
      <c r="AG367" s="14">
        <f>IFERROR(AF367/SUMIF($AA$6:$AA$377,AA367,$AF$6:$AF$377),"")</f>
        <v>2.9498568968095863E-2</v>
      </c>
    </row>
    <row r="368" spans="26:33" x14ac:dyDescent="0.2">
      <c r="Z368" s="9" t="s">
        <v>20</v>
      </c>
      <c r="AA368" s="9" t="str">
        <f>LEFT(Z368,2)</f>
        <v>12</v>
      </c>
      <c r="AB368" s="16">
        <f>IFERROR(AVERAGEIF('Temperature Degree Days'!$G$6:$G$1708,$Z368,'Temperature Degree Days'!$H$6:$H$1708),"")</f>
        <v>32.162549999999996</v>
      </c>
      <c r="AC368" s="15">
        <f>IFERROR(AVERAGEIF('Temperature Degree Days'!$G$6:$G$1708,$Z368,'Temperature Degree Days'!$I$6:$I$1708),"")</f>
        <v>0</v>
      </c>
      <c r="AD368" s="15">
        <f>IFERROR(AVERAGEIF('Temperature Degree Days'!$E$6:$E$1708,LEFT($Z368,2),'Temperature Degree Days'!$H$6:$H$1708),"")</f>
        <v>32.564632258064499</v>
      </c>
      <c r="AE368" s="15">
        <f>IFERROR(AVERAGEIF('Temperature Degree Days'!$E$6:$E$1708,LEFT($Z368,2),'Temperature Degree Days'!$I$6:$I$1708),"")</f>
        <v>0</v>
      </c>
      <c r="AF368" s="15">
        <f>IFERROR($N$8+AC368*$L$8*31+AB368*$M$8*31,"")</f>
        <v>22647.901035051913</v>
      </c>
      <c r="AG368" s="14">
        <f>IFERROR(AF368/SUMIF($AA$6:$AA$377,AA368,$AF$6:$AF$377),"")</f>
        <v>3.1852029566567963E-2</v>
      </c>
    </row>
    <row r="369" spans="26:33" x14ac:dyDescent="0.2">
      <c r="Z369" s="9" t="s">
        <v>19</v>
      </c>
      <c r="AA369" s="9" t="str">
        <f>LEFT(Z369,2)</f>
        <v>12</v>
      </c>
      <c r="AB369" s="16">
        <f>IFERROR(AVERAGEIF('Temperature Degree Days'!$G$6:$G$1708,$Z369,'Temperature Degree Days'!$H$6:$H$1708),"")</f>
        <v>32.905049999999996</v>
      </c>
      <c r="AC369" s="15">
        <f>IFERROR(AVERAGEIF('Temperature Degree Days'!$G$6:$G$1708,$Z369,'Temperature Degree Days'!$I$6:$I$1708),"")</f>
        <v>0</v>
      </c>
      <c r="AD369" s="15">
        <f>IFERROR(AVERAGEIF('Temperature Degree Days'!$E$6:$E$1708,LEFT($Z369,2),'Temperature Degree Days'!$H$6:$H$1708),"")</f>
        <v>32.564632258064499</v>
      </c>
      <c r="AE369" s="15">
        <f>IFERROR(AVERAGEIF('Temperature Degree Days'!$E$6:$E$1708,LEFT($Z369,2),'Temperature Degree Days'!$I$6:$I$1708),"")</f>
        <v>0</v>
      </c>
      <c r="AF369" s="15">
        <f>IFERROR($N$8+AC369*$L$8*31+AB369*$M$8*31,"")</f>
        <v>23181.034339450267</v>
      </c>
      <c r="AG369" s="14">
        <f>IFERROR(AF369/SUMIF($AA$6:$AA$377,AA369,$AF$6:$AF$377),"")</f>
        <v>3.2601828753182946E-2</v>
      </c>
    </row>
    <row r="370" spans="26:33" x14ac:dyDescent="0.2">
      <c r="Z370" s="9" t="s">
        <v>18</v>
      </c>
      <c r="AA370" s="9" t="str">
        <f>LEFT(Z370,2)</f>
        <v>12</v>
      </c>
      <c r="AB370" s="16">
        <f>IFERROR(AVERAGEIF('Temperature Degree Days'!$G$6:$G$1708,$Z370,'Temperature Degree Days'!$H$6:$H$1708),"")</f>
        <v>35.899709999999999</v>
      </c>
      <c r="AC370" s="15">
        <f>IFERROR(AVERAGEIF('Temperature Degree Days'!$G$6:$G$1708,$Z370,'Temperature Degree Days'!$I$6:$I$1708),"")</f>
        <v>0</v>
      </c>
      <c r="AD370" s="15">
        <f>IFERROR(AVERAGEIF('Temperature Degree Days'!$E$6:$E$1708,LEFT($Z370,2),'Temperature Degree Days'!$H$6:$H$1708),"")</f>
        <v>32.564632258064499</v>
      </c>
      <c r="AE370" s="15">
        <f>IFERROR(AVERAGEIF('Temperature Degree Days'!$E$6:$E$1708,LEFT($Z370,2),'Temperature Degree Days'!$I$6:$I$1708),"")</f>
        <v>0</v>
      </c>
      <c r="AF370" s="15">
        <f>IFERROR($N$8+AC370*$L$8*31+AB370*$M$8*31,"")</f>
        <v>25331.274044971586</v>
      </c>
      <c r="AG370" s="14">
        <f>IFERROR(AF370/SUMIF($AA$6:$AA$377,AA370,$AF$6:$AF$377),"")</f>
        <v>3.5625927921113472E-2</v>
      </c>
    </row>
    <row r="371" spans="26:33" x14ac:dyDescent="0.2">
      <c r="Z371" s="9" t="s">
        <v>17</v>
      </c>
      <c r="AA371" s="9" t="str">
        <f>LEFT(Z371,2)</f>
        <v>12</v>
      </c>
      <c r="AB371" s="16">
        <f>IFERROR(AVERAGEIF('Temperature Degree Days'!$G$6:$G$1708,$Z371,'Temperature Degree Days'!$H$6:$H$1708),"")</f>
        <v>34.036709999999999</v>
      </c>
      <c r="AC371" s="15">
        <f>IFERROR(AVERAGEIF('Temperature Degree Days'!$G$6:$G$1708,$Z371,'Temperature Degree Days'!$I$6:$I$1708),"")</f>
        <v>0</v>
      </c>
      <c r="AD371" s="15">
        <f>IFERROR(AVERAGEIF('Temperature Degree Days'!$E$6:$E$1708,LEFT($Z371,2),'Temperature Degree Days'!$H$6:$H$1708),"")</f>
        <v>32.564632258064499</v>
      </c>
      <c r="AE371" s="15">
        <f>IFERROR(AVERAGEIF('Temperature Degree Days'!$E$6:$E$1708,LEFT($Z371,2),'Temperature Degree Days'!$I$6:$I$1708),"")</f>
        <v>0</v>
      </c>
      <c r="AF371" s="15">
        <f>IFERROR($N$8+AC371*$L$8*31+AB371*$M$8*31,"")</f>
        <v>23993.59411757208</v>
      </c>
      <c r="AG371" s="14">
        <f>IFERROR(AF371/SUMIF($AA$6:$AA$377,AA371,$AF$6:$AF$377),"")</f>
        <v>3.3744613598334076E-2</v>
      </c>
    </row>
    <row r="372" spans="26:33" x14ac:dyDescent="0.2">
      <c r="Z372" s="9" t="s">
        <v>16</v>
      </c>
      <c r="AA372" s="9" t="str">
        <f>LEFT(Z372,2)</f>
        <v>12</v>
      </c>
      <c r="AB372" s="16">
        <f>IFERROR(AVERAGEIF('Temperature Degree Days'!$G$6:$G$1708,$Z372,'Temperature Degree Days'!$H$6:$H$1708),"")</f>
        <v>33.036540000000002</v>
      </c>
      <c r="AC372" s="15">
        <f>IFERROR(AVERAGEIF('Temperature Degree Days'!$G$6:$G$1708,$Z372,'Temperature Degree Days'!$I$6:$I$1708),"")</f>
        <v>0</v>
      </c>
      <c r="AD372" s="15">
        <f>IFERROR(AVERAGEIF('Temperature Degree Days'!$E$6:$E$1708,LEFT($Z372,2),'Temperature Degree Days'!$H$6:$H$1708),"")</f>
        <v>32.564632258064499</v>
      </c>
      <c r="AE372" s="15">
        <f>IFERROR(AVERAGEIF('Temperature Degree Days'!$E$6:$E$1708,LEFT($Z372,2),'Temperature Degree Days'!$I$6:$I$1708),"")</f>
        <v>0</v>
      </c>
      <c r="AF372" s="15">
        <f>IFERROR($N$8+AC372*$L$8*31+AB372*$M$8*31,"")</f>
        <v>23275.44740099282</v>
      </c>
      <c r="AG372" s="14">
        <f>IFERROR(AF372/SUMIF($AA$6:$AA$377,AA372,$AF$6:$AF$377),"")</f>
        <v>3.2734611372776223E-2</v>
      </c>
    </row>
    <row r="373" spans="26:33" x14ac:dyDescent="0.2">
      <c r="Z373" s="9" t="s">
        <v>15</v>
      </c>
      <c r="AA373" s="9" t="str">
        <f>LEFT(Z373,2)</f>
        <v>12</v>
      </c>
      <c r="AB373" s="16">
        <f>IFERROR(AVERAGEIF('Temperature Degree Days'!$G$6:$G$1708,$Z373,'Temperature Degree Days'!$H$6:$H$1708),"")</f>
        <v>33.209519999999998</v>
      </c>
      <c r="AC373" s="15">
        <f>IFERROR(AVERAGEIF('Temperature Degree Days'!$G$6:$G$1708,$Z373,'Temperature Degree Days'!$I$6:$I$1708),"")</f>
        <v>0</v>
      </c>
      <c r="AD373" s="15">
        <f>IFERROR(AVERAGEIF('Temperature Degree Days'!$E$6:$E$1708,LEFT($Z373,2),'Temperature Degree Days'!$H$6:$H$1708),"")</f>
        <v>32.564632258064499</v>
      </c>
      <c r="AE373" s="15">
        <f>IFERROR(AVERAGEIF('Temperature Degree Days'!$E$6:$E$1708,LEFT($Z373,2),'Temperature Degree Days'!$I$6:$I$1708),"")</f>
        <v>0</v>
      </c>
      <c r="AF373" s="15">
        <f>IFERROR($N$8+AC373*$L$8*31+AB373*$M$8*31,"")</f>
        <v>23399.651305362953</v>
      </c>
      <c r="AG373" s="14">
        <f>IFERROR(AF373/SUMIF($AA$6:$AA$377,AA373,$AF$6:$AF$377),"")</f>
        <v>3.2909291862070034E-2</v>
      </c>
    </row>
    <row r="374" spans="26:33" x14ac:dyDescent="0.2">
      <c r="Z374" s="9" t="s">
        <v>14</v>
      </c>
      <c r="AA374" s="9" t="str">
        <f>LEFT(Z374,2)</f>
        <v>12</v>
      </c>
      <c r="AB374" s="16">
        <f>IFERROR(AVERAGEIF('Temperature Degree Days'!$G$6:$G$1708,$Z374,'Temperature Degree Days'!$H$6:$H$1708),"")</f>
        <v>34.166759999999996</v>
      </c>
      <c r="AC374" s="15">
        <f>IFERROR(AVERAGEIF('Temperature Degree Days'!$G$6:$G$1708,$Z374,'Temperature Degree Days'!$I$6:$I$1708),"")</f>
        <v>0</v>
      </c>
      <c r="AD374" s="15">
        <f>IFERROR(AVERAGEIF('Temperature Degree Days'!$E$6:$E$1708,LEFT($Z374,2),'Temperature Degree Days'!$H$6:$H$1708),"")</f>
        <v>32.564632258064499</v>
      </c>
      <c r="AE374" s="15">
        <f>IFERROR(AVERAGEIF('Temperature Degree Days'!$E$6:$E$1708,LEFT($Z374,2),'Temperature Degree Days'!$I$6:$I$1708),"")</f>
        <v>0</v>
      </c>
      <c r="AF374" s="15">
        <f>IFERROR($N$8+AC374*$L$8*31+AB374*$M$8*31,"")</f>
        <v>24086.973223615183</v>
      </c>
      <c r="AG374" s="14">
        <f>IFERROR(AF374/SUMIF($AA$6:$AA$377,AA374,$AF$6:$AF$377),"")</f>
        <v>3.3875942061929058E-2</v>
      </c>
    </row>
    <row r="375" spans="26:33" x14ac:dyDescent="0.2">
      <c r="Z375" s="9" t="s">
        <v>13</v>
      </c>
      <c r="AA375" s="9" t="str">
        <f>LEFT(Z375,2)</f>
        <v>12</v>
      </c>
      <c r="AB375" s="16">
        <f>IFERROR(AVERAGEIF('Temperature Degree Days'!$G$6:$G$1708,$Z375,'Temperature Degree Days'!$H$6:$H$1708),"")</f>
        <v>33.497069999999994</v>
      </c>
      <c r="AC375" s="15">
        <f>IFERROR(AVERAGEIF('Temperature Degree Days'!$G$6:$G$1708,$Z375,'Temperature Degree Days'!$I$6:$I$1708),"")</f>
        <v>0</v>
      </c>
      <c r="AD375" s="15">
        <f>IFERROR(AVERAGEIF('Temperature Degree Days'!$E$6:$E$1708,LEFT($Z375,2),'Temperature Degree Days'!$H$6:$H$1708),"")</f>
        <v>32.564632258064499</v>
      </c>
      <c r="AE375" s="15">
        <f>IFERROR(AVERAGEIF('Temperature Degree Days'!$E$6:$E$1708,LEFT($Z375,2),'Temperature Degree Days'!$I$6:$I$1708),"")</f>
        <v>0</v>
      </c>
      <c r="AF375" s="15">
        <f>IFERROR($N$8+AC375*$L$8*31+AB375*$M$8*31,"")</f>
        <v>23606.119294157223</v>
      </c>
      <c r="AG375" s="14">
        <f>IFERROR(AF375/SUMIF($AA$6:$AA$377,AA375,$AF$6:$AF$377),"")</f>
        <v>3.3199668637977291E-2</v>
      </c>
    </row>
    <row r="376" spans="26:33" x14ac:dyDescent="0.2">
      <c r="Z376" s="9" t="s">
        <v>12</v>
      </c>
      <c r="AA376" s="9" t="str">
        <f>LEFT(Z376,2)</f>
        <v>12</v>
      </c>
      <c r="AB376" s="16">
        <f>IFERROR(AVERAGEIF('Temperature Degree Days'!$G$6:$G$1708,$Z376,'Temperature Degree Days'!$H$6:$H$1708),"")</f>
        <v>34.68759</v>
      </c>
      <c r="AC376" s="15">
        <f>IFERROR(AVERAGEIF('Temperature Degree Days'!$G$6:$G$1708,$Z376,'Temperature Degree Days'!$I$6:$I$1708),"")</f>
        <v>0</v>
      </c>
      <c r="AD376" s="15">
        <f>IFERROR(AVERAGEIF('Temperature Degree Days'!$E$6:$E$1708,LEFT($Z376,2),'Temperature Degree Days'!$H$6:$H$1708),"")</f>
        <v>32.564632258064499</v>
      </c>
      <c r="AE376" s="15">
        <f>IFERROR(AVERAGEIF('Temperature Degree Days'!$E$6:$E$1708,LEFT($Z376,2),'Temperature Degree Days'!$I$6:$I$1708),"")</f>
        <v>0</v>
      </c>
      <c r="AF376" s="15">
        <f>IFERROR($N$8+AC376*$L$8*31+AB376*$M$8*31,"")</f>
        <v>24460.942003318614</v>
      </c>
      <c r="AG376" s="14">
        <f>IFERROR(AF376/SUMIF($AA$6:$AA$377,AA376,$AF$6:$AF$377),"")</f>
        <v>3.4401892109558262E-2</v>
      </c>
    </row>
    <row r="377" spans="26:33" x14ac:dyDescent="0.2">
      <c r="Z377" s="9" t="s">
        <v>11</v>
      </c>
      <c r="AA377" s="9" t="str">
        <f>LEFT(Z377,2)</f>
        <v>12</v>
      </c>
      <c r="AB377" s="16">
        <f>IFERROR(AVERAGEIF('Temperature Degree Days'!$G$6:$G$1708,$Z377,'Temperature Degree Days'!$H$6:$H$1708),"")</f>
        <v>32.533169999999998</v>
      </c>
      <c r="AC377" s="15">
        <f>IFERROR(AVERAGEIF('Temperature Degree Days'!$G$6:$G$1708,$Z377,'Temperature Degree Days'!$I$6:$I$1708),"")</f>
        <v>0</v>
      </c>
      <c r="AD377" s="15">
        <f>IFERROR(AVERAGEIF('Temperature Degree Days'!$E$6:$E$1708,LEFT($Z377,2),'Temperature Degree Days'!$H$6:$H$1708),"")</f>
        <v>32.564632258064499</v>
      </c>
      <c r="AE377" s="15">
        <f>IFERROR(AVERAGEIF('Temperature Degree Days'!$E$6:$E$1708,LEFT($Z377,2),'Temperature Degree Days'!$I$6:$I$1708),"")</f>
        <v>0</v>
      </c>
      <c r="AF377" s="15">
        <f>IFERROR($N$8+AC377*$L$8*31+AB377*$M$8*31,"")</f>
        <v>22914.015331720089</v>
      </c>
      <c r="AG377" s="14">
        <f>IFERROR(AF377/SUMIF($AA$6:$AA$377,AA377,$AF$6:$AF$377),"")</f>
        <v>3.2226292966626213E-2</v>
      </c>
    </row>
  </sheetData>
  <autoFilter ref="B5:H57">
    <sortState ref="B6:I65">
      <sortCondition ref="F5"/>
    </sortState>
  </autoFilter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Q1708"/>
  <sheetViews>
    <sheetView showGridLines="0" zoomScale="80" workbookViewId="0">
      <selection activeCell="Q7" sqref="Q7"/>
    </sheetView>
  </sheetViews>
  <sheetFormatPr defaultRowHeight="12.75" x14ac:dyDescent="0.2"/>
  <cols>
    <col min="1" max="1" width="3.7109375" style="3" customWidth="1"/>
    <col min="2" max="2" width="12.140625" style="3" bestFit="1" customWidth="1"/>
    <col min="3" max="3" width="13.85546875" style="3" customWidth="1"/>
    <col min="4" max="4" width="9.85546875" style="3" customWidth="1"/>
    <col min="5" max="6" width="9.42578125" style="3" customWidth="1"/>
    <col min="7" max="7" width="7.7109375" style="3" customWidth="1"/>
    <col min="8" max="8" width="6" style="3" bestFit="1" customWidth="1"/>
    <col min="9" max="9" width="5" style="3" bestFit="1" customWidth="1"/>
    <col min="10" max="12" width="9.140625" style="3"/>
    <col min="13" max="13" width="7.42578125" style="3" bestFit="1" customWidth="1"/>
    <col min="14" max="14" width="7.42578125" style="3" customWidth="1"/>
    <col min="15" max="16384" width="9.140625" style="3"/>
  </cols>
  <sheetData>
    <row r="1" spans="1:17" s="43" customFormat="1" ht="18" x14ac:dyDescent="0.25">
      <c r="A1" s="42" t="s">
        <v>10</v>
      </c>
    </row>
    <row r="2" spans="1:17" s="45" customFormat="1" x14ac:dyDescent="0.2">
      <c r="A2" s="44"/>
    </row>
    <row r="5" spans="1:17" ht="25.5" x14ac:dyDescent="0.2">
      <c r="B5" s="13" t="s">
        <v>6</v>
      </c>
      <c r="C5" s="12" t="s">
        <v>9</v>
      </c>
      <c r="D5" s="11" t="s">
        <v>4</v>
      </c>
      <c r="E5" s="11" t="s">
        <v>3</v>
      </c>
      <c r="F5" s="11" t="s">
        <v>8</v>
      </c>
      <c r="G5" s="11" t="s">
        <v>7</v>
      </c>
      <c r="H5" s="11" t="s">
        <v>1</v>
      </c>
      <c r="I5" s="11" t="s">
        <v>0</v>
      </c>
      <c r="K5" s="59" t="s">
        <v>6</v>
      </c>
      <c r="L5" s="12" t="s">
        <v>5</v>
      </c>
      <c r="M5" s="11" t="s">
        <v>4</v>
      </c>
      <c r="N5" s="11" t="s">
        <v>3</v>
      </c>
      <c r="O5" s="11" t="s">
        <v>2</v>
      </c>
      <c r="P5" s="11" t="s">
        <v>1</v>
      </c>
      <c r="Q5" s="62" t="s">
        <v>0</v>
      </c>
    </row>
    <row r="6" spans="1:17" x14ac:dyDescent="0.2">
      <c r="B6" s="9">
        <v>40422</v>
      </c>
      <c r="C6" s="8">
        <v>78.475999999999999</v>
      </c>
      <c r="D6" s="5" t="str">
        <f>TEXT(B6,"mmyy")</f>
        <v>0910</v>
      </c>
      <c r="E6" s="5" t="str">
        <f>LEFT(D6,2)</f>
        <v>09</v>
      </c>
      <c r="F6" s="5" t="str">
        <f>TEXT(B6,"dd")</f>
        <v>01</v>
      </c>
      <c r="G6" s="5" t="str">
        <f>E6&amp;F6</f>
        <v>0901</v>
      </c>
      <c r="H6" s="4">
        <f>IF($C6&lt;65,65-$C6,0)</f>
        <v>0</v>
      </c>
      <c r="I6" s="4">
        <f>IF($C6&gt;=65,$C6-65,0)</f>
        <v>13.475999999999999</v>
      </c>
      <c r="K6" s="60">
        <v>40422</v>
      </c>
      <c r="L6" s="8">
        <v>2427</v>
      </c>
      <c r="M6" s="5" t="str">
        <f>TEXT(K6,"mmyy")</f>
        <v>0910</v>
      </c>
      <c r="N6" s="5" t="str">
        <f>LEFT(M6,2)</f>
        <v>09</v>
      </c>
      <c r="O6" s="10">
        <f>AVERAGEIF($D$6:$D$1708,$M6,$C$6:$C$1708)</f>
        <v>67.30590500000001</v>
      </c>
      <c r="P6" s="5">
        <f>SUMIF($D$6:$D$1708,$M6,H$6:H$1708)</f>
        <v>51.124649999999995</v>
      </c>
      <c r="Q6" s="63">
        <f>SUMIF($D$6:$D$1708,$M6,I$6:I$1708)</f>
        <v>120.3018</v>
      </c>
    </row>
    <row r="7" spans="1:17" x14ac:dyDescent="0.2">
      <c r="B7" s="9">
        <v>40423</v>
      </c>
      <c r="C7" s="8">
        <v>74.513750000000002</v>
      </c>
      <c r="D7" s="5" t="str">
        <f>TEXT(B7,"mmyy")</f>
        <v>0910</v>
      </c>
      <c r="E7" s="5" t="str">
        <f>LEFT(D7,2)</f>
        <v>09</v>
      </c>
      <c r="F7" s="5" t="str">
        <f>TEXT(B7,"dd")</f>
        <v>02</v>
      </c>
      <c r="G7" s="5" t="str">
        <f>E7&amp;F7</f>
        <v>0902</v>
      </c>
      <c r="H7" s="4">
        <f>IF($C7&lt;65,65-$C7,0)</f>
        <v>0</v>
      </c>
      <c r="I7" s="4">
        <f>IF($C7&gt;=65,$C7-65,0)</f>
        <v>9.5137500000000017</v>
      </c>
      <c r="K7" s="60">
        <v>40452</v>
      </c>
      <c r="L7" s="8">
        <v>5133</v>
      </c>
      <c r="M7" s="5" t="str">
        <f>TEXT(K7,"mmyy")</f>
        <v>1010</v>
      </c>
      <c r="N7" s="5" t="str">
        <f>LEFT(M7,2)</f>
        <v>10</v>
      </c>
      <c r="O7" s="10">
        <f>AVERAGEIF($D$6:$D$1708,M7,$C$6:$C$1708)</f>
        <v>56.263782258064516</v>
      </c>
      <c r="P7" s="5">
        <f>SUMIF($D$6:$D$1708,$M7,H$6:H$1708)</f>
        <v>289.20180000000005</v>
      </c>
      <c r="Q7" s="63">
        <f>SUMIF($D$6:$D$1708,$M7,I$6:I$1708)</f>
        <v>18.379050000000007</v>
      </c>
    </row>
    <row r="8" spans="1:17" x14ac:dyDescent="0.2">
      <c r="B8" s="9">
        <v>40424</v>
      </c>
      <c r="C8" s="8">
        <v>65.201449999999994</v>
      </c>
      <c r="D8" s="5" t="str">
        <f>TEXT(B8,"mmyy")</f>
        <v>0910</v>
      </c>
      <c r="E8" s="5" t="str">
        <f>LEFT(D8,2)</f>
        <v>09</v>
      </c>
      <c r="F8" s="5" t="str">
        <f>TEXT(B8,"dd")</f>
        <v>03</v>
      </c>
      <c r="G8" s="5" t="str">
        <f>E8&amp;F8</f>
        <v>0903</v>
      </c>
      <c r="H8" s="4">
        <f>IF($C8&lt;65,65-$C8,0)</f>
        <v>0</v>
      </c>
      <c r="I8" s="4">
        <f>IF($C8&gt;=65,$C8-65,0)</f>
        <v>0.20144999999999413</v>
      </c>
      <c r="K8" s="60">
        <v>40483</v>
      </c>
      <c r="L8" s="8">
        <v>14191</v>
      </c>
      <c r="M8" s="5" t="str">
        <f>TEXT(K8,"mmyy")</f>
        <v>1110</v>
      </c>
      <c r="N8" s="5" t="str">
        <f>LEFT(M8,2)</f>
        <v>11</v>
      </c>
      <c r="O8" s="10">
        <f>AVERAGEIF($D$6:$D$1708,M8,$C$6:$C$1708)</f>
        <v>42.297304999999987</v>
      </c>
      <c r="P8" s="5">
        <f>SUMIF($D$6:$D$1708,$M8,H$6:H$1708)</f>
        <v>681.08084999999994</v>
      </c>
      <c r="Q8" s="63">
        <f>SUMIF($D$6:$D$1708,$M8,I$6:I$1708)</f>
        <v>0</v>
      </c>
    </row>
    <row r="9" spans="1:17" x14ac:dyDescent="0.2">
      <c r="B9" s="9">
        <v>40425</v>
      </c>
      <c r="C9" s="8">
        <v>58.680050000000001</v>
      </c>
      <c r="D9" s="5" t="str">
        <f>TEXT(B9,"mmyy")</f>
        <v>0910</v>
      </c>
      <c r="E9" s="5" t="str">
        <f>LEFT(D9,2)</f>
        <v>09</v>
      </c>
      <c r="F9" s="5" t="str">
        <f>TEXT(B9,"dd")</f>
        <v>04</v>
      </c>
      <c r="G9" s="5" t="str">
        <f>E9&amp;F9</f>
        <v>0904</v>
      </c>
      <c r="H9" s="4">
        <f>IF($C9&lt;65,65-$C9,0)</f>
        <v>6.3199499999999986</v>
      </c>
      <c r="I9" s="4">
        <f>IF($C9&gt;=65,$C9-65,0)</f>
        <v>0</v>
      </c>
      <c r="K9" s="60">
        <v>40513</v>
      </c>
      <c r="L9" s="8">
        <v>28547</v>
      </c>
      <c r="M9" s="5" t="str">
        <f>TEXT(K9,"mmyy")</f>
        <v>1210</v>
      </c>
      <c r="N9" s="5" t="str">
        <f>LEFT(M9,2)</f>
        <v>12</v>
      </c>
      <c r="O9" s="10">
        <f>AVERAGEIF($D$6:$D$1708,M9,$C$6:$C$1708)</f>
        <v>25.281601612903227</v>
      </c>
      <c r="P9" s="5">
        <f>SUMIF($D$6:$D$1708,$M9,H$6:H$1708)</f>
        <v>1231.27035</v>
      </c>
      <c r="Q9" s="63">
        <f>SUMIF($D$6:$D$1708,$M9,I$6:I$1708)</f>
        <v>0</v>
      </c>
    </row>
    <row r="10" spans="1:17" x14ac:dyDescent="0.2">
      <c r="B10" s="9">
        <v>40426</v>
      </c>
      <c r="C10" s="8">
        <v>66.832250000000002</v>
      </c>
      <c r="D10" s="5" t="str">
        <f>TEXT(B10,"mmyy")</f>
        <v>0910</v>
      </c>
      <c r="E10" s="5" t="str">
        <f>LEFT(D10,2)</f>
        <v>09</v>
      </c>
      <c r="F10" s="5" t="str">
        <f>TEXT(B10,"dd")</f>
        <v>05</v>
      </c>
      <c r="G10" s="5" t="str">
        <f>E10&amp;F10</f>
        <v>0905</v>
      </c>
      <c r="H10" s="4">
        <f>IF($C10&lt;65,65-$C10,0)</f>
        <v>0</v>
      </c>
      <c r="I10" s="4">
        <f>IF($C10&gt;=65,$C10-65,0)</f>
        <v>1.8322500000000019</v>
      </c>
      <c r="K10" s="60">
        <v>40544</v>
      </c>
      <c r="L10" s="8">
        <v>29955</v>
      </c>
      <c r="M10" s="5" t="str">
        <f>TEXT(K10,"mmyy")</f>
        <v>0111</v>
      </c>
      <c r="N10" s="5" t="str">
        <f>LEFT(M10,2)</f>
        <v>01</v>
      </c>
      <c r="O10" s="10">
        <f>AVERAGEIF($D$6:$D$1708,M10,$C$6:$C$1708)</f>
        <v>22.750627419354835</v>
      </c>
      <c r="P10" s="5">
        <f>SUMIF($D$6:$D$1708,$M10,H$6:H$1708)</f>
        <v>1309.7305499999998</v>
      </c>
      <c r="Q10" s="63">
        <f>SUMIF($D$6:$D$1708,$M10,I$6:I$1708)</f>
        <v>0</v>
      </c>
    </row>
    <row r="11" spans="1:17" x14ac:dyDescent="0.2">
      <c r="B11" s="9">
        <v>40427</v>
      </c>
      <c r="C11" s="8">
        <v>75.411950000000004</v>
      </c>
      <c r="D11" s="5" t="str">
        <f>TEXT(B11,"mmyy")</f>
        <v>0910</v>
      </c>
      <c r="E11" s="5" t="str">
        <f>LEFT(D11,2)</f>
        <v>09</v>
      </c>
      <c r="F11" s="5" t="str">
        <f>TEXT(B11,"dd")</f>
        <v>06</v>
      </c>
      <c r="G11" s="5" t="str">
        <f>E11&amp;F11</f>
        <v>0906</v>
      </c>
      <c r="H11" s="4">
        <f>IF($C11&lt;65,65-$C11,0)</f>
        <v>0</v>
      </c>
      <c r="I11" s="4">
        <f>IF($C11&gt;=65,$C11-65,0)</f>
        <v>10.411950000000004</v>
      </c>
      <c r="K11" s="60">
        <v>40575</v>
      </c>
      <c r="L11" s="8">
        <v>22288</v>
      </c>
      <c r="M11" s="5" t="str">
        <f>TEXT(K11,"mmyy")</f>
        <v>0211</v>
      </c>
      <c r="N11" s="5" t="str">
        <f>LEFT(M11,2)</f>
        <v>02</v>
      </c>
      <c r="O11" s="10">
        <f>AVERAGEIF($D$6:$D$1708,M11,$C$6:$C$1708)</f>
        <v>29.584624999999999</v>
      </c>
      <c r="P11" s="5">
        <f>SUMIF($D$6:$D$1708,$M11,H$6:H$1708)</f>
        <v>991.63049999999987</v>
      </c>
      <c r="Q11" s="63">
        <f>SUMIF($D$6:$D$1708,$M11,I$6:I$1708)</f>
        <v>0</v>
      </c>
    </row>
    <row r="12" spans="1:17" x14ac:dyDescent="0.2">
      <c r="B12" s="9">
        <v>40428</v>
      </c>
      <c r="C12" s="8">
        <v>70.979900000000001</v>
      </c>
      <c r="D12" s="5" t="str">
        <f>TEXT(B12,"mmyy")</f>
        <v>0910</v>
      </c>
      <c r="E12" s="5" t="str">
        <f>LEFT(D12,2)</f>
        <v>09</v>
      </c>
      <c r="F12" s="5" t="str">
        <f>TEXT(B12,"dd")</f>
        <v>07</v>
      </c>
      <c r="G12" s="5" t="str">
        <f>E12&amp;F12</f>
        <v>0907</v>
      </c>
      <c r="H12" s="4">
        <f>IF($C12&lt;65,65-$C12,0)</f>
        <v>0</v>
      </c>
      <c r="I12" s="4">
        <f>IF($C12&gt;=65,$C12-65,0)</f>
        <v>5.9799000000000007</v>
      </c>
      <c r="K12" s="60">
        <v>40603</v>
      </c>
      <c r="L12" s="8">
        <v>16730</v>
      </c>
      <c r="M12" s="5" t="str">
        <f>TEXT(K12,"mmyy")</f>
        <v>0311</v>
      </c>
      <c r="N12" s="5" t="str">
        <f>LEFT(M12,2)</f>
        <v>03</v>
      </c>
      <c r="O12" s="10">
        <f>AVERAGEIF($D$6:$D$1708,M12,$C$6:$C$1708)</f>
        <v>40.434698387096766</v>
      </c>
      <c r="P12" s="5">
        <f>SUMIF($D$6:$D$1708,$M12,H$6:H$1708)</f>
        <v>761.52435000000003</v>
      </c>
      <c r="Q12" s="63">
        <f>SUMIF($D$6:$D$1708,$M12,I$6:I$1708)</f>
        <v>0</v>
      </c>
    </row>
    <row r="13" spans="1:17" x14ac:dyDescent="0.2">
      <c r="B13" s="9">
        <v>40429</v>
      </c>
      <c r="C13" s="8">
        <v>61.780099999999997</v>
      </c>
      <c r="D13" s="5" t="str">
        <f>TEXT(B13,"mmyy")</f>
        <v>0910</v>
      </c>
      <c r="E13" s="5" t="str">
        <f>LEFT(D13,2)</f>
        <v>09</v>
      </c>
      <c r="F13" s="5" t="str">
        <f>TEXT(B13,"dd")</f>
        <v>08</v>
      </c>
      <c r="G13" s="5" t="str">
        <f>E13&amp;F13</f>
        <v>0908</v>
      </c>
      <c r="H13" s="4">
        <f>IF($C13&lt;65,65-$C13,0)</f>
        <v>3.2199000000000026</v>
      </c>
      <c r="I13" s="4">
        <f>IF($C13&gt;=65,$C13-65,0)</f>
        <v>0</v>
      </c>
      <c r="K13" s="60">
        <v>40634</v>
      </c>
      <c r="L13" s="8">
        <v>8444</v>
      </c>
      <c r="M13" s="5" t="str">
        <f>TEXT(K13,"mmyy")</f>
        <v>0411</v>
      </c>
      <c r="N13" s="5" t="str">
        <f>LEFT(M13,2)</f>
        <v>04</v>
      </c>
      <c r="O13" s="10">
        <f>AVERAGEIF($D$6:$D$1708,M13,$C$6:$C$1708)</f>
        <v>52.928846000000007</v>
      </c>
      <c r="P13" s="5">
        <f>SUMIF($D$6:$D$1708,$M13,H$6:H$1708)</f>
        <v>369.65486999999996</v>
      </c>
      <c r="Q13" s="63">
        <f>SUMIF($D$6:$D$1708,$M13,I$6:I$1708)</f>
        <v>7.5202500000000043</v>
      </c>
    </row>
    <row r="14" spans="1:17" x14ac:dyDescent="0.2">
      <c r="B14" s="9">
        <v>40430</v>
      </c>
      <c r="C14" s="8">
        <v>63.354199999999999</v>
      </c>
      <c r="D14" s="5" t="str">
        <f>TEXT(B14,"mmyy")</f>
        <v>0910</v>
      </c>
      <c r="E14" s="5" t="str">
        <f>LEFT(D14,2)</f>
        <v>09</v>
      </c>
      <c r="F14" s="5" t="str">
        <f>TEXT(B14,"dd")</f>
        <v>09</v>
      </c>
      <c r="G14" s="5" t="str">
        <f>E14&amp;F14</f>
        <v>0909</v>
      </c>
      <c r="H14" s="4">
        <f>IF($C14&lt;65,65-$C14,0)</f>
        <v>1.6458000000000013</v>
      </c>
      <c r="I14" s="4">
        <f>IF($C14&gt;=65,$C14-65,0)</f>
        <v>0</v>
      </c>
      <c r="K14" s="60">
        <v>40664</v>
      </c>
      <c r="L14" s="8">
        <v>5141</v>
      </c>
      <c r="M14" s="5" t="str">
        <f>TEXT(K14,"mmyy")</f>
        <v>0511</v>
      </c>
      <c r="N14" s="5" t="str">
        <f>LEFT(M14,2)</f>
        <v>05</v>
      </c>
      <c r="O14" s="10">
        <f>AVERAGEIF($D$6:$D$1708,M14,$C$6:$C$1708)</f>
        <v>62.844370460967738</v>
      </c>
      <c r="P14" s="5">
        <f>SUMIF($D$6:$D$1708,$M14,H$6:H$1708)</f>
        <v>169.89566570999997</v>
      </c>
      <c r="Q14" s="63">
        <f>SUMIF($D$6:$D$1708,$M14,I$6:I$1708)</f>
        <v>103.07115000000002</v>
      </c>
    </row>
    <row r="15" spans="1:17" x14ac:dyDescent="0.2">
      <c r="B15" s="9">
        <v>40431</v>
      </c>
      <c r="C15" s="8">
        <v>65.84675</v>
      </c>
      <c r="D15" s="5" t="str">
        <f>TEXT(B15,"mmyy")</f>
        <v>0910</v>
      </c>
      <c r="E15" s="5" t="str">
        <f>LEFT(D15,2)</f>
        <v>09</v>
      </c>
      <c r="F15" s="5" t="str">
        <f>TEXT(B15,"dd")</f>
        <v>10</v>
      </c>
      <c r="G15" s="5" t="str">
        <f>E15&amp;F15</f>
        <v>0910</v>
      </c>
      <c r="H15" s="4">
        <f>IF($C15&lt;65,65-$C15,0)</f>
        <v>0</v>
      </c>
      <c r="I15" s="4">
        <f>IF($C15&gt;=65,$C15-65,0)</f>
        <v>0.84675000000000011</v>
      </c>
      <c r="K15" s="60">
        <v>40695</v>
      </c>
      <c r="L15" s="8">
        <v>2526</v>
      </c>
      <c r="M15" s="5" t="str">
        <f>TEXT(K15,"mmyy")</f>
        <v>0611</v>
      </c>
      <c r="N15" s="5" t="str">
        <f>LEFT(M15,2)</f>
        <v>06</v>
      </c>
      <c r="O15" s="10">
        <f>AVERAGEIF($D$6:$D$1708,M15,$C$6:$C$1708)</f>
        <v>72.94362500000004</v>
      </c>
      <c r="P15" s="5">
        <f>SUMIF($D$6:$D$1708,$M15,H$6:H$1708)</f>
        <v>0.34799999999999898</v>
      </c>
      <c r="Q15" s="63">
        <f>SUMIF($D$6:$D$1708,$M15,I$6:I$1708)</f>
        <v>238.65674999999999</v>
      </c>
    </row>
    <row r="16" spans="1:17" x14ac:dyDescent="0.2">
      <c r="B16" s="9">
        <v>40432</v>
      </c>
      <c r="C16" s="8">
        <v>62.784950000000002</v>
      </c>
      <c r="D16" s="5" t="str">
        <f>TEXT(B16,"mmyy")</f>
        <v>0910</v>
      </c>
      <c r="E16" s="5" t="str">
        <f>LEFT(D16,2)</f>
        <v>09</v>
      </c>
      <c r="F16" s="5" t="str">
        <f>TEXT(B16,"dd")</f>
        <v>11</v>
      </c>
      <c r="G16" s="5" t="str">
        <f>E16&amp;F16</f>
        <v>0911</v>
      </c>
      <c r="H16" s="4">
        <f>IF($C16&lt;65,65-$C16,0)</f>
        <v>2.215049999999998</v>
      </c>
      <c r="I16" s="4">
        <f>IF($C16&gt;=65,$C16-65,0)</f>
        <v>0</v>
      </c>
      <c r="K16" s="60">
        <v>40725</v>
      </c>
      <c r="L16" s="8">
        <v>2476</v>
      </c>
      <c r="M16" s="5" t="str">
        <f>TEXT(K16,"mmyy")</f>
        <v>0711</v>
      </c>
      <c r="N16" s="5" t="str">
        <f>LEFT(M16,2)</f>
        <v>07</v>
      </c>
      <c r="O16" s="10">
        <f>AVERAGEIF($D$6:$D$1708,M16,$C$6:$C$1708)</f>
        <v>80.292693548387078</v>
      </c>
      <c r="P16" s="5">
        <f>SUMIF($D$6:$D$1708,$M16,H$6:H$1708)</f>
        <v>0</v>
      </c>
      <c r="Q16" s="63">
        <f>SUMIF($D$6:$D$1708,$M16,I$6:I$1708)</f>
        <v>474.07350000000014</v>
      </c>
    </row>
    <row r="17" spans="2:17" x14ac:dyDescent="0.2">
      <c r="B17" s="9">
        <v>40433</v>
      </c>
      <c r="C17" s="8">
        <v>69.2483</v>
      </c>
      <c r="D17" s="5" t="str">
        <f>TEXT(B17,"mmyy")</f>
        <v>0910</v>
      </c>
      <c r="E17" s="5" t="str">
        <f>LEFT(D17,2)</f>
        <v>09</v>
      </c>
      <c r="F17" s="5" t="str">
        <f>TEXT(B17,"dd")</f>
        <v>12</v>
      </c>
      <c r="G17" s="5" t="str">
        <f>E17&amp;F17</f>
        <v>0912</v>
      </c>
      <c r="H17" s="4">
        <f>IF($C17&lt;65,65-$C17,0)</f>
        <v>0</v>
      </c>
      <c r="I17" s="4">
        <f>IF($C17&gt;=65,$C17-65,0)</f>
        <v>4.2483000000000004</v>
      </c>
      <c r="K17" s="60">
        <v>40756</v>
      </c>
      <c r="L17" s="8">
        <v>2253</v>
      </c>
      <c r="M17" s="5" t="str">
        <f>TEXT(K17,"mmyy")</f>
        <v>0811</v>
      </c>
      <c r="N17" s="5" t="str">
        <f>LEFT(M17,2)</f>
        <v>08</v>
      </c>
      <c r="O17" s="10">
        <f>AVERAGEIF($D$6:$D$1708,M17,$C$6:$C$1708)</f>
        <v>74.724611290322585</v>
      </c>
      <c r="P17" s="5">
        <f>SUMIF($D$6:$D$1708,$M17,H$6:H$1708)</f>
        <v>0</v>
      </c>
      <c r="Q17" s="63">
        <f>SUMIF($D$6:$D$1708,$M17,I$6:I$1708)</f>
        <v>301.46295000000003</v>
      </c>
    </row>
    <row r="18" spans="2:17" x14ac:dyDescent="0.2">
      <c r="B18" s="9">
        <v>40434</v>
      </c>
      <c r="C18" s="8">
        <v>70.787300000000002</v>
      </c>
      <c r="D18" s="5" t="str">
        <f>TEXT(B18,"mmyy")</f>
        <v>0910</v>
      </c>
      <c r="E18" s="5" t="str">
        <f>LEFT(D18,2)</f>
        <v>09</v>
      </c>
      <c r="F18" s="5" t="str">
        <f>TEXT(B18,"dd")</f>
        <v>13</v>
      </c>
      <c r="G18" s="5" t="str">
        <f>E18&amp;F18</f>
        <v>0913</v>
      </c>
      <c r="H18" s="4">
        <f>IF($C18&lt;65,65-$C18,0)</f>
        <v>0</v>
      </c>
      <c r="I18" s="4">
        <f>IF($C18&gt;=65,$C18-65,0)</f>
        <v>5.7873000000000019</v>
      </c>
      <c r="K18" s="60">
        <v>40787</v>
      </c>
      <c r="L18" s="8">
        <v>3197</v>
      </c>
      <c r="M18" s="5" t="str">
        <f>TEXT(K18,"mmyy")</f>
        <v>0911</v>
      </c>
      <c r="N18" s="5" t="str">
        <f>LEFT(M18,2)</f>
        <v>09</v>
      </c>
      <c r="O18" s="10">
        <f>AVERAGEIF($D$6:$D$1708,M18,$C$6:$C$1708)</f>
        <v>63.855545000000006</v>
      </c>
      <c r="P18" s="5">
        <f>SUMIF($D$6:$D$1708,$M18,H$6:H$1708)</f>
        <v>113.38499999999996</v>
      </c>
      <c r="Q18" s="63">
        <f>SUMIF($D$6:$D$1708,$M18,I$6:I$1708)</f>
        <v>79.051349999999999</v>
      </c>
    </row>
    <row r="19" spans="2:17" x14ac:dyDescent="0.2">
      <c r="B19" s="9">
        <v>40435</v>
      </c>
      <c r="C19" s="8">
        <v>68.363600000000005</v>
      </c>
      <c r="D19" s="5" t="str">
        <f>TEXT(B19,"mmyy")</f>
        <v>0910</v>
      </c>
      <c r="E19" s="5" t="str">
        <f>LEFT(D19,2)</f>
        <v>09</v>
      </c>
      <c r="F19" s="5" t="str">
        <f>TEXT(B19,"dd")</f>
        <v>14</v>
      </c>
      <c r="G19" s="5" t="str">
        <f>E19&amp;F19</f>
        <v>0914</v>
      </c>
      <c r="H19" s="4">
        <f>IF($C19&lt;65,65-$C19,0)</f>
        <v>0</v>
      </c>
      <c r="I19" s="4">
        <f>IF($C19&gt;=65,$C19-65,0)</f>
        <v>3.3636000000000053</v>
      </c>
      <c r="K19" s="60">
        <v>40817</v>
      </c>
      <c r="L19" s="8">
        <v>7002</v>
      </c>
      <c r="M19" s="5" t="str">
        <f>TEXT(K19,"mmyy")</f>
        <v>1011</v>
      </c>
      <c r="N19" s="5" t="str">
        <f>LEFT(M19,2)</f>
        <v>10</v>
      </c>
      <c r="O19" s="10">
        <f>AVERAGEIF($D$6:$D$1708,M19,$C$6:$C$1708)</f>
        <v>54.530730645161313</v>
      </c>
      <c r="P19" s="5">
        <f>SUMIF($D$6:$D$1708,$M19,H$6:H$1708)</f>
        <v>334.30829999999997</v>
      </c>
      <c r="Q19" s="63">
        <f>SUMIF($D$6:$D$1708,$M19,I$6:I$1708)</f>
        <v>9.760949999999994</v>
      </c>
    </row>
    <row r="20" spans="2:17" x14ac:dyDescent="0.2">
      <c r="B20" s="9">
        <v>40436</v>
      </c>
      <c r="C20" s="8">
        <v>72.045950000000005</v>
      </c>
      <c r="D20" s="5" t="str">
        <f>TEXT(B20,"mmyy")</f>
        <v>0910</v>
      </c>
      <c r="E20" s="5" t="str">
        <f>LEFT(D20,2)</f>
        <v>09</v>
      </c>
      <c r="F20" s="5" t="str">
        <f>TEXT(B20,"dd")</f>
        <v>15</v>
      </c>
      <c r="G20" s="5" t="str">
        <f>E20&amp;F20</f>
        <v>0915</v>
      </c>
      <c r="H20" s="4">
        <f>IF($C20&lt;65,65-$C20,0)</f>
        <v>0</v>
      </c>
      <c r="I20" s="4">
        <f>IF($C20&gt;=65,$C20-65,0)</f>
        <v>7.0459500000000048</v>
      </c>
      <c r="K20" s="60">
        <v>40848</v>
      </c>
      <c r="L20" s="8">
        <v>12202</v>
      </c>
      <c r="M20" s="5" t="str">
        <f>TEXT(K20,"mmyy")</f>
        <v>1111</v>
      </c>
      <c r="N20" s="5" t="str">
        <f>LEFT(M20,2)</f>
        <v>11</v>
      </c>
      <c r="O20" s="10">
        <f>AVERAGEIF($D$6:$D$1708,M20,$C$6:$C$1708)</f>
        <v>46.330055000000009</v>
      </c>
      <c r="P20" s="5">
        <f>SUMIF($D$6:$D$1708,$M20,H$6:H$1708)</f>
        <v>560.0983500000001</v>
      </c>
      <c r="Q20" s="63">
        <f>SUMIF($D$6:$D$1708,$M20,I$6:I$1708)</f>
        <v>0</v>
      </c>
    </row>
    <row r="21" spans="2:17" x14ac:dyDescent="0.2">
      <c r="B21" s="9">
        <v>40437</v>
      </c>
      <c r="C21" s="8">
        <v>65.45975</v>
      </c>
      <c r="D21" s="5" t="str">
        <f>TEXT(B21,"mmyy")</f>
        <v>0910</v>
      </c>
      <c r="E21" s="5" t="str">
        <f>LEFT(D21,2)</f>
        <v>09</v>
      </c>
      <c r="F21" s="5" t="str">
        <f>TEXT(B21,"dd")</f>
        <v>16</v>
      </c>
      <c r="G21" s="5" t="str">
        <f>E21&amp;F21</f>
        <v>0916</v>
      </c>
      <c r="H21" s="4">
        <f>IF($C21&lt;65,65-$C21,0)</f>
        <v>0</v>
      </c>
      <c r="I21" s="4">
        <f>IF($C21&gt;=65,$C21-65,0)</f>
        <v>0.45974999999999966</v>
      </c>
      <c r="K21" s="60">
        <v>40878</v>
      </c>
      <c r="L21" s="8">
        <v>19879</v>
      </c>
      <c r="M21" s="5" t="str">
        <f>TEXT(K21,"mmyy")</f>
        <v>1211</v>
      </c>
      <c r="N21" s="5" t="str">
        <f>LEFT(M21,2)</f>
        <v>12</v>
      </c>
      <c r="O21" s="10">
        <f>AVERAGEIF($D$6:$D$1708,M21,$C$6:$C$1708)</f>
        <v>36.839749999999995</v>
      </c>
      <c r="P21" s="5">
        <f>SUMIF($D$6:$D$1708,$M21,H$6:H$1708)</f>
        <v>872.96775000000014</v>
      </c>
      <c r="Q21" s="63">
        <f>SUMIF($D$6:$D$1708,$M21,I$6:I$1708)</f>
        <v>0</v>
      </c>
    </row>
    <row r="22" spans="2:17" x14ac:dyDescent="0.2">
      <c r="B22" s="9">
        <v>40438</v>
      </c>
      <c r="C22" s="8">
        <v>65.095249999999993</v>
      </c>
      <c r="D22" s="5" t="str">
        <f>TEXT(B22,"mmyy")</f>
        <v>0910</v>
      </c>
      <c r="E22" s="5" t="str">
        <f>LEFT(D22,2)</f>
        <v>09</v>
      </c>
      <c r="F22" s="5" t="str">
        <f>TEXT(B22,"dd")</f>
        <v>17</v>
      </c>
      <c r="G22" s="5" t="str">
        <f>E22&amp;F22</f>
        <v>0917</v>
      </c>
      <c r="H22" s="4">
        <f>IF($C22&lt;65,65-$C22,0)</f>
        <v>0</v>
      </c>
      <c r="I22" s="4">
        <f>IF($C22&gt;=65,$C22-65,0)</f>
        <v>9.5249999999992951E-2</v>
      </c>
      <c r="K22" s="60">
        <v>40909</v>
      </c>
      <c r="L22" s="8">
        <v>24433</v>
      </c>
      <c r="M22" s="5" t="str">
        <f>TEXT(K22,"mmyy")</f>
        <v>0112</v>
      </c>
      <c r="N22" s="5" t="str">
        <f>LEFT(M22,2)</f>
        <v>01</v>
      </c>
      <c r="O22" s="10">
        <f>AVERAGEIF($D$6:$D$1708,M22,$C$6:$C$1708)</f>
        <v>32.338617741935487</v>
      </c>
      <c r="P22" s="5">
        <f>SUMIF($D$6:$D$1708,$M22,H$6:H$1708)</f>
        <v>1012.50285</v>
      </c>
      <c r="Q22" s="63">
        <f>SUMIF($D$6:$D$1708,$M22,I$6:I$1708)</f>
        <v>0</v>
      </c>
    </row>
    <row r="23" spans="2:17" x14ac:dyDescent="0.2">
      <c r="B23" s="9">
        <v>40439</v>
      </c>
      <c r="C23" s="8">
        <v>69.3005</v>
      </c>
      <c r="D23" s="5" t="str">
        <f>TEXT(B23,"mmyy")</f>
        <v>0910</v>
      </c>
      <c r="E23" s="5" t="str">
        <f>LEFT(D23,2)</f>
        <v>09</v>
      </c>
      <c r="F23" s="5" t="str">
        <f>TEXT(B23,"dd")</f>
        <v>18</v>
      </c>
      <c r="G23" s="5" t="str">
        <f>E23&amp;F23</f>
        <v>0918</v>
      </c>
      <c r="H23" s="4">
        <f>IF($C23&lt;65,65-$C23,0)</f>
        <v>0</v>
      </c>
      <c r="I23" s="4">
        <f>IF($C23&gt;=65,$C23-65,0)</f>
        <v>4.3004999999999995</v>
      </c>
      <c r="K23" s="60">
        <v>40940</v>
      </c>
      <c r="L23" s="8">
        <v>19723</v>
      </c>
      <c r="M23" s="5" t="str">
        <f>TEXT(K23,"mmyy")</f>
        <v>0212</v>
      </c>
      <c r="N23" s="5" t="str">
        <f>LEFT(M23,2)</f>
        <v>02</v>
      </c>
      <c r="O23" s="10">
        <f>AVERAGEIF($D$6:$D$1708,M23,$C$6:$C$1708)</f>
        <v>34.632872413793102</v>
      </c>
      <c r="P23" s="5">
        <f>SUMIF($D$6:$D$1708,$M23,H$6:H$1708)</f>
        <v>880.64670000000012</v>
      </c>
      <c r="Q23" s="63">
        <f>SUMIF($D$6:$D$1708,$M23,I$6:I$1708)</f>
        <v>0</v>
      </c>
    </row>
    <row r="24" spans="2:17" x14ac:dyDescent="0.2">
      <c r="B24" s="9">
        <v>40440</v>
      </c>
      <c r="C24" s="8">
        <v>69.966499999999996</v>
      </c>
      <c r="D24" s="5" t="str">
        <f>TEXT(B24,"mmyy")</f>
        <v>0910</v>
      </c>
      <c r="E24" s="5" t="str">
        <f>LEFT(D24,2)</f>
        <v>09</v>
      </c>
      <c r="F24" s="5" t="str">
        <f>TEXT(B24,"dd")</f>
        <v>19</v>
      </c>
      <c r="G24" s="5" t="str">
        <f>E24&amp;F24</f>
        <v>0919</v>
      </c>
      <c r="H24" s="4">
        <f>IF($C24&lt;65,65-$C24,0)</f>
        <v>0</v>
      </c>
      <c r="I24" s="4">
        <f>IF($C24&gt;=65,$C24-65,0)</f>
        <v>4.9664999999999964</v>
      </c>
      <c r="K24" s="60">
        <v>40969</v>
      </c>
      <c r="L24" s="8">
        <v>9521</v>
      </c>
      <c r="M24" s="5" t="str">
        <f>TEXT(K24,"mmyy")</f>
        <v>0312</v>
      </c>
      <c r="N24" s="5" t="str">
        <f>LEFT(M24,2)</f>
        <v>03</v>
      </c>
      <c r="O24" s="10">
        <f>AVERAGEIF($D$6:$D$1708,M24,$C$6:$C$1708)</f>
        <v>54.558848387096774</v>
      </c>
      <c r="P24" s="5">
        <f>SUMIF($D$6:$D$1708,$M24,H$6:H$1708)</f>
        <v>359.39369999999997</v>
      </c>
      <c r="Q24" s="63">
        <f>SUMIF($D$6:$D$1708,$M24,I$6:I$1708)</f>
        <v>35.717999999999989</v>
      </c>
    </row>
    <row r="25" spans="2:17" x14ac:dyDescent="0.2">
      <c r="B25" s="9">
        <v>40441</v>
      </c>
      <c r="C25" s="8">
        <v>73.481449999999995</v>
      </c>
      <c r="D25" s="5" t="str">
        <f>TEXT(B25,"mmyy")</f>
        <v>0910</v>
      </c>
      <c r="E25" s="5" t="str">
        <f>LEFT(D25,2)</f>
        <v>09</v>
      </c>
      <c r="F25" s="5" t="str">
        <f>TEXT(B25,"dd")</f>
        <v>20</v>
      </c>
      <c r="G25" s="5" t="str">
        <f>E25&amp;F25</f>
        <v>0920</v>
      </c>
      <c r="H25" s="4">
        <f>IF($C25&lt;65,65-$C25,0)</f>
        <v>0</v>
      </c>
      <c r="I25" s="4">
        <f>IF($C25&gt;=65,$C25-65,0)</f>
        <v>8.4814499999999953</v>
      </c>
      <c r="K25" s="60">
        <v>41000</v>
      </c>
      <c r="L25" s="8">
        <v>6856</v>
      </c>
      <c r="M25" s="5" t="str">
        <f>TEXT(K25,"mmyy")</f>
        <v>0412</v>
      </c>
      <c r="N25" s="5" t="str">
        <f>LEFT(M25,2)</f>
        <v>04</v>
      </c>
      <c r="O25" s="10">
        <f>AVERAGEIF($D$6:$D$1708,M25,$C$6:$C$1708)</f>
        <v>53.631319999999988</v>
      </c>
      <c r="P25" s="5">
        <f>SUMIF($D$6:$D$1708,$M25,H$6:H$1708)</f>
        <v>348.18390000000005</v>
      </c>
      <c r="Q25" s="63">
        <f>SUMIF($D$6:$D$1708,$M25,I$6:I$1708)</f>
        <v>7.1234999999999928</v>
      </c>
    </row>
    <row r="26" spans="2:17" x14ac:dyDescent="0.2">
      <c r="B26" s="9">
        <v>40442</v>
      </c>
      <c r="C26" s="8">
        <v>80.113100000000003</v>
      </c>
      <c r="D26" s="5" t="str">
        <f>TEXT(B26,"mmyy")</f>
        <v>0910</v>
      </c>
      <c r="E26" s="5" t="str">
        <f>LEFT(D26,2)</f>
        <v>09</v>
      </c>
      <c r="F26" s="5" t="str">
        <f>TEXT(B26,"dd")</f>
        <v>21</v>
      </c>
      <c r="G26" s="5" t="str">
        <f>E26&amp;F26</f>
        <v>0921</v>
      </c>
      <c r="H26" s="4">
        <f>IF($C26&lt;65,65-$C26,0)</f>
        <v>0</v>
      </c>
      <c r="I26" s="4">
        <f>IF($C26&gt;=65,$C26-65,0)</f>
        <v>15.113100000000003</v>
      </c>
      <c r="K26" s="60">
        <v>41030</v>
      </c>
      <c r="L26" s="8">
        <v>3268</v>
      </c>
      <c r="M26" s="5" t="str">
        <f>TEXT(K26,"mmyy")</f>
        <v>0512</v>
      </c>
      <c r="N26" s="5" t="str">
        <f>LEFT(M26,2)</f>
        <v>05</v>
      </c>
      <c r="O26" s="10">
        <f>AVERAGEIF($D$6:$D$1708,M26,$C$6:$C$1708)</f>
        <v>68.116012903225837</v>
      </c>
      <c r="P26" s="5">
        <f>SUMIF($D$6:$D$1708,$M26,H$6:H$1708)</f>
        <v>50.685299999999998</v>
      </c>
      <c r="Q26" s="63">
        <f>SUMIF($D$6:$D$1708,$M26,I$6:I$1708)</f>
        <v>147.2817</v>
      </c>
    </row>
    <row r="27" spans="2:17" x14ac:dyDescent="0.2">
      <c r="B27" s="9">
        <v>40443</v>
      </c>
      <c r="C27" s="8">
        <v>70.888099999999994</v>
      </c>
      <c r="D27" s="5" t="str">
        <f>TEXT(B27,"mmyy")</f>
        <v>0910</v>
      </c>
      <c r="E27" s="5" t="str">
        <f>LEFT(D27,2)</f>
        <v>09</v>
      </c>
      <c r="F27" s="5" t="str">
        <f>TEXT(B27,"dd")</f>
        <v>22</v>
      </c>
      <c r="G27" s="5" t="str">
        <f>E27&amp;F27</f>
        <v>0922</v>
      </c>
      <c r="H27" s="4">
        <f>IF($C27&lt;65,65-$C27,0)</f>
        <v>0</v>
      </c>
      <c r="I27" s="4">
        <f>IF($C27&gt;=65,$C27-65,0)</f>
        <v>5.8880999999999943</v>
      </c>
      <c r="K27" s="60">
        <v>41061</v>
      </c>
      <c r="L27" s="8">
        <v>2662</v>
      </c>
      <c r="M27" s="5" t="str">
        <f>TEXT(K27,"mmyy")</f>
        <v>0612</v>
      </c>
      <c r="N27" s="5" t="str">
        <f>LEFT(M27,2)</f>
        <v>06</v>
      </c>
      <c r="O27" s="10">
        <f>AVERAGEIF($D$6:$D$1708,M27,$C$6:$C$1708)</f>
        <v>73.933984999999979</v>
      </c>
      <c r="P27" s="5">
        <f>SUMIF($D$6:$D$1708,$M27,H$6:H$1708)</f>
        <v>18.732750000000003</v>
      </c>
      <c r="Q27" s="63">
        <f>SUMIF($D$6:$D$1708,$M27,I$6:I$1708)</f>
        <v>286.75229999999999</v>
      </c>
    </row>
    <row r="28" spans="2:17" x14ac:dyDescent="0.2">
      <c r="B28" s="9">
        <v>40444</v>
      </c>
      <c r="C28" s="8">
        <v>80.09375</v>
      </c>
      <c r="D28" s="5" t="str">
        <f>TEXT(B28,"mmyy")</f>
        <v>0910</v>
      </c>
      <c r="E28" s="5" t="str">
        <f>LEFT(D28,2)</f>
        <v>09</v>
      </c>
      <c r="F28" s="5" t="str">
        <f>TEXT(B28,"dd")</f>
        <v>23</v>
      </c>
      <c r="G28" s="5" t="str">
        <f>E28&amp;F28</f>
        <v>0923</v>
      </c>
      <c r="H28" s="4">
        <f>IF($C28&lt;65,65-$C28,0)</f>
        <v>0</v>
      </c>
      <c r="I28" s="4">
        <f>IF($C28&gt;=65,$C28-65,0)</f>
        <v>15.09375</v>
      </c>
      <c r="K28" s="60">
        <v>41091</v>
      </c>
      <c r="L28" s="8">
        <v>2146</v>
      </c>
      <c r="M28" s="5" t="str">
        <f>TEXT(K28,"mmyy")</f>
        <v>0712</v>
      </c>
      <c r="N28" s="5" t="str">
        <f>LEFT(M28,2)</f>
        <v>07</v>
      </c>
      <c r="O28" s="10">
        <f>AVERAGEIF($D$6:$D$1708,M28,$C$6:$C$1708)</f>
        <v>81.198238709677412</v>
      </c>
      <c r="P28" s="5">
        <f>SUMIF($D$6:$D$1708,$M28,H$6:H$1708)</f>
        <v>0</v>
      </c>
      <c r="Q28" s="63">
        <f>SUMIF($D$6:$D$1708,$M28,I$6:I$1708)</f>
        <v>502.14539999999988</v>
      </c>
    </row>
    <row r="29" spans="2:17" x14ac:dyDescent="0.2">
      <c r="B29" s="9">
        <v>40445</v>
      </c>
      <c r="C29" s="8">
        <v>68.196200000000005</v>
      </c>
      <c r="D29" s="5" t="str">
        <f>TEXT(B29,"mmyy")</f>
        <v>0910</v>
      </c>
      <c r="E29" s="5" t="str">
        <f>LEFT(D29,2)</f>
        <v>09</v>
      </c>
      <c r="F29" s="5" t="str">
        <f>TEXT(B29,"dd")</f>
        <v>24</v>
      </c>
      <c r="G29" s="5" t="str">
        <f>E29&amp;F29</f>
        <v>0924</v>
      </c>
      <c r="H29" s="4">
        <f>IF($C29&lt;65,65-$C29,0)</f>
        <v>0</v>
      </c>
      <c r="I29" s="4">
        <f>IF($C29&gt;=65,$C29-65,0)</f>
        <v>3.1962000000000046</v>
      </c>
      <c r="K29" s="60">
        <v>41122</v>
      </c>
      <c r="L29" s="8">
        <v>2318</v>
      </c>
      <c r="M29" s="5" t="str">
        <f>TEXT(K29,"mmyy")</f>
        <v>0812</v>
      </c>
      <c r="N29" s="5" t="str">
        <f>LEFT(M29,2)</f>
        <v>08</v>
      </c>
      <c r="O29" s="10">
        <f>AVERAGEIF($D$6:$D$1708,M29,$C$6:$C$1708)</f>
        <v>72.497466935483871</v>
      </c>
      <c r="P29" s="5">
        <f>SUMIF($D$6:$D$1708,$M29,H$6:H$1708)</f>
        <v>1.9852500000000006</v>
      </c>
      <c r="Q29" s="63">
        <f>SUMIF($D$6:$D$1708,$M29,I$6:I$1708)</f>
        <v>234.40672499999994</v>
      </c>
    </row>
    <row r="30" spans="2:17" x14ac:dyDescent="0.2">
      <c r="B30" s="9">
        <v>40446</v>
      </c>
      <c r="C30" s="8">
        <v>59.247050000000002</v>
      </c>
      <c r="D30" s="5" t="str">
        <f>TEXT(B30,"mmyy")</f>
        <v>0910</v>
      </c>
      <c r="E30" s="5" t="str">
        <f>LEFT(D30,2)</f>
        <v>09</v>
      </c>
      <c r="F30" s="5" t="str">
        <f>TEXT(B30,"dd")</f>
        <v>25</v>
      </c>
      <c r="G30" s="5" t="str">
        <f>E30&amp;F30</f>
        <v>0925</v>
      </c>
      <c r="H30" s="4">
        <f>IF($C30&lt;65,65-$C30,0)</f>
        <v>5.7529499999999985</v>
      </c>
      <c r="I30" s="4">
        <f>IF($C30&gt;=65,$C30-65,0)</f>
        <v>0</v>
      </c>
      <c r="K30" s="60">
        <v>41153</v>
      </c>
      <c r="L30" s="8">
        <v>2886</v>
      </c>
      <c r="M30" s="5" t="str">
        <f>TEXT(K30,"mmyy")</f>
        <v>0912</v>
      </c>
      <c r="N30" s="5" t="str">
        <f>LEFT(M30,2)</f>
        <v>09</v>
      </c>
      <c r="O30" s="10">
        <f>AVERAGEIF($D$6:$D$1708,M30,$C$6:$C$1708)</f>
        <v>63.816589527333328</v>
      </c>
      <c r="P30" s="5">
        <f>SUMIF($D$6:$D$1708,$M30,H$6:H$1708)</f>
        <v>116.72086418000004</v>
      </c>
      <c r="Q30" s="63">
        <f>SUMIF($D$6:$D$1708,$M30,I$6:I$1708)</f>
        <v>81.218550000000008</v>
      </c>
    </row>
    <row r="31" spans="2:17" x14ac:dyDescent="0.2">
      <c r="B31" s="9">
        <v>40447</v>
      </c>
      <c r="C31" s="8">
        <v>54.984650000000002</v>
      </c>
      <c r="D31" s="5" t="str">
        <f>TEXT(B31,"mmyy")</f>
        <v>0910</v>
      </c>
      <c r="E31" s="5" t="str">
        <f>LEFT(D31,2)</f>
        <v>09</v>
      </c>
      <c r="F31" s="5" t="str">
        <f>TEXT(B31,"dd")</f>
        <v>26</v>
      </c>
      <c r="G31" s="5" t="str">
        <f>E31&amp;F31</f>
        <v>0926</v>
      </c>
      <c r="H31" s="4">
        <f>IF($C31&lt;65,65-$C31,0)</f>
        <v>10.015349999999998</v>
      </c>
      <c r="I31" s="4">
        <f>IF($C31&gt;=65,$C31-65,0)</f>
        <v>0</v>
      </c>
      <c r="K31" s="60">
        <v>41183</v>
      </c>
      <c r="L31" s="8">
        <v>7959</v>
      </c>
      <c r="M31" s="5" t="str">
        <f>TEXT(K31,"mmyy")</f>
        <v>1012</v>
      </c>
      <c r="N31" s="5" t="str">
        <f>LEFT(M31,2)</f>
        <v>10</v>
      </c>
      <c r="O31" s="10">
        <f>AVERAGEIF($D$6:$D$1708,M31,$C$6:$C$1708)</f>
        <v>51.483475806451608</v>
      </c>
      <c r="P31" s="5">
        <f>SUMIF($D$6:$D$1708,$M31,H$6:H$1708)</f>
        <v>422.59455000000008</v>
      </c>
      <c r="Q31" s="63">
        <f>SUMIF($D$6:$D$1708,$M31,I$6:I$1708)</f>
        <v>3.5823000000000036</v>
      </c>
    </row>
    <row r="32" spans="2:17" x14ac:dyDescent="0.2">
      <c r="B32" s="9">
        <v>40448</v>
      </c>
      <c r="C32" s="8">
        <v>57.300800000000002</v>
      </c>
      <c r="D32" s="5" t="str">
        <f>TEXT(B32,"mmyy")</f>
        <v>0910</v>
      </c>
      <c r="E32" s="5" t="str">
        <f>LEFT(D32,2)</f>
        <v>09</v>
      </c>
      <c r="F32" s="5" t="str">
        <f>TEXT(B32,"dd")</f>
        <v>27</v>
      </c>
      <c r="G32" s="5" t="str">
        <f>E32&amp;F32</f>
        <v>0927</v>
      </c>
      <c r="H32" s="4">
        <f>IF($C32&lt;65,65-$C32,0)</f>
        <v>7.6991999999999976</v>
      </c>
      <c r="I32" s="4">
        <f>IF($C32&gt;=65,$C32-65,0)</f>
        <v>0</v>
      </c>
      <c r="K32" s="60">
        <v>41214</v>
      </c>
      <c r="L32" s="8">
        <v>14880</v>
      </c>
      <c r="M32" s="5" t="str">
        <f>TEXT(K32,"mmyy")</f>
        <v>1112</v>
      </c>
      <c r="N32" s="5" t="str">
        <f>LEFT(M32,2)</f>
        <v>11</v>
      </c>
      <c r="O32" s="10">
        <f>AVERAGEIF($D$6:$D$1708,M32,$C$6:$C$1708)</f>
        <v>40.347799999999999</v>
      </c>
      <c r="P32" s="5">
        <f>SUMIF($D$6:$D$1708,$M32,H$6:H$1708)</f>
        <v>739.56600000000003</v>
      </c>
      <c r="Q32" s="63">
        <f>SUMIF($D$6:$D$1708,$M32,I$6:I$1708)</f>
        <v>0</v>
      </c>
    </row>
    <row r="33" spans="2:17" x14ac:dyDescent="0.2">
      <c r="B33" s="9">
        <v>40449</v>
      </c>
      <c r="C33" s="8">
        <v>56.633899999999997</v>
      </c>
      <c r="D33" s="5" t="str">
        <f>TEXT(B33,"mmyy")</f>
        <v>0910</v>
      </c>
      <c r="E33" s="5" t="str">
        <f>LEFT(D33,2)</f>
        <v>09</v>
      </c>
      <c r="F33" s="5" t="str">
        <f>TEXT(B33,"dd")</f>
        <v>28</v>
      </c>
      <c r="G33" s="5" t="str">
        <f>E33&amp;F33</f>
        <v>0928</v>
      </c>
      <c r="H33" s="4">
        <f>IF($C33&lt;65,65-$C33,0)</f>
        <v>8.366100000000003</v>
      </c>
      <c r="I33" s="4">
        <f>IF($C33&gt;=65,$C33-65,0)</f>
        <v>0</v>
      </c>
      <c r="K33" s="60">
        <v>41244</v>
      </c>
      <c r="L33" s="8">
        <v>18871</v>
      </c>
      <c r="M33" s="5" t="str">
        <f>TEXT(K33,"mmyy")</f>
        <v>1212</v>
      </c>
      <c r="N33" s="5" t="str">
        <f>LEFT(M33,2)</f>
        <v>12</v>
      </c>
      <c r="O33" s="10">
        <f>AVERAGEIF($D$6:$D$1708,M33,$C$6:$C$1708)</f>
        <v>37.674325806451613</v>
      </c>
      <c r="P33" s="5">
        <f>SUMIF($D$6:$D$1708,$M33,H$6:H$1708)</f>
        <v>847.09590000000014</v>
      </c>
      <c r="Q33" s="63">
        <f>SUMIF($D$6:$D$1708,$M33,I$6:I$1708)</f>
        <v>0</v>
      </c>
    </row>
    <row r="34" spans="2:17" x14ac:dyDescent="0.2">
      <c r="B34" s="9">
        <v>40450</v>
      </c>
      <c r="C34" s="8">
        <v>62.523949999999999</v>
      </c>
      <c r="D34" s="5" t="str">
        <f>TEXT(B34,"mmyy")</f>
        <v>0910</v>
      </c>
      <c r="E34" s="5" t="str">
        <f>LEFT(D34,2)</f>
        <v>09</v>
      </c>
      <c r="F34" s="5" t="str">
        <f>TEXT(B34,"dd")</f>
        <v>29</v>
      </c>
      <c r="G34" s="5" t="str">
        <f>E34&amp;F34</f>
        <v>0929</v>
      </c>
      <c r="H34" s="4">
        <f>IF($C34&lt;65,65-$C34,0)</f>
        <v>2.4760500000000008</v>
      </c>
      <c r="I34" s="4">
        <f>IF($C34&gt;=65,$C34-65,0)</f>
        <v>0</v>
      </c>
      <c r="K34" s="60">
        <v>41275</v>
      </c>
      <c r="L34" s="8">
        <v>26226</v>
      </c>
      <c r="M34" s="5" t="str">
        <f>TEXT(K34,"mmyy")</f>
        <v>0113</v>
      </c>
      <c r="N34" s="5" t="str">
        <f>LEFT(M34,2)</f>
        <v>01</v>
      </c>
      <c r="O34" s="10">
        <f>AVERAGEIF($D$6:$D$1708,M34,$C$6:$C$1708)</f>
        <v>29.154272580645166</v>
      </c>
      <c r="P34" s="5">
        <f>SUMIF($D$6:$D$1708,$M34,H$6:H$1708)</f>
        <v>1111.2175499999998</v>
      </c>
      <c r="Q34" s="63">
        <f>SUMIF($D$6:$D$1708,$M34,I$6:I$1708)</f>
        <v>0</v>
      </c>
    </row>
    <row r="35" spans="2:17" x14ac:dyDescent="0.2">
      <c r="B35" s="9">
        <v>40451</v>
      </c>
      <c r="C35" s="8">
        <v>61.585700000000003</v>
      </c>
      <c r="D35" s="5" t="str">
        <f>TEXT(B35,"mmyy")</f>
        <v>0910</v>
      </c>
      <c r="E35" s="5" t="str">
        <f>LEFT(D35,2)</f>
        <v>09</v>
      </c>
      <c r="F35" s="5" t="str">
        <f>TEXT(B35,"dd")</f>
        <v>30</v>
      </c>
      <c r="G35" s="5" t="str">
        <f>E35&amp;F35</f>
        <v>0930</v>
      </c>
      <c r="H35" s="4">
        <f>IF($C35&lt;65,65-$C35,0)</f>
        <v>3.4142999999999972</v>
      </c>
      <c r="I35" s="4">
        <f>IF($C35&gt;=65,$C35-65,0)</f>
        <v>0</v>
      </c>
      <c r="K35" s="60">
        <v>41306</v>
      </c>
      <c r="L35" s="8">
        <v>23027</v>
      </c>
      <c r="M35" s="5" t="str">
        <f>TEXT(K35,"mmyy")</f>
        <v>0213</v>
      </c>
      <c r="N35" s="5" t="str">
        <f>LEFT(M35,2)</f>
        <v>02</v>
      </c>
      <c r="O35" s="10">
        <f>AVERAGEIF($D$6:$D$1708,M35,$C$6:$C$1708)</f>
        <v>29.365828571428573</v>
      </c>
      <c r="P35" s="5">
        <f>SUMIF($D$6:$D$1708,$M35,H$6:H$1708)</f>
        <v>997.75679999999988</v>
      </c>
      <c r="Q35" s="63">
        <f>SUMIF($D$6:$D$1708,$M35,I$6:I$1708)</f>
        <v>0</v>
      </c>
    </row>
    <row r="36" spans="2:17" x14ac:dyDescent="0.2">
      <c r="B36" s="9">
        <v>40452</v>
      </c>
      <c r="C36" s="8">
        <v>59.557549999999999</v>
      </c>
      <c r="D36" s="5" t="str">
        <f>TEXT(B36,"mmyy")</f>
        <v>1010</v>
      </c>
      <c r="E36" s="5" t="str">
        <f>LEFT(D36,2)</f>
        <v>10</v>
      </c>
      <c r="F36" s="5" t="str">
        <f>TEXT(B36,"dd")</f>
        <v>01</v>
      </c>
      <c r="G36" s="5" t="str">
        <f>E36&amp;F36</f>
        <v>1001</v>
      </c>
      <c r="H36" s="4">
        <f>IF($C36&lt;65,65-$C36,0)</f>
        <v>5.4424500000000009</v>
      </c>
      <c r="I36" s="4">
        <f>IF($C36&gt;=65,$C36-65,0)</f>
        <v>0</v>
      </c>
      <c r="K36" s="60">
        <v>41334</v>
      </c>
      <c r="L36" s="8">
        <v>21628</v>
      </c>
      <c r="M36" s="5" t="str">
        <f>TEXT(K36,"mmyy")</f>
        <v>0313</v>
      </c>
      <c r="N36" s="5" t="str">
        <f>LEFT(M36,2)</f>
        <v>03</v>
      </c>
      <c r="O36" s="10">
        <f>AVERAGEIF($D$6:$D$1708,M36,$C$6:$C$1708)</f>
        <v>34.10136935483871</v>
      </c>
      <c r="P36" s="5">
        <f>SUMIF($D$6:$D$1708,$M36,H$6:H$1708)</f>
        <v>957.85754999999995</v>
      </c>
      <c r="Q36" s="63">
        <f>SUMIF($D$6:$D$1708,$M36,I$6:I$1708)</f>
        <v>0</v>
      </c>
    </row>
    <row r="37" spans="2:17" x14ac:dyDescent="0.2">
      <c r="B37" s="9">
        <v>40453</v>
      </c>
      <c r="C37" s="8">
        <v>49.363700000000001</v>
      </c>
      <c r="D37" s="5" t="str">
        <f>TEXT(B37,"mmyy")</f>
        <v>1010</v>
      </c>
      <c r="E37" s="5" t="str">
        <f>LEFT(D37,2)</f>
        <v>10</v>
      </c>
      <c r="F37" s="5" t="str">
        <f>TEXT(B37,"dd")</f>
        <v>02</v>
      </c>
      <c r="G37" s="5" t="str">
        <f>E37&amp;F37</f>
        <v>1002</v>
      </c>
      <c r="H37" s="4">
        <f>IF($C37&lt;65,65-$C37,0)</f>
        <v>15.636299999999999</v>
      </c>
      <c r="I37" s="4">
        <f>IF($C37&gt;=65,$C37-65,0)</f>
        <v>0</v>
      </c>
      <c r="K37" s="60">
        <v>41365</v>
      </c>
      <c r="L37" s="8">
        <v>9466</v>
      </c>
      <c r="M37" s="5" t="str">
        <f>TEXT(K37,"mmyy")</f>
        <v>0413</v>
      </c>
      <c r="N37" s="5" t="str">
        <f>LEFT(M37,2)</f>
        <v>04</v>
      </c>
      <c r="O37" s="10">
        <f>AVERAGEIF($D$6:$D$1708,M37,$C$6:$C$1708)</f>
        <v>50.040620000000004</v>
      </c>
      <c r="P37" s="5">
        <f>SUMIF($D$6:$D$1708,$M37,H$6:H$1708)</f>
        <v>452.8202999999998</v>
      </c>
      <c r="Q37" s="63">
        <f>SUMIF($D$6:$D$1708,$M37,I$6:I$1708)</f>
        <v>4.0388999999999982</v>
      </c>
    </row>
    <row r="38" spans="2:17" x14ac:dyDescent="0.2">
      <c r="B38" s="9">
        <v>40454</v>
      </c>
      <c r="C38" s="8">
        <v>46.419350000000001</v>
      </c>
      <c r="D38" s="5" t="str">
        <f>TEXT(B38,"mmyy")</f>
        <v>1010</v>
      </c>
      <c r="E38" s="5" t="str">
        <f>LEFT(D38,2)</f>
        <v>10</v>
      </c>
      <c r="F38" s="5" t="str">
        <f>TEXT(B38,"dd")</f>
        <v>03</v>
      </c>
      <c r="G38" s="5" t="str">
        <f>E38&amp;F38</f>
        <v>1003</v>
      </c>
      <c r="H38" s="4">
        <f>IF($C38&lt;65,65-$C38,0)</f>
        <v>18.580649999999999</v>
      </c>
      <c r="I38" s="4">
        <f>IF($C38&gt;=65,$C38-65,0)</f>
        <v>0</v>
      </c>
      <c r="K38" s="60">
        <v>41395</v>
      </c>
      <c r="L38" s="8">
        <v>4506</v>
      </c>
      <c r="M38" s="5" t="str">
        <f>TEXT(K38,"mmyy")</f>
        <v>0513</v>
      </c>
      <c r="N38" s="5" t="str">
        <f>LEFT(M38,2)</f>
        <v>05</v>
      </c>
      <c r="O38" s="10">
        <f>AVERAGEIF($D$6:$D$1708,M38,$C$6:$C$1708)</f>
        <v>64.623795161290317</v>
      </c>
      <c r="P38" s="5">
        <f>SUMIF($D$6:$D$1708,$M38,H$6:H$1708)</f>
        <v>112.11150000000002</v>
      </c>
      <c r="Q38" s="63">
        <f>SUMIF($D$6:$D$1708,$M38,I$6:I$1708)</f>
        <v>100.44914999999999</v>
      </c>
    </row>
    <row r="39" spans="2:17" x14ac:dyDescent="0.2">
      <c r="B39" s="9">
        <v>40455</v>
      </c>
      <c r="C39" s="8">
        <v>49.511749999999999</v>
      </c>
      <c r="D39" s="5" t="str">
        <f>TEXT(B39,"mmyy")</f>
        <v>1010</v>
      </c>
      <c r="E39" s="5" t="str">
        <f>LEFT(D39,2)</f>
        <v>10</v>
      </c>
      <c r="F39" s="5" t="str">
        <f>TEXT(B39,"dd")</f>
        <v>04</v>
      </c>
      <c r="G39" s="5" t="str">
        <f>E39&amp;F39</f>
        <v>1004</v>
      </c>
      <c r="H39" s="4">
        <f>IF($C39&lt;65,65-$C39,0)</f>
        <v>15.488250000000001</v>
      </c>
      <c r="I39" s="4">
        <f>IF($C39&gt;=65,$C39-65,0)</f>
        <v>0</v>
      </c>
      <c r="K39" s="60">
        <v>41426</v>
      </c>
      <c r="L39" s="8">
        <v>2497</v>
      </c>
      <c r="M39" s="5" t="str">
        <f>TEXT(K39,"mmyy")</f>
        <v>0613</v>
      </c>
      <c r="N39" s="5" t="str">
        <f>LEFT(M39,2)</f>
        <v>06</v>
      </c>
      <c r="O39" s="10">
        <f>AVERAGEIF($D$6:$D$1708,M39,$C$6:$C$1708)</f>
        <v>71.202649999999991</v>
      </c>
      <c r="P39" s="5">
        <f>SUMIF($D$6:$D$1708,$M39,H$6:H$1708)</f>
        <v>14.950499999999998</v>
      </c>
      <c r="Q39" s="63">
        <f>SUMIF($D$6:$D$1708,$M39,I$6:I$1708)</f>
        <v>201.03</v>
      </c>
    </row>
    <row r="40" spans="2:17" x14ac:dyDescent="0.2">
      <c r="B40" s="9">
        <v>40456</v>
      </c>
      <c r="C40" s="8">
        <v>53.68235</v>
      </c>
      <c r="D40" s="5" t="str">
        <f>TEXT(B40,"mmyy")</f>
        <v>1010</v>
      </c>
      <c r="E40" s="5" t="str">
        <f>LEFT(D40,2)</f>
        <v>10</v>
      </c>
      <c r="F40" s="5" t="str">
        <f>TEXT(B40,"dd")</f>
        <v>05</v>
      </c>
      <c r="G40" s="5" t="str">
        <f>E40&amp;F40</f>
        <v>1005</v>
      </c>
      <c r="H40" s="4">
        <f>IF($C40&lt;65,65-$C40,0)</f>
        <v>11.31765</v>
      </c>
      <c r="I40" s="4">
        <f>IF($C40&gt;=65,$C40-65,0)</f>
        <v>0</v>
      </c>
      <c r="K40" s="60">
        <v>41456</v>
      </c>
      <c r="L40" s="8">
        <v>2430</v>
      </c>
      <c r="M40" s="5" t="str">
        <f>TEXT(K40,"mmyy")</f>
        <v>0713</v>
      </c>
      <c r="N40" s="5" t="str">
        <f>LEFT(M40,2)</f>
        <v>07</v>
      </c>
      <c r="O40" s="10">
        <f>AVERAGEIF($D$6:$D$1708,M40,$C$6:$C$1708)</f>
        <v>73.265725806451599</v>
      </c>
      <c r="P40" s="5">
        <f>SUMIF($D$6:$D$1708,$M40,H$6:H$1708)</f>
        <v>4.1745000000000019</v>
      </c>
      <c r="Q40" s="63">
        <f>SUMIF($D$6:$D$1708,$M40,I$6:I$1708)</f>
        <v>260.41200000000003</v>
      </c>
    </row>
    <row r="41" spans="2:17" x14ac:dyDescent="0.2">
      <c r="B41" s="9">
        <v>40457</v>
      </c>
      <c r="C41" s="8">
        <v>60.262250000000002</v>
      </c>
      <c r="D41" s="5" t="str">
        <f>TEXT(B41,"mmyy")</f>
        <v>1010</v>
      </c>
      <c r="E41" s="5" t="str">
        <f>LEFT(D41,2)</f>
        <v>10</v>
      </c>
      <c r="F41" s="5" t="str">
        <f>TEXT(B41,"dd")</f>
        <v>06</v>
      </c>
      <c r="G41" s="5" t="str">
        <f>E41&amp;F41</f>
        <v>1006</v>
      </c>
      <c r="H41" s="4">
        <f>IF($C41&lt;65,65-$C41,0)</f>
        <v>4.7377499999999984</v>
      </c>
      <c r="I41" s="4">
        <f>IF($C41&gt;=65,$C41-65,0)</f>
        <v>0</v>
      </c>
      <c r="K41" s="60">
        <v>41487</v>
      </c>
      <c r="L41" s="8">
        <v>2292</v>
      </c>
      <c r="M41" s="5" t="str">
        <f>TEXT(K41,"mmyy")</f>
        <v>0813</v>
      </c>
      <c r="N41" s="5" t="str">
        <f>LEFT(M41,2)</f>
        <v>08</v>
      </c>
      <c r="O41" s="10">
        <f>AVERAGEIF($D$6:$D$1708,M41,$C$6:$C$1708)</f>
        <v>72.643854838709657</v>
      </c>
      <c r="P41" s="5">
        <f>SUMIF($D$6:$D$1708,$M41,H$6:H$1708)</f>
        <v>7.9740000000000038</v>
      </c>
      <c r="Q41" s="63">
        <f>SUMIF($D$6:$D$1708,$M41,I$6:I$1708)</f>
        <v>244.93350000000004</v>
      </c>
    </row>
    <row r="42" spans="2:17" x14ac:dyDescent="0.2">
      <c r="B42" s="9">
        <v>40458</v>
      </c>
      <c r="C42" s="8">
        <v>60.172249999999998</v>
      </c>
      <c r="D42" s="5" t="str">
        <f>TEXT(B42,"mmyy")</f>
        <v>1010</v>
      </c>
      <c r="E42" s="5" t="str">
        <f>LEFT(D42,2)</f>
        <v>10</v>
      </c>
      <c r="F42" s="5" t="str">
        <f>TEXT(B42,"dd")</f>
        <v>07</v>
      </c>
      <c r="G42" s="5" t="str">
        <f>E42&amp;F42</f>
        <v>1007</v>
      </c>
      <c r="H42" s="4">
        <f>IF($C42&lt;65,65-$C42,0)</f>
        <v>4.8277500000000018</v>
      </c>
      <c r="I42" s="4">
        <f>IF($C42&gt;=65,$C42-65,0)</f>
        <v>0</v>
      </c>
      <c r="K42" s="60">
        <v>41518</v>
      </c>
      <c r="L42" s="8">
        <v>2420</v>
      </c>
      <c r="M42" s="5" t="str">
        <f>TEXT(K42,"mmyy")</f>
        <v>0913</v>
      </c>
      <c r="N42" s="5" t="str">
        <f>LEFT(M42,2)</f>
        <v>09</v>
      </c>
      <c r="O42" s="10">
        <f>AVERAGEIF($D$6:$D$1708,M42,$C$6:$C$1708)</f>
        <v>66.679100000000005</v>
      </c>
      <c r="P42" s="5">
        <f>SUMIF($D$6:$D$1708,$M42,H$6:H$1708)</f>
        <v>63.609000000000002</v>
      </c>
      <c r="Q42" s="63">
        <f>SUMIF($D$6:$D$1708,$M42,I$6:I$1708)</f>
        <v>113.98199999999999</v>
      </c>
    </row>
    <row r="43" spans="2:17" x14ac:dyDescent="0.2">
      <c r="B43" s="9">
        <v>40459</v>
      </c>
      <c r="C43" s="8">
        <v>64.885549999999995</v>
      </c>
      <c r="D43" s="5" t="str">
        <f>TEXT(B43,"mmyy")</f>
        <v>1010</v>
      </c>
      <c r="E43" s="5" t="str">
        <f>LEFT(D43,2)</f>
        <v>10</v>
      </c>
      <c r="F43" s="5" t="str">
        <f>TEXT(B43,"dd")</f>
        <v>08</v>
      </c>
      <c r="G43" s="5" t="str">
        <f>E43&amp;F43</f>
        <v>1008</v>
      </c>
      <c r="H43" s="4">
        <f>IF($C43&lt;65,65-$C43,0)</f>
        <v>0.11445000000000505</v>
      </c>
      <c r="I43" s="4">
        <f>IF($C43&gt;=65,$C43-65,0)</f>
        <v>0</v>
      </c>
      <c r="K43" s="60">
        <v>41548</v>
      </c>
      <c r="L43" s="8">
        <v>7115</v>
      </c>
      <c r="M43" s="5" t="str">
        <f>TEXT(K43,"mmyy")</f>
        <v>1013</v>
      </c>
      <c r="N43" s="5" t="str">
        <f>LEFT(M43,2)</f>
        <v>10</v>
      </c>
      <c r="O43" s="10">
        <f>AVERAGEIF($D$6:$D$1708,M43,$C$6:$C$1708)</f>
        <v>54.241322580645146</v>
      </c>
      <c r="P43" s="5">
        <f>SUMIF($D$6:$D$1708,$M43,H$6:H$1708)</f>
        <v>365.0025</v>
      </c>
      <c r="Q43" s="63">
        <f>SUMIF($D$6:$D$1708,$M43,I$6:I$1708)</f>
        <v>31.483499999999992</v>
      </c>
    </row>
    <row r="44" spans="2:17" x14ac:dyDescent="0.2">
      <c r="B44" s="9">
        <v>40460</v>
      </c>
      <c r="C44" s="8">
        <v>69.257300000000001</v>
      </c>
      <c r="D44" s="5" t="str">
        <f>TEXT(B44,"mmyy")</f>
        <v>1010</v>
      </c>
      <c r="E44" s="5" t="str">
        <f>LEFT(D44,2)</f>
        <v>10</v>
      </c>
      <c r="F44" s="5" t="str">
        <f>TEXT(B44,"dd")</f>
        <v>09</v>
      </c>
      <c r="G44" s="5" t="str">
        <f>E44&amp;F44</f>
        <v>1009</v>
      </c>
      <c r="H44" s="4">
        <f>IF($C44&lt;65,65-$C44,0)</f>
        <v>0</v>
      </c>
      <c r="I44" s="4">
        <f>IF($C44&gt;=65,$C44-65,0)</f>
        <v>4.2573000000000008</v>
      </c>
      <c r="K44" s="60">
        <v>41579</v>
      </c>
      <c r="L44" s="8">
        <v>16619</v>
      </c>
      <c r="M44" s="5" t="str">
        <f>TEXT(K44,"mmyy")</f>
        <v>1113</v>
      </c>
      <c r="N44" s="5" t="str">
        <f>LEFT(M44,2)</f>
        <v>11</v>
      </c>
      <c r="O44" s="10">
        <f>AVERAGEIF($D$6:$D$1708,M44,$C$6:$C$1708)</f>
        <v>38.802500000000009</v>
      </c>
      <c r="P44" s="5">
        <f>SUMIF($D$6:$D$1708,$M44,H$6:H$1708)</f>
        <v>785.92500000000018</v>
      </c>
      <c r="Q44" s="63">
        <f>SUMIF($D$6:$D$1708,$M44,I$6:I$1708)</f>
        <v>0</v>
      </c>
    </row>
    <row r="45" spans="2:17" x14ac:dyDescent="0.2">
      <c r="B45" s="9">
        <v>40461</v>
      </c>
      <c r="C45" s="8">
        <v>70.577150000000003</v>
      </c>
      <c r="D45" s="5" t="str">
        <f>TEXT(B45,"mmyy")</f>
        <v>1010</v>
      </c>
      <c r="E45" s="5" t="str">
        <f>LEFT(D45,2)</f>
        <v>10</v>
      </c>
      <c r="F45" s="5" t="str">
        <f>TEXT(B45,"dd")</f>
        <v>10</v>
      </c>
      <c r="G45" s="5" t="str">
        <f>E45&amp;F45</f>
        <v>1010</v>
      </c>
      <c r="H45" s="4">
        <f>IF($C45&lt;65,65-$C45,0)</f>
        <v>0</v>
      </c>
      <c r="I45" s="4">
        <f>IF($C45&gt;=65,$C45-65,0)</f>
        <v>5.5771500000000032</v>
      </c>
      <c r="K45" s="60">
        <v>41609</v>
      </c>
      <c r="L45" s="8">
        <v>26270</v>
      </c>
      <c r="M45" s="5" t="str">
        <f>TEXT(K45,"mmyy")</f>
        <v>1213</v>
      </c>
      <c r="N45" s="5" t="str">
        <f>LEFT(M45,2)</f>
        <v>12</v>
      </c>
      <c r="O45" s="10">
        <f>AVERAGEIF($D$6:$D$1708,M45,$C$6:$C$1708)</f>
        <v>28.406967741935482</v>
      </c>
      <c r="P45" s="5">
        <f>SUMIF($D$6:$D$1708,$M45,H$6:H$1708)</f>
        <v>1134.384</v>
      </c>
      <c r="Q45" s="63">
        <f>SUMIF($D$6:$D$1708,$M45,I$6:I$1708)</f>
        <v>0</v>
      </c>
    </row>
    <row r="46" spans="2:17" x14ac:dyDescent="0.2">
      <c r="B46" s="9">
        <v>40462</v>
      </c>
      <c r="C46" s="8">
        <v>68.370800000000003</v>
      </c>
      <c r="D46" s="5" t="str">
        <f>TEXT(B46,"mmyy")</f>
        <v>1010</v>
      </c>
      <c r="E46" s="5" t="str">
        <f>LEFT(D46,2)</f>
        <v>10</v>
      </c>
      <c r="F46" s="5" t="str">
        <f>TEXT(B46,"dd")</f>
        <v>11</v>
      </c>
      <c r="G46" s="5" t="str">
        <f>E46&amp;F46</f>
        <v>1011</v>
      </c>
      <c r="H46" s="4">
        <f>IF($C46&lt;65,65-$C46,0)</f>
        <v>0</v>
      </c>
      <c r="I46" s="4">
        <f>IF($C46&gt;=65,$C46-65,0)</f>
        <v>3.3708000000000027</v>
      </c>
      <c r="K46" s="60">
        <v>41640</v>
      </c>
      <c r="L46" s="8">
        <v>34622</v>
      </c>
      <c r="M46" s="5" t="str">
        <f>TEXT(K46,"mmyy")</f>
        <v>0114</v>
      </c>
      <c r="N46" s="5" t="str">
        <f>LEFT(M46,2)</f>
        <v>01</v>
      </c>
      <c r="O46" s="10">
        <f>AVERAGEIF($D$6:$D$1708,M46,$C$6:$C$1708)</f>
        <v>18.775951612903224</v>
      </c>
      <c r="P46" s="5">
        <f>SUMIF($D$6:$D$1708,$M46,H$6:H$1708)</f>
        <v>1432.9455</v>
      </c>
      <c r="Q46" s="63">
        <f>SUMIF($D$6:$D$1708,$M46,I$6:I$1708)</f>
        <v>0</v>
      </c>
    </row>
    <row r="47" spans="2:17" x14ac:dyDescent="0.2">
      <c r="B47" s="9">
        <v>40463</v>
      </c>
      <c r="C47" s="8">
        <v>64.991749999999996</v>
      </c>
      <c r="D47" s="5" t="str">
        <f>TEXT(B47,"mmyy")</f>
        <v>1010</v>
      </c>
      <c r="E47" s="5" t="str">
        <f>LEFT(D47,2)</f>
        <v>10</v>
      </c>
      <c r="F47" s="5" t="str">
        <f>TEXT(B47,"dd")</f>
        <v>12</v>
      </c>
      <c r="G47" s="5" t="str">
        <f>E47&amp;F47</f>
        <v>1012</v>
      </c>
      <c r="H47" s="4">
        <f>IF($C47&lt;65,65-$C47,0)</f>
        <v>8.2500000000038654E-3</v>
      </c>
      <c r="I47" s="4">
        <f>IF($C47&gt;=65,$C47-65,0)</f>
        <v>0</v>
      </c>
      <c r="K47" s="60">
        <v>41671</v>
      </c>
      <c r="L47" s="8">
        <v>27334</v>
      </c>
      <c r="M47" s="5" t="str">
        <f>TEXT(K47,"mmyy")</f>
        <v>0214</v>
      </c>
      <c r="N47" s="5" t="str">
        <f>LEFT(M47,2)</f>
        <v>02</v>
      </c>
      <c r="O47" s="10">
        <f>AVERAGEIF($D$6:$D$1708,M47,$C$6:$C$1708)</f>
        <v>20.679928571428569</v>
      </c>
      <c r="P47" s="5">
        <f>SUMIF($D$6:$D$1708,$M47,H$6:H$1708)</f>
        <v>1240.9619999999998</v>
      </c>
      <c r="Q47" s="63">
        <f>SUMIF($D$6:$D$1708,$M47,I$6:I$1708)</f>
        <v>0</v>
      </c>
    </row>
    <row r="48" spans="2:17" x14ac:dyDescent="0.2">
      <c r="B48" s="9">
        <v>40464</v>
      </c>
      <c r="C48" s="8">
        <v>57.104599999999998</v>
      </c>
      <c r="D48" s="5" t="str">
        <f>TEXT(B48,"mmyy")</f>
        <v>1010</v>
      </c>
      <c r="E48" s="5" t="str">
        <f>LEFT(D48,2)</f>
        <v>10</v>
      </c>
      <c r="F48" s="5" t="str">
        <f>TEXT(B48,"dd")</f>
        <v>13</v>
      </c>
      <c r="G48" s="5" t="str">
        <f>E48&amp;F48</f>
        <v>1013</v>
      </c>
      <c r="H48" s="4">
        <f>IF($C48&lt;65,65-$C48,0)</f>
        <v>7.8954000000000022</v>
      </c>
      <c r="I48" s="4">
        <f>IF($C48&gt;=65,$C48-65,0)</f>
        <v>0</v>
      </c>
      <c r="K48" s="60">
        <v>41699</v>
      </c>
      <c r="L48" s="8">
        <v>22955</v>
      </c>
      <c r="M48" s="5" t="str">
        <f>TEXT(K48,"mmyy")</f>
        <v>0314</v>
      </c>
      <c r="N48" s="5" t="str">
        <f>LEFT(M48,2)</f>
        <v>03</v>
      </c>
      <c r="O48" s="10">
        <f>AVERAGEIF($D$6:$D$1708,M48,$C$6:$C$1708)</f>
        <v>32.626315333225804</v>
      </c>
      <c r="P48" s="5">
        <f>SUMIF($D$6:$D$1708,$M48,H$6:H$1708)</f>
        <v>1003.5842246699999</v>
      </c>
      <c r="Q48" s="63">
        <f>SUMIF($D$6:$D$1708,$M48,I$6:I$1708)</f>
        <v>0</v>
      </c>
    </row>
    <row r="49" spans="2:17" x14ac:dyDescent="0.2">
      <c r="B49" s="9">
        <v>40465</v>
      </c>
      <c r="C49" s="8">
        <v>55.314050000000002</v>
      </c>
      <c r="D49" s="5" t="str">
        <f>TEXT(B49,"mmyy")</f>
        <v>1010</v>
      </c>
      <c r="E49" s="5" t="str">
        <f>LEFT(D49,2)</f>
        <v>10</v>
      </c>
      <c r="F49" s="5" t="str">
        <f>TEXT(B49,"dd")</f>
        <v>14</v>
      </c>
      <c r="G49" s="5" t="str">
        <f>E49&amp;F49</f>
        <v>1014</v>
      </c>
      <c r="H49" s="4">
        <f>IF($C49&lt;65,65-$C49,0)</f>
        <v>9.6859499999999983</v>
      </c>
      <c r="I49" s="4">
        <f>IF($C49&gt;=65,$C49-65,0)</f>
        <v>0</v>
      </c>
      <c r="K49" s="60">
        <v>41730</v>
      </c>
      <c r="L49" s="8">
        <v>7878</v>
      </c>
      <c r="M49" s="5" t="str">
        <f>TEXT(K49,"mmyy")</f>
        <v>0414</v>
      </c>
      <c r="N49" s="5" t="str">
        <f>LEFT(M49,2)</f>
        <v>04</v>
      </c>
      <c r="O49" s="10">
        <f>AVERAGEIF($D$6:$D$1708,M49,$C$6:$C$1708)</f>
        <v>51.418700000000008</v>
      </c>
      <c r="P49" s="5">
        <f>SUMIF($D$6:$D$1708,$M49,H$6:H$1708)</f>
        <v>409.7865000000001</v>
      </c>
      <c r="Q49" s="63">
        <f>SUMIF($D$6:$D$1708,$M49,I$6:I$1708)</f>
        <v>2.3474999999999966</v>
      </c>
    </row>
    <row r="50" spans="2:17" x14ac:dyDescent="0.2">
      <c r="B50" s="9">
        <v>40466</v>
      </c>
      <c r="C50" s="8">
        <v>50.362250000000003</v>
      </c>
      <c r="D50" s="5" t="str">
        <f>TEXT(B50,"mmyy")</f>
        <v>1010</v>
      </c>
      <c r="E50" s="5" t="str">
        <f>LEFT(D50,2)</f>
        <v>10</v>
      </c>
      <c r="F50" s="5" t="str">
        <f>TEXT(B50,"dd")</f>
        <v>15</v>
      </c>
      <c r="G50" s="5" t="str">
        <f>E50&amp;F50</f>
        <v>1015</v>
      </c>
      <c r="H50" s="4">
        <f>IF($C50&lt;65,65-$C50,0)</f>
        <v>14.637749999999997</v>
      </c>
      <c r="I50" s="4">
        <f>IF($C50&gt;=65,$C50-65,0)</f>
        <v>0</v>
      </c>
      <c r="K50" s="60">
        <v>41760</v>
      </c>
      <c r="L50" s="8">
        <v>4259</v>
      </c>
      <c r="M50" s="5" t="str">
        <f>TEXT(K50,"mmyy")</f>
        <v>0514</v>
      </c>
      <c r="N50" s="5" t="str">
        <f>LEFT(M50,2)</f>
        <v>05</v>
      </c>
      <c r="O50" s="10">
        <f>AVERAGEIF($D$6:$D$1708,M50,$C$6:$C$1708)</f>
        <v>63.317677419354844</v>
      </c>
      <c r="P50" s="5">
        <f>SUMIF($D$6:$D$1708,$M50,H$6:H$1708)</f>
        <v>151.80300000000003</v>
      </c>
      <c r="Q50" s="63">
        <f>SUMIF($D$6:$D$1708,$M50,I$6:I$1708)</f>
        <v>99.650999999999982</v>
      </c>
    </row>
    <row r="51" spans="2:17" x14ac:dyDescent="0.2">
      <c r="B51" s="9">
        <v>40467</v>
      </c>
      <c r="C51" s="8">
        <v>54.5</v>
      </c>
      <c r="D51" s="5" t="str">
        <f>TEXT(B51,"mmyy")</f>
        <v>1010</v>
      </c>
      <c r="E51" s="5" t="str">
        <f>LEFT(D51,2)</f>
        <v>10</v>
      </c>
      <c r="F51" s="5" t="str">
        <f>TEXT(B51,"dd")</f>
        <v>16</v>
      </c>
      <c r="G51" s="5" t="str">
        <f>E51&amp;F51</f>
        <v>1016</v>
      </c>
      <c r="H51" s="4">
        <f>IF($C51&lt;65,65-$C51,0)</f>
        <v>10.5</v>
      </c>
      <c r="I51" s="4">
        <f>IF($C51&gt;=65,$C51-65,0)</f>
        <v>0</v>
      </c>
      <c r="K51" s="60">
        <v>41791</v>
      </c>
      <c r="L51" s="8">
        <v>1984</v>
      </c>
      <c r="M51" s="5" t="str">
        <f>TEXT(K51,"mmyy")</f>
        <v>0614</v>
      </c>
      <c r="N51" s="5" t="str">
        <f>LEFT(M51,2)</f>
        <v>06</v>
      </c>
      <c r="O51" s="10">
        <f>AVERAGEIF($D$6:$D$1708,M51,$C$6:$C$1708)</f>
        <v>73.144549999999995</v>
      </c>
      <c r="P51" s="5">
        <f>SUMIF($D$6:$D$1708,$M51,H$6:H$1708)</f>
        <v>6.7169999999999987</v>
      </c>
      <c r="Q51" s="63">
        <f>SUMIF($D$6:$D$1708,$M51,I$6:I$1708)</f>
        <v>251.05350000000004</v>
      </c>
    </row>
    <row r="52" spans="2:17" x14ac:dyDescent="0.2">
      <c r="B52" s="9">
        <v>40468</v>
      </c>
      <c r="C52" s="8">
        <v>58.885249999999999</v>
      </c>
      <c r="D52" s="5" t="str">
        <f>TEXT(B52,"mmyy")</f>
        <v>1010</v>
      </c>
      <c r="E52" s="5" t="str">
        <f>LEFT(D52,2)</f>
        <v>10</v>
      </c>
      <c r="F52" s="5" t="str">
        <f>TEXT(B52,"dd")</f>
        <v>17</v>
      </c>
      <c r="G52" s="5" t="str">
        <f>E52&amp;F52</f>
        <v>1017</v>
      </c>
      <c r="H52" s="4">
        <f>IF($C52&lt;65,65-$C52,0)</f>
        <v>6.1147500000000008</v>
      </c>
      <c r="I52" s="4">
        <f>IF($C52&gt;=65,$C52-65,0)</f>
        <v>0</v>
      </c>
      <c r="K52" s="60">
        <v>41821</v>
      </c>
      <c r="L52" s="8">
        <v>2242</v>
      </c>
      <c r="M52" s="5" t="str">
        <f>TEXT(K52,"mmyy")</f>
        <v>0714</v>
      </c>
      <c r="N52" s="5" t="str">
        <f>LEFT(M52,2)</f>
        <v>07</v>
      </c>
      <c r="O52" s="10">
        <f>AVERAGEIF($D$6:$D$1708,M52,$C$6:$C$1708)</f>
        <v>70.112822580645144</v>
      </c>
      <c r="P52" s="5">
        <f>SUMIF($D$6:$D$1708,$M52,H$6:H$1708)</f>
        <v>10.555499999999995</v>
      </c>
      <c r="Q52" s="63">
        <f>SUMIF($D$6:$D$1708,$M52,I$6:I$1708)</f>
        <v>169.053</v>
      </c>
    </row>
    <row r="53" spans="2:17" x14ac:dyDescent="0.2">
      <c r="B53" s="9">
        <v>40469</v>
      </c>
      <c r="C53" s="8">
        <v>52.493000000000002</v>
      </c>
      <c r="D53" s="5" t="str">
        <f>TEXT(B53,"mmyy")</f>
        <v>1010</v>
      </c>
      <c r="E53" s="5" t="str">
        <f>LEFT(D53,2)</f>
        <v>10</v>
      </c>
      <c r="F53" s="5" t="str">
        <f>TEXT(B53,"dd")</f>
        <v>18</v>
      </c>
      <c r="G53" s="5" t="str">
        <f>E53&amp;F53</f>
        <v>1018</v>
      </c>
      <c r="H53" s="4">
        <f>IF($C53&lt;65,65-$C53,0)</f>
        <v>12.506999999999998</v>
      </c>
      <c r="I53" s="4">
        <f>IF($C53&gt;=65,$C53-65,0)</f>
        <v>0</v>
      </c>
      <c r="K53" s="60">
        <v>41852</v>
      </c>
      <c r="L53" s="8">
        <v>2343</v>
      </c>
      <c r="M53" s="5" t="str">
        <f>TEXT(K53,"mmyy")</f>
        <v>0814</v>
      </c>
      <c r="N53" s="5" t="str">
        <f>LEFT(M53,2)</f>
        <v>08</v>
      </c>
      <c r="O53" s="10">
        <f>AVERAGEIF($D$6:$D$1708,M53,$C$6:$C$1708)</f>
        <v>73.406241935483862</v>
      </c>
      <c r="P53" s="5">
        <f>SUMIF($D$6:$D$1708,$M53,H$6:H$1708)</f>
        <v>2.8109999999999999</v>
      </c>
      <c r="Q53" s="63">
        <f>SUMIF($D$6:$D$1708,$M53,I$6:I$1708)</f>
        <v>263.40449999999998</v>
      </c>
    </row>
    <row r="54" spans="2:17" x14ac:dyDescent="0.2">
      <c r="B54" s="9">
        <v>40470</v>
      </c>
      <c r="C54" s="8">
        <v>49.890650000000001</v>
      </c>
      <c r="D54" s="5" t="str">
        <f>TEXT(B54,"mmyy")</f>
        <v>1010</v>
      </c>
      <c r="E54" s="5" t="str">
        <f>LEFT(D54,2)</f>
        <v>10</v>
      </c>
      <c r="F54" s="5" t="str">
        <f>TEXT(B54,"dd")</f>
        <v>19</v>
      </c>
      <c r="G54" s="5" t="str">
        <f>E54&amp;F54</f>
        <v>1019</v>
      </c>
      <c r="H54" s="4">
        <f>IF($C54&lt;65,65-$C54,0)</f>
        <v>15.109349999999999</v>
      </c>
      <c r="I54" s="4">
        <f>IF($C54&gt;=65,$C54-65,0)</f>
        <v>0</v>
      </c>
      <c r="K54" s="60">
        <v>41883</v>
      </c>
      <c r="L54" s="8">
        <v>2918</v>
      </c>
      <c r="M54" s="5" t="str">
        <f>TEXT(K54,"mmyy")</f>
        <v>0914</v>
      </c>
      <c r="N54" s="5" t="str">
        <f>LEFT(M54,2)</f>
        <v>09</v>
      </c>
      <c r="O54" s="10">
        <f>AVERAGEIF($D$6:$D$1708,M54,$C$6:$C$1708)</f>
        <v>64.075483624</v>
      </c>
      <c r="P54" s="5">
        <f>SUMIF($D$6:$D$1708,$M54,H$6:H$1708)</f>
        <v>104.59878191999999</v>
      </c>
      <c r="Q54" s="63">
        <f>SUMIF($D$6:$D$1708,$M54,I$6:I$1708)</f>
        <v>76.863290640000002</v>
      </c>
    </row>
    <row r="55" spans="2:17" x14ac:dyDescent="0.2">
      <c r="B55" s="9">
        <v>40471</v>
      </c>
      <c r="C55" s="8">
        <v>55.162399999999998</v>
      </c>
      <c r="D55" s="5" t="str">
        <f>TEXT(B55,"mmyy")</f>
        <v>1010</v>
      </c>
      <c r="E55" s="5" t="str">
        <f>LEFT(D55,2)</f>
        <v>10</v>
      </c>
      <c r="F55" s="5" t="str">
        <f>TEXT(B55,"dd")</f>
        <v>20</v>
      </c>
      <c r="G55" s="5" t="str">
        <f>E55&amp;F55</f>
        <v>1020</v>
      </c>
      <c r="H55" s="4">
        <f>IF($C55&lt;65,65-$C55,0)</f>
        <v>9.8376000000000019</v>
      </c>
      <c r="I55" s="4">
        <f>IF($C55&gt;=65,$C55-65,0)</f>
        <v>0</v>
      </c>
      <c r="K55" s="60">
        <v>41913</v>
      </c>
      <c r="L55" s="8">
        <v>7600</v>
      </c>
      <c r="M55" s="5" t="str">
        <f>TEXT(K55,"mmyy")</f>
        <v>1014</v>
      </c>
      <c r="N55" s="5" t="str">
        <f>LEFT(M55,2)</f>
        <v>10</v>
      </c>
      <c r="O55" s="10">
        <f>AVERAGEIF($D$6:$D$1708,M55,$C$6:$C$1708)</f>
        <v>53.291822393870945</v>
      </c>
      <c r="P55" s="5">
        <f>SUMIF($D$6:$D$1708,$M55,H$6:H$1708)</f>
        <v>372.92100579000004</v>
      </c>
      <c r="Q55" s="63">
        <f>SUMIF($D$6:$D$1708,$M55,I$6:I$1708)</f>
        <v>9.9675000000000011</v>
      </c>
    </row>
    <row r="56" spans="2:17" x14ac:dyDescent="0.2">
      <c r="B56" s="9">
        <v>40472</v>
      </c>
      <c r="C56" s="8">
        <v>45.475250000000003</v>
      </c>
      <c r="D56" s="5" t="str">
        <f>TEXT(B56,"mmyy")</f>
        <v>1010</v>
      </c>
      <c r="E56" s="5" t="str">
        <f>LEFT(D56,2)</f>
        <v>10</v>
      </c>
      <c r="F56" s="5" t="str">
        <f>TEXT(B56,"dd")</f>
        <v>21</v>
      </c>
      <c r="G56" s="5" t="str">
        <f>E56&amp;F56</f>
        <v>1021</v>
      </c>
      <c r="H56" s="4">
        <f>IF($C56&lt;65,65-$C56,0)</f>
        <v>19.524749999999997</v>
      </c>
      <c r="I56" s="4">
        <f>IF($C56&gt;=65,$C56-65,0)</f>
        <v>0</v>
      </c>
      <c r="K56" s="60">
        <v>41944</v>
      </c>
      <c r="L56" s="8">
        <v>19896</v>
      </c>
      <c r="M56" s="5" t="str">
        <f>TEXT(K56,"mmyy")</f>
        <v>1114</v>
      </c>
      <c r="N56" s="5" t="str">
        <f>LEFT(M56,2)</f>
        <v>11</v>
      </c>
      <c r="O56" s="10">
        <f>AVERAGEIF($D$6:$D$1708,M56,$C$6:$C$1708)</f>
        <v>35.392619875333338</v>
      </c>
      <c r="P56" s="5">
        <f>SUMIF($D$6:$D$1708,$M56,H$6:H$1708)</f>
        <v>888.22140373999991</v>
      </c>
      <c r="Q56" s="63">
        <f>SUMIF($D$6:$D$1708,$M56,I$6:I$1708)</f>
        <v>0</v>
      </c>
    </row>
    <row r="57" spans="2:17" x14ac:dyDescent="0.2">
      <c r="B57" s="9">
        <v>40473</v>
      </c>
      <c r="C57" s="8">
        <v>50.750149999999998</v>
      </c>
      <c r="D57" s="5" t="str">
        <f>TEXT(B57,"mmyy")</f>
        <v>1010</v>
      </c>
      <c r="E57" s="5" t="str">
        <f>LEFT(D57,2)</f>
        <v>10</v>
      </c>
      <c r="F57" s="5" t="str">
        <f>TEXT(B57,"dd")</f>
        <v>22</v>
      </c>
      <c r="G57" s="5" t="str">
        <f>E57&amp;F57</f>
        <v>1022</v>
      </c>
      <c r="H57" s="4">
        <f>IF($C57&lt;65,65-$C57,0)</f>
        <v>14.249850000000002</v>
      </c>
      <c r="I57" s="4">
        <f>IF($C57&gt;=65,$C57-65,0)</f>
        <v>0</v>
      </c>
      <c r="K57" s="61">
        <v>41974</v>
      </c>
      <c r="L57" s="6">
        <v>22370</v>
      </c>
      <c r="M57" s="5" t="str">
        <f>TEXT(K57,"mmyy")</f>
        <v>1214</v>
      </c>
      <c r="N57" s="5" t="str">
        <f>LEFT(M57,2)</f>
        <v>12</v>
      </c>
      <c r="O57" s="10">
        <f>AVERAGEIF($D$6:$D$1708,M57,$C$6:$C$1708)</f>
        <v>33.974193548387092</v>
      </c>
      <c r="P57" s="5">
        <f>SUMIF($D$6:$D$1708,$M57,H$6:H$1708)</f>
        <v>961.8</v>
      </c>
      <c r="Q57" s="63">
        <f>SUMIF($D$6:$D$1708,$M57,I$6:I$1708)</f>
        <v>0</v>
      </c>
    </row>
    <row r="58" spans="2:17" x14ac:dyDescent="0.2">
      <c r="B58" s="9">
        <v>40474</v>
      </c>
      <c r="C58" s="8">
        <v>64.324399999999997</v>
      </c>
      <c r="D58" s="5" t="str">
        <f>TEXT(B58,"mmyy")</f>
        <v>1010</v>
      </c>
      <c r="E58" s="5" t="str">
        <f>LEFT(D58,2)</f>
        <v>10</v>
      </c>
      <c r="F58" s="5" t="str">
        <f>TEXT(B58,"dd")</f>
        <v>23</v>
      </c>
      <c r="G58" s="5" t="str">
        <f>E58&amp;F58</f>
        <v>1023</v>
      </c>
      <c r="H58" s="4">
        <f>IF($C58&lt;65,65-$C58,0)</f>
        <v>0.67560000000000286</v>
      </c>
      <c r="I58" s="4">
        <f>IF($C58&gt;=65,$C58-65,0)</f>
        <v>0</v>
      </c>
    </row>
    <row r="59" spans="2:17" x14ac:dyDescent="0.2">
      <c r="B59" s="9">
        <v>40475</v>
      </c>
      <c r="C59" s="8">
        <v>67.351550000000003</v>
      </c>
      <c r="D59" s="5" t="str">
        <f>TEXT(B59,"mmyy")</f>
        <v>1010</v>
      </c>
      <c r="E59" s="5" t="str">
        <f>LEFT(D59,2)</f>
        <v>10</v>
      </c>
      <c r="F59" s="5" t="str">
        <f>TEXT(B59,"dd")</f>
        <v>24</v>
      </c>
      <c r="G59" s="5" t="str">
        <f>E59&amp;F59</f>
        <v>1024</v>
      </c>
      <c r="H59" s="4">
        <f>IF($C59&lt;65,65-$C59,0)</f>
        <v>0</v>
      </c>
      <c r="I59" s="4">
        <f>IF($C59&gt;=65,$C59-65,0)</f>
        <v>2.3515500000000031</v>
      </c>
    </row>
    <row r="60" spans="2:17" x14ac:dyDescent="0.2">
      <c r="B60" s="9">
        <v>40476</v>
      </c>
      <c r="C60" s="8">
        <v>67.822249999999997</v>
      </c>
      <c r="D60" s="5" t="str">
        <f>TEXT(B60,"mmyy")</f>
        <v>1010</v>
      </c>
      <c r="E60" s="5" t="str">
        <f>LEFT(D60,2)</f>
        <v>10</v>
      </c>
      <c r="F60" s="5" t="str">
        <f>TEXT(B60,"dd")</f>
        <v>25</v>
      </c>
      <c r="G60" s="5" t="str">
        <f>E60&amp;F60</f>
        <v>1025</v>
      </c>
      <c r="H60" s="4">
        <f>IF($C60&lt;65,65-$C60,0)</f>
        <v>0</v>
      </c>
      <c r="I60" s="4">
        <f>IF($C60&gt;=65,$C60-65,0)</f>
        <v>2.8222499999999968</v>
      </c>
    </row>
    <row r="61" spans="2:17" x14ac:dyDescent="0.2">
      <c r="B61" s="9">
        <v>40477</v>
      </c>
      <c r="C61" s="8">
        <v>61.805750000000003</v>
      </c>
      <c r="D61" s="5" t="str">
        <f>TEXT(B61,"mmyy")</f>
        <v>1010</v>
      </c>
      <c r="E61" s="5" t="str">
        <f>LEFT(D61,2)</f>
        <v>10</v>
      </c>
      <c r="F61" s="5" t="str">
        <f>TEXT(B61,"dd")</f>
        <v>26</v>
      </c>
      <c r="G61" s="5" t="str">
        <f>E61&amp;F61</f>
        <v>1026</v>
      </c>
      <c r="H61" s="4">
        <f>IF($C61&lt;65,65-$C61,0)</f>
        <v>3.1942499999999967</v>
      </c>
      <c r="I61" s="4">
        <f>IF($C61&gt;=65,$C61-65,0)</f>
        <v>0</v>
      </c>
    </row>
    <row r="62" spans="2:17" x14ac:dyDescent="0.2">
      <c r="B62" s="9">
        <v>40478</v>
      </c>
      <c r="C62" s="8">
        <v>56.721649999999997</v>
      </c>
      <c r="D62" s="5" t="str">
        <f>TEXT(B62,"mmyy")</f>
        <v>1010</v>
      </c>
      <c r="E62" s="5" t="str">
        <f>LEFT(D62,2)</f>
        <v>10</v>
      </c>
      <c r="F62" s="5" t="str">
        <f>TEXT(B62,"dd")</f>
        <v>27</v>
      </c>
      <c r="G62" s="5" t="str">
        <f>E62&amp;F62</f>
        <v>1027</v>
      </c>
      <c r="H62" s="4">
        <f>IF($C62&lt;65,65-$C62,0)</f>
        <v>8.2783500000000032</v>
      </c>
      <c r="I62" s="4">
        <f>IF($C62&gt;=65,$C62-65,0)</f>
        <v>0</v>
      </c>
    </row>
    <row r="63" spans="2:17" x14ac:dyDescent="0.2">
      <c r="B63" s="9">
        <v>40479</v>
      </c>
      <c r="C63" s="8">
        <v>42.641599999999997</v>
      </c>
      <c r="D63" s="5" t="str">
        <f>TEXT(B63,"mmyy")</f>
        <v>1010</v>
      </c>
      <c r="E63" s="5" t="str">
        <f>LEFT(D63,2)</f>
        <v>10</v>
      </c>
      <c r="F63" s="5" t="str">
        <f>TEXT(B63,"dd")</f>
        <v>28</v>
      </c>
      <c r="G63" s="5" t="str">
        <f>E63&amp;F63</f>
        <v>1028</v>
      </c>
      <c r="H63" s="4">
        <f>IF($C63&lt;65,65-$C63,0)</f>
        <v>22.358400000000003</v>
      </c>
      <c r="I63" s="4">
        <f>IF($C63&gt;=65,$C63-65,0)</f>
        <v>0</v>
      </c>
    </row>
    <row r="64" spans="2:17" x14ac:dyDescent="0.2">
      <c r="B64" s="9">
        <v>40480</v>
      </c>
      <c r="C64" s="8">
        <v>43.014650000000003</v>
      </c>
      <c r="D64" s="5" t="str">
        <f>TEXT(B64,"mmyy")</f>
        <v>1010</v>
      </c>
      <c r="E64" s="5" t="str">
        <f>LEFT(D64,2)</f>
        <v>10</v>
      </c>
      <c r="F64" s="5" t="str">
        <f>TEXT(B64,"dd")</f>
        <v>29</v>
      </c>
      <c r="G64" s="5" t="str">
        <f>E64&amp;F64</f>
        <v>1029</v>
      </c>
      <c r="H64" s="4">
        <f>IF($C64&lt;65,65-$C64,0)</f>
        <v>21.985349999999997</v>
      </c>
      <c r="I64" s="4">
        <f>IF($C64&gt;=65,$C64-65,0)</f>
        <v>0</v>
      </c>
    </row>
    <row r="65" spans="2:9" x14ac:dyDescent="0.2">
      <c r="B65" s="9">
        <v>40481</v>
      </c>
      <c r="C65" s="8">
        <v>48.974449999999997</v>
      </c>
      <c r="D65" s="5" t="str">
        <f>TEXT(B65,"mmyy")</f>
        <v>1010</v>
      </c>
      <c r="E65" s="5" t="str">
        <f>LEFT(D65,2)</f>
        <v>10</v>
      </c>
      <c r="F65" s="5" t="str">
        <f>TEXT(B65,"dd")</f>
        <v>30</v>
      </c>
      <c r="G65" s="5" t="str">
        <f>E65&amp;F65</f>
        <v>1030</v>
      </c>
      <c r="H65" s="4">
        <f>IF($C65&lt;65,65-$C65,0)</f>
        <v>16.025550000000003</v>
      </c>
      <c r="I65" s="4">
        <f>IF($C65&gt;=65,$C65-65,0)</f>
        <v>0</v>
      </c>
    </row>
    <row r="66" spans="2:9" x14ac:dyDescent="0.2">
      <c r="B66" s="9">
        <v>40482</v>
      </c>
      <c r="C66" s="8">
        <v>44.531599999999997</v>
      </c>
      <c r="D66" s="5" t="str">
        <f>TEXT(B66,"mmyy")</f>
        <v>1010</v>
      </c>
      <c r="E66" s="5" t="str">
        <f>LEFT(D66,2)</f>
        <v>10</v>
      </c>
      <c r="F66" s="5" t="str">
        <f>TEXT(B66,"dd")</f>
        <v>31</v>
      </c>
      <c r="G66" s="5" t="str">
        <f>E66&amp;F66</f>
        <v>1031</v>
      </c>
      <c r="H66" s="4">
        <f>IF($C66&lt;65,65-$C66,0)</f>
        <v>20.468400000000003</v>
      </c>
      <c r="I66" s="4">
        <f>IF($C66&gt;=65,$C66-65,0)</f>
        <v>0</v>
      </c>
    </row>
    <row r="67" spans="2:9" x14ac:dyDescent="0.2">
      <c r="B67" s="9">
        <v>40483</v>
      </c>
      <c r="C67" s="8">
        <v>43.164949999999997</v>
      </c>
      <c r="D67" s="5" t="str">
        <f>TEXT(B67,"mmyy")</f>
        <v>1110</v>
      </c>
      <c r="E67" s="5" t="str">
        <f>LEFT(D67,2)</f>
        <v>11</v>
      </c>
      <c r="F67" s="5" t="str">
        <f>TEXT(B67,"dd")</f>
        <v>01</v>
      </c>
      <c r="G67" s="5" t="str">
        <f>E67&amp;F67</f>
        <v>1101</v>
      </c>
      <c r="H67" s="4">
        <f>IF($C67&lt;65,65-$C67,0)</f>
        <v>21.835050000000003</v>
      </c>
      <c r="I67" s="4">
        <f>IF($C67&gt;=65,$C67-65,0)</f>
        <v>0</v>
      </c>
    </row>
    <row r="68" spans="2:9" x14ac:dyDescent="0.2">
      <c r="B68" s="9">
        <v>40484</v>
      </c>
      <c r="C68" s="8">
        <v>41.46575</v>
      </c>
      <c r="D68" s="5" t="str">
        <f>TEXT(B68,"mmyy")</f>
        <v>1110</v>
      </c>
      <c r="E68" s="5" t="str">
        <f>LEFT(D68,2)</f>
        <v>11</v>
      </c>
      <c r="F68" s="5" t="str">
        <f>TEXT(B68,"dd")</f>
        <v>02</v>
      </c>
      <c r="G68" s="5" t="str">
        <f>E68&amp;F68</f>
        <v>1102</v>
      </c>
      <c r="H68" s="4">
        <f>IF($C68&lt;65,65-$C68,0)</f>
        <v>23.53425</v>
      </c>
      <c r="I68" s="4">
        <f>IF($C68&gt;=65,$C68-65,0)</f>
        <v>0</v>
      </c>
    </row>
    <row r="69" spans="2:9" x14ac:dyDescent="0.2">
      <c r="B69" s="9">
        <v>40485</v>
      </c>
      <c r="C69" s="8">
        <v>42.925550000000001</v>
      </c>
      <c r="D69" s="5" t="str">
        <f>TEXT(B69,"mmyy")</f>
        <v>1110</v>
      </c>
      <c r="E69" s="5" t="str">
        <f>LEFT(D69,2)</f>
        <v>11</v>
      </c>
      <c r="F69" s="5" t="str">
        <f>TEXT(B69,"dd")</f>
        <v>03</v>
      </c>
      <c r="G69" s="5" t="str">
        <f>E69&amp;F69</f>
        <v>1103</v>
      </c>
      <c r="H69" s="4">
        <f>IF($C69&lt;65,65-$C69,0)</f>
        <v>22.074449999999999</v>
      </c>
      <c r="I69" s="4">
        <f>IF($C69&gt;=65,$C69-65,0)</f>
        <v>0</v>
      </c>
    </row>
    <row r="70" spans="2:9" x14ac:dyDescent="0.2">
      <c r="B70" s="9">
        <v>40486</v>
      </c>
      <c r="C70" s="8">
        <v>42.408949999999997</v>
      </c>
      <c r="D70" s="5" t="str">
        <f>TEXT(B70,"mmyy")</f>
        <v>1110</v>
      </c>
      <c r="E70" s="5" t="str">
        <f>LEFT(D70,2)</f>
        <v>11</v>
      </c>
      <c r="F70" s="5" t="str">
        <f>TEXT(B70,"dd")</f>
        <v>04</v>
      </c>
      <c r="G70" s="5" t="str">
        <f>E70&amp;F70</f>
        <v>1104</v>
      </c>
      <c r="H70" s="4">
        <f>IF($C70&lt;65,65-$C70,0)</f>
        <v>22.591050000000003</v>
      </c>
      <c r="I70" s="4">
        <f>IF($C70&gt;=65,$C70-65,0)</f>
        <v>0</v>
      </c>
    </row>
    <row r="71" spans="2:9" x14ac:dyDescent="0.2">
      <c r="B71" s="9">
        <v>40487</v>
      </c>
      <c r="C71" s="8">
        <v>32.578249999999997</v>
      </c>
      <c r="D71" s="5" t="str">
        <f>TEXT(B71,"mmyy")</f>
        <v>1110</v>
      </c>
      <c r="E71" s="5" t="str">
        <f>LEFT(D71,2)</f>
        <v>11</v>
      </c>
      <c r="F71" s="5" t="str">
        <f>TEXT(B71,"dd")</f>
        <v>05</v>
      </c>
      <c r="G71" s="5" t="str">
        <f>E71&amp;F71</f>
        <v>1105</v>
      </c>
      <c r="H71" s="4">
        <f>IF($C71&lt;65,65-$C71,0)</f>
        <v>32.421750000000003</v>
      </c>
      <c r="I71" s="4">
        <f>IF($C71&gt;=65,$C71-65,0)</f>
        <v>0</v>
      </c>
    </row>
    <row r="72" spans="2:9" x14ac:dyDescent="0.2">
      <c r="B72" s="9">
        <v>40488</v>
      </c>
      <c r="C72" s="8">
        <v>34.894399999999997</v>
      </c>
      <c r="D72" s="5" t="str">
        <f>TEXT(B72,"mmyy")</f>
        <v>1110</v>
      </c>
      <c r="E72" s="5" t="str">
        <f>LEFT(D72,2)</f>
        <v>11</v>
      </c>
      <c r="F72" s="5" t="str">
        <f>TEXT(B72,"dd")</f>
        <v>06</v>
      </c>
      <c r="G72" s="5" t="str">
        <f>E72&amp;F72</f>
        <v>1106</v>
      </c>
      <c r="H72" s="4">
        <f>IF($C72&lt;65,65-$C72,0)</f>
        <v>30.105600000000003</v>
      </c>
      <c r="I72" s="4">
        <f>IF($C72&gt;=65,$C72-65,0)</f>
        <v>0</v>
      </c>
    </row>
    <row r="73" spans="2:9" x14ac:dyDescent="0.2">
      <c r="B73" s="9">
        <v>40489</v>
      </c>
      <c r="C73" s="8">
        <v>43.82105</v>
      </c>
      <c r="D73" s="5" t="str">
        <f>TEXT(B73,"mmyy")</f>
        <v>1110</v>
      </c>
      <c r="E73" s="5" t="str">
        <f>LEFT(D73,2)</f>
        <v>11</v>
      </c>
      <c r="F73" s="5" t="str">
        <f>TEXT(B73,"dd")</f>
        <v>07</v>
      </c>
      <c r="G73" s="5" t="str">
        <f>E73&amp;F73</f>
        <v>1107</v>
      </c>
      <c r="H73" s="4">
        <f>IF($C73&lt;65,65-$C73,0)</f>
        <v>21.17895</v>
      </c>
      <c r="I73" s="4">
        <f>IF($C73&gt;=65,$C73-65,0)</f>
        <v>0</v>
      </c>
    </row>
    <row r="74" spans="2:9" x14ac:dyDescent="0.2">
      <c r="B74" s="9">
        <v>40490</v>
      </c>
      <c r="C74" s="8">
        <v>51.748699999999999</v>
      </c>
      <c r="D74" s="5" t="str">
        <f>TEXT(B74,"mmyy")</f>
        <v>1110</v>
      </c>
      <c r="E74" s="5" t="str">
        <f>LEFT(D74,2)</f>
        <v>11</v>
      </c>
      <c r="F74" s="5" t="str">
        <f>TEXT(B74,"dd")</f>
        <v>08</v>
      </c>
      <c r="G74" s="5" t="str">
        <f>E74&amp;F74</f>
        <v>1108</v>
      </c>
      <c r="H74" s="4">
        <f>IF($C74&lt;65,65-$C74,0)</f>
        <v>13.251300000000001</v>
      </c>
      <c r="I74" s="4">
        <f>IF($C74&gt;=65,$C74-65,0)</f>
        <v>0</v>
      </c>
    </row>
    <row r="75" spans="2:9" x14ac:dyDescent="0.2">
      <c r="B75" s="9">
        <v>40491</v>
      </c>
      <c r="C75" s="8">
        <v>53.329099999999997</v>
      </c>
      <c r="D75" s="5" t="str">
        <f>TEXT(B75,"mmyy")</f>
        <v>1110</v>
      </c>
      <c r="E75" s="5" t="str">
        <f>LEFT(D75,2)</f>
        <v>11</v>
      </c>
      <c r="F75" s="5" t="str">
        <f>TEXT(B75,"dd")</f>
        <v>09</v>
      </c>
      <c r="G75" s="5" t="str">
        <f>E75&amp;F75</f>
        <v>1109</v>
      </c>
      <c r="H75" s="4">
        <f>IF($C75&lt;65,65-$C75,0)</f>
        <v>11.670900000000003</v>
      </c>
      <c r="I75" s="4">
        <f>IF($C75&gt;=65,$C75-65,0)</f>
        <v>0</v>
      </c>
    </row>
    <row r="76" spans="2:9" x14ac:dyDescent="0.2">
      <c r="B76" s="9">
        <v>40492</v>
      </c>
      <c r="C76" s="8">
        <v>54.069800000000001</v>
      </c>
      <c r="D76" s="5" t="str">
        <f>TEXT(B76,"mmyy")</f>
        <v>1110</v>
      </c>
      <c r="E76" s="5" t="str">
        <f>LEFT(D76,2)</f>
        <v>11</v>
      </c>
      <c r="F76" s="5" t="str">
        <f>TEXT(B76,"dd")</f>
        <v>10</v>
      </c>
      <c r="G76" s="5" t="str">
        <f>E76&amp;F76</f>
        <v>1110</v>
      </c>
      <c r="H76" s="4">
        <f>IF($C76&lt;65,65-$C76,0)</f>
        <v>10.930199999999999</v>
      </c>
      <c r="I76" s="4">
        <f>IF($C76&gt;=65,$C76-65,0)</f>
        <v>0</v>
      </c>
    </row>
    <row r="77" spans="2:9" x14ac:dyDescent="0.2">
      <c r="B77" s="9">
        <v>40493</v>
      </c>
      <c r="C77" s="8">
        <v>55.915700000000001</v>
      </c>
      <c r="D77" s="5" t="str">
        <f>TEXT(B77,"mmyy")</f>
        <v>1110</v>
      </c>
      <c r="E77" s="5" t="str">
        <f>LEFT(D77,2)</f>
        <v>11</v>
      </c>
      <c r="F77" s="5" t="str">
        <f>TEXT(B77,"dd")</f>
        <v>11</v>
      </c>
      <c r="G77" s="5" t="str">
        <f>E77&amp;F77</f>
        <v>1111</v>
      </c>
      <c r="H77" s="4">
        <f>IF($C77&lt;65,65-$C77,0)</f>
        <v>9.0842999999999989</v>
      </c>
      <c r="I77" s="4">
        <f>IF($C77&gt;=65,$C77-65,0)</f>
        <v>0</v>
      </c>
    </row>
    <row r="78" spans="2:9" x14ac:dyDescent="0.2">
      <c r="B78" s="9">
        <v>40494</v>
      </c>
      <c r="C78" s="8">
        <v>56.111449999999998</v>
      </c>
      <c r="D78" s="5" t="str">
        <f>TEXT(B78,"mmyy")</f>
        <v>1110</v>
      </c>
      <c r="E78" s="5" t="str">
        <f>LEFT(D78,2)</f>
        <v>11</v>
      </c>
      <c r="F78" s="5" t="str">
        <f>TEXT(B78,"dd")</f>
        <v>12</v>
      </c>
      <c r="G78" s="5" t="str">
        <f>E78&amp;F78</f>
        <v>1112</v>
      </c>
      <c r="H78" s="4">
        <f>IF($C78&lt;65,65-$C78,0)</f>
        <v>8.8885500000000022</v>
      </c>
      <c r="I78" s="4">
        <f>IF($C78&gt;=65,$C78-65,0)</f>
        <v>0</v>
      </c>
    </row>
    <row r="79" spans="2:9" x14ac:dyDescent="0.2">
      <c r="B79" s="9">
        <v>40495</v>
      </c>
      <c r="C79" s="8">
        <v>50.948599999999999</v>
      </c>
      <c r="D79" s="5" t="str">
        <f>TEXT(B79,"mmyy")</f>
        <v>1110</v>
      </c>
      <c r="E79" s="5" t="str">
        <f>LEFT(D79,2)</f>
        <v>11</v>
      </c>
      <c r="F79" s="5" t="str">
        <f>TEXT(B79,"dd")</f>
        <v>13</v>
      </c>
      <c r="G79" s="5" t="str">
        <f>E79&amp;F79</f>
        <v>1113</v>
      </c>
      <c r="H79" s="4">
        <f>IF($C79&lt;65,65-$C79,0)</f>
        <v>14.051400000000001</v>
      </c>
      <c r="I79" s="4">
        <f>IF($C79&gt;=65,$C79-65,0)</f>
        <v>0</v>
      </c>
    </row>
    <row r="80" spans="2:9" x14ac:dyDescent="0.2">
      <c r="B80" s="9">
        <v>40496</v>
      </c>
      <c r="C80" s="8">
        <v>39.779150000000001</v>
      </c>
      <c r="D80" s="5" t="str">
        <f>TEXT(B80,"mmyy")</f>
        <v>1110</v>
      </c>
      <c r="E80" s="5" t="str">
        <f>LEFT(D80,2)</f>
        <v>11</v>
      </c>
      <c r="F80" s="5" t="str">
        <f>TEXT(B80,"dd")</f>
        <v>14</v>
      </c>
      <c r="G80" s="5" t="str">
        <f>E80&amp;F80</f>
        <v>1114</v>
      </c>
      <c r="H80" s="4">
        <f>IF($C80&lt;65,65-$C80,0)</f>
        <v>25.220849999999999</v>
      </c>
      <c r="I80" s="4">
        <f>IF($C80&gt;=65,$C80-65,0)</f>
        <v>0</v>
      </c>
    </row>
    <row r="81" spans="2:9" x14ac:dyDescent="0.2">
      <c r="B81" s="9">
        <v>40497</v>
      </c>
      <c r="C81" s="8">
        <v>40.747549999999997</v>
      </c>
      <c r="D81" s="5" t="str">
        <f>TEXT(B81,"mmyy")</f>
        <v>1110</v>
      </c>
      <c r="E81" s="5" t="str">
        <f>LEFT(D81,2)</f>
        <v>11</v>
      </c>
      <c r="F81" s="5" t="str">
        <f>TEXT(B81,"dd")</f>
        <v>15</v>
      </c>
      <c r="G81" s="5" t="str">
        <f>E81&amp;F81</f>
        <v>1115</v>
      </c>
      <c r="H81" s="4">
        <f>IF($C81&lt;65,65-$C81,0)</f>
        <v>24.252450000000003</v>
      </c>
      <c r="I81" s="4">
        <f>IF($C81&gt;=65,$C81-65,0)</f>
        <v>0</v>
      </c>
    </row>
    <row r="82" spans="2:9" x14ac:dyDescent="0.2">
      <c r="B82" s="9">
        <v>40498</v>
      </c>
      <c r="C82" s="8">
        <v>38.470100000000002</v>
      </c>
      <c r="D82" s="5" t="str">
        <f>TEXT(B82,"mmyy")</f>
        <v>1110</v>
      </c>
      <c r="E82" s="5" t="str">
        <f>LEFT(D82,2)</f>
        <v>11</v>
      </c>
      <c r="F82" s="5" t="str">
        <f>TEXT(B82,"dd")</f>
        <v>16</v>
      </c>
      <c r="G82" s="5" t="str">
        <f>E82&amp;F82</f>
        <v>1116</v>
      </c>
      <c r="H82" s="4">
        <f>IF($C82&lt;65,65-$C82,0)</f>
        <v>26.529899999999998</v>
      </c>
      <c r="I82" s="4">
        <f>IF($C82&gt;=65,$C82-65,0)</f>
        <v>0</v>
      </c>
    </row>
    <row r="83" spans="2:9" x14ac:dyDescent="0.2">
      <c r="B83" s="9">
        <v>40499</v>
      </c>
      <c r="C83" s="8">
        <v>43.145600000000002</v>
      </c>
      <c r="D83" s="5" t="str">
        <f>TEXT(B83,"mmyy")</f>
        <v>1110</v>
      </c>
      <c r="E83" s="5" t="str">
        <f>LEFT(D83,2)</f>
        <v>11</v>
      </c>
      <c r="F83" s="5" t="str">
        <f>TEXT(B83,"dd")</f>
        <v>17</v>
      </c>
      <c r="G83" s="5" t="str">
        <f>E83&amp;F83</f>
        <v>1117</v>
      </c>
      <c r="H83" s="4">
        <f>IF($C83&lt;65,65-$C83,0)</f>
        <v>21.854399999999998</v>
      </c>
      <c r="I83" s="4">
        <f>IF($C83&gt;=65,$C83-65,0)</f>
        <v>0</v>
      </c>
    </row>
    <row r="84" spans="2:9" x14ac:dyDescent="0.2">
      <c r="B84" s="9">
        <v>40500</v>
      </c>
      <c r="C84" s="8">
        <v>36.995899999999999</v>
      </c>
      <c r="D84" s="5" t="str">
        <f>TEXT(B84,"mmyy")</f>
        <v>1110</v>
      </c>
      <c r="E84" s="5" t="str">
        <f>LEFT(D84,2)</f>
        <v>11</v>
      </c>
      <c r="F84" s="5" t="str">
        <f>TEXT(B84,"dd")</f>
        <v>18</v>
      </c>
      <c r="G84" s="5" t="str">
        <f>E84&amp;F84</f>
        <v>1118</v>
      </c>
      <c r="H84" s="4">
        <f>IF($C84&lt;65,65-$C84,0)</f>
        <v>28.004100000000001</v>
      </c>
      <c r="I84" s="4">
        <f>IF($C84&gt;=65,$C84-65,0)</f>
        <v>0</v>
      </c>
    </row>
    <row r="85" spans="2:9" x14ac:dyDescent="0.2">
      <c r="B85" s="9">
        <v>40501</v>
      </c>
      <c r="C85" s="8">
        <v>36.985550000000003</v>
      </c>
      <c r="D85" s="5" t="str">
        <f>TEXT(B85,"mmyy")</f>
        <v>1110</v>
      </c>
      <c r="E85" s="5" t="str">
        <f>LEFT(D85,2)</f>
        <v>11</v>
      </c>
      <c r="F85" s="5" t="str">
        <f>TEXT(B85,"dd")</f>
        <v>19</v>
      </c>
      <c r="G85" s="5" t="str">
        <f>E85&amp;F85</f>
        <v>1119</v>
      </c>
      <c r="H85" s="4">
        <f>IF($C85&lt;65,65-$C85,0)</f>
        <v>28.014449999999997</v>
      </c>
      <c r="I85" s="4">
        <f>IF($C85&gt;=65,$C85-65,0)</f>
        <v>0</v>
      </c>
    </row>
    <row r="86" spans="2:9" x14ac:dyDescent="0.2">
      <c r="B86" s="9">
        <v>40502</v>
      </c>
      <c r="C86" s="8">
        <v>41.319949999999999</v>
      </c>
      <c r="D86" s="5" t="str">
        <f>TEXT(B86,"mmyy")</f>
        <v>1110</v>
      </c>
      <c r="E86" s="5" t="str">
        <f>LEFT(D86,2)</f>
        <v>11</v>
      </c>
      <c r="F86" s="5" t="str">
        <f>TEXT(B86,"dd")</f>
        <v>20</v>
      </c>
      <c r="G86" s="5" t="str">
        <f>E86&amp;F86</f>
        <v>1120</v>
      </c>
      <c r="H86" s="4">
        <f>IF($C86&lt;65,65-$C86,0)</f>
        <v>23.680050000000001</v>
      </c>
      <c r="I86" s="4">
        <f>IF($C86&gt;=65,$C86-65,0)</f>
        <v>0</v>
      </c>
    </row>
    <row r="87" spans="2:9" x14ac:dyDescent="0.2">
      <c r="B87" s="9">
        <v>40503</v>
      </c>
      <c r="C87" s="8">
        <v>53.992400000000004</v>
      </c>
      <c r="D87" s="5" t="str">
        <f>TEXT(B87,"mmyy")</f>
        <v>1110</v>
      </c>
      <c r="E87" s="5" t="str">
        <f>LEFT(D87,2)</f>
        <v>11</v>
      </c>
      <c r="F87" s="5" t="str">
        <f>TEXT(B87,"dd")</f>
        <v>21</v>
      </c>
      <c r="G87" s="5" t="str">
        <f>E87&amp;F87</f>
        <v>1121</v>
      </c>
      <c r="H87" s="4">
        <f>IF($C87&lt;65,65-$C87,0)</f>
        <v>11.007599999999996</v>
      </c>
      <c r="I87" s="4">
        <f>IF($C87&gt;=65,$C87-65,0)</f>
        <v>0</v>
      </c>
    </row>
    <row r="88" spans="2:9" x14ac:dyDescent="0.2">
      <c r="B88" s="9">
        <v>40504</v>
      </c>
      <c r="C88" s="8">
        <v>52.965949999999999</v>
      </c>
      <c r="D88" s="5" t="str">
        <f>TEXT(B88,"mmyy")</f>
        <v>1110</v>
      </c>
      <c r="E88" s="5" t="str">
        <f>LEFT(D88,2)</f>
        <v>11</v>
      </c>
      <c r="F88" s="5" t="str">
        <f>TEXT(B88,"dd")</f>
        <v>22</v>
      </c>
      <c r="G88" s="5" t="str">
        <f>E88&amp;F88</f>
        <v>1122</v>
      </c>
      <c r="H88" s="4">
        <f>IF($C88&lt;65,65-$C88,0)</f>
        <v>12.034050000000001</v>
      </c>
      <c r="I88" s="4">
        <f>IF($C88&gt;=65,$C88-65,0)</f>
        <v>0</v>
      </c>
    </row>
    <row r="89" spans="2:9" x14ac:dyDescent="0.2">
      <c r="B89" s="9">
        <v>40505</v>
      </c>
      <c r="C89" s="8">
        <v>33.700099999999999</v>
      </c>
      <c r="D89" s="5" t="str">
        <f>TEXT(B89,"mmyy")</f>
        <v>1110</v>
      </c>
      <c r="E89" s="5" t="str">
        <f>LEFT(D89,2)</f>
        <v>11</v>
      </c>
      <c r="F89" s="5" t="str">
        <f>TEXT(B89,"dd")</f>
        <v>23</v>
      </c>
      <c r="G89" s="5" t="str">
        <f>E89&amp;F89</f>
        <v>1123</v>
      </c>
      <c r="H89" s="4">
        <f>IF($C89&lt;65,65-$C89,0)</f>
        <v>31.299900000000001</v>
      </c>
      <c r="I89" s="4">
        <f>IF($C89&gt;=65,$C89-65,0)</f>
        <v>0</v>
      </c>
    </row>
    <row r="90" spans="2:9" x14ac:dyDescent="0.2">
      <c r="B90" s="9">
        <v>40506</v>
      </c>
      <c r="C90" s="8">
        <v>39.156799999999997</v>
      </c>
      <c r="D90" s="5" t="str">
        <f>TEXT(B90,"mmyy")</f>
        <v>1110</v>
      </c>
      <c r="E90" s="5" t="str">
        <f>LEFT(D90,2)</f>
        <v>11</v>
      </c>
      <c r="F90" s="5" t="str">
        <f>TEXT(B90,"dd")</f>
        <v>24</v>
      </c>
      <c r="G90" s="5" t="str">
        <f>E90&amp;F90</f>
        <v>1124</v>
      </c>
      <c r="H90" s="4">
        <f>IF($C90&lt;65,65-$C90,0)</f>
        <v>25.843200000000003</v>
      </c>
      <c r="I90" s="4">
        <f>IF($C90&gt;=65,$C90-65,0)</f>
        <v>0</v>
      </c>
    </row>
    <row r="91" spans="2:9" x14ac:dyDescent="0.2">
      <c r="B91" s="9">
        <v>40507</v>
      </c>
      <c r="C91" s="8">
        <v>36.112099999999998</v>
      </c>
      <c r="D91" s="5" t="str">
        <f>TEXT(B91,"mmyy")</f>
        <v>1110</v>
      </c>
      <c r="E91" s="5" t="str">
        <f>LEFT(D91,2)</f>
        <v>11</v>
      </c>
      <c r="F91" s="5" t="str">
        <f>TEXT(B91,"dd")</f>
        <v>25</v>
      </c>
      <c r="G91" s="5" t="str">
        <f>E91&amp;F91</f>
        <v>1125</v>
      </c>
      <c r="H91" s="4">
        <f>IF($C91&lt;65,65-$C91,0)</f>
        <v>28.887900000000002</v>
      </c>
      <c r="I91" s="4">
        <f>IF($C91&gt;=65,$C91-65,0)</f>
        <v>0</v>
      </c>
    </row>
    <row r="92" spans="2:9" x14ac:dyDescent="0.2">
      <c r="B92" s="9">
        <v>40508</v>
      </c>
      <c r="C92" s="8">
        <v>28.011199999999999</v>
      </c>
      <c r="D92" s="5" t="str">
        <f>TEXT(B92,"mmyy")</f>
        <v>1110</v>
      </c>
      <c r="E92" s="5" t="str">
        <f>LEFT(D92,2)</f>
        <v>11</v>
      </c>
      <c r="F92" s="5" t="str">
        <f>TEXT(B92,"dd")</f>
        <v>26</v>
      </c>
      <c r="G92" s="5" t="str">
        <f>E92&amp;F92</f>
        <v>1126</v>
      </c>
      <c r="H92" s="4">
        <f>IF($C92&lt;65,65-$C92,0)</f>
        <v>36.988799999999998</v>
      </c>
      <c r="I92" s="4">
        <f>IF($C92&gt;=65,$C92-65,0)</f>
        <v>0</v>
      </c>
    </row>
    <row r="93" spans="2:9" x14ac:dyDescent="0.2">
      <c r="B93" s="9">
        <v>40509</v>
      </c>
      <c r="C93" s="8">
        <v>28.70195</v>
      </c>
      <c r="D93" s="5" t="str">
        <f>TEXT(B93,"mmyy")</f>
        <v>1110</v>
      </c>
      <c r="E93" s="5" t="str">
        <f>LEFT(D93,2)</f>
        <v>11</v>
      </c>
      <c r="F93" s="5" t="str">
        <f>TEXT(B93,"dd")</f>
        <v>27</v>
      </c>
      <c r="G93" s="5" t="str">
        <f>E93&amp;F93</f>
        <v>1127</v>
      </c>
      <c r="H93" s="4">
        <f>IF($C93&lt;65,65-$C93,0)</f>
        <v>36.298050000000003</v>
      </c>
      <c r="I93" s="4">
        <f>IF($C93&gt;=65,$C93-65,0)</f>
        <v>0</v>
      </c>
    </row>
    <row r="94" spans="2:9" x14ac:dyDescent="0.2">
      <c r="B94" s="9">
        <v>40510</v>
      </c>
      <c r="C94" s="8">
        <v>32.348300000000002</v>
      </c>
      <c r="D94" s="5" t="str">
        <f>TEXT(B94,"mmyy")</f>
        <v>1110</v>
      </c>
      <c r="E94" s="5" t="str">
        <f>LEFT(D94,2)</f>
        <v>11</v>
      </c>
      <c r="F94" s="5" t="str">
        <f>TEXT(B94,"dd")</f>
        <v>28</v>
      </c>
      <c r="G94" s="5" t="str">
        <f>E94&amp;F94</f>
        <v>1128</v>
      </c>
      <c r="H94" s="4">
        <f>IF($C94&lt;65,65-$C94,0)</f>
        <v>32.651699999999998</v>
      </c>
      <c r="I94" s="4">
        <f>IF($C94&gt;=65,$C94-65,0)</f>
        <v>0</v>
      </c>
    </row>
    <row r="95" spans="2:9" x14ac:dyDescent="0.2">
      <c r="B95" s="9">
        <v>40511</v>
      </c>
      <c r="C95" s="8">
        <v>44.663449999999997</v>
      </c>
      <c r="D95" s="5" t="str">
        <f>TEXT(B95,"mmyy")</f>
        <v>1110</v>
      </c>
      <c r="E95" s="5" t="str">
        <f>LEFT(D95,2)</f>
        <v>11</v>
      </c>
      <c r="F95" s="5" t="str">
        <f>TEXT(B95,"dd")</f>
        <v>29</v>
      </c>
      <c r="G95" s="5" t="str">
        <f>E95&amp;F95</f>
        <v>1129</v>
      </c>
      <c r="H95" s="4">
        <f>IF($C95&lt;65,65-$C95,0)</f>
        <v>20.336550000000003</v>
      </c>
      <c r="I95" s="4">
        <f>IF($C95&gt;=65,$C95-65,0)</f>
        <v>0</v>
      </c>
    </row>
    <row r="96" spans="2:9" x14ac:dyDescent="0.2">
      <c r="B96" s="9">
        <v>40512</v>
      </c>
      <c r="C96" s="8">
        <v>38.440849999999998</v>
      </c>
      <c r="D96" s="5" t="str">
        <f>TEXT(B96,"mmyy")</f>
        <v>1110</v>
      </c>
      <c r="E96" s="5" t="str">
        <f>LEFT(D96,2)</f>
        <v>11</v>
      </c>
      <c r="F96" s="5" t="str">
        <f>TEXT(B96,"dd")</f>
        <v>30</v>
      </c>
      <c r="G96" s="5" t="str">
        <f>E96&amp;F96</f>
        <v>1130</v>
      </c>
      <c r="H96" s="4">
        <f>IF($C96&lt;65,65-$C96,0)</f>
        <v>26.559150000000002</v>
      </c>
      <c r="I96" s="4">
        <f>IF($C96&gt;=65,$C96-65,0)</f>
        <v>0</v>
      </c>
    </row>
    <row r="97" spans="2:9" x14ac:dyDescent="0.2">
      <c r="B97" s="9">
        <v>40513</v>
      </c>
      <c r="C97" s="8">
        <v>25.678850000000001</v>
      </c>
      <c r="D97" s="5" t="str">
        <f>TEXT(B97,"mmyy")</f>
        <v>1210</v>
      </c>
      <c r="E97" s="5" t="str">
        <f>LEFT(D97,2)</f>
        <v>12</v>
      </c>
      <c r="F97" s="5" t="str">
        <f>TEXT(B97,"dd")</f>
        <v>01</v>
      </c>
      <c r="G97" s="5" t="str">
        <f>E97&amp;F97</f>
        <v>1201</v>
      </c>
      <c r="H97" s="4">
        <f>IF($C97&lt;65,65-$C97,0)</f>
        <v>39.321150000000003</v>
      </c>
      <c r="I97" s="4">
        <f>IF($C97&gt;=65,$C97-65,0)</f>
        <v>0</v>
      </c>
    </row>
    <row r="98" spans="2:9" x14ac:dyDescent="0.2">
      <c r="B98" s="9">
        <v>40514</v>
      </c>
      <c r="C98" s="8">
        <v>28.292449999999999</v>
      </c>
      <c r="D98" s="5" t="str">
        <f>TEXT(B98,"mmyy")</f>
        <v>1210</v>
      </c>
      <c r="E98" s="5" t="str">
        <f>LEFT(D98,2)</f>
        <v>12</v>
      </c>
      <c r="F98" s="5" t="str">
        <f>TEXT(B98,"dd")</f>
        <v>02</v>
      </c>
      <c r="G98" s="5" t="str">
        <f>E98&amp;F98</f>
        <v>1202</v>
      </c>
      <c r="H98" s="4">
        <f>IF($C98&lt;65,65-$C98,0)</f>
        <v>36.707549999999998</v>
      </c>
      <c r="I98" s="4">
        <f>IF($C98&gt;=65,$C98-65,0)</f>
        <v>0</v>
      </c>
    </row>
    <row r="99" spans="2:9" x14ac:dyDescent="0.2">
      <c r="B99" s="9">
        <v>40515</v>
      </c>
      <c r="C99" s="8">
        <v>30.362449999999999</v>
      </c>
      <c r="D99" s="5" t="str">
        <f>TEXT(B99,"mmyy")</f>
        <v>1210</v>
      </c>
      <c r="E99" s="5" t="str">
        <f>LEFT(D99,2)</f>
        <v>12</v>
      </c>
      <c r="F99" s="5" t="str">
        <f>TEXT(B99,"dd")</f>
        <v>03</v>
      </c>
      <c r="G99" s="5" t="str">
        <f>E99&amp;F99</f>
        <v>1203</v>
      </c>
      <c r="H99" s="4">
        <f>IF($C99&lt;65,65-$C99,0)</f>
        <v>34.637550000000005</v>
      </c>
      <c r="I99" s="4">
        <f>IF($C99&gt;=65,$C99-65,0)</f>
        <v>0</v>
      </c>
    </row>
    <row r="100" spans="2:9" x14ac:dyDescent="0.2">
      <c r="B100" s="9">
        <v>40516</v>
      </c>
      <c r="C100" s="8">
        <v>29.63165</v>
      </c>
      <c r="D100" s="5" t="str">
        <f>TEXT(B100,"mmyy")</f>
        <v>1210</v>
      </c>
      <c r="E100" s="5" t="str">
        <f>LEFT(D100,2)</f>
        <v>12</v>
      </c>
      <c r="F100" s="5" t="str">
        <f>TEXT(B100,"dd")</f>
        <v>04</v>
      </c>
      <c r="G100" s="5" t="str">
        <f>E100&amp;F100</f>
        <v>1204</v>
      </c>
      <c r="H100" s="4">
        <f>IF($C100&lt;65,65-$C100,0)</f>
        <v>35.36835</v>
      </c>
      <c r="I100" s="4">
        <f>IF($C100&gt;=65,$C100-65,0)</f>
        <v>0</v>
      </c>
    </row>
    <row r="101" spans="2:9" x14ac:dyDescent="0.2">
      <c r="B101" s="9">
        <v>40517</v>
      </c>
      <c r="C101" s="8">
        <v>22.612549999999999</v>
      </c>
      <c r="D101" s="5" t="str">
        <f>TEXT(B101,"mmyy")</f>
        <v>1210</v>
      </c>
      <c r="E101" s="5" t="str">
        <f>LEFT(D101,2)</f>
        <v>12</v>
      </c>
      <c r="F101" s="5" t="str">
        <f>TEXT(B101,"dd")</f>
        <v>05</v>
      </c>
      <c r="G101" s="5" t="str">
        <f>E101&amp;F101</f>
        <v>1205</v>
      </c>
      <c r="H101" s="4">
        <f>IF($C101&lt;65,65-$C101,0)</f>
        <v>42.387450000000001</v>
      </c>
      <c r="I101" s="4">
        <f>IF($C101&gt;=65,$C101-65,0)</f>
        <v>0</v>
      </c>
    </row>
    <row r="102" spans="2:9" x14ac:dyDescent="0.2">
      <c r="B102" s="9">
        <v>40518</v>
      </c>
      <c r="C102" s="8">
        <v>19.0688</v>
      </c>
      <c r="D102" s="5" t="str">
        <f>TEXT(B102,"mmyy")</f>
        <v>1210</v>
      </c>
      <c r="E102" s="5" t="str">
        <f>LEFT(D102,2)</f>
        <v>12</v>
      </c>
      <c r="F102" s="5" t="str">
        <f>TEXT(B102,"dd")</f>
        <v>06</v>
      </c>
      <c r="G102" s="5" t="str">
        <f>E102&amp;F102</f>
        <v>1206</v>
      </c>
      <c r="H102" s="4">
        <f>IF($C102&lt;65,65-$C102,0)</f>
        <v>45.931200000000004</v>
      </c>
      <c r="I102" s="4">
        <f>IF($C102&gt;=65,$C102-65,0)</f>
        <v>0</v>
      </c>
    </row>
    <row r="103" spans="2:9" x14ac:dyDescent="0.2">
      <c r="B103" s="9">
        <v>40519</v>
      </c>
      <c r="C103" s="8">
        <v>17.733650000000001</v>
      </c>
      <c r="D103" s="5" t="str">
        <f>TEXT(B103,"mmyy")</f>
        <v>1210</v>
      </c>
      <c r="E103" s="5" t="str">
        <f>LEFT(D103,2)</f>
        <v>12</v>
      </c>
      <c r="F103" s="5" t="str">
        <f>TEXT(B103,"dd")</f>
        <v>07</v>
      </c>
      <c r="G103" s="5" t="str">
        <f>E103&amp;F103</f>
        <v>1207</v>
      </c>
      <c r="H103" s="4">
        <f>IF($C103&lt;65,65-$C103,0)</f>
        <v>47.266350000000003</v>
      </c>
      <c r="I103" s="4">
        <f>IF($C103&gt;=65,$C103-65,0)</f>
        <v>0</v>
      </c>
    </row>
    <row r="104" spans="2:9" x14ac:dyDescent="0.2">
      <c r="B104" s="9">
        <v>40520</v>
      </c>
      <c r="C104" s="8">
        <v>18.0167</v>
      </c>
      <c r="D104" s="5" t="str">
        <f>TEXT(B104,"mmyy")</f>
        <v>1210</v>
      </c>
      <c r="E104" s="5" t="str">
        <f>LEFT(D104,2)</f>
        <v>12</v>
      </c>
      <c r="F104" s="5" t="str">
        <f>TEXT(B104,"dd")</f>
        <v>08</v>
      </c>
      <c r="G104" s="5" t="str">
        <f>E104&amp;F104</f>
        <v>1208</v>
      </c>
      <c r="H104" s="4">
        <f>IF($C104&lt;65,65-$C104,0)</f>
        <v>46.9833</v>
      </c>
      <c r="I104" s="4">
        <f>IF($C104&gt;=65,$C104-65,0)</f>
        <v>0</v>
      </c>
    </row>
    <row r="105" spans="2:9" x14ac:dyDescent="0.2">
      <c r="B105" s="9">
        <v>40521</v>
      </c>
      <c r="C105" s="8">
        <v>23.882899999999999</v>
      </c>
      <c r="D105" s="5" t="str">
        <f>TEXT(B105,"mmyy")</f>
        <v>1210</v>
      </c>
      <c r="E105" s="5" t="str">
        <f>LEFT(D105,2)</f>
        <v>12</v>
      </c>
      <c r="F105" s="5" t="str">
        <f>TEXT(B105,"dd")</f>
        <v>09</v>
      </c>
      <c r="G105" s="5" t="str">
        <f>E105&amp;F105</f>
        <v>1209</v>
      </c>
      <c r="H105" s="4">
        <f>IF($C105&lt;65,65-$C105,0)</f>
        <v>41.117100000000001</v>
      </c>
      <c r="I105" s="4">
        <f>IF($C105&gt;=65,$C105-65,0)</f>
        <v>0</v>
      </c>
    </row>
    <row r="106" spans="2:9" x14ac:dyDescent="0.2">
      <c r="B106" s="9">
        <v>40522</v>
      </c>
      <c r="C106" s="8">
        <v>32.832050000000002</v>
      </c>
      <c r="D106" s="5" t="str">
        <f>TEXT(B106,"mmyy")</f>
        <v>1210</v>
      </c>
      <c r="E106" s="5" t="str">
        <f>LEFT(D106,2)</f>
        <v>12</v>
      </c>
      <c r="F106" s="5" t="str">
        <f>TEXT(B106,"dd")</f>
        <v>10</v>
      </c>
      <c r="G106" s="5" t="str">
        <f>E106&amp;F106</f>
        <v>1210</v>
      </c>
      <c r="H106" s="4">
        <f>IF($C106&lt;65,65-$C106,0)</f>
        <v>32.167949999999998</v>
      </c>
      <c r="I106" s="4">
        <f>IF($C106&gt;=65,$C106-65,0)</f>
        <v>0</v>
      </c>
    </row>
    <row r="107" spans="2:9" x14ac:dyDescent="0.2">
      <c r="B107" s="9">
        <v>40523</v>
      </c>
      <c r="C107" s="8">
        <v>32.611550000000001</v>
      </c>
      <c r="D107" s="5" t="str">
        <f>TEXT(B107,"mmyy")</f>
        <v>1210</v>
      </c>
      <c r="E107" s="5" t="str">
        <f>LEFT(D107,2)</f>
        <v>12</v>
      </c>
      <c r="F107" s="5" t="str">
        <f>TEXT(B107,"dd")</f>
        <v>11</v>
      </c>
      <c r="G107" s="5" t="str">
        <f>E107&amp;F107</f>
        <v>1211</v>
      </c>
      <c r="H107" s="4">
        <f>IF($C107&lt;65,65-$C107,0)</f>
        <v>32.388449999999999</v>
      </c>
      <c r="I107" s="4">
        <f>IF($C107&gt;=65,$C107-65,0)</f>
        <v>0</v>
      </c>
    </row>
    <row r="108" spans="2:9" x14ac:dyDescent="0.2">
      <c r="B108" s="9">
        <v>40524</v>
      </c>
      <c r="C108" s="8">
        <v>21.76925</v>
      </c>
      <c r="D108" s="5" t="str">
        <f>TEXT(B108,"mmyy")</f>
        <v>1210</v>
      </c>
      <c r="E108" s="5" t="str">
        <f>LEFT(D108,2)</f>
        <v>12</v>
      </c>
      <c r="F108" s="5" t="str">
        <f>TEXT(B108,"dd")</f>
        <v>12</v>
      </c>
      <c r="G108" s="5" t="str">
        <f>E108&amp;F108</f>
        <v>1212</v>
      </c>
      <c r="H108" s="4">
        <f>IF($C108&lt;65,65-$C108,0)</f>
        <v>43.23075</v>
      </c>
      <c r="I108" s="4">
        <f>IF($C108&gt;=65,$C108-65,0)</f>
        <v>0</v>
      </c>
    </row>
    <row r="109" spans="2:9" x14ac:dyDescent="0.2">
      <c r="B109" s="9">
        <v>40525</v>
      </c>
      <c r="C109" s="8">
        <v>13.267849999999999</v>
      </c>
      <c r="D109" s="5" t="str">
        <f>TEXT(B109,"mmyy")</f>
        <v>1210</v>
      </c>
      <c r="E109" s="5" t="str">
        <f>LEFT(D109,2)</f>
        <v>12</v>
      </c>
      <c r="F109" s="5" t="str">
        <f>TEXT(B109,"dd")</f>
        <v>13</v>
      </c>
      <c r="G109" s="5" t="str">
        <f>E109&amp;F109</f>
        <v>1213</v>
      </c>
      <c r="H109" s="4">
        <f>IF($C109&lt;65,65-$C109,0)</f>
        <v>51.732150000000004</v>
      </c>
      <c r="I109" s="4">
        <f>IF($C109&gt;=65,$C109-65,0)</f>
        <v>0</v>
      </c>
    </row>
    <row r="110" spans="2:9" x14ac:dyDescent="0.2">
      <c r="B110" s="9">
        <v>40526</v>
      </c>
      <c r="C110" s="8">
        <v>13.181900000000001</v>
      </c>
      <c r="D110" s="5" t="str">
        <f>TEXT(B110,"mmyy")</f>
        <v>1210</v>
      </c>
      <c r="E110" s="5" t="str">
        <f>LEFT(D110,2)</f>
        <v>12</v>
      </c>
      <c r="F110" s="5" t="str">
        <f>TEXT(B110,"dd")</f>
        <v>14</v>
      </c>
      <c r="G110" s="5" t="str">
        <f>E110&amp;F110</f>
        <v>1214</v>
      </c>
      <c r="H110" s="4">
        <f>IF($C110&lt;65,65-$C110,0)</f>
        <v>51.818100000000001</v>
      </c>
      <c r="I110" s="4">
        <f>IF($C110&gt;=65,$C110-65,0)</f>
        <v>0</v>
      </c>
    </row>
    <row r="111" spans="2:9" x14ac:dyDescent="0.2">
      <c r="B111" s="9">
        <v>40527</v>
      </c>
      <c r="C111" s="8">
        <v>15.599299999999999</v>
      </c>
      <c r="D111" s="5" t="str">
        <f>TEXT(B111,"mmyy")</f>
        <v>1210</v>
      </c>
      <c r="E111" s="5" t="str">
        <f>LEFT(D111,2)</f>
        <v>12</v>
      </c>
      <c r="F111" s="5" t="str">
        <f>TEXT(B111,"dd")</f>
        <v>15</v>
      </c>
      <c r="G111" s="5" t="str">
        <f>E111&amp;F111</f>
        <v>1215</v>
      </c>
      <c r="H111" s="4">
        <f>IF($C111&lt;65,65-$C111,0)</f>
        <v>49.400700000000001</v>
      </c>
      <c r="I111" s="4">
        <f>IF($C111&gt;=65,$C111-65,0)</f>
        <v>0</v>
      </c>
    </row>
    <row r="112" spans="2:9" x14ac:dyDescent="0.2">
      <c r="B112" s="9">
        <v>40528</v>
      </c>
      <c r="C112" s="8">
        <v>23.659700000000001</v>
      </c>
      <c r="D112" s="5" t="str">
        <f>TEXT(B112,"mmyy")</f>
        <v>1210</v>
      </c>
      <c r="E112" s="5" t="str">
        <f>LEFT(D112,2)</f>
        <v>12</v>
      </c>
      <c r="F112" s="5" t="str">
        <f>TEXT(B112,"dd")</f>
        <v>16</v>
      </c>
      <c r="G112" s="5" t="str">
        <f>E112&amp;F112</f>
        <v>1216</v>
      </c>
      <c r="H112" s="4">
        <f>IF($C112&lt;65,65-$C112,0)</f>
        <v>41.340299999999999</v>
      </c>
      <c r="I112" s="4">
        <f>IF($C112&gt;=65,$C112-65,0)</f>
        <v>0</v>
      </c>
    </row>
    <row r="113" spans="2:9" x14ac:dyDescent="0.2">
      <c r="B113" s="9">
        <v>40529</v>
      </c>
      <c r="C113" s="8">
        <v>18.188600000000001</v>
      </c>
      <c r="D113" s="5" t="str">
        <f>TEXT(B113,"mmyy")</f>
        <v>1210</v>
      </c>
      <c r="E113" s="5" t="str">
        <f>LEFT(D113,2)</f>
        <v>12</v>
      </c>
      <c r="F113" s="5" t="str">
        <f>TEXT(B113,"dd")</f>
        <v>17</v>
      </c>
      <c r="G113" s="5" t="str">
        <f>E113&amp;F113</f>
        <v>1217</v>
      </c>
      <c r="H113" s="4">
        <f>IF($C113&lt;65,65-$C113,0)</f>
        <v>46.811399999999999</v>
      </c>
      <c r="I113" s="4">
        <f>IF($C113&gt;=65,$C113-65,0)</f>
        <v>0</v>
      </c>
    </row>
    <row r="114" spans="2:9" x14ac:dyDescent="0.2">
      <c r="B114" s="9">
        <v>40530</v>
      </c>
      <c r="C114" s="8">
        <v>17.503250000000001</v>
      </c>
      <c r="D114" s="5" t="str">
        <f>TEXT(B114,"mmyy")</f>
        <v>1210</v>
      </c>
      <c r="E114" s="5" t="str">
        <f>LEFT(D114,2)</f>
        <v>12</v>
      </c>
      <c r="F114" s="5" t="str">
        <f>TEXT(B114,"dd")</f>
        <v>18</v>
      </c>
      <c r="G114" s="5" t="str">
        <f>E114&amp;F114</f>
        <v>1218</v>
      </c>
      <c r="H114" s="4">
        <f>IF($C114&lt;65,65-$C114,0)</f>
        <v>47.496749999999999</v>
      </c>
      <c r="I114" s="4">
        <f>IF($C114&gt;=65,$C114-65,0)</f>
        <v>0</v>
      </c>
    </row>
    <row r="115" spans="2:9" x14ac:dyDescent="0.2">
      <c r="B115" s="9">
        <v>40531</v>
      </c>
      <c r="C115" s="8">
        <v>18.557600000000001</v>
      </c>
      <c r="D115" s="5" t="str">
        <f>TEXT(B115,"mmyy")</f>
        <v>1210</v>
      </c>
      <c r="E115" s="5" t="str">
        <f>LEFT(D115,2)</f>
        <v>12</v>
      </c>
      <c r="F115" s="5" t="str">
        <f>TEXT(B115,"dd")</f>
        <v>19</v>
      </c>
      <c r="G115" s="5" t="str">
        <f>E115&amp;F115</f>
        <v>1219</v>
      </c>
      <c r="H115" s="4">
        <f>IF($C115&lt;65,65-$C115,0)</f>
        <v>46.442399999999999</v>
      </c>
      <c r="I115" s="4">
        <f>IF($C115&gt;=65,$C115-65,0)</f>
        <v>0</v>
      </c>
    </row>
    <row r="116" spans="2:9" x14ac:dyDescent="0.2">
      <c r="B116" s="9">
        <v>40532</v>
      </c>
      <c r="C116" s="8">
        <v>24.260449999999999</v>
      </c>
      <c r="D116" s="5" t="str">
        <f>TEXT(B116,"mmyy")</f>
        <v>1210</v>
      </c>
      <c r="E116" s="5" t="str">
        <f>LEFT(D116,2)</f>
        <v>12</v>
      </c>
      <c r="F116" s="5" t="str">
        <f>TEXT(B116,"dd")</f>
        <v>20</v>
      </c>
      <c r="G116" s="5" t="str">
        <f>E116&amp;F116</f>
        <v>1220</v>
      </c>
      <c r="H116" s="4">
        <f>IF($C116&lt;65,65-$C116,0)</f>
        <v>40.739550000000001</v>
      </c>
      <c r="I116" s="4">
        <f>IF($C116&gt;=65,$C116-65,0)</f>
        <v>0</v>
      </c>
    </row>
    <row r="117" spans="2:9" x14ac:dyDescent="0.2">
      <c r="B117" s="9">
        <v>40533</v>
      </c>
      <c r="C117" s="8">
        <v>31.1873</v>
      </c>
      <c r="D117" s="5" t="str">
        <f>TEXT(B117,"mmyy")</f>
        <v>1210</v>
      </c>
      <c r="E117" s="5" t="str">
        <f>LEFT(D117,2)</f>
        <v>12</v>
      </c>
      <c r="F117" s="5" t="str">
        <f>TEXT(B117,"dd")</f>
        <v>21</v>
      </c>
      <c r="G117" s="5" t="str">
        <f>E117&amp;F117</f>
        <v>1221</v>
      </c>
      <c r="H117" s="4">
        <f>IF($C117&lt;65,65-$C117,0)</f>
        <v>33.8127</v>
      </c>
      <c r="I117" s="4">
        <f>IF($C117&gt;=65,$C117-65,0)</f>
        <v>0</v>
      </c>
    </row>
    <row r="118" spans="2:9" x14ac:dyDescent="0.2">
      <c r="B118" s="9">
        <v>40534</v>
      </c>
      <c r="C118" s="8">
        <v>26.899699999999999</v>
      </c>
      <c r="D118" s="5" t="str">
        <f>TEXT(B118,"mmyy")</f>
        <v>1210</v>
      </c>
      <c r="E118" s="5" t="str">
        <f>LEFT(D118,2)</f>
        <v>12</v>
      </c>
      <c r="F118" s="5" t="str">
        <f>TEXT(B118,"dd")</f>
        <v>22</v>
      </c>
      <c r="G118" s="5" t="str">
        <f>E118&amp;F118</f>
        <v>1222</v>
      </c>
      <c r="H118" s="4">
        <f>IF($C118&lt;65,65-$C118,0)</f>
        <v>38.100300000000004</v>
      </c>
      <c r="I118" s="4">
        <f>IF($C118&gt;=65,$C118-65,0)</f>
        <v>0</v>
      </c>
    </row>
    <row r="119" spans="2:9" x14ac:dyDescent="0.2">
      <c r="B119" s="9">
        <v>40535</v>
      </c>
      <c r="C119" s="8">
        <v>29.823799999999999</v>
      </c>
      <c r="D119" s="5" t="str">
        <f>TEXT(B119,"mmyy")</f>
        <v>1210</v>
      </c>
      <c r="E119" s="5" t="str">
        <f>LEFT(D119,2)</f>
        <v>12</v>
      </c>
      <c r="F119" s="5" t="str">
        <f>TEXT(B119,"dd")</f>
        <v>23</v>
      </c>
      <c r="G119" s="5" t="str">
        <f>E119&amp;F119</f>
        <v>1223</v>
      </c>
      <c r="H119" s="4">
        <f>IF($C119&lt;65,65-$C119,0)</f>
        <v>35.176200000000001</v>
      </c>
      <c r="I119" s="4">
        <f>IF($C119&gt;=65,$C119-65,0)</f>
        <v>0</v>
      </c>
    </row>
    <row r="120" spans="2:9" x14ac:dyDescent="0.2">
      <c r="B120" s="9">
        <v>40536</v>
      </c>
      <c r="C120" s="8">
        <v>28.292449999999999</v>
      </c>
      <c r="D120" s="5" t="str">
        <f>TEXT(B120,"mmyy")</f>
        <v>1210</v>
      </c>
      <c r="E120" s="5" t="str">
        <f>LEFT(D120,2)</f>
        <v>12</v>
      </c>
      <c r="F120" s="5" t="str">
        <f>TEXT(B120,"dd")</f>
        <v>24</v>
      </c>
      <c r="G120" s="5" t="str">
        <f>E120&amp;F120</f>
        <v>1224</v>
      </c>
      <c r="H120" s="4">
        <f>IF($C120&lt;65,65-$C120,0)</f>
        <v>36.707549999999998</v>
      </c>
      <c r="I120" s="4">
        <f>IF($C120&gt;=65,$C120-65,0)</f>
        <v>0</v>
      </c>
    </row>
    <row r="121" spans="2:9" x14ac:dyDescent="0.2">
      <c r="B121" s="9">
        <v>40537</v>
      </c>
      <c r="C121" s="8">
        <v>24.917000000000002</v>
      </c>
      <c r="D121" s="5" t="str">
        <f>TEXT(B121,"mmyy")</f>
        <v>1210</v>
      </c>
      <c r="E121" s="5" t="str">
        <f>LEFT(D121,2)</f>
        <v>12</v>
      </c>
      <c r="F121" s="5" t="str">
        <f>TEXT(B121,"dd")</f>
        <v>25</v>
      </c>
      <c r="G121" s="5" t="str">
        <f>E121&amp;F121</f>
        <v>1225</v>
      </c>
      <c r="H121" s="4">
        <f>IF($C121&lt;65,65-$C121,0)</f>
        <v>40.082999999999998</v>
      </c>
      <c r="I121" s="4">
        <f>IF($C121&gt;=65,$C121-65,0)</f>
        <v>0</v>
      </c>
    </row>
    <row r="122" spans="2:9" x14ac:dyDescent="0.2">
      <c r="B122" s="9">
        <v>40538</v>
      </c>
      <c r="C122" s="8">
        <v>23.2151</v>
      </c>
      <c r="D122" s="5" t="str">
        <f>TEXT(B122,"mmyy")</f>
        <v>1210</v>
      </c>
      <c r="E122" s="5" t="str">
        <f>LEFT(D122,2)</f>
        <v>12</v>
      </c>
      <c r="F122" s="5" t="str">
        <f>TEXT(B122,"dd")</f>
        <v>26</v>
      </c>
      <c r="G122" s="5" t="str">
        <f>E122&amp;F122</f>
        <v>1226</v>
      </c>
      <c r="H122" s="4">
        <f>IF($C122&lt;65,65-$C122,0)</f>
        <v>41.7849</v>
      </c>
      <c r="I122" s="4">
        <f>IF($C122&gt;=65,$C122-65,0)</f>
        <v>0</v>
      </c>
    </row>
    <row r="123" spans="2:9" x14ac:dyDescent="0.2">
      <c r="B123" s="9">
        <v>40539</v>
      </c>
      <c r="C123" s="8">
        <v>21.3584</v>
      </c>
      <c r="D123" s="5" t="str">
        <f>TEXT(B123,"mmyy")</f>
        <v>1210</v>
      </c>
      <c r="E123" s="5" t="str">
        <f>LEFT(D123,2)</f>
        <v>12</v>
      </c>
      <c r="F123" s="5" t="str">
        <f>TEXT(B123,"dd")</f>
        <v>27</v>
      </c>
      <c r="G123" s="5" t="str">
        <f>E123&amp;F123</f>
        <v>1227</v>
      </c>
      <c r="H123" s="4">
        <f>IF($C123&lt;65,65-$C123,0)</f>
        <v>43.641599999999997</v>
      </c>
      <c r="I123" s="4">
        <f>IF($C123&gt;=65,$C123-65,0)</f>
        <v>0</v>
      </c>
    </row>
    <row r="124" spans="2:9" x14ac:dyDescent="0.2">
      <c r="B124" s="9">
        <v>40540</v>
      </c>
      <c r="C124" s="8">
        <v>23.91215</v>
      </c>
      <c r="D124" s="5" t="str">
        <f>TEXT(B124,"mmyy")</f>
        <v>1210</v>
      </c>
      <c r="E124" s="5" t="str">
        <f>LEFT(D124,2)</f>
        <v>12</v>
      </c>
      <c r="F124" s="5" t="str">
        <f>TEXT(B124,"dd")</f>
        <v>28</v>
      </c>
      <c r="G124" s="5" t="str">
        <f>E124&amp;F124</f>
        <v>1228</v>
      </c>
      <c r="H124" s="4">
        <f>IF($C124&lt;65,65-$C124,0)</f>
        <v>41.087850000000003</v>
      </c>
      <c r="I124" s="4">
        <f>IF($C124&gt;=65,$C124-65,0)</f>
        <v>0</v>
      </c>
    </row>
    <row r="125" spans="2:9" x14ac:dyDescent="0.2">
      <c r="B125" s="9">
        <v>40541</v>
      </c>
      <c r="C125" s="8">
        <v>31.761500000000002</v>
      </c>
      <c r="D125" s="5" t="str">
        <f>TEXT(B125,"mmyy")</f>
        <v>1210</v>
      </c>
      <c r="E125" s="5" t="str">
        <f>LEFT(D125,2)</f>
        <v>12</v>
      </c>
      <c r="F125" s="5" t="str">
        <f>TEXT(B125,"dd")</f>
        <v>29</v>
      </c>
      <c r="G125" s="5" t="str">
        <f>E125&amp;F125</f>
        <v>1229</v>
      </c>
      <c r="H125" s="4">
        <f>IF($C125&lt;65,65-$C125,0)</f>
        <v>33.238500000000002</v>
      </c>
      <c r="I125" s="4">
        <f>IF($C125&gt;=65,$C125-65,0)</f>
        <v>0</v>
      </c>
    </row>
    <row r="126" spans="2:9" x14ac:dyDescent="0.2">
      <c r="B126" s="9">
        <v>40542</v>
      </c>
      <c r="C126" s="8">
        <v>45.054499999999997</v>
      </c>
      <c r="D126" s="5" t="str">
        <f>TEXT(B126,"mmyy")</f>
        <v>1210</v>
      </c>
      <c r="E126" s="5" t="str">
        <f>LEFT(D126,2)</f>
        <v>12</v>
      </c>
      <c r="F126" s="5" t="str">
        <f>TEXT(B126,"dd")</f>
        <v>30</v>
      </c>
      <c r="G126" s="5" t="str">
        <f>E126&amp;F126</f>
        <v>1230</v>
      </c>
      <c r="H126" s="4">
        <f>IF($C126&lt;65,65-$C126,0)</f>
        <v>19.945500000000003</v>
      </c>
      <c r="I126" s="4">
        <f>IF($C126&gt;=65,$C126-65,0)</f>
        <v>0</v>
      </c>
    </row>
    <row r="127" spans="2:9" x14ac:dyDescent="0.2">
      <c r="B127" s="9">
        <v>40543</v>
      </c>
      <c r="C127" s="8">
        <v>50.596249999999998</v>
      </c>
      <c r="D127" s="5" t="str">
        <f>TEXT(B127,"mmyy")</f>
        <v>1210</v>
      </c>
      <c r="E127" s="5" t="str">
        <f>LEFT(D127,2)</f>
        <v>12</v>
      </c>
      <c r="F127" s="5" t="str">
        <f>TEXT(B127,"dd")</f>
        <v>31</v>
      </c>
      <c r="G127" s="5" t="str">
        <f>E127&amp;F127</f>
        <v>1231</v>
      </c>
      <c r="H127" s="4">
        <f>IF($C127&lt;65,65-$C127,0)</f>
        <v>14.403750000000002</v>
      </c>
      <c r="I127" s="4">
        <f>IF($C127&gt;=65,$C127-65,0)</f>
        <v>0</v>
      </c>
    </row>
    <row r="128" spans="2:9" x14ac:dyDescent="0.2">
      <c r="B128" s="9">
        <v>40544</v>
      </c>
      <c r="C128" s="8">
        <v>28.311800000000002</v>
      </c>
      <c r="D128" s="5" t="str">
        <f>TEXT(B128,"mmyy")</f>
        <v>0111</v>
      </c>
      <c r="E128" s="5" t="str">
        <f>LEFT(D128,2)</f>
        <v>01</v>
      </c>
      <c r="F128" s="5" t="str">
        <f>TEXT(B128,"dd")</f>
        <v>01</v>
      </c>
      <c r="G128" s="5" t="str">
        <f>E128&amp;F128</f>
        <v>0101</v>
      </c>
      <c r="H128" s="4">
        <f>IF($C128&lt;65,65-$C128,0)</f>
        <v>36.688199999999995</v>
      </c>
      <c r="I128" s="4">
        <f>IF($C128&gt;=65,$C128-65,0)</f>
        <v>0</v>
      </c>
    </row>
    <row r="129" spans="2:9" x14ac:dyDescent="0.2">
      <c r="B129" s="9">
        <v>40545</v>
      </c>
      <c r="C129" s="8">
        <v>22.150849999999998</v>
      </c>
      <c r="D129" s="5" t="str">
        <f>TEXT(B129,"mmyy")</f>
        <v>0111</v>
      </c>
      <c r="E129" s="5" t="str">
        <f>LEFT(D129,2)</f>
        <v>01</v>
      </c>
      <c r="F129" s="5" t="str">
        <f>TEXT(B129,"dd")</f>
        <v>02</v>
      </c>
      <c r="G129" s="5" t="str">
        <f>E129&amp;F129</f>
        <v>0102</v>
      </c>
      <c r="H129" s="4">
        <f>IF($C129&lt;65,65-$C129,0)</f>
        <v>42.849150000000002</v>
      </c>
      <c r="I129" s="4">
        <f>IF($C129&gt;=65,$C129-65,0)</f>
        <v>0</v>
      </c>
    </row>
    <row r="130" spans="2:9" x14ac:dyDescent="0.2">
      <c r="B130" s="9">
        <v>40546</v>
      </c>
      <c r="C130" s="8">
        <v>27.52655</v>
      </c>
      <c r="D130" s="5" t="str">
        <f>TEXT(B130,"mmyy")</f>
        <v>0111</v>
      </c>
      <c r="E130" s="5" t="str">
        <f>LEFT(D130,2)</f>
        <v>01</v>
      </c>
      <c r="F130" s="5" t="str">
        <f>TEXT(B130,"dd")</f>
        <v>03</v>
      </c>
      <c r="G130" s="5" t="str">
        <f>E130&amp;F130</f>
        <v>0103</v>
      </c>
      <c r="H130" s="4">
        <f>IF($C130&lt;65,65-$C130,0)</f>
        <v>37.47345</v>
      </c>
      <c r="I130" s="4">
        <f>IF($C130&gt;=65,$C130-65,0)</f>
        <v>0</v>
      </c>
    </row>
    <row r="131" spans="2:9" x14ac:dyDescent="0.2">
      <c r="B131" s="9">
        <v>40547</v>
      </c>
      <c r="C131" s="8">
        <v>24.60605</v>
      </c>
      <c r="D131" s="5" t="str">
        <f>TEXT(B131,"mmyy")</f>
        <v>0111</v>
      </c>
      <c r="E131" s="5" t="str">
        <f>LEFT(D131,2)</f>
        <v>01</v>
      </c>
      <c r="F131" s="5" t="str">
        <f>TEXT(B131,"dd")</f>
        <v>04</v>
      </c>
      <c r="G131" s="5" t="str">
        <f>E131&amp;F131</f>
        <v>0104</v>
      </c>
      <c r="H131" s="4">
        <f>IF($C131&lt;65,65-$C131,0)</f>
        <v>40.393950000000004</v>
      </c>
      <c r="I131" s="4">
        <f>IF($C131&gt;=65,$C131-65,0)</f>
        <v>0</v>
      </c>
    </row>
    <row r="132" spans="2:9" x14ac:dyDescent="0.2">
      <c r="B132" s="9">
        <v>40548</v>
      </c>
      <c r="C132" s="8">
        <v>23.952200000000001</v>
      </c>
      <c r="D132" s="5" t="str">
        <f>TEXT(B132,"mmyy")</f>
        <v>0111</v>
      </c>
      <c r="E132" s="5" t="str">
        <f>LEFT(D132,2)</f>
        <v>01</v>
      </c>
      <c r="F132" s="5" t="str">
        <f>TEXT(B132,"dd")</f>
        <v>05</v>
      </c>
      <c r="G132" s="5" t="str">
        <f>E132&amp;F132</f>
        <v>0105</v>
      </c>
      <c r="H132" s="4">
        <f>IF($C132&lt;65,65-$C132,0)</f>
        <v>41.047799999999995</v>
      </c>
      <c r="I132" s="4">
        <f>IF($C132&gt;=65,$C132-65,0)</f>
        <v>0</v>
      </c>
    </row>
    <row r="133" spans="2:9" x14ac:dyDescent="0.2">
      <c r="B133" s="9">
        <v>40549</v>
      </c>
      <c r="C133" s="8">
        <v>24.797750000000001</v>
      </c>
      <c r="D133" s="5" t="str">
        <f>TEXT(B133,"mmyy")</f>
        <v>0111</v>
      </c>
      <c r="E133" s="5" t="str">
        <f>LEFT(D133,2)</f>
        <v>01</v>
      </c>
      <c r="F133" s="5" t="str">
        <f>TEXT(B133,"dd")</f>
        <v>06</v>
      </c>
      <c r="G133" s="5" t="str">
        <f>E133&amp;F133</f>
        <v>0106</v>
      </c>
      <c r="H133" s="4">
        <f>IF($C133&lt;65,65-$C133,0)</f>
        <v>40.202249999999999</v>
      </c>
      <c r="I133" s="4">
        <f>IF($C133&gt;=65,$C133-65,0)</f>
        <v>0</v>
      </c>
    </row>
    <row r="134" spans="2:9" x14ac:dyDescent="0.2">
      <c r="B134" s="9">
        <v>40550</v>
      </c>
      <c r="C134" s="8">
        <v>19.528700000000001</v>
      </c>
      <c r="D134" s="5" t="str">
        <f>TEXT(B134,"mmyy")</f>
        <v>0111</v>
      </c>
      <c r="E134" s="5" t="str">
        <f>LEFT(D134,2)</f>
        <v>01</v>
      </c>
      <c r="F134" s="5" t="str">
        <f>TEXT(B134,"dd")</f>
        <v>07</v>
      </c>
      <c r="G134" s="5" t="str">
        <f>E134&amp;F134</f>
        <v>0107</v>
      </c>
      <c r="H134" s="4">
        <f>IF($C134&lt;65,65-$C134,0)</f>
        <v>45.471299999999999</v>
      </c>
      <c r="I134" s="4">
        <f>IF($C134&gt;=65,$C134-65,0)</f>
        <v>0</v>
      </c>
    </row>
    <row r="135" spans="2:9" x14ac:dyDescent="0.2">
      <c r="B135" s="9">
        <v>40551</v>
      </c>
      <c r="C135" s="8">
        <v>13.055</v>
      </c>
      <c r="D135" s="5" t="str">
        <f>TEXT(B135,"mmyy")</f>
        <v>0111</v>
      </c>
      <c r="E135" s="5" t="str">
        <f>LEFT(D135,2)</f>
        <v>01</v>
      </c>
      <c r="F135" s="5" t="str">
        <f>TEXT(B135,"dd")</f>
        <v>08</v>
      </c>
      <c r="G135" s="5" t="str">
        <f>E135&amp;F135</f>
        <v>0108</v>
      </c>
      <c r="H135" s="4">
        <f>IF($C135&lt;65,65-$C135,0)</f>
        <v>51.945</v>
      </c>
      <c r="I135" s="4">
        <f>IF($C135&gt;=65,$C135-65,0)</f>
        <v>0</v>
      </c>
    </row>
    <row r="136" spans="2:9" x14ac:dyDescent="0.2">
      <c r="B136" s="9">
        <v>40552</v>
      </c>
      <c r="C136" s="8">
        <v>17.562200000000001</v>
      </c>
      <c r="D136" s="5" t="str">
        <f>TEXT(B136,"mmyy")</f>
        <v>0111</v>
      </c>
      <c r="E136" s="5" t="str">
        <f>LEFT(D136,2)</f>
        <v>01</v>
      </c>
      <c r="F136" s="5" t="str">
        <f>TEXT(B136,"dd")</f>
        <v>09</v>
      </c>
      <c r="G136" s="5" t="str">
        <f>E136&amp;F136</f>
        <v>0109</v>
      </c>
      <c r="H136" s="4">
        <f>IF($C136&lt;65,65-$C136,0)</f>
        <v>47.437799999999996</v>
      </c>
      <c r="I136" s="4">
        <f>IF($C136&gt;=65,$C136-65,0)</f>
        <v>0</v>
      </c>
    </row>
    <row r="137" spans="2:9" x14ac:dyDescent="0.2">
      <c r="B137" s="9">
        <v>40553</v>
      </c>
      <c r="C137" s="8">
        <v>24.088100000000001</v>
      </c>
      <c r="D137" s="5" t="str">
        <f>TEXT(B137,"mmyy")</f>
        <v>0111</v>
      </c>
      <c r="E137" s="5" t="str">
        <f>LEFT(D137,2)</f>
        <v>01</v>
      </c>
      <c r="F137" s="5" t="str">
        <f>TEXT(B137,"dd")</f>
        <v>10</v>
      </c>
      <c r="G137" s="5" t="str">
        <f>E137&amp;F137</f>
        <v>0110</v>
      </c>
      <c r="H137" s="4">
        <f>IF($C137&lt;65,65-$C137,0)</f>
        <v>40.911900000000003</v>
      </c>
      <c r="I137" s="4">
        <f>IF($C137&gt;=65,$C137-65,0)</f>
        <v>0</v>
      </c>
    </row>
    <row r="138" spans="2:9" x14ac:dyDescent="0.2">
      <c r="B138" s="9">
        <v>40554</v>
      </c>
      <c r="C138" s="8">
        <v>23.407250000000001</v>
      </c>
      <c r="D138" s="5" t="str">
        <f>TEXT(B138,"mmyy")</f>
        <v>0111</v>
      </c>
      <c r="E138" s="5" t="str">
        <f>LEFT(D138,2)</f>
        <v>01</v>
      </c>
      <c r="F138" s="5" t="str">
        <f>TEXT(B138,"dd")</f>
        <v>11</v>
      </c>
      <c r="G138" s="5" t="str">
        <f>E138&amp;F138</f>
        <v>0111</v>
      </c>
      <c r="H138" s="4">
        <f>IF($C138&lt;65,65-$C138,0)</f>
        <v>41.592749999999995</v>
      </c>
      <c r="I138" s="4">
        <f>IF($C138&gt;=65,$C138-65,0)</f>
        <v>0</v>
      </c>
    </row>
    <row r="139" spans="2:9" x14ac:dyDescent="0.2">
      <c r="B139" s="9">
        <v>40555</v>
      </c>
      <c r="C139" s="8">
        <v>22.025300000000001</v>
      </c>
      <c r="D139" s="5" t="str">
        <f>TEXT(B139,"mmyy")</f>
        <v>0111</v>
      </c>
      <c r="E139" s="5" t="str">
        <f>LEFT(D139,2)</f>
        <v>01</v>
      </c>
      <c r="F139" s="5" t="str">
        <f>TEXT(B139,"dd")</f>
        <v>12</v>
      </c>
      <c r="G139" s="5" t="str">
        <f>E139&amp;F139</f>
        <v>0112</v>
      </c>
      <c r="H139" s="4">
        <f>IF($C139&lt;65,65-$C139,0)</f>
        <v>42.974699999999999</v>
      </c>
      <c r="I139" s="4">
        <f>IF($C139&gt;=65,$C139-65,0)</f>
        <v>0</v>
      </c>
    </row>
    <row r="140" spans="2:9" x14ac:dyDescent="0.2">
      <c r="B140" s="9">
        <v>40556</v>
      </c>
      <c r="C140" s="8">
        <v>18.465350000000001</v>
      </c>
      <c r="D140" s="5" t="str">
        <f>TEXT(B140,"mmyy")</f>
        <v>0111</v>
      </c>
      <c r="E140" s="5" t="str">
        <f>LEFT(D140,2)</f>
        <v>01</v>
      </c>
      <c r="F140" s="5" t="str">
        <f>TEXT(B140,"dd")</f>
        <v>13</v>
      </c>
      <c r="G140" s="5" t="str">
        <f>E140&amp;F140</f>
        <v>0113</v>
      </c>
      <c r="H140" s="4">
        <f>IF($C140&lt;65,65-$C140,0)</f>
        <v>46.534649999999999</v>
      </c>
      <c r="I140" s="4">
        <f>IF($C140&gt;=65,$C140-65,0)</f>
        <v>0</v>
      </c>
    </row>
    <row r="141" spans="2:9" x14ac:dyDescent="0.2">
      <c r="B141" s="9">
        <v>40557</v>
      </c>
      <c r="C141" s="8">
        <v>25.357099999999999</v>
      </c>
      <c r="D141" s="5" t="str">
        <f>TEXT(B141,"mmyy")</f>
        <v>0111</v>
      </c>
      <c r="E141" s="5" t="str">
        <f>LEFT(D141,2)</f>
        <v>01</v>
      </c>
      <c r="F141" s="5" t="str">
        <f>TEXT(B141,"dd")</f>
        <v>14</v>
      </c>
      <c r="G141" s="5" t="str">
        <f>E141&amp;F141</f>
        <v>0114</v>
      </c>
      <c r="H141" s="4">
        <f>IF($C141&lt;65,65-$C141,0)</f>
        <v>39.642899999999997</v>
      </c>
      <c r="I141" s="4">
        <f>IF($C141&gt;=65,$C141-65,0)</f>
        <v>0</v>
      </c>
    </row>
    <row r="142" spans="2:9" x14ac:dyDescent="0.2">
      <c r="B142" s="9">
        <v>40558</v>
      </c>
      <c r="C142" s="8">
        <v>24.545750000000002</v>
      </c>
      <c r="D142" s="5" t="str">
        <f>TEXT(B142,"mmyy")</f>
        <v>0111</v>
      </c>
      <c r="E142" s="5" t="str">
        <f>LEFT(D142,2)</f>
        <v>01</v>
      </c>
      <c r="F142" s="5" t="str">
        <f>TEXT(B142,"dd")</f>
        <v>15</v>
      </c>
      <c r="G142" s="5" t="str">
        <f>E142&amp;F142</f>
        <v>0115</v>
      </c>
      <c r="H142" s="4">
        <f>IF($C142&lt;65,65-$C142,0)</f>
        <v>40.454250000000002</v>
      </c>
      <c r="I142" s="4">
        <f>IF($C142&gt;=65,$C142-65,0)</f>
        <v>0</v>
      </c>
    </row>
    <row r="143" spans="2:9" x14ac:dyDescent="0.2">
      <c r="B143" s="9">
        <v>40559</v>
      </c>
      <c r="C143" s="8">
        <v>20.002549999999999</v>
      </c>
      <c r="D143" s="5" t="str">
        <f>TEXT(B143,"mmyy")</f>
        <v>0111</v>
      </c>
      <c r="E143" s="5" t="str">
        <f>LEFT(D143,2)</f>
        <v>01</v>
      </c>
      <c r="F143" s="5" t="str">
        <f>TEXT(B143,"dd")</f>
        <v>16</v>
      </c>
      <c r="G143" s="5" t="str">
        <f>E143&amp;F143</f>
        <v>0116</v>
      </c>
      <c r="H143" s="4">
        <f>IF($C143&lt;65,65-$C143,0)</f>
        <v>44.997450000000001</v>
      </c>
      <c r="I143" s="4">
        <f>IF($C143&gt;=65,$C143-65,0)</f>
        <v>0</v>
      </c>
    </row>
    <row r="144" spans="2:9" x14ac:dyDescent="0.2">
      <c r="B144" s="9">
        <v>40560</v>
      </c>
      <c r="C144" s="8">
        <v>28.31315</v>
      </c>
      <c r="D144" s="5" t="str">
        <f>TEXT(B144,"mmyy")</f>
        <v>0111</v>
      </c>
      <c r="E144" s="5" t="str">
        <f>LEFT(D144,2)</f>
        <v>01</v>
      </c>
      <c r="F144" s="5" t="str">
        <f>TEXT(B144,"dd")</f>
        <v>17</v>
      </c>
      <c r="G144" s="5" t="str">
        <f>E144&amp;F144</f>
        <v>0117</v>
      </c>
      <c r="H144" s="4">
        <f>IF($C144&lt;65,65-$C144,0)</f>
        <v>36.68685</v>
      </c>
      <c r="I144" s="4">
        <f>IF($C144&gt;=65,$C144-65,0)</f>
        <v>0</v>
      </c>
    </row>
    <row r="145" spans="2:9" x14ac:dyDescent="0.2">
      <c r="B145" s="9">
        <v>40561</v>
      </c>
      <c r="C145" s="8">
        <v>32.158850000000001</v>
      </c>
      <c r="D145" s="5" t="str">
        <f>TEXT(B145,"mmyy")</f>
        <v>0111</v>
      </c>
      <c r="E145" s="5" t="str">
        <f>LEFT(D145,2)</f>
        <v>01</v>
      </c>
      <c r="F145" s="5" t="str">
        <f>TEXT(B145,"dd")</f>
        <v>18</v>
      </c>
      <c r="G145" s="5" t="str">
        <f>E145&amp;F145</f>
        <v>0118</v>
      </c>
      <c r="H145" s="4">
        <f>IF($C145&lt;65,65-$C145,0)</f>
        <v>32.841149999999999</v>
      </c>
      <c r="I145" s="4">
        <f>IF($C145&gt;=65,$C145-65,0)</f>
        <v>0</v>
      </c>
    </row>
    <row r="146" spans="2:9" x14ac:dyDescent="0.2">
      <c r="B146" s="9">
        <v>40562</v>
      </c>
      <c r="C146" s="8">
        <v>25.01285</v>
      </c>
      <c r="D146" s="5" t="str">
        <f>TEXT(B146,"mmyy")</f>
        <v>0111</v>
      </c>
      <c r="E146" s="5" t="str">
        <f>LEFT(D146,2)</f>
        <v>01</v>
      </c>
      <c r="F146" s="5" t="str">
        <f>TEXT(B146,"dd")</f>
        <v>19</v>
      </c>
      <c r="G146" s="5" t="str">
        <f>E146&amp;F146</f>
        <v>0119</v>
      </c>
      <c r="H146" s="4">
        <f>IF($C146&lt;65,65-$C146,0)</f>
        <v>39.98715</v>
      </c>
      <c r="I146" s="4">
        <f>IF($C146&gt;=65,$C146-65,0)</f>
        <v>0</v>
      </c>
    </row>
    <row r="147" spans="2:9" x14ac:dyDescent="0.2">
      <c r="B147" s="9">
        <v>40563</v>
      </c>
      <c r="C147" s="8">
        <v>14.636749999999999</v>
      </c>
      <c r="D147" s="5" t="str">
        <f>TEXT(B147,"mmyy")</f>
        <v>0111</v>
      </c>
      <c r="E147" s="5" t="str">
        <f>LEFT(D147,2)</f>
        <v>01</v>
      </c>
      <c r="F147" s="5" t="str">
        <f>TEXT(B147,"dd")</f>
        <v>20</v>
      </c>
      <c r="G147" s="5" t="str">
        <f>E147&amp;F147</f>
        <v>0120</v>
      </c>
      <c r="H147" s="4">
        <f>IF($C147&lt;65,65-$C147,0)</f>
        <v>50.363250000000001</v>
      </c>
      <c r="I147" s="4">
        <f>IF($C147&gt;=65,$C147-65,0)</f>
        <v>0</v>
      </c>
    </row>
    <row r="148" spans="2:9" x14ac:dyDescent="0.2">
      <c r="B148" s="9">
        <v>40564</v>
      </c>
      <c r="C148" s="8">
        <v>5.7083000000000004</v>
      </c>
      <c r="D148" s="5" t="str">
        <f>TEXT(B148,"mmyy")</f>
        <v>0111</v>
      </c>
      <c r="E148" s="5" t="str">
        <f>LEFT(D148,2)</f>
        <v>01</v>
      </c>
      <c r="F148" s="5" t="str">
        <f>TEXT(B148,"dd")</f>
        <v>21</v>
      </c>
      <c r="G148" s="5" t="str">
        <f>E148&amp;F148</f>
        <v>0121</v>
      </c>
      <c r="H148" s="4">
        <f>IF($C148&lt;65,65-$C148,0)</f>
        <v>59.291699999999999</v>
      </c>
      <c r="I148" s="4">
        <f>IF($C148&gt;=65,$C148-65,0)</f>
        <v>0</v>
      </c>
    </row>
    <row r="149" spans="2:9" x14ac:dyDescent="0.2">
      <c r="B149" s="9">
        <v>40565</v>
      </c>
      <c r="C149" s="8">
        <v>13.1135</v>
      </c>
      <c r="D149" s="5" t="str">
        <f>TEXT(B149,"mmyy")</f>
        <v>0111</v>
      </c>
      <c r="E149" s="5" t="str">
        <f>LEFT(D149,2)</f>
        <v>01</v>
      </c>
      <c r="F149" s="5" t="str">
        <f>TEXT(B149,"dd")</f>
        <v>22</v>
      </c>
      <c r="G149" s="5" t="str">
        <f>E149&amp;F149</f>
        <v>0122</v>
      </c>
      <c r="H149" s="4">
        <f>IF($C149&lt;65,65-$C149,0)</f>
        <v>51.886499999999998</v>
      </c>
      <c r="I149" s="4">
        <f>IF($C149&gt;=65,$C149-65,0)</f>
        <v>0</v>
      </c>
    </row>
    <row r="150" spans="2:9" x14ac:dyDescent="0.2">
      <c r="B150" s="9">
        <v>40566</v>
      </c>
      <c r="C150" s="8">
        <v>15.43595</v>
      </c>
      <c r="D150" s="5" t="str">
        <f>TEXT(B150,"mmyy")</f>
        <v>0111</v>
      </c>
      <c r="E150" s="5" t="str">
        <f>LEFT(D150,2)</f>
        <v>01</v>
      </c>
      <c r="F150" s="5" t="str">
        <f>TEXT(B150,"dd")</f>
        <v>23</v>
      </c>
      <c r="G150" s="5" t="str">
        <f>E150&amp;F150</f>
        <v>0123</v>
      </c>
      <c r="H150" s="4">
        <f>IF($C150&lt;65,65-$C150,0)</f>
        <v>49.564050000000002</v>
      </c>
      <c r="I150" s="4">
        <f>IF($C150&gt;=65,$C150-65,0)</f>
        <v>0</v>
      </c>
    </row>
    <row r="151" spans="2:9" x14ac:dyDescent="0.2">
      <c r="B151" s="9">
        <v>40567</v>
      </c>
      <c r="C151" s="8">
        <v>26.949649999999998</v>
      </c>
      <c r="D151" s="5" t="str">
        <f>TEXT(B151,"mmyy")</f>
        <v>0111</v>
      </c>
      <c r="E151" s="5" t="str">
        <f>LEFT(D151,2)</f>
        <v>01</v>
      </c>
      <c r="F151" s="5" t="str">
        <f>TEXT(B151,"dd")</f>
        <v>24</v>
      </c>
      <c r="G151" s="5" t="str">
        <f>E151&amp;F151</f>
        <v>0124</v>
      </c>
      <c r="H151" s="4">
        <f>IF($C151&lt;65,65-$C151,0)</f>
        <v>38.050350000000002</v>
      </c>
      <c r="I151" s="4">
        <f>IF($C151&gt;=65,$C151-65,0)</f>
        <v>0</v>
      </c>
    </row>
    <row r="152" spans="2:9" x14ac:dyDescent="0.2">
      <c r="B152" s="9">
        <v>40568</v>
      </c>
      <c r="C152" s="8">
        <v>25.875050000000002</v>
      </c>
      <c r="D152" s="5" t="str">
        <f>TEXT(B152,"mmyy")</f>
        <v>0111</v>
      </c>
      <c r="E152" s="5" t="str">
        <f>LEFT(D152,2)</f>
        <v>01</v>
      </c>
      <c r="F152" s="5" t="str">
        <f>TEXT(B152,"dd")</f>
        <v>25</v>
      </c>
      <c r="G152" s="5" t="str">
        <f>E152&amp;F152</f>
        <v>0125</v>
      </c>
      <c r="H152" s="4">
        <f>IF($C152&lt;65,65-$C152,0)</f>
        <v>39.124949999999998</v>
      </c>
      <c r="I152" s="4">
        <f>IF($C152&gt;=65,$C152-65,0)</f>
        <v>0</v>
      </c>
    </row>
    <row r="153" spans="2:9" x14ac:dyDescent="0.2">
      <c r="B153" s="9">
        <v>40569</v>
      </c>
      <c r="C153" s="8">
        <v>24.868849999999998</v>
      </c>
      <c r="D153" s="5" t="str">
        <f>TEXT(B153,"mmyy")</f>
        <v>0111</v>
      </c>
      <c r="E153" s="5" t="str">
        <f>LEFT(D153,2)</f>
        <v>01</v>
      </c>
      <c r="F153" s="5" t="str">
        <f>TEXT(B153,"dd")</f>
        <v>26</v>
      </c>
      <c r="G153" s="5" t="str">
        <f>E153&amp;F153</f>
        <v>0126</v>
      </c>
      <c r="H153" s="4">
        <f>IF($C153&lt;65,65-$C153,0)</f>
        <v>40.131150000000005</v>
      </c>
      <c r="I153" s="4">
        <f>IF($C153&gt;=65,$C153-65,0)</f>
        <v>0</v>
      </c>
    </row>
    <row r="154" spans="2:9" x14ac:dyDescent="0.2">
      <c r="B154" s="9">
        <v>40570</v>
      </c>
      <c r="C154" s="8">
        <v>24.973700000000001</v>
      </c>
      <c r="D154" s="5" t="str">
        <f>TEXT(B154,"mmyy")</f>
        <v>0111</v>
      </c>
      <c r="E154" s="5" t="str">
        <f>LEFT(D154,2)</f>
        <v>01</v>
      </c>
      <c r="F154" s="5" t="str">
        <f>TEXT(B154,"dd")</f>
        <v>27</v>
      </c>
      <c r="G154" s="5" t="str">
        <f>E154&amp;F154</f>
        <v>0127</v>
      </c>
      <c r="H154" s="4">
        <f>IF($C154&lt;65,65-$C154,0)</f>
        <v>40.026299999999999</v>
      </c>
      <c r="I154" s="4">
        <f>IF($C154&gt;=65,$C154-65,0)</f>
        <v>0</v>
      </c>
    </row>
    <row r="155" spans="2:9" x14ac:dyDescent="0.2">
      <c r="B155" s="9">
        <v>40571</v>
      </c>
      <c r="C155" s="8">
        <v>27.8735</v>
      </c>
      <c r="D155" s="5" t="str">
        <f>TEXT(B155,"mmyy")</f>
        <v>0111</v>
      </c>
      <c r="E155" s="5" t="str">
        <f>LEFT(D155,2)</f>
        <v>01</v>
      </c>
      <c r="F155" s="5" t="str">
        <f>TEXT(B155,"dd")</f>
        <v>28</v>
      </c>
      <c r="G155" s="5" t="str">
        <f>E155&amp;F155</f>
        <v>0128</v>
      </c>
      <c r="H155" s="4">
        <f>IF($C155&lt;65,65-$C155,0)</f>
        <v>37.1265</v>
      </c>
      <c r="I155" s="4">
        <f>IF($C155&gt;=65,$C155-65,0)</f>
        <v>0</v>
      </c>
    </row>
    <row r="156" spans="2:9" x14ac:dyDescent="0.2">
      <c r="B156" s="9">
        <v>40572</v>
      </c>
      <c r="C156" s="8">
        <v>31.55585</v>
      </c>
      <c r="D156" s="5" t="str">
        <f>TEXT(B156,"mmyy")</f>
        <v>0111</v>
      </c>
      <c r="E156" s="5" t="str">
        <f>LEFT(D156,2)</f>
        <v>01</v>
      </c>
      <c r="F156" s="5" t="str">
        <f>TEXT(B156,"dd")</f>
        <v>29</v>
      </c>
      <c r="G156" s="5" t="str">
        <f>E156&amp;F156</f>
        <v>0129</v>
      </c>
      <c r="H156" s="4">
        <f>IF($C156&lt;65,65-$C156,0)</f>
        <v>33.44415</v>
      </c>
      <c r="I156" s="4">
        <f>IF($C156&gt;=65,$C156-65,0)</f>
        <v>0</v>
      </c>
    </row>
    <row r="157" spans="2:9" x14ac:dyDescent="0.2">
      <c r="B157" s="9">
        <v>40573</v>
      </c>
      <c r="C157" s="8">
        <v>26.918600000000001</v>
      </c>
      <c r="D157" s="5" t="str">
        <f>TEXT(B157,"mmyy")</f>
        <v>0111</v>
      </c>
      <c r="E157" s="5" t="str">
        <f>LEFT(D157,2)</f>
        <v>01</v>
      </c>
      <c r="F157" s="5" t="str">
        <f>TEXT(B157,"dd")</f>
        <v>30</v>
      </c>
      <c r="G157" s="5" t="str">
        <f>E157&amp;F157</f>
        <v>0130</v>
      </c>
      <c r="H157" s="4">
        <f>IF($C157&lt;65,65-$C157,0)</f>
        <v>38.081400000000002</v>
      </c>
      <c r="I157" s="4">
        <f>IF($C157&gt;=65,$C157-65,0)</f>
        <v>0</v>
      </c>
    </row>
    <row r="158" spans="2:9" x14ac:dyDescent="0.2">
      <c r="B158" s="9">
        <v>40574</v>
      </c>
      <c r="C158" s="8">
        <v>22.4924</v>
      </c>
      <c r="D158" s="5" t="str">
        <f>TEXT(B158,"mmyy")</f>
        <v>0111</v>
      </c>
      <c r="E158" s="5" t="str">
        <f>LEFT(D158,2)</f>
        <v>01</v>
      </c>
      <c r="F158" s="5" t="str">
        <f>TEXT(B158,"dd")</f>
        <v>31</v>
      </c>
      <c r="G158" s="5" t="str">
        <f>E158&amp;F158</f>
        <v>0131</v>
      </c>
      <c r="H158" s="4">
        <f>IF($C158&lt;65,65-$C158,0)</f>
        <v>42.507599999999996</v>
      </c>
      <c r="I158" s="4">
        <f>IF($C158&gt;=65,$C158-65,0)</f>
        <v>0</v>
      </c>
    </row>
    <row r="159" spans="2:9" x14ac:dyDescent="0.2">
      <c r="B159" s="9">
        <v>40575</v>
      </c>
      <c r="C159" s="8">
        <v>25.229299999999999</v>
      </c>
      <c r="D159" s="5" t="str">
        <f>TEXT(B159,"mmyy")</f>
        <v>0211</v>
      </c>
      <c r="E159" s="5" t="str">
        <f>LEFT(D159,2)</f>
        <v>02</v>
      </c>
      <c r="F159" s="5" t="str">
        <f>TEXT(B159,"dd")</f>
        <v>01</v>
      </c>
      <c r="G159" s="5" t="str">
        <f>E159&amp;F159</f>
        <v>0201</v>
      </c>
      <c r="H159" s="4">
        <f>IF($C159&lt;65,65-$C159,0)</f>
        <v>39.770700000000005</v>
      </c>
      <c r="I159" s="4">
        <f>IF($C159&gt;=65,$C159-65,0)</f>
        <v>0</v>
      </c>
    </row>
    <row r="160" spans="2:9" x14ac:dyDescent="0.2">
      <c r="B160" s="9">
        <v>40576</v>
      </c>
      <c r="C160" s="8">
        <v>16.4876</v>
      </c>
      <c r="D160" s="5" t="str">
        <f>TEXT(B160,"mmyy")</f>
        <v>0211</v>
      </c>
      <c r="E160" s="5" t="str">
        <f>LEFT(D160,2)</f>
        <v>02</v>
      </c>
      <c r="F160" s="5" t="str">
        <f>TEXT(B160,"dd")</f>
        <v>02</v>
      </c>
      <c r="G160" s="5" t="str">
        <f>E160&amp;F160</f>
        <v>0202</v>
      </c>
      <c r="H160" s="4">
        <f>IF($C160&lt;65,65-$C160,0)</f>
        <v>48.5124</v>
      </c>
      <c r="I160" s="4">
        <f>IF($C160&gt;=65,$C160-65,0)</f>
        <v>0</v>
      </c>
    </row>
    <row r="161" spans="2:9" x14ac:dyDescent="0.2">
      <c r="B161" s="9">
        <v>40577</v>
      </c>
      <c r="C161" s="8">
        <v>14.492749999999999</v>
      </c>
      <c r="D161" s="5" t="str">
        <f>TEXT(B161,"mmyy")</f>
        <v>0211</v>
      </c>
      <c r="E161" s="5" t="str">
        <f>LEFT(D161,2)</f>
        <v>02</v>
      </c>
      <c r="F161" s="5" t="str">
        <f>TEXT(B161,"dd")</f>
        <v>03</v>
      </c>
      <c r="G161" s="5" t="str">
        <f>E161&amp;F161</f>
        <v>0203</v>
      </c>
      <c r="H161" s="4">
        <f>IF($C161&lt;65,65-$C161,0)</f>
        <v>50.507249999999999</v>
      </c>
      <c r="I161" s="4">
        <f>IF($C161&gt;=65,$C161-65,0)</f>
        <v>0</v>
      </c>
    </row>
    <row r="162" spans="2:9" x14ac:dyDescent="0.2">
      <c r="B162" s="9">
        <v>40578</v>
      </c>
      <c r="C162" s="8">
        <v>19.14575</v>
      </c>
      <c r="D162" s="5" t="str">
        <f>TEXT(B162,"mmyy")</f>
        <v>0211</v>
      </c>
      <c r="E162" s="5" t="str">
        <f>LEFT(D162,2)</f>
        <v>02</v>
      </c>
      <c r="F162" s="5" t="str">
        <f>TEXT(B162,"dd")</f>
        <v>04</v>
      </c>
      <c r="G162" s="5" t="str">
        <f>E162&amp;F162</f>
        <v>0204</v>
      </c>
      <c r="H162" s="4">
        <f>IF($C162&lt;65,65-$C162,0)</f>
        <v>45.85425</v>
      </c>
      <c r="I162" s="4">
        <f>IF($C162&gt;=65,$C162-65,0)</f>
        <v>0</v>
      </c>
    </row>
    <row r="163" spans="2:9" x14ac:dyDescent="0.2">
      <c r="B163" s="9">
        <v>40579</v>
      </c>
      <c r="C163" s="8">
        <v>26.151350000000001</v>
      </c>
      <c r="D163" s="5" t="str">
        <f>TEXT(B163,"mmyy")</f>
        <v>0211</v>
      </c>
      <c r="E163" s="5" t="str">
        <f>LEFT(D163,2)</f>
        <v>02</v>
      </c>
      <c r="F163" s="5" t="str">
        <f>TEXT(B163,"dd")</f>
        <v>05</v>
      </c>
      <c r="G163" s="5" t="str">
        <f>E163&amp;F163</f>
        <v>0205</v>
      </c>
      <c r="H163" s="4">
        <f>IF($C163&lt;65,65-$C163,0)</f>
        <v>38.848649999999999</v>
      </c>
      <c r="I163" s="4">
        <f>IF($C163&gt;=65,$C163-65,0)</f>
        <v>0</v>
      </c>
    </row>
    <row r="164" spans="2:9" x14ac:dyDescent="0.2">
      <c r="B164" s="9">
        <v>40580</v>
      </c>
      <c r="C164" s="8">
        <v>32.10125</v>
      </c>
      <c r="D164" s="5" t="str">
        <f>TEXT(B164,"mmyy")</f>
        <v>0211</v>
      </c>
      <c r="E164" s="5" t="str">
        <f>LEFT(D164,2)</f>
        <v>02</v>
      </c>
      <c r="F164" s="5" t="str">
        <f>TEXT(B164,"dd")</f>
        <v>06</v>
      </c>
      <c r="G164" s="5" t="str">
        <f>E164&amp;F164</f>
        <v>0206</v>
      </c>
      <c r="H164" s="4">
        <f>IF($C164&lt;65,65-$C164,0)</f>
        <v>32.89875</v>
      </c>
      <c r="I164" s="4">
        <f>IF($C164&gt;=65,$C164-65,0)</f>
        <v>0</v>
      </c>
    </row>
    <row r="165" spans="2:9" x14ac:dyDescent="0.2">
      <c r="B165" s="9">
        <v>40581</v>
      </c>
      <c r="C165" s="8">
        <v>25.336400000000001</v>
      </c>
      <c r="D165" s="5" t="str">
        <f>TEXT(B165,"mmyy")</f>
        <v>0211</v>
      </c>
      <c r="E165" s="5" t="str">
        <f>LEFT(D165,2)</f>
        <v>02</v>
      </c>
      <c r="F165" s="5" t="str">
        <f>TEXT(B165,"dd")</f>
        <v>07</v>
      </c>
      <c r="G165" s="5" t="str">
        <f>E165&amp;F165</f>
        <v>0207</v>
      </c>
      <c r="H165" s="4">
        <f>IF($C165&lt;65,65-$C165,0)</f>
        <v>39.663600000000002</v>
      </c>
      <c r="I165" s="4">
        <f>IF($C165&gt;=65,$C165-65,0)</f>
        <v>0</v>
      </c>
    </row>
    <row r="166" spans="2:9" x14ac:dyDescent="0.2">
      <c r="B166" s="9">
        <v>40582</v>
      </c>
      <c r="C166" s="8">
        <v>12.21575</v>
      </c>
      <c r="D166" s="5" t="str">
        <f>TEXT(B166,"mmyy")</f>
        <v>0211</v>
      </c>
      <c r="E166" s="5" t="str">
        <f>LEFT(D166,2)</f>
        <v>02</v>
      </c>
      <c r="F166" s="5" t="str">
        <f>TEXT(B166,"dd")</f>
        <v>08</v>
      </c>
      <c r="G166" s="5" t="str">
        <f>E166&amp;F166</f>
        <v>0208</v>
      </c>
      <c r="H166" s="4">
        <f>IF($C166&lt;65,65-$C166,0)</f>
        <v>52.78425</v>
      </c>
      <c r="I166" s="4">
        <f>IF($C166&gt;=65,$C166-65,0)</f>
        <v>0</v>
      </c>
    </row>
    <row r="167" spans="2:9" x14ac:dyDescent="0.2">
      <c r="B167" s="9">
        <v>40583</v>
      </c>
      <c r="C167" s="8">
        <v>6.0917000000000003</v>
      </c>
      <c r="D167" s="5" t="str">
        <f>TEXT(B167,"mmyy")</f>
        <v>0211</v>
      </c>
      <c r="E167" s="5" t="str">
        <f>LEFT(D167,2)</f>
        <v>02</v>
      </c>
      <c r="F167" s="5" t="str">
        <f>TEXT(B167,"dd")</f>
        <v>09</v>
      </c>
      <c r="G167" s="5" t="str">
        <f>E167&amp;F167</f>
        <v>0209</v>
      </c>
      <c r="H167" s="4">
        <f>IF($C167&lt;65,65-$C167,0)</f>
        <v>58.908299999999997</v>
      </c>
      <c r="I167" s="4">
        <f>IF($C167&gt;=65,$C167-65,0)</f>
        <v>0</v>
      </c>
    </row>
    <row r="168" spans="2:9" x14ac:dyDescent="0.2">
      <c r="B168" s="9">
        <v>40584</v>
      </c>
      <c r="C168" s="8">
        <v>7.3548499999999999</v>
      </c>
      <c r="D168" s="5" t="str">
        <f>TEXT(B168,"mmyy")</f>
        <v>0211</v>
      </c>
      <c r="E168" s="5" t="str">
        <f>LEFT(D168,2)</f>
        <v>02</v>
      </c>
      <c r="F168" s="5" t="str">
        <f>TEXT(B168,"dd")</f>
        <v>10</v>
      </c>
      <c r="G168" s="5" t="str">
        <f>E168&amp;F168</f>
        <v>0210</v>
      </c>
      <c r="H168" s="4">
        <f>IF($C168&lt;65,65-$C168,0)</f>
        <v>57.645150000000001</v>
      </c>
      <c r="I168" s="4">
        <f>IF($C168&gt;=65,$C168-65,0)</f>
        <v>0</v>
      </c>
    </row>
    <row r="169" spans="2:9" x14ac:dyDescent="0.2">
      <c r="B169" s="9">
        <v>40585</v>
      </c>
      <c r="C169" s="8">
        <v>22.143650000000001</v>
      </c>
      <c r="D169" s="5" t="str">
        <f>TEXT(B169,"mmyy")</f>
        <v>0211</v>
      </c>
      <c r="E169" s="5" t="str">
        <f>LEFT(D169,2)</f>
        <v>02</v>
      </c>
      <c r="F169" s="5" t="str">
        <f>TEXT(B169,"dd")</f>
        <v>11</v>
      </c>
      <c r="G169" s="5" t="str">
        <f>E169&amp;F169</f>
        <v>0211</v>
      </c>
      <c r="H169" s="4">
        <f>IF($C169&lt;65,65-$C169,0)</f>
        <v>42.856349999999999</v>
      </c>
      <c r="I169" s="4">
        <f>IF($C169&gt;=65,$C169-65,0)</f>
        <v>0</v>
      </c>
    </row>
    <row r="170" spans="2:9" x14ac:dyDescent="0.2">
      <c r="B170" s="9">
        <v>40586</v>
      </c>
      <c r="C170" s="8">
        <v>34.195549999999997</v>
      </c>
      <c r="D170" s="5" t="str">
        <f>TEXT(B170,"mmyy")</f>
        <v>0211</v>
      </c>
      <c r="E170" s="5" t="str">
        <f>LEFT(D170,2)</f>
        <v>02</v>
      </c>
      <c r="F170" s="5" t="str">
        <f>TEXT(B170,"dd")</f>
        <v>12</v>
      </c>
      <c r="G170" s="5" t="str">
        <f>E170&amp;F170</f>
        <v>0212</v>
      </c>
      <c r="H170" s="4">
        <f>IF($C170&lt;65,65-$C170,0)</f>
        <v>30.804450000000003</v>
      </c>
      <c r="I170" s="4">
        <f>IF($C170&gt;=65,$C170-65,0)</f>
        <v>0</v>
      </c>
    </row>
    <row r="171" spans="2:9" x14ac:dyDescent="0.2">
      <c r="B171" s="9">
        <v>40587</v>
      </c>
      <c r="C171" s="8">
        <v>41.028350000000003</v>
      </c>
      <c r="D171" s="5" t="str">
        <f>TEXT(B171,"mmyy")</f>
        <v>0211</v>
      </c>
      <c r="E171" s="5" t="str">
        <f>LEFT(D171,2)</f>
        <v>02</v>
      </c>
      <c r="F171" s="5" t="str">
        <f>TEXT(B171,"dd")</f>
        <v>13</v>
      </c>
      <c r="G171" s="5" t="str">
        <f>E171&amp;F171</f>
        <v>0213</v>
      </c>
      <c r="H171" s="4">
        <f>IF($C171&lt;65,65-$C171,0)</f>
        <v>23.971649999999997</v>
      </c>
      <c r="I171" s="4">
        <f>IF($C171&gt;=65,$C171-65,0)</f>
        <v>0</v>
      </c>
    </row>
    <row r="172" spans="2:9" x14ac:dyDescent="0.2">
      <c r="B172" s="9">
        <v>40588</v>
      </c>
      <c r="C172" s="8">
        <v>32.568800000000003</v>
      </c>
      <c r="D172" s="5" t="str">
        <f>TEXT(B172,"mmyy")</f>
        <v>0211</v>
      </c>
      <c r="E172" s="5" t="str">
        <f>LEFT(D172,2)</f>
        <v>02</v>
      </c>
      <c r="F172" s="5" t="str">
        <f>TEXT(B172,"dd")</f>
        <v>14</v>
      </c>
      <c r="G172" s="5" t="str">
        <f>E172&amp;F172</f>
        <v>0214</v>
      </c>
      <c r="H172" s="4">
        <f>IF($C172&lt;65,65-$C172,0)</f>
        <v>32.431199999999997</v>
      </c>
      <c r="I172" s="4">
        <f>IF($C172&gt;=65,$C172-65,0)</f>
        <v>0</v>
      </c>
    </row>
    <row r="173" spans="2:9" x14ac:dyDescent="0.2">
      <c r="B173" s="9">
        <v>40589</v>
      </c>
      <c r="C173" s="8">
        <v>33.274850000000001</v>
      </c>
      <c r="D173" s="5" t="str">
        <f>TEXT(B173,"mmyy")</f>
        <v>0211</v>
      </c>
      <c r="E173" s="5" t="str">
        <f>LEFT(D173,2)</f>
        <v>02</v>
      </c>
      <c r="F173" s="5" t="str">
        <f>TEXT(B173,"dd")</f>
        <v>15</v>
      </c>
      <c r="G173" s="5" t="str">
        <f>E173&amp;F173</f>
        <v>0215</v>
      </c>
      <c r="H173" s="4">
        <f>IF($C173&lt;65,65-$C173,0)</f>
        <v>31.725149999999999</v>
      </c>
      <c r="I173" s="4">
        <f>IF($C173&gt;=65,$C173-65,0)</f>
        <v>0</v>
      </c>
    </row>
    <row r="174" spans="2:9" x14ac:dyDescent="0.2">
      <c r="B174" s="9">
        <v>40590</v>
      </c>
      <c r="C174" s="8">
        <v>48.894799999999996</v>
      </c>
      <c r="D174" s="5" t="str">
        <f>TEXT(B174,"mmyy")</f>
        <v>0211</v>
      </c>
      <c r="E174" s="5" t="str">
        <f>LEFT(D174,2)</f>
        <v>02</v>
      </c>
      <c r="F174" s="5" t="str">
        <f>TEXT(B174,"dd")</f>
        <v>16</v>
      </c>
      <c r="G174" s="5" t="str">
        <f>E174&amp;F174</f>
        <v>0216</v>
      </c>
      <c r="H174" s="4">
        <f>IF($C174&lt;65,65-$C174,0)</f>
        <v>16.105200000000004</v>
      </c>
      <c r="I174" s="4">
        <f>IF($C174&gt;=65,$C174-65,0)</f>
        <v>0</v>
      </c>
    </row>
    <row r="175" spans="2:9" x14ac:dyDescent="0.2">
      <c r="B175" s="9">
        <v>40591</v>
      </c>
      <c r="C175" s="8">
        <v>52.955150000000003</v>
      </c>
      <c r="D175" s="5" t="str">
        <f>TEXT(B175,"mmyy")</f>
        <v>0211</v>
      </c>
      <c r="E175" s="5" t="str">
        <f>LEFT(D175,2)</f>
        <v>02</v>
      </c>
      <c r="F175" s="5" t="str">
        <f>TEXT(B175,"dd")</f>
        <v>17</v>
      </c>
      <c r="G175" s="5" t="str">
        <f>E175&amp;F175</f>
        <v>0217</v>
      </c>
      <c r="H175" s="4">
        <f>IF($C175&lt;65,65-$C175,0)</f>
        <v>12.044849999999997</v>
      </c>
      <c r="I175" s="4">
        <f>IF($C175&gt;=65,$C175-65,0)</f>
        <v>0</v>
      </c>
    </row>
    <row r="176" spans="2:9" x14ac:dyDescent="0.2">
      <c r="B176" s="9">
        <v>40592</v>
      </c>
      <c r="C176" s="8">
        <v>42.302750000000003</v>
      </c>
      <c r="D176" s="5" t="str">
        <f>TEXT(B176,"mmyy")</f>
        <v>0211</v>
      </c>
      <c r="E176" s="5" t="str">
        <f>LEFT(D176,2)</f>
        <v>02</v>
      </c>
      <c r="F176" s="5" t="str">
        <f>TEXT(B176,"dd")</f>
        <v>18</v>
      </c>
      <c r="G176" s="5" t="str">
        <f>E176&amp;F176</f>
        <v>0218</v>
      </c>
      <c r="H176" s="4">
        <f>IF($C176&lt;65,65-$C176,0)</f>
        <v>22.697249999999997</v>
      </c>
      <c r="I176" s="4">
        <f>IF($C176&gt;=65,$C176-65,0)</f>
        <v>0</v>
      </c>
    </row>
    <row r="177" spans="2:9" x14ac:dyDescent="0.2">
      <c r="B177" s="9">
        <v>40593</v>
      </c>
      <c r="C177" s="8">
        <v>37.49765</v>
      </c>
      <c r="D177" s="5" t="str">
        <f>TEXT(B177,"mmyy")</f>
        <v>0211</v>
      </c>
      <c r="E177" s="5" t="str">
        <f>LEFT(D177,2)</f>
        <v>02</v>
      </c>
      <c r="F177" s="5" t="str">
        <f>TEXT(B177,"dd")</f>
        <v>19</v>
      </c>
      <c r="G177" s="5" t="str">
        <f>E177&amp;F177</f>
        <v>0219</v>
      </c>
      <c r="H177" s="4">
        <f>IF($C177&lt;65,65-$C177,0)</f>
        <v>27.50235</v>
      </c>
      <c r="I177" s="4">
        <f>IF($C177&gt;=65,$C177-65,0)</f>
        <v>0</v>
      </c>
    </row>
    <row r="178" spans="2:9" x14ac:dyDescent="0.2">
      <c r="B178" s="9">
        <v>40594</v>
      </c>
      <c r="C178" s="8">
        <v>41.059399999999997</v>
      </c>
      <c r="D178" s="5" t="str">
        <f>TEXT(B178,"mmyy")</f>
        <v>0211</v>
      </c>
      <c r="E178" s="5" t="str">
        <f>LEFT(D178,2)</f>
        <v>02</v>
      </c>
      <c r="F178" s="5" t="str">
        <f>TEXT(B178,"dd")</f>
        <v>20</v>
      </c>
      <c r="G178" s="5" t="str">
        <f>E178&amp;F178</f>
        <v>0220</v>
      </c>
      <c r="H178" s="4">
        <f>IF($C178&lt;65,65-$C178,0)</f>
        <v>23.940600000000003</v>
      </c>
      <c r="I178" s="4">
        <f>IF($C178&gt;=65,$C178-65,0)</f>
        <v>0</v>
      </c>
    </row>
    <row r="179" spans="2:9" x14ac:dyDescent="0.2">
      <c r="B179" s="9">
        <v>40595</v>
      </c>
      <c r="C179" s="8">
        <v>33.267200000000003</v>
      </c>
      <c r="D179" s="5" t="str">
        <f>TEXT(B179,"mmyy")</f>
        <v>0211</v>
      </c>
      <c r="E179" s="5" t="str">
        <f>LEFT(D179,2)</f>
        <v>02</v>
      </c>
      <c r="F179" s="5" t="str">
        <f>TEXT(B179,"dd")</f>
        <v>21</v>
      </c>
      <c r="G179" s="5" t="str">
        <f>E179&amp;F179</f>
        <v>0221</v>
      </c>
      <c r="H179" s="4">
        <f>IF($C179&lt;65,65-$C179,0)</f>
        <v>31.732799999999997</v>
      </c>
      <c r="I179" s="4">
        <f>IF($C179&gt;=65,$C179-65,0)</f>
        <v>0</v>
      </c>
    </row>
    <row r="180" spans="2:9" x14ac:dyDescent="0.2">
      <c r="B180" s="9">
        <v>40596</v>
      </c>
      <c r="C180" s="8">
        <v>22.209350000000001</v>
      </c>
      <c r="D180" s="5" t="str">
        <f>TEXT(B180,"mmyy")</f>
        <v>0211</v>
      </c>
      <c r="E180" s="5" t="str">
        <f>LEFT(D180,2)</f>
        <v>02</v>
      </c>
      <c r="F180" s="5" t="str">
        <f>TEXT(B180,"dd")</f>
        <v>22</v>
      </c>
      <c r="G180" s="5" t="str">
        <f>E180&amp;F180</f>
        <v>0222</v>
      </c>
      <c r="H180" s="4">
        <f>IF($C180&lt;65,65-$C180,0)</f>
        <v>42.790649999999999</v>
      </c>
      <c r="I180" s="4">
        <f>IF($C180&gt;=65,$C180-65,0)</f>
        <v>0</v>
      </c>
    </row>
    <row r="181" spans="2:9" x14ac:dyDescent="0.2">
      <c r="B181" s="9">
        <v>40597</v>
      </c>
      <c r="C181" s="8">
        <v>29.38775</v>
      </c>
      <c r="D181" s="5" t="str">
        <f>TEXT(B181,"mmyy")</f>
        <v>0211</v>
      </c>
      <c r="E181" s="5" t="str">
        <f>LEFT(D181,2)</f>
        <v>02</v>
      </c>
      <c r="F181" s="5" t="str">
        <f>TEXT(B181,"dd")</f>
        <v>23</v>
      </c>
      <c r="G181" s="5" t="str">
        <f>E181&amp;F181</f>
        <v>0223</v>
      </c>
      <c r="H181" s="4">
        <f>IF($C181&lt;65,65-$C181,0)</f>
        <v>35.612250000000003</v>
      </c>
      <c r="I181" s="4">
        <f>IF($C181&gt;=65,$C181-65,0)</f>
        <v>0</v>
      </c>
    </row>
    <row r="182" spans="2:9" x14ac:dyDescent="0.2">
      <c r="B182" s="9">
        <v>40598</v>
      </c>
      <c r="C182" s="8">
        <v>34.977200000000003</v>
      </c>
      <c r="D182" s="5" t="str">
        <f>TEXT(B182,"mmyy")</f>
        <v>0211</v>
      </c>
      <c r="E182" s="5" t="str">
        <f>LEFT(D182,2)</f>
        <v>02</v>
      </c>
      <c r="F182" s="5" t="str">
        <f>TEXT(B182,"dd")</f>
        <v>24</v>
      </c>
      <c r="G182" s="5" t="str">
        <f>E182&amp;F182</f>
        <v>0224</v>
      </c>
      <c r="H182" s="4">
        <f>IF($C182&lt;65,65-$C182,0)</f>
        <v>30.022799999999997</v>
      </c>
      <c r="I182" s="4">
        <f>IF($C182&gt;=65,$C182-65,0)</f>
        <v>0</v>
      </c>
    </row>
    <row r="183" spans="2:9" x14ac:dyDescent="0.2">
      <c r="B183" s="9">
        <v>40599</v>
      </c>
      <c r="C183" s="8">
        <v>30.254899999999999</v>
      </c>
      <c r="D183" s="5" t="str">
        <f>TEXT(B183,"mmyy")</f>
        <v>0211</v>
      </c>
      <c r="E183" s="5" t="str">
        <f>LEFT(D183,2)</f>
        <v>02</v>
      </c>
      <c r="F183" s="5" t="str">
        <f>TEXT(B183,"dd")</f>
        <v>25</v>
      </c>
      <c r="G183" s="5" t="str">
        <f>E183&amp;F183</f>
        <v>0225</v>
      </c>
      <c r="H183" s="4">
        <f>IF($C183&lt;65,65-$C183,0)</f>
        <v>34.745100000000001</v>
      </c>
      <c r="I183" s="4">
        <f>IF($C183&gt;=65,$C183-65,0)</f>
        <v>0</v>
      </c>
    </row>
    <row r="184" spans="2:9" x14ac:dyDescent="0.2">
      <c r="B184" s="9">
        <v>40600</v>
      </c>
      <c r="C184" s="8">
        <v>33.200150000000001</v>
      </c>
      <c r="D184" s="5" t="str">
        <f>TEXT(B184,"mmyy")</f>
        <v>0211</v>
      </c>
      <c r="E184" s="5" t="str">
        <f>LEFT(D184,2)</f>
        <v>02</v>
      </c>
      <c r="F184" s="5" t="str">
        <f>TEXT(B184,"dd")</f>
        <v>26</v>
      </c>
      <c r="G184" s="5" t="str">
        <f>E184&amp;F184</f>
        <v>0226</v>
      </c>
      <c r="H184" s="4">
        <f>IF($C184&lt;65,65-$C184,0)</f>
        <v>31.799849999999999</v>
      </c>
      <c r="I184" s="4">
        <f>IF($C184&gt;=65,$C184-65,0)</f>
        <v>0</v>
      </c>
    </row>
    <row r="185" spans="2:9" x14ac:dyDescent="0.2">
      <c r="B185" s="9">
        <v>40601</v>
      </c>
      <c r="C185" s="8">
        <v>42.939050000000002</v>
      </c>
      <c r="D185" s="5" t="str">
        <f>TEXT(B185,"mmyy")</f>
        <v>0211</v>
      </c>
      <c r="E185" s="5" t="str">
        <f>LEFT(D185,2)</f>
        <v>02</v>
      </c>
      <c r="F185" s="5" t="str">
        <f>TEXT(B185,"dd")</f>
        <v>27</v>
      </c>
      <c r="G185" s="5" t="str">
        <f>E185&amp;F185</f>
        <v>0227</v>
      </c>
      <c r="H185" s="4">
        <f>IF($C185&lt;65,65-$C185,0)</f>
        <v>22.060949999999998</v>
      </c>
      <c r="I185" s="4">
        <f>IF($C185&gt;=65,$C185-65,0)</f>
        <v>0</v>
      </c>
    </row>
    <row r="186" spans="2:9" x14ac:dyDescent="0.2">
      <c r="B186" s="9">
        <v>40602</v>
      </c>
      <c r="C186" s="8">
        <v>31.606249999999999</v>
      </c>
      <c r="D186" s="5" t="str">
        <f>TEXT(B186,"mmyy")</f>
        <v>0211</v>
      </c>
      <c r="E186" s="5" t="str">
        <f>LEFT(D186,2)</f>
        <v>02</v>
      </c>
      <c r="F186" s="5" t="str">
        <f>TEXT(B186,"dd")</f>
        <v>28</v>
      </c>
      <c r="G186" s="5" t="str">
        <f>E186&amp;F186</f>
        <v>0228</v>
      </c>
      <c r="H186" s="4">
        <f>IF($C186&lt;65,65-$C186,0)</f>
        <v>33.393749999999997</v>
      </c>
      <c r="I186" s="4">
        <f>IF($C186&gt;=65,$C186-65,0)</f>
        <v>0</v>
      </c>
    </row>
    <row r="187" spans="2:9" x14ac:dyDescent="0.2">
      <c r="B187" s="9">
        <v>40603</v>
      </c>
      <c r="C187" s="8">
        <v>34.558700000000002</v>
      </c>
      <c r="D187" s="5" t="str">
        <f>TEXT(B187,"mmyy")</f>
        <v>0311</v>
      </c>
      <c r="E187" s="5" t="str">
        <f>LEFT(D187,2)</f>
        <v>03</v>
      </c>
      <c r="F187" s="5" t="str">
        <f>TEXT(B187,"dd")</f>
        <v>01</v>
      </c>
      <c r="G187" s="5" t="str">
        <f>E187&amp;F187</f>
        <v>0301</v>
      </c>
      <c r="H187" s="4">
        <f>IF($C187&lt;65,65-$C187,0)</f>
        <v>30.441299999999998</v>
      </c>
      <c r="I187" s="4">
        <f>IF($C187&gt;=65,$C187-65,0)</f>
        <v>0</v>
      </c>
    </row>
    <row r="188" spans="2:9" x14ac:dyDescent="0.2">
      <c r="B188" s="9">
        <v>40604</v>
      </c>
      <c r="C188" s="8">
        <v>35.15</v>
      </c>
      <c r="D188" s="5" t="str">
        <f>TEXT(B188,"mmyy")</f>
        <v>0311</v>
      </c>
      <c r="E188" s="5" t="str">
        <f>LEFT(D188,2)</f>
        <v>03</v>
      </c>
      <c r="F188" s="5" t="str">
        <f>TEXT(B188,"dd")</f>
        <v>02</v>
      </c>
      <c r="G188" s="5" t="str">
        <f>E188&amp;F188</f>
        <v>0302</v>
      </c>
      <c r="H188" s="4">
        <f>IF($C188&lt;65,65-$C188,0)</f>
        <v>29.85</v>
      </c>
      <c r="I188" s="4">
        <f>IF($C188&gt;=65,$C188-65,0)</f>
        <v>0</v>
      </c>
    </row>
    <row r="189" spans="2:9" x14ac:dyDescent="0.2">
      <c r="B189" s="9">
        <v>40605</v>
      </c>
      <c r="C189" s="8">
        <v>38.450299999999999</v>
      </c>
      <c r="D189" s="5" t="str">
        <f>TEXT(B189,"mmyy")</f>
        <v>0311</v>
      </c>
      <c r="E189" s="5" t="str">
        <f>LEFT(D189,2)</f>
        <v>03</v>
      </c>
      <c r="F189" s="5" t="str">
        <f>TEXT(B189,"dd")</f>
        <v>03</v>
      </c>
      <c r="G189" s="5" t="str">
        <f>E189&amp;F189</f>
        <v>0303</v>
      </c>
      <c r="H189" s="4">
        <f>IF($C189&lt;65,65-$C189,0)</f>
        <v>26.549700000000001</v>
      </c>
      <c r="I189" s="4">
        <f>IF($C189&gt;=65,$C189-65,0)</f>
        <v>0</v>
      </c>
    </row>
    <row r="190" spans="2:9" x14ac:dyDescent="0.2">
      <c r="B190" s="9">
        <v>40606</v>
      </c>
      <c r="C190" s="8">
        <v>49.443800000000003</v>
      </c>
      <c r="D190" s="5" t="str">
        <f>TEXT(B190,"mmyy")</f>
        <v>0311</v>
      </c>
      <c r="E190" s="5" t="str">
        <f>LEFT(D190,2)</f>
        <v>03</v>
      </c>
      <c r="F190" s="5" t="str">
        <f>TEXT(B190,"dd")</f>
        <v>04</v>
      </c>
      <c r="G190" s="5" t="str">
        <f>E190&amp;F190</f>
        <v>0304</v>
      </c>
      <c r="H190" s="4">
        <f>IF($C190&lt;65,65-$C190,0)</f>
        <v>15.556199999999997</v>
      </c>
      <c r="I190" s="4">
        <f>IF($C190&gt;=65,$C190-65,0)</f>
        <v>0</v>
      </c>
    </row>
    <row r="191" spans="2:9" x14ac:dyDescent="0.2">
      <c r="B191" s="9">
        <v>40607</v>
      </c>
      <c r="C191" s="8">
        <v>37.221350000000001</v>
      </c>
      <c r="D191" s="5" t="str">
        <f>TEXT(B191,"mmyy")</f>
        <v>0311</v>
      </c>
      <c r="E191" s="5" t="str">
        <f>LEFT(D191,2)</f>
        <v>03</v>
      </c>
      <c r="F191" s="5" t="str">
        <f>TEXT(B191,"dd")</f>
        <v>05</v>
      </c>
      <c r="G191" s="5" t="str">
        <f>E191&amp;F191</f>
        <v>0305</v>
      </c>
      <c r="H191" s="4">
        <f>IF($C191&lt;65,65-$C191,0)</f>
        <v>27.778649999999999</v>
      </c>
      <c r="I191" s="4">
        <f>IF($C191&gt;=65,$C191-65,0)</f>
        <v>0</v>
      </c>
    </row>
    <row r="192" spans="2:9" x14ac:dyDescent="0.2">
      <c r="B192" s="9">
        <v>40608</v>
      </c>
      <c r="C192" s="8">
        <v>30.708950000000002</v>
      </c>
      <c r="D192" s="5" t="str">
        <f>TEXT(B192,"mmyy")</f>
        <v>0311</v>
      </c>
      <c r="E192" s="5" t="str">
        <f>LEFT(D192,2)</f>
        <v>03</v>
      </c>
      <c r="F192" s="5" t="str">
        <f>TEXT(B192,"dd")</f>
        <v>06</v>
      </c>
      <c r="G192" s="5" t="str">
        <f>E192&amp;F192</f>
        <v>0306</v>
      </c>
      <c r="H192" s="4">
        <f>IF($C192&lt;65,65-$C192,0)</f>
        <v>34.291049999999998</v>
      </c>
      <c r="I192" s="4">
        <f>IF($C192&gt;=65,$C192-65,0)</f>
        <v>0</v>
      </c>
    </row>
    <row r="193" spans="2:9" x14ac:dyDescent="0.2">
      <c r="B193" s="9">
        <v>40609</v>
      </c>
      <c r="C193" s="8">
        <v>33.311300000000003</v>
      </c>
      <c r="D193" s="5" t="str">
        <f>TEXT(B193,"mmyy")</f>
        <v>0311</v>
      </c>
      <c r="E193" s="5" t="str">
        <f>LEFT(D193,2)</f>
        <v>03</v>
      </c>
      <c r="F193" s="5" t="str">
        <f>TEXT(B193,"dd")</f>
        <v>07</v>
      </c>
      <c r="G193" s="5" t="str">
        <f>E193&amp;F193</f>
        <v>0307</v>
      </c>
      <c r="H193" s="4">
        <f>IF($C193&lt;65,65-$C193,0)</f>
        <v>31.688699999999997</v>
      </c>
      <c r="I193" s="4">
        <f>IF($C193&gt;=65,$C193-65,0)</f>
        <v>0</v>
      </c>
    </row>
    <row r="194" spans="2:9" x14ac:dyDescent="0.2">
      <c r="B194" s="9">
        <v>40610</v>
      </c>
      <c r="C194" s="8">
        <v>43.594700000000003</v>
      </c>
      <c r="D194" s="5" t="str">
        <f>TEXT(B194,"mmyy")</f>
        <v>0311</v>
      </c>
      <c r="E194" s="5" t="str">
        <f>LEFT(D194,2)</f>
        <v>03</v>
      </c>
      <c r="F194" s="5" t="str">
        <f>TEXT(B194,"dd")</f>
        <v>08</v>
      </c>
      <c r="G194" s="5" t="str">
        <f>E194&amp;F194</f>
        <v>0308</v>
      </c>
      <c r="H194" s="4">
        <f>IF($C194&lt;65,65-$C194,0)</f>
        <v>21.405299999999997</v>
      </c>
      <c r="I194" s="4">
        <f>IF($C194&gt;=65,$C194-65,0)</f>
        <v>0</v>
      </c>
    </row>
    <row r="195" spans="2:9" x14ac:dyDescent="0.2">
      <c r="B195" s="9">
        <v>40611</v>
      </c>
      <c r="C195" s="8">
        <v>42.889099999999999</v>
      </c>
      <c r="D195" s="5" t="str">
        <f>TEXT(B195,"mmyy")</f>
        <v>0311</v>
      </c>
      <c r="E195" s="5" t="str">
        <f>LEFT(D195,2)</f>
        <v>03</v>
      </c>
      <c r="F195" s="5" t="str">
        <f>TEXT(B195,"dd")</f>
        <v>09</v>
      </c>
      <c r="G195" s="5" t="str">
        <f>E195&amp;F195</f>
        <v>0309</v>
      </c>
      <c r="H195" s="4">
        <f>IF($C195&lt;65,65-$C195,0)</f>
        <v>22.110900000000001</v>
      </c>
      <c r="I195" s="4">
        <f>IF($C195&gt;=65,$C195-65,0)</f>
        <v>0</v>
      </c>
    </row>
    <row r="196" spans="2:9" x14ac:dyDescent="0.2">
      <c r="B196" s="9">
        <v>40612</v>
      </c>
      <c r="C196" s="8">
        <v>33.571399999999997</v>
      </c>
      <c r="D196" s="5" t="str">
        <f>TEXT(B196,"mmyy")</f>
        <v>0311</v>
      </c>
      <c r="E196" s="5" t="str">
        <f>LEFT(D196,2)</f>
        <v>03</v>
      </c>
      <c r="F196" s="5" t="str">
        <f>TEXT(B196,"dd")</f>
        <v>10</v>
      </c>
      <c r="G196" s="5" t="str">
        <f>E196&amp;F196</f>
        <v>0310</v>
      </c>
      <c r="H196" s="4">
        <f>IF($C196&lt;65,65-$C196,0)</f>
        <v>31.428600000000003</v>
      </c>
      <c r="I196" s="4">
        <f>IF($C196&gt;=65,$C196-65,0)</f>
        <v>0</v>
      </c>
    </row>
    <row r="197" spans="2:9" x14ac:dyDescent="0.2">
      <c r="B197" s="9">
        <v>40613</v>
      </c>
      <c r="C197" s="8">
        <v>39.006500000000003</v>
      </c>
      <c r="D197" s="5" t="str">
        <f>TEXT(B197,"mmyy")</f>
        <v>0311</v>
      </c>
      <c r="E197" s="5" t="str">
        <f>LEFT(D197,2)</f>
        <v>03</v>
      </c>
      <c r="F197" s="5" t="str">
        <f>TEXT(B197,"dd")</f>
        <v>11</v>
      </c>
      <c r="G197" s="5" t="str">
        <f>E197&amp;F197</f>
        <v>0311</v>
      </c>
      <c r="H197" s="4">
        <f>IF($C197&lt;65,65-$C197,0)</f>
        <v>25.993499999999997</v>
      </c>
      <c r="I197" s="4">
        <f>IF($C197&gt;=65,$C197-65,0)</f>
        <v>0</v>
      </c>
    </row>
    <row r="198" spans="2:9" x14ac:dyDescent="0.2">
      <c r="B198" s="9">
        <v>40614</v>
      </c>
      <c r="C198" s="8">
        <v>42.285200000000003</v>
      </c>
      <c r="D198" s="5" t="str">
        <f>TEXT(B198,"mmyy")</f>
        <v>0311</v>
      </c>
      <c r="E198" s="5" t="str">
        <f>LEFT(D198,2)</f>
        <v>03</v>
      </c>
      <c r="F198" s="5" t="str">
        <f>TEXT(B198,"dd")</f>
        <v>12</v>
      </c>
      <c r="G198" s="5" t="str">
        <f>E198&amp;F198</f>
        <v>0312</v>
      </c>
      <c r="H198" s="4">
        <f>IF($C198&lt;65,65-$C198,0)</f>
        <v>22.714799999999997</v>
      </c>
      <c r="I198" s="4">
        <f>IF($C198&gt;=65,$C198-65,0)</f>
        <v>0</v>
      </c>
    </row>
    <row r="199" spans="2:9" x14ac:dyDescent="0.2">
      <c r="B199" s="9">
        <v>40615</v>
      </c>
      <c r="C199" s="8">
        <v>36.116149999999998</v>
      </c>
      <c r="D199" s="5" t="str">
        <f>TEXT(B199,"mmyy")</f>
        <v>0311</v>
      </c>
      <c r="E199" s="5" t="str">
        <f>LEFT(D199,2)</f>
        <v>03</v>
      </c>
      <c r="F199" s="5" t="str">
        <f>TEXT(B199,"dd")</f>
        <v>13</v>
      </c>
      <c r="G199" s="5" t="str">
        <f>E199&amp;F199</f>
        <v>0313</v>
      </c>
      <c r="H199" s="4">
        <f>IF($C199&lt;65,65-$C199,0)</f>
        <v>28.883850000000002</v>
      </c>
      <c r="I199" s="4">
        <f>IF($C199&gt;=65,$C199-65,0)</f>
        <v>0</v>
      </c>
    </row>
    <row r="200" spans="2:9" x14ac:dyDescent="0.2">
      <c r="B200" s="9">
        <v>40616</v>
      </c>
      <c r="C200" s="8">
        <v>38.294150000000002</v>
      </c>
      <c r="D200" s="5" t="str">
        <f>TEXT(B200,"mmyy")</f>
        <v>0311</v>
      </c>
      <c r="E200" s="5" t="str">
        <f>LEFT(D200,2)</f>
        <v>03</v>
      </c>
      <c r="F200" s="5" t="str">
        <f>TEXT(B200,"dd")</f>
        <v>14</v>
      </c>
      <c r="G200" s="5" t="str">
        <f>E200&amp;F200</f>
        <v>0314</v>
      </c>
      <c r="H200" s="4">
        <f>IF($C200&lt;65,65-$C200,0)</f>
        <v>26.705849999999998</v>
      </c>
      <c r="I200" s="4">
        <f>IF($C200&gt;=65,$C200-65,0)</f>
        <v>0</v>
      </c>
    </row>
    <row r="201" spans="2:9" x14ac:dyDescent="0.2">
      <c r="B201" s="9">
        <v>40617</v>
      </c>
      <c r="C201" s="8">
        <v>38.151049999999998</v>
      </c>
      <c r="D201" s="5" t="str">
        <f>TEXT(B201,"mmyy")</f>
        <v>0311</v>
      </c>
      <c r="E201" s="5" t="str">
        <f>LEFT(D201,2)</f>
        <v>03</v>
      </c>
      <c r="F201" s="5" t="str">
        <f>TEXT(B201,"dd")</f>
        <v>15</v>
      </c>
      <c r="G201" s="5" t="str">
        <f>E201&amp;F201</f>
        <v>0315</v>
      </c>
      <c r="H201" s="4">
        <f>IF($C201&lt;65,65-$C201,0)</f>
        <v>26.848950000000002</v>
      </c>
      <c r="I201" s="4">
        <f>IF($C201&gt;=65,$C201-65,0)</f>
        <v>0</v>
      </c>
    </row>
    <row r="202" spans="2:9" x14ac:dyDescent="0.2">
      <c r="B202" s="9">
        <v>40618</v>
      </c>
      <c r="C202" s="8">
        <v>47.567749999999997</v>
      </c>
      <c r="D202" s="5" t="str">
        <f>TEXT(B202,"mmyy")</f>
        <v>0311</v>
      </c>
      <c r="E202" s="5" t="str">
        <f>LEFT(D202,2)</f>
        <v>03</v>
      </c>
      <c r="F202" s="5" t="str">
        <f>TEXT(B202,"dd")</f>
        <v>16</v>
      </c>
      <c r="G202" s="5" t="str">
        <f>E202&amp;F202</f>
        <v>0316</v>
      </c>
      <c r="H202" s="4">
        <f>IF($C202&lt;65,65-$C202,0)</f>
        <v>17.432250000000003</v>
      </c>
      <c r="I202" s="4">
        <f>IF($C202&gt;=65,$C202-65,0)</f>
        <v>0</v>
      </c>
    </row>
    <row r="203" spans="2:9" x14ac:dyDescent="0.2">
      <c r="B203" s="9">
        <v>40619</v>
      </c>
      <c r="C203" s="8">
        <v>58.487450000000003</v>
      </c>
      <c r="D203" s="5" t="str">
        <f>TEXT(B203,"mmyy")</f>
        <v>0311</v>
      </c>
      <c r="E203" s="5" t="str">
        <f>LEFT(D203,2)</f>
        <v>03</v>
      </c>
      <c r="F203" s="5" t="str">
        <f>TEXT(B203,"dd")</f>
        <v>17</v>
      </c>
      <c r="G203" s="5" t="str">
        <f>E203&amp;F203</f>
        <v>0317</v>
      </c>
      <c r="H203" s="4">
        <f>IF($C203&lt;65,65-$C203,0)</f>
        <v>6.5125499999999974</v>
      </c>
      <c r="I203" s="4">
        <f>IF($C203&gt;=65,$C203-65,0)</f>
        <v>0</v>
      </c>
    </row>
    <row r="204" spans="2:9" x14ac:dyDescent="0.2">
      <c r="B204" s="9">
        <v>40620</v>
      </c>
      <c r="C204" s="8">
        <v>46.789250000000003</v>
      </c>
      <c r="D204" s="5" t="str">
        <f>TEXT(B204,"mmyy")</f>
        <v>0311</v>
      </c>
      <c r="E204" s="5" t="str">
        <f>LEFT(D204,2)</f>
        <v>03</v>
      </c>
      <c r="F204" s="5" t="str">
        <f>TEXT(B204,"dd")</f>
        <v>18</v>
      </c>
      <c r="G204" s="5" t="str">
        <f>E204&amp;F204</f>
        <v>0318</v>
      </c>
      <c r="H204" s="4">
        <f>IF($C204&lt;65,65-$C204,0)</f>
        <v>18.210749999999997</v>
      </c>
      <c r="I204" s="4">
        <f>IF($C204&gt;=65,$C204-65,0)</f>
        <v>0</v>
      </c>
    </row>
    <row r="205" spans="2:9" x14ac:dyDescent="0.2">
      <c r="B205" s="9">
        <v>40621</v>
      </c>
      <c r="C205" s="8">
        <v>46.062049999999999</v>
      </c>
      <c r="D205" s="5" t="str">
        <f>TEXT(B205,"mmyy")</f>
        <v>0311</v>
      </c>
      <c r="E205" s="5" t="str">
        <f>LEFT(D205,2)</f>
        <v>03</v>
      </c>
      <c r="F205" s="5" t="str">
        <f>TEXT(B205,"dd")</f>
        <v>19</v>
      </c>
      <c r="G205" s="5" t="str">
        <f>E205&amp;F205</f>
        <v>0319</v>
      </c>
      <c r="H205" s="4">
        <f>IF($C205&lt;65,65-$C205,0)</f>
        <v>18.937950000000001</v>
      </c>
      <c r="I205" s="4">
        <f>IF($C205&gt;=65,$C205-65,0)</f>
        <v>0</v>
      </c>
    </row>
    <row r="206" spans="2:9" x14ac:dyDescent="0.2">
      <c r="B206" s="9">
        <v>40622</v>
      </c>
      <c r="C206" s="8">
        <v>52.534399999999998</v>
      </c>
      <c r="D206" s="5" t="str">
        <f>TEXT(B206,"mmyy")</f>
        <v>0311</v>
      </c>
      <c r="E206" s="5" t="str">
        <f>LEFT(D206,2)</f>
        <v>03</v>
      </c>
      <c r="F206" s="5" t="str">
        <f>TEXT(B206,"dd")</f>
        <v>20</v>
      </c>
      <c r="G206" s="5" t="str">
        <f>E206&amp;F206</f>
        <v>0320</v>
      </c>
      <c r="H206" s="4">
        <f>IF($C206&lt;65,65-$C206,0)</f>
        <v>12.465600000000002</v>
      </c>
      <c r="I206" s="4">
        <f>IF($C206&gt;=65,$C206-65,0)</f>
        <v>0</v>
      </c>
    </row>
    <row r="207" spans="2:9" x14ac:dyDescent="0.2">
      <c r="B207" s="9">
        <v>40623</v>
      </c>
      <c r="C207" s="8">
        <v>56.111449999999998</v>
      </c>
      <c r="D207" s="5" t="str">
        <f>TEXT(B207,"mmyy")</f>
        <v>0311</v>
      </c>
      <c r="E207" s="5" t="str">
        <f>LEFT(D207,2)</f>
        <v>03</v>
      </c>
      <c r="F207" s="5" t="str">
        <f>TEXT(B207,"dd")</f>
        <v>21</v>
      </c>
      <c r="G207" s="5" t="str">
        <f>E207&amp;F207</f>
        <v>0321</v>
      </c>
      <c r="H207" s="4">
        <f>IF($C207&lt;65,65-$C207,0)</f>
        <v>8.8885500000000022</v>
      </c>
      <c r="I207" s="4">
        <f>IF($C207&gt;=65,$C207-65,0)</f>
        <v>0</v>
      </c>
    </row>
    <row r="208" spans="2:9" x14ac:dyDescent="0.2">
      <c r="B208" s="9">
        <v>40624</v>
      </c>
      <c r="C208" s="8">
        <v>51.030949999999997</v>
      </c>
      <c r="D208" s="5" t="str">
        <f>TEXT(B208,"mmyy")</f>
        <v>0311</v>
      </c>
      <c r="E208" s="5" t="str">
        <f>LEFT(D208,2)</f>
        <v>03</v>
      </c>
      <c r="F208" s="5" t="str">
        <f>TEXT(B208,"dd")</f>
        <v>22</v>
      </c>
      <c r="G208" s="5" t="str">
        <f>E208&amp;F208</f>
        <v>0322</v>
      </c>
      <c r="H208" s="4">
        <f>IF($C208&lt;65,65-$C208,0)</f>
        <v>13.969050000000003</v>
      </c>
      <c r="I208" s="4">
        <f>IF($C208&gt;=65,$C208-65,0)</f>
        <v>0</v>
      </c>
    </row>
    <row r="209" spans="2:9" x14ac:dyDescent="0.2">
      <c r="B209" s="9">
        <v>40625</v>
      </c>
      <c r="C209" s="8">
        <v>45.261499999999998</v>
      </c>
      <c r="D209" s="5" t="str">
        <f>TEXT(B209,"mmyy")</f>
        <v>0311</v>
      </c>
      <c r="E209" s="5" t="str">
        <f>LEFT(D209,2)</f>
        <v>03</v>
      </c>
      <c r="F209" s="5" t="str">
        <f>TEXT(B209,"dd")</f>
        <v>23</v>
      </c>
      <c r="G209" s="5" t="str">
        <f>E209&amp;F209</f>
        <v>0323</v>
      </c>
      <c r="H209" s="4">
        <f>IF($C209&lt;65,65-$C209,0)</f>
        <v>19.738500000000002</v>
      </c>
      <c r="I209" s="4">
        <f>IF($C209&gt;=65,$C209-65,0)</f>
        <v>0</v>
      </c>
    </row>
    <row r="210" spans="2:9" x14ac:dyDescent="0.2">
      <c r="B210" s="9">
        <v>40626</v>
      </c>
      <c r="C210" s="8">
        <v>32.436500000000002</v>
      </c>
      <c r="D210" s="5" t="str">
        <f>TEXT(B210,"mmyy")</f>
        <v>0311</v>
      </c>
      <c r="E210" s="5" t="str">
        <f>LEFT(D210,2)</f>
        <v>03</v>
      </c>
      <c r="F210" s="5" t="str">
        <f>TEXT(B210,"dd")</f>
        <v>24</v>
      </c>
      <c r="G210" s="5" t="str">
        <f>E210&amp;F210</f>
        <v>0324</v>
      </c>
      <c r="H210" s="4">
        <f>IF($C210&lt;65,65-$C210,0)</f>
        <v>32.563499999999998</v>
      </c>
      <c r="I210" s="4">
        <f>IF($C210&gt;=65,$C210-65,0)</f>
        <v>0</v>
      </c>
    </row>
    <row r="211" spans="2:9" x14ac:dyDescent="0.2">
      <c r="B211" s="9">
        <v>40627</v>
      </c>
      <c r="C211" s="8">
        <v>32.062100000000001</v>
      </c>
      <c r="D211" s="5" t="str">
        <f>TEXT(B211,"mmyy")</f>
        <v>0311</v>
      </c>
      <c r="E211" s="5" t="str">
        <f>LEFT(D211,2)</f>
        <v>03</v>
      </c>
      <c r="F211" s="5" t="str">
        <f>TEXT(B211,"dd")</f>
        <v>25</v>
      </c>
      <c r="G211" s="5" t="str">
        <f>E211&amp;F211</f>
        <v>0325</v>
      </c>
      <c r="H211" s="4">
        <f>IF($C211&lt;65,65-$C211,0)</f>
        <v>32.937899999999999</v>
      </c>
      <c r="I211" s="4">
        <f>IF($C211&gt;=65,$C211-65,0)</f>
        <v>0</v>
      </c>
    </row>
    <row r="212" spans="2:9" x14ac:dyDescent="0.2">
      <c r="B212" s="9">
        <v>40628</v>
      </c>
      <c r="C212" s="8">
        <v>30.672499999999999</v>
      </c>
      <c r="D212" s="5" t="str">
        <f>TEXT(B212,"mmyy")</f>
        <v>0311</v>
      </c>
      <c r="E212" s="5" t="str">
        <f>LEFT(D212,2)</f>
        <v>03</v>
      </c>
      <c r="F212" s="5" t="str">
        <f>TEXT(B212,"dd")</f>
        <v>26</v>
      </c>
      <c r="G212" s="5" t="str">
        <f>E212&amp;F212</f>
        <v>0326</v>
      </c>
      <c r="H212" s="4">
        <f>IF($C212&lt;65,65-$C212,0)</f>
        <v>34.327500000000001</v>
      </c>
      <c r="I212" s="4">
        <f>IF($C212&gt;=65,$C212-65,0)</f>
        <v>0</v>
      </c>
    </row>
    <row r="213" spans="2:9" x14ac:dyDescent="0.2">
      <c r="B213" s="9">
        <v>40629</v>
      </c>
      <c r="C213" s="8">
        <v>32.394199999999998</v>
      </c>
      <c r="D213" s="5" t="str">
        <f>TEXT(B213,"mmyy")</f>
        <v>0311</v>
      </c>
      <c r="E213" s="5" t="str">
        <f>LEFT(D213,2)</f>
        <v>03</v>
      </c>
      <c r="F213" s="5" t="str">
        <f>TEXT(B213,"dd")</f>
        <v>27</v>
      </c>
      <c r="G213" s="5" t="str">
        <f>E213&amp;F213</f>
        <v>0327</v>
      </c>
      <c r="H213" s="4">
        <f>IF($C213&lt;65,65-$C213,0)</f>
        <v>32.605800000000002</v>
      </c>
      <c r="I213" s="4">
        <f>IF($C213&gt;=65,$C213-65,0)</f>
        <v>0</v>
      </c>
    </row>
    <row r="214" spans="2:9" x14ac:dyDescent="0.2">
      <c r="B214" s="9">
        <v>40630</v>
      </c>
      <c r="C214" s="8">
        <v>35.691800000000001</v>
      </c>
      <c r="D214" s="5" t="str">
        <f>TEXT(B214,"mmyy")</f>
        <v>0311</v>
      </c>
      <c r="E214" s="5" t="str">
        <f>LEFT(D214,2)</f>
        <v>03</v>
      </c>
      <c r="F214" s="5" t="str">
        <f>TEXT(B214,"dd")</f>
        <v>28</v>
      </c>
      <c r="G214" s="5" t="str">
        <f>E214&amp;F214</f>
        <v>0328</v>
      </c>
      <c r="H214" s="4">
        <f>IF($C214&lt;65,65-$C214,0)</f>
        <v>29.308199999999999</v>
      </c>
      <c r="I214" s="4">
        <f>IF($C214&gt;=65,$C214-65,0)</f>
        <v>0</v>
      </c>
    </row>
    <row r="215" spans="2:9" x14ac:dyDescent="0.2">
      <c r="B215" s="9">
        <v>40631</v>
      </c>
      <c r="C215" s="8">
        <v>39.443449999999999</v>
      </c>
      <c r="D215" s="5" t="str">
        <f>TEXT(B215,"mmyy")</f>
        <v>0311</v>
      </c>
      <c r="E215" s="5" t="str">
        <f>LEFT(D215,2)</f>
        <v>03</v>
      </c>
      <c r="F215" s="5" t="str">
        <f>TEXT(B215,"dd")</f>
        <v>29</v>
      </c>
      <c r="G215" s="5" t="str">
        <f>E215&amp;F215</f>
        <v>0329</v>
      </c>
      <c r="H215" s="4">
        <f>IF($C215&lt;65,65-$C215,0)</f>
        <v>25.556550000000001</v>
      </c>
      <c r="I215" s="4">
        <f>IF($C215&gt;=65,$C215-65,0)</f>
        <v>0</v>
      </c>
    </row>
    <row r="216" spans="2:9" x14ac:dyDescent="0.2">
      <c r="B216" s="9">
        <v>40632</v>
      </c>
      <c r="C216" s="8">
        <v>36.263300000000001</v>
      </c>
      <c r="D216" s="5" t="str">
        <f>TEXT(B216,"mmyy")</f>
        <v>0311</v>
      </c>
      <c r="E216" s="5" t="str">
        <f>LEFT(D216,2)</f>
        <v>03</v>
      </c>
      <c r="F216" s="5" t="str">
        <f>TEXT(B216,"dd")</f>
        <v>30</v>
      </c>
      <c r="G216" s="5" t="str">
        <f>E216&amp;F216</f>
        <v>0330</v>
      </c>
      <c r="H216" s="4">
        <f>IF($C216&lt;65,65-$C216,0)</f>
        <v>28.736699999999999</v>
      </c>
      <c r="I216" s="4">
        <f>IF($C216&gt;=65,$C216-65,0)</f>
        <v>0</v>
      </c>
    </row>
    <row r="217" spans="2:9" x14ac:dyDescent="0.2">
      <c r="B217" s="9">
        <v>40633</v>
      </c>
      <c r="C217" s="8">
        <v>37.914349999999999</v>
      </c>
      <c r="D217" s="5" t="str">
        <f>TEXT(B217,"mmyy")</f>
        <v>0311</v>
      </c>
      <c r="E217" s="5" t="str">
        <f>LEFT(D217,2)</f>
        <v>03</v>
      </c>
      <c r="F217" s="5" t="str">
        <f>TEXT(B217,"dd")</f>
        <v>31</v>
      </c>
      <c r="G217" s="5" t="str">
        <f>E217&amp;F217</f>
        <v>0331</v>
      </c>
      <c r="H217" s="4">
        <f>IF($C217&lt;65,65-$C217,0)</f>
        <v>27.085650000000001</v>
      </c>
      <c r="I217" s="4">
        <f>IF($C217&gt;=65,$C217-65,0)</f>
        <v>0</v>
      </c>
    </row>
    <row r="218" spans="2:9" x14ac:dyDescent="0.2">
      <c r="B218" s="9">
        <v>40634</v>
      </c>
      <c r="C218" s="8">
        <v>42.282499999999999</v>
      </c>
      <c r="D218" s="5" t="str">
        <f>TEXT(B218,"mmyy")</f>
        <v>0411</v>
      </c>
      <c r="E218" s="5" t="str">
        <f>LEFT(D218,2)</f>
        <v>04</v>
      </c>
      <c r="F218" s="5" t="str">
        <f>TEXT(B218,"dd")</f>
        <v>01</v>
      </c>
      <c r="G218" s="5" t="str">
        <f>E218&amp;F218</f>
        <v>0401</v>
      </c>
      <c r="H218" s="4">
        <f>IF($C218&lt;65,65-$C218,0)</f>
        <v>22.717500000000001</v>
      </c>
      <c r="I218" s="4">
        <f>IF($C218&gt;=65,$C218-65,0)</f>
        <v>0</v>
      </c>
    </row>
    <row r="219" spans="2:9" x14ac:dyDescent="0.2">
      <c r="B219" s="9">
        <v>40635</v>
      </c>
      <c r="C219" s="8">
        <v>44.469050000000003</v>
      </c>
      <c r="D219" s="5" t="str">
        <f>TEXT(B219,"mmyy")</f>
        <v>0411</v>
      </c>
      <c r="E219" s="5" t="str">
        <f>LEFT(D219,2)</f>
        <v>04</v>
      </c>
      <c r="F219" s="5" t="str">
        <f>TEXT(B219,"dd")</f>
        <v>02</v>
      </c>
      <c r="G219" s="5" t="str">
        <f>E219&amp;F219</f>
        <v>0402</v>
      </c>
      <c r="H219" s="4">
        <f>IF($C219&lt;65,65-$C219,0)</f>
        <v>20.530949999999997</v>
      </c>
      <c r="I219" s="4">
        <f>IF($C219&gt;=65,$C219-65,0)</f>
        <v>0</v>
      </c>
    </row>
    <row r="220" spans="2:9" x14ac:dyDescent="0.2">
      <c r="B220" s="9">
        <v>40636</v>
      </c>
      <c r="C220" s="8">
        <v>58.814599999999999</v>
      </c>
      <c r="D220" s="5" t="str">
        <f>TEXT(B220,"mmyy")</f>
        <v>0411</v>
      </c>
      <c r="E220" s="5" t="str">
        <f>LEFT(D220,2)</f>
        <v>04</v>
      </c>
      <c r="F220" s="5" t="str">
        <f>TEXT(B220,"dd")</f>
        <v>03</v>
      </c>
      <c r="G220" s="5" t="str">
        <f>E220&amp;F220</f>
        <v>0403</v>
      </c>
      <c r="H220" s="4">
        <f>IF($C220&lt;65,65-$C220,0)</f>
        <v>6.1854000000000013</v>
      </c>
      <c r="I220" s="4">
        <f>IF($C220&gt;=65,$C220-65,0)</f>
        <v>0</v>
      </c>
    </row>
    <row r="221" spans="2:9" x14ac:dyDescent="0.2">
      <c r="B221" s="9">
        <v>40637</v>
      </c>
      <c r="C221" s="8">
        <v>49.220149999999997</v>
      </c>
      <c r="D221" s="5" t="str">
        <f>TEXT(B221,"mmyy")</f>
        <v>0411</v>
      </c>
      <c r="E221" s="5" t="str">
        <f>LEFT(D221,2)</f>
        <v>04</v>
      </c>
      <c r="F221" s="5" t="str">
        <f>TEXT(B221,"dd")</f>
        <v>04</v>
      </c>
      <c r="G221" s="5" t="str">
        <f>E221&amp;F221</f>
        <v>0404</v>
      </c>
      <c r="H221" s="4">
        <f>IF($C221&lt;65,65-$C221,0)</f>
        <v>15.779850000000003</v>
      </c>
      <c r="I221" s="4">
        <f>IF($C221&gt;=65,$C221-65,0)</f>
        <v>0</v>
      </c>
    </row>
    <row r="222" spans="2:9" x14ac:dyDescent="0.2">
      <c r="B222" s="9">
        <v>40638</v>
      </c>
      <c r="C222" s="8">
        <v>44.5199</v>
      </c>
      <c r="D222" s="5" t="str">
        <f>TEXT(B222,"mmyy")</f>
        <v>0411</v>
      </c>
      <c r="E222" s="5" t="str">
        <f>LEFT(D222,2)</f>
        <v>04</v>
      </c>
      <c r="F222" s="5" t="str">
        <f>TEXT(B222,"dd")</f>
        <v>05</v>
      </c>
      <c r="G222" s="5" t="str">
        <f>E222&amp;F222</f>
        <v>0405</v>
      </c>
      <c r="H222" s="4">
        <f>IF($C222&lt;65,65-$C222,0)</f>
        <v>20.4801</v>
      </c>
      <c r="I222" s="4">
        <f>IF($C222&gt;=65,$C222-65,0)</f>
        <v>0</v>
      </c>
    </row>
    <row r="223" spans="2:9" x14ac:dyDescent="0.2">
      <c r="B223" s="9">
        <v>40639</v>
      </c>
      <c r="C223" s="8">
        <v>53.691800000000001</v>
      </c>
      <c r="D223" s="5" t="str">
        <f>TEXT(B223,"mmyy")</f>
        <v>0411</v>
      </c>
      <c r="E223" s="5" t="str">
        <f>LEFT(D223,2)</f>
        <v>04</v>
      </c>
      <c r="F223" s="5" t="str">
        <f>TEXT(B223,"dd")</f>
        <v>06</v>
      </c>
      <c r="G223" s="5" t="str">
        <f>E223&amp;F223</f>
        <v>0406</v>
      </c>
      <c r="H223" s="4">
        <f>IF($C223&lt;65,65-$C223,0)</f>
        <v>11.308199999999999</v>
      </c>
      <c r="I223" s="4">
        <f>IF($C223&gt;=65,$C223-65,0)</f>
        <v>0</v>
      </c>
    </row>
    <row r="224" spans="2:9" x14ac:dyDescent="0.2">
      <c r="B224" s="9">
        <v>40640</v>
      </c>
      <c r="C224" s="8">
        <v>50.290700000000001</v>
      </c>
      <c r="D224" s="5" t="str">
        <f>TEXT(B224,"mmyy")</f>
        <v>0411</v>
      </c>
      <c r="E224" s="5" t="str">
        <f>LEFT(D224,2)</f>
        <v>04</v>
      </c>
      <c r="F224" s="5" t="str">
        <f>TEXT(B224,"dd")</f>
        <v>07</v>
      </c>
      <c r="G224" s="5" t="str">
        <f>E224&amp;F224</f>
        <v>0407</v>
      </c>
      <c r="H224" s="4">
        <f>IF($C224&lt;65,65-$C224,0)</f>
        <v>14.709299999999999</v>
      </c>
      <c r="I224" s="4">
        <f>IF($C224&gt;=65,$C224-65,0)</f>
        <v>0</v>
      </c>
    </row>
    <row r="225" spans="2:9" x14ac:dyDescent="0.2">
      <c r="B225" s="9">
        <v>40641</v>
      </c>
      <c r="C225" s="8">
        <v>56.529949999999999</v>
      </c>
      <c r="D225" s="5" t="str">
        <f>TEXT(B225,"mmyy")</f>
        <v>0411</v>
      </c>
      <c r="E225" s="5" t="str">
        <f>LEFT(D225,2)</f>
        <v>04</v>
      </c>
      <c r="F225" s="5" t="str">
        <f>TEXT(B225,"dd")</f>
        <v>08</v>
      </c>
      <c r="G225" s="5" t="str">
        <f>E225&amp;F225</f>
        <v>0408</v>
      </c>
      <c r="H225" s="4">
        <f>IF($C225&lt;65,65-$C225,0)</f>
        <v>8.4700500000000005</v>
      </c>
      <c r="I225" s="4">
        <f>IF($C225&gt;=65,$C225-65,0)</f>
        <v>0</v>
      </c>
    </row>
    <row r="226" spans="2:9" x14ac:dyDescent="0.2">
      <c r="B226" s="9">
        <v>40642</v>
      </c>
      <c r="C226" s="8">
        <v>61.494349999999997</v>
      </c>
      <c r="D226" s="5" t="str">
        <f>TEXT(B226,"mmyy")</f>
        <v>0411</v>
      </c>
      <c r="E226" s="5" t="str">
        <f>LEFT(D226,2)</f>
        <v>04</v>
      </c>
      <c r="F226" s="5" t="str">
        <f>TEXT(B226,"dd")</f>
        <v>09</v>
      </c>
      <c r="G226" s="5" t="str">
        <f>E226&amp;F226</f>
        <v>0409</v>
      </c>
      <c r="H226" s="4">
        <f>IF($C226&lt;65,65-$C226,0)</f>
        <v>3.5056500000000028</v>
      </c>
      <c r="I226" s="4">
        <f>IF($C226&gt;=65,$C226-65,0)</f>
        <v>0</v>
      </c>
    </row>
    <row r="227" spans="2:9" x14ac:dyDescent="0.2">
      <c r="B227" s="9">
        <v>40643</v>
      </c>
      <c r="C227" s="8">
        <v>72.520250000000004</v>
      </c>
      <c r="D227" s="5" t="str">
        <f>TEXT(B227,"mmyy")</f>
        <v>0411</v>
      </c>
      <c r="E227" s="5" t="str">
        <f>LEFT(D227,2)</f>
        <v>04</v>
      </c>
      <c r="F227" s="5" t="str">
        <f>TEXT(B227,"dd")</f>
        <v>10</v>
      </c>
      <c r="G227" s="5" t="str">
        <f>E227&amp;F227</f>
        <v>0410</v>
      </c>
      <c r="H227" s="4">
        <f>IF($C227&lt;65,65-$C227,0)</f>
        <v>0</v>
      </c>
      <c r="I227" s="4">
        <f>IF($C227&gt;=65,$C227-65,0)</f>
        <v>7.5202500000000043</v>
      </c>
    </row>
    <row r="228" spans="2:9" x14ac:dyDescent="0.2">
      <c r="B228" s="9">
        <v>40644</v>
      </c>
      <c r="C228" s="8">
        <v>52.743650000000002</v>
      </c>
      <c r="D228" s="5" t="str">
        <f>TEXT(B228,"mmyy")</f>
        <v>0411</v>
      </c>
      <c r="E228" s="5" t="str">
        <f>LEFT(D228,2)</f>
        <v>04</v>
      </c>
      <c r="F228" s="5" t="str">
        <f>TEXT(B228,"dd")</f>
        <v>11</v>
      </c>
      <c r="G228" s="5" t="str">
        <f>E228&amp;F228</f>
        <v>0411</v>
      </c>
      <c r="H228" s="4">
        <f>IF($C228&lt;65,65-$C228,0)</f>
        <v>12.256349999999998</v>
      </c>
      <c r="I228" s="4">
        <f>IF($C228&gt;=65,$C228-65,0)</f>
        <v>0</v>
      </c>
    </row>
    <row r="229" spans="2:9" x14ac:dyDescent="0.2">
      <c r="B229" s="9">
        <v>40645</v>
      </c>
      <c r="C229" s="8">
        <v>48.93215</v>
      </c>
      <c r="D229" s="5" t="str">
        <f>TEXT(B229,"mmyy")</f>
        <v>0411</v>
      </c>
      <c r="E229" s="5" t="str">
        <f>LEFT(D229,2)</f>
        <v>04</v>
      </c>
      <c r="F229" s="5" t="str">
        <f>TEXT(B229,"dd")</f>
        <v>12</v>
      </c>
      <c r="G229" s="5" t="str">
        <f>E229&amp;F229</f>
        <v>0412</v>
      </c>
      <c r="H229" s="4">
        <f>IF($C229&lt;65,65-$C229,0)</f>
        <v>16.06785</v>
      </c>
      <c r="I229" s="4">
        <f>IF($C229&gt;=65,$C229-65,0)</f>
        <v>0</v>
      </c>
    </row>
    <row r="230" spans="2:9" x14ac:dyDescent="0.2">
      <c r="B230" s="9">
        <v>40646</v>
      </c>
      <c r="C230" s="8">
        <v>53.7746</v>
      </c>
      <c r="D230" s="5" t="str">
        <f>TEXT(B230,"mmyy")</f>
        <v>0411</v>
      </c>
      <c r="E230" s="5" t="str">
        <f>LEFT(D230,2)</f>
        <v>04</v>
      </c>
      <c r="F230" s="5" t="str">
        <f>TEXT(B230,"dd")</f>
        <v>13</v>
      </c>
      <c r="G230" s="5" t="str">
        <f>E230&amp;F230</f>
        <v>0413</v>
      </c>
      <c r="H230" s="4">
        <f>IF($C230&lt;65,65-$C230,0)</f>
        <v>11.2254</v>
      </c>
      <c r="I230" s="4">
        <f>IF($C230&gt;=65,$C230-65,0)</f>
        <v>0</v>
      </c>
    </row>
    <row r="231" spans="2:9" x14ac:dyDescent="0.2">
      <c r="B231" s="9">
        <v>40647</v>
      </c>
      <c r="C231" s="8">
        <v>55.289299999999997</v>
      </c>
      <c r="D231" s="5" t="str">
        <f>TEXT(B231,"mmyy")</f>
        <v>0411</v>
      </c>
      <c r="E231" s="5" t="str">
        <f>LEFT(D231,2)</f>
        <v>04</v>
      </c>
      <c r="F231" s="5" t="str">
        <f>TEXT(B231,"dd")</f>
        <v>14</v>
      </c>
      <c r="G231" s="5" t="str">
        <f>E231&amp;F231</f>
        <v>0414</v>
      </c>
      <c r="H231" s="4">
        <f>IF($C231&lt;65,65-$C231,0)</f>
        <v>9.7107000000000028</v>
      </c>
      <c r="I231" s="4">
        <f>IF($C231&gt;=65,$C231-65,0)</f>
        <v>0</v>
      </c>
    </row>
    <row r="232" spans="2:9" x14ac:dyDescent="0.2">
      <c r="B232" s="9">
        <v>40648</v>
      </c>
      <c r="C232" s="8">
        <v>51.311300000000003</v>
      </c>
      <c r="D232" s="5" t="str">
        <f>TEXT(B232,"mmyy")</f>
        <v>0411</v>
      </c>
      <c r="E232" s="5" t="str">
        <f>LEFT(D232,2)</f>
        <v>04</v>
      </c>
      <c r="F232" s="5" t="str">
        <f>TEXT(B232,"dd")</f>
        <v>15</v>
      </c>
      <c r="G232" s="5" t="str">
        <f>E232&amp;F232</f>
        <v>0415</v>
      </c>
      <c r="H232" s="4">
        <f>IF($C232&lt;65,65-$C232,0)</f>
        <v>13.688699999999997</v>
      </c>
      <c r="I232" s="4">
        <f>IF($C232&gt;=65,$C232-65,0)</f>
        <v>0</v>
      </c>
    </row>
    <row r="233" spans="2:9" x14ac:dyDescent="0.2">
      <c r="B233" s="9">
        <v>40649</v>
      </c>
      <c r="C233" s="8">
        <v>43.802599999999998</v>
      </c>
      <c r="D233" s="5" t="str">
        <f>TEXT(B233,"mmyy")</f>
        <v>0411</v>
      </c>
      <c r="E233" s="5" t="str">
        <f>LEFT(D233,2)</f>
        <v>04</v>
      </c>
      <c r="F233" s="5" t="str">
        <f>TEXT(B233,"dd")</f>
        <v>16</v>
      </c>
      <c r="G233" s="5" t="str">
        <f>E233&amp;F233</f>
        <v>0416</v>
      </c>
      <c r="H233" s="4">
        <f>IF($C233&lt;65,65-$C233,0)</f>
        <v>21.197400000000002</v>
      </c>
      <c r="I233" s="4">
        <f>IF($C233&gt;=65,$C233-65,0)</f>
        <v>0</v>
      </c>
    </row>
    <row r="234" spans="2:9" x14ac:dyDescent="0.2">
      <c r="B234" s="9">
        <v>40650</v>
      </c>
      <c r="C234" s="8">
        <v>49.720550000000003</v>
      </c>
      <c r="D234" s="5" t="str">
        <f>TEXT(B234,"mmyy")</f>
        <v>0411</v>
      </c>
      <c r="E234" s="5" t="str">
        <f>LEFT(D234,2)</f>
        <v>04</v>
      </c>
      <c r="F234" s="5" t="str">
        <f>TEXT(B234,"dd")</f>
        <v>17</v>
      </c>
      <c r="G234" s="5" t="str">
        <f>E234&amp;F234</f>
        <v>0417</v>
      </c>
      <c r="H234" s="4">
        <f>IF($C234&lt;65,65-$C234,0)</f>
        <v>15.279449999999997</v>
      </c>
      <c r="I234" s="4">
        <f>IF($C234&gt;=65,$C234-65,0)</f>
        <v>0</v>
      </c>
    </row>
    <row r="235" spans="2:9" x14ac:dyDescent="0.2">
      <c r="B235" s="9">
        <v>40651</v>
      </c>
      <c r="C235" s="8">
        <v>50.204300000000003</v>
      </c>
      <c r="D235" s="5" t="str">
        <f>TEXT(B235,"mmyy")</f>
        <v>0411</v>
      </c>
      <c r="E235" s="5" t="str">
        <f>LEFT(D235,2)</f>
        <v>04</v>
      </c>
      <c r="F235" s="5" t="str">
        <f>TEXT(B235,"dd")</f>
        <v>18</v>
      </c>
      <c r="G235" s="5" t="str">
        <f>E235&amp;F235</f>
        <v>0418</v>
      </c>
      <c r="H235" s="4">
        <f>IF($C235&lt;65,65-$C235,0)</f>
        <v>14.795699999999997</v>
      </c>
      <c r="I235" s="4">
        <f>IF($C235&gt;=65,$C235-65,0)</f>
        <v>0</v>
      </c>
    </row>
    <row r="236" spans="2:9" x14ac:dyDescent="0.2">
      <c r="B236" s="9">
        <v>40652</v>
      </c>
      <c r="C236" s="8">
        <v>50.654299999999999</v>
      </c>
      <c r="D236" s="5" t="str">
        <f>TEXT(B236,"mmyy")</f>
        <v>0411</v>
      </c>
      <c r="E236" s="5" t="str">
        <f>LEFT(D236,2)</f>
        <v>04</v>
      </c>
      <c r="F236" s="5" t="str">
        <f>TEXT(B236,"dd")</f>
        <v>19</v>
      </c>
      <c r="G236" s="5" t="str">
        <f>E236&amp;F236</f>
        <v>0419</v>
      </c>
      <c r="H236" s="4">
        <f>IF($C236&lt;65,65-$C236,0)</f>
        <v>14.345700000000001</v>
      </c>
      <c r="I236" s="4">
        <f>IF($C236&gt;=65,$C236-65,0)</f>
        <v>0</v>
      </c>
    </row>
    <row r="237" spans="2:9" x14ac:dyDescent="0.2">
      <c r="B237" s="9">
        <v>40653</v>
      </c>
      <c r="C237" s="8">
        <v>40.430300000000003</v>
      </c>
      <c r="D237" s="5" t="str">
        <f>TEXT(B237,"mmyy")</f>
        <v>0411</v>
      </c>
      <c r="E237" s="5" t="str">
        <f>LEFT(D237,2)</f>
        <v>04</v>
      </c>
      <c r="F237" s="5" t="str">
        <f>TEXT(B237,"dd")</f>
        <v>20</v>
      </c>
      <c r="G237" s="5" t="str">
        <f>E237&amp;F237</f>
        <v>0420</v>
      </c>
      <c r="H237" s="4">
        <f>IF($C237&lt;65,65-$C237,0)</f>
        <v>24.569699999999997</v>
      </c>
      <c r="I237" s="4">
        <f>IF($C237&gt;=65,$C237-65,0)</f>
        <v>0</v>
      </c>
    </row>
    <row r="238" spans="2:9" x14ac:dyDescent="0.2">
      <c r="B238" s="9">
        <v>40654</v>
      </c>
      <c r="C238" s="8">
        <v>48.9146</v>
      </c>
      <c r="D238" s="5" t="str">
        <f>TEXT(B238,"mmyy")</f>
        <v>0411</v>
      </c>
      <c r="E238" s="5" t="str">
        <f>LEFT(D238,2)</f>
        <v>04</v>
      </c>
      <c r="F238" s="5" t="str">
        <f>TEXT(B238,"dd")</f>
        <v>21</v>
      </c>
      <c r="G238" s="5" t="str">
        <f>E238&amp;F238</f>
        <v>0421</v>
      </c>
      <c r="H238" s="4">
        <f>IF($C238&lt;65,65-$C238,0)</f>
        <v>16.0854</v>
      </c>
      <c r="I238" s="4">
        <f>IF($C238&gt;=65,$C238-65,0)</f>
        <v>0</v>
      </c>
    </row>
    <row r="239" spans="2:9" x14ac:dyDescent="0.2">
      <c r="B239" s="9">
        <v>40655</v>
      </c>
      <c r="C239" s="8">
        <v>55.407200000000003</v>
      </c>
      <c r="D239" s="5" t="str">
        <f>TEXT(B239,"mmyy")</f>
        <v>0411</v>
      </c>
      <c r="E239" s="5" t="str">
        <f>LEFT(D239,2)</f>
        <v>04</v>
      </c>
      <c r="F239" s="5" t="str">
        <f>TEXT(B239,"dd")</f>
        <v>22</v>
      </c>
      <c r="G239" s="5" t="str">
        <f>E239&amp;F239</f>
        <v>0422</v>
      </c>
      <c r="H239" s="4">
        <f>IF($C239&lt;65,65-$C239,0)</f>
        <v>9.5927999999999969</v>
      </c>
      <c r="I239" s="4">
        <f>IF($C239&gt;=65,$C239-65,0)</f>
        <v>0</v>
      </c>
    </row>
    <row r="240" spans="2:9" x14ac:dyDescent="0.2">
      <c r="B240" s="9">
        <v>40656</v>
      </c>
      <c r="C240" s="8">
        <v>60.487699999999997</v>
      </c>
      <c r="D240" s="5" t="str">
        <f>TEXT(B240,"mmyy")</f>
        <v>0411</v>
      </c>
      <c r="E240" s="5" t="str">
        <f>LEFT(D240,2)</f>
        <v>04</v>
      </c>
      <c r="F240" s="5" t="str">
        <f>TEXT(B240,"dd")</f>
        <v>23</v>
      </c>
      <c r="G240" s="5" t="str">
        <f>E240&amp;F240</f>
        <v>0423</v>
      </c>
      <c r="H240" s="4">
        <f>IF($C240&lt;65,65-$C240,0)</f>
        <v>4.5123000000000033</v>
      </c>
      <c r="I240" s="4">
        <f>IF($C240&gt;=65,$C240-65,0)</f>
        <v>0</v>
      </c>
    </row>
    <row r="241" spans="2:9" x14ac:dyDescent="0.2">
      <c r="B241" s="9">
        <v>40657</v>
      </c>
      <c r="C241" s="8">
        <v>58.271900000000002</v>
      </c>
      <c r="D241" s="5" t="str">
        <f>TEXT(B241,"mmyy")</f>
        <v>0411</v>
      </c>
      <c r="E241" s="5" t="str">
        <f>LEFT(D241,2)</f>
        <v>04</v>
      </c>
      <c r="F241" s="5" t="str">
        <f>TEXT(B241,"dd")</f>
        <v>24</v>
      </c>
      <c r="G241" s="5" t="str">
        <f>E241&amp;F241</f>
        <v>0424</v>
      </c>
      <c r="H241" s="4">
        <f>IF($C241&lt;65,65-$C241,0)</f>
        <v>6.7280999999999977</v>
      </c>
      <c r="I241" s="4">
        <f>IF($C241&gt;=65,$C241-65,0)</f>
        <v>0</v>
      </c>
    </row>
    <row r="242" spans="2:9" x14ac:dyDescent="0.2">
      <c r="B242" s="9">
        <v>40658</v>
      </c>
      <c r="C242" s="8">
        <v>58.6265</v>
      </c>
      <c r="D242" s="5" t="str">
        <f>TEXT(B242,"mmyy")</f>
        <v>0411</v>
      </c>
      <c r="E242" s="5" t="str">
        <f>LEFT(D242,2)</f>
        <v>04</v>
      </c>
      <c r="F242" s="5" t="str">
        <f>TEXT(B242,"dd")</f>
        <v>25</v>
      </c>
      <c r="G242" s="5" t="str">
        <f>E242&amp;F242</f>
        <v>0425</v>
      </c>
      <c r="H242" s="4">
        <f>IF($C242&lt;65,65-$C242,0)</f>
        <v>6.3734999999999999</v>
      </c>
      <c r="I242" s="4">
        <f>IF($C242&gt;=65,$C242-65,0)</f>
        <v>0</v>
      </c>
    </row>
    <row r="243" spans="2:9" x14ac:dyDescent="0.2">
      <c r="B243" s="9">
        <v>40659</v>
      </c>
      <c r="C243" s="8">
        <v>63.675049999999999</v>
      </c>
      <c r="D243" s="5" t="str">
        <f>TEXT(B243,"mmyy")</f>
        <v>0411</v>
      </c>
      <c r="E243" s="5" t="str">
        <f>LEFT(D243,2)</f>
        <v>04</v>
      </c>
      <c r="F243" s="5" t="str">
        <f>TEXT(B243,"dd")</f>
        <v>26</v>
      </c>
      <c r="G243" s="5" t="str">
        <f>E243&amp;F243</f>
        <v>0426</v>
      </c>
      <c r="H243" s="4">
        <f>IF($C243&lt;65,65-$C243,0)</f>
        <v>1.3249500000000012</v>
      </c>
      <c r="I243" s="4">
        <f>IF($C243&gt;=65,$C243-65,0)</f>
        <v>0</v>
      </c>
    </row>
    <row r="244" spans="2:9" x14ac:dyDescent="0.2">
      <c r="B244" s="9">
        <v>40660</v>
      </c>
      <c r="C244" s="8">
        <v>52.5137</v>
      </c>
      <c r="D244" s="5" t="str">
        <f>TEXT(B244,"mmyy")</f>
        <v>0411</v>
      </c>
      <c r="E244" s="5" t="str">
        <f>LEFT(D244,2)</f>
        <v>04</v>
      </c>
      <c r="F244" s="5" t="str">
        <f>TEXT(B244,"dd")</f>
        <v>27</v>
      </c>
      <c r="G244" s="5" t="str">
        <f>E244&amp;F244</f>
        <v>0427</v>
      </c>
      <c r="H244" s="4">
        <f>IF($C244&lt;65,65-$C244,0)</f>
        <v>12.4863</v>
      </c>
      <c r="I244" s="4">
        <f>IF($C244&gt;=65,$C244-65,0)</f>
        <v>0</v>
      </c>
    </row>
    <row r="245" spans="2:9" x14ac:dyDescent="0.2">
      <c r="B245" s="9">
        <v>40661</v>
      </c>
      <c r="C245" s="8">
        <v>46.504399999999997</v>
      </c>
      <c r="D245" s="5" t="str">
        <f>TEXT(B245,"mmyy")</f>
        <v>0411</v>
      </c>
      <c r="E245" s="5" t="str">
        <f>LEFT(D245,2)</f>
        <v>04</v>
      </c>
      <c r="F245" s="5" t="str">
        <f>TEXT(B245,"dd")</f>
        <v>28</v>
      </c>
      <c r="G245" s="5" t="str">
        <f>E245&amp;F245</f>
        <v>0428</v>
      </c>
      <c r="H245" s="4">
        <f>IF($C245&lt;65,65-$C245,0)</f>
        <v>18.495600000000003</v>
      </c>
      <c r="I245" s="4">
        <f>IF($C245&gt;=65,$C245-65,0)</f>
        <v>0</v>
      </c>
    </row>
    <row r="246" spans="2:9" x14ac:dyDescent="0.2">
      <c r="B246" s="9">
        <v>40662</v>
      </c>
      <c r="C246" s="8">
        <v>52.132820000000002</v>
      </c>
      <c r="D246" s="5" t="str">
        <f>TEXT(B246,"mmyy")</f>
        <v>0411</v>
      </c>
      <c r="E246" s="5" t="str">
        <f>LEFT(D246,2)</f>
        <v>04</v>
      </c>
      <c r="F246" s="5" t="str">
        <f>TEXT(B246,"dd")</f>
        <v>29</v>
      </c>
      <c r="G246" s="5" t="str">
        <f>E246&amp;F246</f>
        <v>0429</v>
      </c>
      <c r="H246" s="4">
        <f>IF($C246&lt;65,65-$C246,0)</f>
        <v>12.867179999999998</v>
      </c>
      <c r="I246" s="4">
        <f>IF($C246&gt;=65,$C246-65,0)</f>
        <v>0</v>
      </c>
    </row>
    <row r="247" spans="2:9" x14ac:dyDescent="0.2">
      <c r="B247" s="9">
        <v>40663</v>
      </c>
      <c r="C247" s="8">
        <v>60.635210000000001</v>
      </c>
      <c r="D247" s="5" t="str">
        <f>TEXT(B247,"mmyy")</f>
        <v>0411</v>
      </c>
      <c r="E247" s="5" t="str">
        <f>LEFT(D247,2)</f>
        <v>04</v>
      </c>
      <c r="F247" s="5" t="str">
        <f>TEXT(B247,"dd")</f>
        <v>30</v>
      </c>
      <c r="G247" s="5" t="str">
        <f>E247&amp;F247</f>
        <v>0430</v>
      </c>
      <c r="H247" s="4">
        <f>IF($C247&lt;65,65-$C247,0)</f>
        <v>4.3647899999999993</v>
      </c>
      <c r="I247" s="4">
        <f>IF($C247&gt;=65,$C247-65,0)</f>
        <v>0</v>
      </c>
    </row>
    <row r="248" spans="2:9" x14ac:dyDescent="0.2">
      <c r="B248" s="9">
        <v>40664</v>
      </c>
      <c r="C248" s="8">
        <v>54.821334290000003</v>
      </c>
      <c r="D248" s="5" t="str">
        <f>TEXT(B248,"mmyy")</f>
        <v>0511</v>
      </c>
      <c r="E248" s="5" t="str">
        <f>LEFT(D248,2)</f>
        <v>05</v>
      </c>
      <c r="F248" s="5" t="str">
        <f>TEXT(B248,"dd")</f>
        <v>01</v>
      </c>
      <c r="G248" s="5" t="str">
        <f>E248&amp;F248</f>
        <v>0501</v>
      </c>
      <c r="H248" s="4">
        <f>IF($C248&lt;65,65-$C248,0)</f>
        <v>10.178665709999997</v>
      </c>
      <c r="I248" s="4">
        <f>IF($C248&gt;=65,$C248-65,0)</f>
        <v>0</v>
      </c>
    </row>
    <row r="249" spans="2:9" x14ac:dyDescent="0.2">
      <c r="B249" s="9">
        <v>40665</v>
      </c>
      <c r="C249" s="8">
        <v>47.225900000000003</v>
      </c>
      <c r="D249" s="5" t="str">
        <f>TEXT(B249,"mmyy")</f>
        <v>0511</v>
      </c>
      <c r="E249" s="5" t="str">
        <f>LEFT(D249,2)</f>
        <v>05</v>
      </c>
      <c r="F249" s="5" t="str">
        <f>TEXT(B249,"dd")</f>
        <v>02</v>
      </c>
      <c r="G249" s="5" t="str">
        <f>E249&amp;F249</f>
        <v>0502</v>
      </c>
      <c r="H249" s="4">
        <f>IF($C249&lt;65,65-$C249,0)</f>
        <v>17.774099999999997</v>
      </c>
      <c r="I249" s="4">
        <f>IF($C249&gt;=65,$C249-65,0)</f>
        <v>0</v>
      </c>
    </row>
    <row r="250" spans="2:9" x14ac:dyDescent="0.2">
      <c r="B250" s="9">
        <v>40666</v>
      </c>
      <c r="C250" s="8">
        <v>47.405299999999997</v>
      </c>
      <c r="D250" s="5" t="str">
        <f>TEXT(B250,"mmyy")</f>
        <v>0511</v>
      </c>
      <c r="E250" s="5" t="str">
        <f>LEFT(D250,2)</f>
        <v>05</v>
      </c>
      <c r="F250" s="5" t="str">
        <f>TEXT(B250,"dd")</f>
        <v>03</v>
      </c>
      <c r="G250" s="5" t="str">
        <f>E250&amp;F250</f>
        <v>0503</v>
      </c>
      <c r="H250" s="4">
        <f>IF($C250&lt;65,65-$C250,0)</f>
        <v>17.594700000000003</v>
      </c>
      <c r="I250" s="4">
        <f>IF($C250&gt;=65,$C250-65,0)</f>
        <v>0</v>
      </c>
    </row>
    <row r="251" spans="2:9" x14ac:dyDescent="0.2">
      <c r="B251" s="9">
        <v>40667</v>
      </c>
      <c r="C251" s="8">
        <v>43.684249999999999</v>
      </c>
      <c r="D251" s="5" t="str">
        <f>TEXT(B251,"mmyy")</f>
        <v>0511</v>
      </c>
      <c r="E251" s="5" t="str">
        <f>LEFT(D251,2)</f>
        <v>05</v>
      </c>
      <c r="F251" s="5" t="str">
        <f>TEXT(B251,"dd")</f>
        <v>04</v>
      </c>
      <c r="G251" s="5" t="str">
        <f>E251&amp;F251</f>
        <v>0504</v>
      </c>
      <c r="H251" s="4">
        <f>IF($C251&lt;65,65-$C251,0)</f>
        <v>21.315750000000001</v>
      </c>
      <c r="I251" s="4">
        <f>IF($C251&gt;=65,$C251-65,0)</f>
        <v>0</v>
      </c>
    </row>
    <row r="252" spans="2:9" x14ac:dyDescent="0.2">
      <c r="B252" s="9">
        <v>40668</v>
      </c>
      <c r="C252" s="8">
        <v>54.80735</v>
      </c>
      <c r="D252" s="5" t="str">
        <f>TEXT(B252,"mmyy")</f>
        <v>0511</v>
      </c>
      <c r="E252" s="5" t="str">
        <f>LEFT(D252,2)</f>
        <v>05</v>
      </c>
      <c r="F252" s="5" t="str">
        <f>TEXT(B252,"dd")</f>
        <v>05</v>
      </c>
      <c r="G252" s="5" t="str">
        <f>E252&amp;F252</f>
        <v>0505</v>
      </c>
      <c r="H252" s="4">
        <f>IF($C252&lt;65,65-$C252,0)</f>
        <v>10.19265</v>
      </c>
      <c r="I252" s="4">
        <f>IF($C252&gt;=65,$C252-65,0)</f>
        <v>0</v>
      </c>
    </row>
    <row r="253" spans="2:9" x14ac:dyDescent="0.2">
      <c r="B253" s="9">
        <v>40669</v>
      </c>
      <c r="C253" s="8">
        <v>57.890300000000003</v>
      </c>
      <c r="D253" s="5" t="str">
        <f>TEXT(B253,"mmyy")</f>
        <v>0511</v>
      </c>
      <c r="E253" s="5" t="str">
        <f>LEFT(D253,2)</f>
        <v>05</v>
      </c>
      <c r="F253" s="5" t="str">
        <f>TEXT(B253,"dd")</f>
        <v>06</v>
      </c>
      <c r="G253" s="5" t="str">
        <f>E253&amp;F253</f>
        <v>0506</v>
      </c>
      <c r="H253" s="4">
        <f>IF($C253&lt;65,65-$C253,0)</f>
        <v>7.1096999999999966</v>
      </c>
      <c r="I253" s="4">
        <f>IF($C253&gt;=65,$C253-65,0)</f>
        <v>0</v>
      </c>
    </row>
    <row r="254" spans="2:9" x14ac:dyDescent="0.2">
      <c r="B254" s="9">
        <v>40670</v>
      </c>
      <c r="C254" s="8">
        <v>57.591949999999997</v>
      </c>
      <c r="D254" s="5" t="str">
        <f>TEXT(B254,"mmyy")</f>
        <v>0511</v>
      </c>
      <c r="E254" s="5" t="str">
        <f>LEFT(D254,2)</f>
        <v>05</v>
      </c>
      <c r="F254" s="5" t="str">
        <f>TEXT(B254,"dd")</f>
        <v>07</v>
      </c>
      <c r="G254" s="5" t="str">
        <f>E254&amp;F254</f>
        <v>0507</v>
      </c>
      <c r="H254" s="4">
        <f>IF($C254&lt;65,65-$C254,0)</f>
        <v>7.4080500000000029</v>
      </c>
      <c r="I254" s="4">
        <f>IF($C254&gt;=65,$C254-65,0)</f>
        <v>0</v>
      </c>
    </row>
    <row r="255" spans="2:9" x14ac:dyDescent="0.2">
      <c r="B255" s="9">
        <v>40671</v>
      </c>
      <c r="C255" s="8">
        <v>63.027500000000003</v>
      </c>
      <c r="D255" s="5" t="str">
        <f>TEXT(B255,"mmyy")</f>
        <v>0511</v>
      </c>
      <c r="E255" s="5" t="str">
        <f>LEFT(D255,2)</f>
        <v>05</v>
      </c>
      <c r="F255" s="5" t="str">
        <f>TEXT(B255,"dd")</f>
        <v>08</v>
      </c>
      <c r="G255" s="5" t="str">
        <f>E255&amp;F255</f>
        <v>0508</v>
      </c>
      <c r="H255" s="4">
        <f>IF($C255&lt;65,65-$C255,0)</f>
        <v>1.9724999999999966</v>
      </c>
      <c r="I255" s="4">
        <f>IF($C255&gt;=65,$C255-65,0)</f>
        <v>0</v>
      </c>
    </row>
    <row r="256" spans="2:9" x14ac:dyDescent="0.2">
      <c r="B256" s="9">
        <v>40672</v>
      </c>
      <c r="C256" s="8">
        <v>66.267499999999998</v>
      </c>
      <c r="D256" s="5" t="str">
        <f>TEXT(B256,"mmyy")</f>
        <v>0511</v>
      </c>
      <c r="E256" s="5" t="str">
        <f>LEFT(D256,2)</f>
        <v>05</v>
      </c>
      <c r="F256" s="5" t="str">
        <f>TEXT(B256,"dd")</f>
        <v>09</v>
      </c>
      <c r="G256" s="5" t="str">
        <f>E256&amp;F256</f>
        <v>0509</v>
      </c>
      <c r="H256" s="4">
        <f>IF($C256&lt;65,65-$C256,0)</f>
        <v>0</v>
      </c>
      <c r="I256" s="4">
        <f>IF($C256&gt;=65,$C256-65,0)</f>
        <v>1.2674999999999983</v>
      </c>
    </row>
    <row r="257" spans="2:9" x14ac:dyDescent="0.2">
      <c r="B257" s="9">
        <v>40673</v>
      </c>
      <c r="C257" s="8">
        <v>71.291749999999993</v>
      </c>
      <c r="D257" s="5" t="str">
        <f>TEXT(B257,"mmyy")</f>
        <v>0511</v>
      </c>
      <c r="E257" s="5" t="str">
        <f>LEFT(D257,2)</f>
        <v>05</v>
      </c>
      <c r="F257" s="5" t="str">
        <f>TEXT(B257,"dd")</f>
        <v>10</v>
      </c>
      <c r="G257" s="5" t="str">
        <f>E257&amp;F257</f>
        <v>0510</v>
      </c>
      <c r="H257" s="4">
        <f>IF($C257&lt;65,65-$C257,0)</f>
        <v>0</v>
      </c>
      <c r="I257" s="4">
        <f>IF($C257&gt;=65,$C257-65,0)</f>
        <v>6.2917499999999933</v>
      </c>
    </row>
    <row r="258" spans="2:9" x14ac:dyDescent="0.2">
      <c r="B258" s="9">
        <v>40674</v>
      </c>
      <c r="C258" s="8">
        <v>74.715800000000002</v>
      </c>
      <c r="D258" s="5" t="str">
        <f>TEXT(B258,"mmyy")</f>
        <v>0511</v>
      </c>
      <c r="E258" s="5" t="str">
        <f>LEFT(D258,2)</f>
        <v>05</v>
      </c>
      <c r="F258" s="5" t="str">
        <f>TEXT(B258,"dd")</f>
        <v>11</v>
      </c>
      <c r="G258" s="5" t="str">
        <f>E258&amp;F258</f>
        <v>0511</v>
      </c>
      <c r="H258" s="4">
        <f>IF($C258&lt;65,65-$C258,0)</f>
        <v>0</v>
      </c>
      <c r="I258" s="4">
        <f>IF($C258&gt;=65,$C258-65,0)</f>
        <v>9.7158000000000015</v>
      </c>
    </row>
    <row r="259" spans="2:9" x14ac:dyDescent="0.2">
      <c r="B259" s="9">
        <v>40675</v>
      </c>
      <c r="C259" s="8">
        <v>74.617249999999999</v>
      </c>
      <c r="D259" s="5" t="str">
        <f>TEXT(B259,"mmyy")</f>
        <v>0511</v>
      </c>
      <c r="E259" s="5" t="str">
        <f>LEFT(D259,2)</f>
        <v>05</v>
      </c>
      <c r="F259" s="5" t="str">
        <f>TEXT(B259,"dd")</f>
        <v>12</v>
      </c>
      <c r="G259" s="5" t="str">
        <f>E259&amp;F259</f>
        <v>0512</v>
      </c>
      <c r="H259" s="4">
        <f>IF($C259&lt;65,65-$C259,0)</f>
        <v>0</v>
      </c>
      <c r="I259" s="4">
        <f>IF($C259&gt;=65,$C259-65,0)</f>
        <v>9.6172499999999985</v>
      </c>
    </row>
    <row r="260" spans="2:9" x14ac:dyDescent="0.2">
      <c r="B260" s="9">
        <v>40676</v>
      </c>
      <c r="C260" s="8">
        <v>68.547650000000004</v>
      </c>
      <c r="D260" s="5" t="str">
        <f>TEXT(B260,"mmyy")</f>
        <v>0511</v>
      </c>
      <c r="E260" s="5" t="str">
        <f>LEFT(D260,2)</f>
        <v>05</v>
      </c>
      <c r="F260" s="5" t="str">
        <f>TEXT(B260,"dd")</f>
        <v>13</v>
      </c>
      <c r="G260" s="5" t="str">
        <f>E260&amp;F260</f>
        <v>0513</v>
      </c>
      <c r="H260" s="4">
        <f>IF($C260&lt;65,65-$C260,0)</f>
        <v>0</v>
      </c>
      <c r="I260" s="4">
        <f>IF($C260&gt;=65,$C260-65,0)</f>
        <v>3.5476500000000044</v>
      </c>
    </row>
    <row r="261" spans="2:9" x14ac:dyDescent="0.2">
      <c r="B261" s="9">
        <v>40677</v>
      </c>
      <c r="C261" s="8">
        <v>59.395099999999999</v>
      </c>
      <c r="D261" s="5" t="str">
        <f>TEXT(B261,"mmyy")</f>
        <v>0511</v>
      </c>
      <c r="E261" s="5" t="str">
        <f>LEFT(D261,2)</f>
        <v>05</v>
      </c>
      <c r="F261" s="5" t="str">
        <f>TEXT(B261,"dd")</f>
        <v>14</v>
      </c>
      <c r="G261" s="5" t="str">
        <f>E261&amp;F261</f>
        <v>0514</v>
      </c>
      <c r="H261" s="4">
        <f>IF($C261&lt;65,65-$C261,0)</f>
        <v>5.6049000000000007</v>
      </c>
      <c r="I261" s="4">
        <f>IF($C261&gt;=65,$C261-65,0)</f>
        <v>0</v>
      </c>
    </row>
    <row r="262" spans="2:9" x14ac:dyDescent="0.2">
      <c r="B262" s="9">
        <v>40678</v>
      </c>
      <c r="C262" s="8">
        <v>48.258049999999997</v>
      </c>
      <c r="D262" s="5" t="str">
        <f>TEXT(B262,"mmyy")</f>
        <v>0511</v>
      </c>
      <c r="E262" s="5" t="str">
        <f>LEFT(D262,2)</f>
        <v>05</v>
      </c>
      <c r="F262" s="5" t="str">
        <f>TEXT(B262,"dd")</f>
        <v>15</v>
      </c>
      <c r="G262" s="5" t="str">
        <f>E262&amp;F262</f>
        <v>0515</v>
      </c>
      <c r="H262" s="4">
        <f>IF($C262&lt;65,65-$C262,0)</f>
        <v>16.741950000000003</v>
      </c>
      <c r="I262" s="4">
        <f>IF($C262&gt;=65,$C262-65,0)</f>
        <v>0</v>
      </c>
    </row>
    <row r="263" spans="2:9" x14ac:dyDescent="0.2">
      <c r="B263" s="9">
        <v>40679</v>
      </c>
      <c r="C263" s="8">
        <v>50.899099999999997</v>
      </c>
      <c r="D263" s="5" t="str">
        <f>TEXT(B263,"mmyy")</f>
        <v>0511</v>
      </c>
      <c r="E263" s="5" t="str">
        <f>LEFT(D263,2)</f>
        <v>05</v>
      </c>
      <c r="F263" s="5" t="str">
        <f>TEXT(B263,"dd")</f>
        <v>16</v>
      </c>
      <c r="G263" s="5" t="str">
        <f>E263&amp;F263</f>
        <v>0516</v>
      </c>
      <c r="H263" s="4">
        <f>IF($C263&lt;65,65-$C263,0)</f>
        <v>14.100900000000003</v>
      </c>
      <c r="I263" s="4">
        <f>IF($C263&gt;=65,$C263-65,0)</f>
        <v>0</v>
      </c>
    </row>
    <row r="264" spans="2:9" x14ac:dyDescent="0.2">
      <c r="B264" s="9">
        <v>40680</v>
      </c>
      <c r="C264" s="8">
        <v>52.723399999999998</v>
      </c>
      <c r="D264" s="5" t="str">
        <f>TEXT(B264,"mmyy")</f>
        <v>0511</v>
      </c>
      <c r="E264" s="5" t="str">
        <f>LEFT(D264,2)</f>
        <v>05</v>
      </c>
      <c r="F264" s="5" t="str">
        <f>TEXT(B264,"dd")</f>
        <v>17</v>
      </c>
      <c r="G264" s="5" t="str">
        <f>E264&amp;F264</f>
        <v>0517</v>
      </c>
      <c r="H264" s="4">
        <f>IF($C264&lt;65,65-$C264,0)</f>
        <v>12.276600000000002</v>
      </c>
      <c r="I264" s="4">
        <f>IF($C264&gt;=65,$C264-65,0)</f>
        <v>0</v>
      </c>
    </row>
    <row r="265" spans="2:9" x14ac:dyDescent="0.2">
      <c r="B265" s="9">
        <v>40681</v>
      </c>
      <c r="C265" s="8">
        <v>57.565849999999998</v>
      </c>
      <c r="D265" s="5" t="str">
        <f>TEXT(B265,"mmyy")</f>
        <v>0511</v>
      </c>
      <c r="E265" s="5" t="str">
        <f>LEFT(D265,2)</f>
        <v>05</v>
      </c>
      <c r="F265" s="5" t="str">
        <f>TEXT(B265,"dd")</f>
        <v>18</v>
      </c>
      <c r="G265" s="5" t="str">
        <f>E265&amp;F265</f>
        <v>0518</v>
      </c>
      <c r="H265" s="4">
        <f>IF($C265&lt;65,65-$C265,0)</f>
        <v>7.4341500000000025</v>
      </c>
      <c r="I265" s="4">
        <f>IF($C265&gt;=65,$C265-65,0)</f>
        <v>0</v>
      </c>
    </row>
    <row r="266" spans="2:9" x14ac:dyDescent="0.2">
      <c r="B266" s="9">
        <v>40682</v>
      </c>
      <c r="C266" s="8">
        <v>62.008699999999997</v>
      </c>
      <c r="D266" s="5" t="str">
        <f>TEXT(B266,"mmyy")</f>
        <v>0511</v>
      </c>
      <c r="E266" s="5" t="str">
        <f>LEFT(D266,2)</f>
        <v>05</v>
      </c>
      <c r="F266" s="5" t="str">
        <f>TEXT(B266,"dd")</f>
        <v>19</v>
      </c>
      <c r="G266" s="5" t="str">
        <f>E266&amp;F266</f>
        <v>0519</v>
      </c>
      <c r="H266" s="4">
        <f>IF($C266&lt;65,65-$C266,0)</f>
        <v>2.9913000000000025</v>
      </c>
      <c r="I266" s="4">
        <f>IF($C266&gt;=65,$C266-65,0)</f>
        <v>0</v>
      </c>
    </row>
    <row r="267" spans="2:9" x14ac:dyDescent="0.2">
      <c r="B267" s="9">
        <v>40683</v>
      </c>
      <c r="C267" s="8">
        <v>67.871300000000005</v>
      </c>
      <c r="D267" s="5" t="str">
        <f>TEXT(B267,"mmyy")</f>
        <v>0511</v>
      </c>
      <c r="E267" s="5" t="str">
        <f>LEFT(D267,2)</f>
        <v>05</v>
      </c>
      <c r="F267" s="5" t="str">
        <f>TEXT(B267,"dd")</f>
        <v>20</v>
      </c>
      <c r="G267" s="5" t="str">
        <f>E267&amp;F267</f>
        <v>0520</v>
      </c>
      <c r="H267" s="4">
        <f>IF($C267&lt;65,65-$C267,0)</f>
        <v>0</v>
      </c>
      <c r="I267" s="4">
        <f>IF($C267&gt;=65,$C267-65,0)</f>
        <v>2.8713000000000051</v>
      </c>
    </row>
    <row r="268" spans="2:9" x14ac:dyDescent="0.2">
      <c r="B268" s="9">
        <v>40684</v>
      </c>
      <c r="C268" s="8">
        <v>70.987549999999999</v>
      </c>
      <c r="D268" s="5" t="str">
        <f>TEXT(B268,"mmyy")</f>
        <v>0511</v>
      </c>
      <c r="E268" s="5" t="str">
        <f>LEFT(D268,2)</f>
        <v>05</v>
      </c>
      <c r="F268" s="5" t="str">
        <f>TEXT(B268,"dd")</f>
        <v>21</v>
      </c>
      <c r="G268" s="5" t="str">
        <f>E268&amp;F268</f>
        <v>0521</v>
      </c>
      <c r="H268" s="4">
        <f>IF($C268&lt;65,65-$C268,0)</f>
        <v>0</v>
      </c>
      <c r="I268" s="4">
        <f>IF($C268&gt;=65,$C268-65,0)</f>
        <v>5.9875499999999988</v>
      </c>
    </row>
    <row r="269" spans="2:9" x14ac:dyDescent="0.2">
      <c r="B269" s="9">
        <v>40685</v>
      </c>
      <c r="C269" s="8">
        <v>73.505300000000005</v>
      </c>
      <c r="D269" s="5" t="str">
        <f>TEXT(B269,"mmyy")</f>
        <v>0511</v>
      </c>
      <c r="E269" s="5" t="str">
        <f>LEFT(D269,2)</f>
        <v>05</v>
      </c>
      <c r="F269" s="5" t="str">
        <f>TEXT(B269,"dd")</f>
        <v>22</v>
      </c>
      <c r="G269" s="5" t="str">
        <f>E269&amp;F269</f>
        <v>0522</v>
      </c>
      <c r="H269" s="4">
        <f>IF($C269&lt;65,65-$C269,0)</f>
        <v>0</v>
      </c>
      <c r="I269" s="4">
        <f>IF($C269&gt;=65,$C269-65,0)</f>
        <v>8.5053000000000054</v>
      </c>
    </row>
    <row r="270" spans="2:9" x14ac:dyDescent="0.2">
      <c r="B270" s="9">
        <v>40686</v>
      </c>
      <c r="C270" s="8">
        <v>70.982600000000005</v>
      </c>
      <c r="D270" s="5" t="str">
        <f>TEXT(B270,"mmyy")</f>
        <v>0511</v>
      </c>
      <c r="E270" s="5" t="str">
        <f>LEFT(D270,2)</f>
        <v>05</v>
      </c>
      <c r="F270" s="5" t="str">
        <f>TEXT(B270,"dd")</f>
        <v>23</v>
      </c>
      <c r="G270" s="5" t="str">
        <f>E270&amp;F270</f>
        <v>0523</v>
      </c>
      <c r="H270" s="4">
        <f>IF($C270&lt;65,65-$C270,0)</f>
        <v>0</v>
      </c>
      <c r="I270" s="4">
        <f>IF($C270&gt;=65,$C270-65,0)</f>
        <v>5.982600000000005</v>
      </c>
    </row>
    <row r="271" spans="2:9" x14ac:dyDescent="0.2">
      <c r="B271" s="9">
        <v>40687</v>
      </c>
      <c r="C271" s="8">
        <v>70.393550000000005</v>
      </c>
      <c r="D271" s="5" t="str">
        <f>TEXT(B271,"mmyy")</f>
        <v>0511</v>
      </c>
      <c r="E271" s="5" t="str">
        <f>LEFT(D271,2)</f>
        <v>05</v>
      </c>
      <c r="F271" s="5" t="str">
        <f>TEXT(B271,"dd")</f>
        <v>24</v>
      </c>
      <c r="G271" s="5" t="str">
        <f>E271&amp;F271</f>
        <v>0524</v>
      </c>
      <c r="H271" s="4">
        <f>IF($C271&lt;65,65-$C271,0)</f>
        <v>0</v>
      </c>
      <c r="I271" s="4">
        <f>IF($C271&gt;=65,$C271-65,0)</f>
        <v>5.3935500000000047</v>
      </c>
    </row>
    <row r="272" spans="2:9" x14ac:dyDescent="0.2">
      <c r="B272" s="9">
        <v>40688</v>
      </c>
      <c r="C272" s="8">
        <v>68.498149999999995</v>
      </c>
      <c r="D272" s="5" t="str">
        <f>TEXT(B272,"mmyy")</f>
        <v>0511</v>
      </c>
      <c r="E272" s="5" t="str">
        <f>LEFT(D272,2)</f>
        <v>05</v>
      </c>
      <c r="F272" s="5" t="str">
        <f>TEXT(B272,"dd")</f>
        <v>25</v>
      </c>
      <c r="G272" s="5" t="str">
        <f>E272&amp;F272</f>
        <v>0525</v>
      </c>
      <c r="H272" s="4">
        <f>IF($C272&lt;65,65-$C272,0)</f>
        <v>0</v>
      </c>
      <c r="I272" s="4">
        <f>IF($C272&gt;=65,$C272-65,0)</f>
        <v>3.4981499999999954</v>
      </c>
    </row>
    <row r="273" spans="2:9" x14ac:dyDescent="0.2">
      <c r="B273" s="9">
        <v>40689</v>
      </c>
      <c r="C273" s="8">
        <v>57.451549999999997</v>
      </c>
      <c r="D273" s="5" t="str">
        <f>TEXT(B273,"mmyy")</f>
        <v>0511</v>
      </c>
      <c r="E273" s="5" t="str">
        <f>LEFT(D273,2)</f>
        <v>05</v>
      </c>
      <c r="F273" s="5" t="str">
        <f>TEXT(B273,"dd")</f>
        <v>26</v>
      </c>
      <c r="G273" s="5" t="str">
        <f>E273&amp;F273</f>
        <v>0526</v>
      </c>
      <c r="H273" s="4">
        <f>IF($C273&lt;65,65-$C273,0)</f>
        <v>7.5484500000000025</v>
      </c>
      <c r="I273" s="4">
        <f>IF($C273&gt;=65,$C273-65,0)</f>
        <v>0</v>
      </c>
    </row>
    <row r="274" spans="2:9" x14ac:dyDescent="0.2">
      <c r="B274" s="9">
        <v>40690</v>
      </c>
      <c r="C274" s="8">
        <v>55.348700000000001</v>
      </c>
      <c r="D274" s="5" t="str">
        <f>TEXT(B274,"mmyy")</f>
        <v>0511</v>
      </c>
      <c r="E274" s="5" t="str">
        <f>LEFT(D274,2)</f>
        <v>05</v>
      </c>
      <c r="F274" s="5" t="str">
        <f>TEXT(B274,"dd")</f>
        <v>27</v>
      </c>
      <c r="G274" s="5" t="str">
        <f>E274&amp;F274</f>
        <v>0527</v>
      </c>
      <c r="H274" s="4">
        <f>IF($C274&lt;65,65-$C274,0)</f>
        <v>9.6512999999999991</v>
      </c>
      <c r="I274" s="4">
        <f>IF($C274&gt;=65,$C274-65,0)</f>
        <v>0</v>
      </c>
    </row>
    <row r="275" spans="2:9" x14ac:dyDescent="0.2">
      <c r="B275" s="9">
        <v>40691</v>
      </c>
      <c r="C275" s="8">
        <v>65.543000000000006</v>
      </c>
      <c r="D275" s="5" t="str">
        <f>TEXT(B275,"mmyy")</f>
        <v>0511</v>
      </c>
      <c r="E275" s="5" t="str">
        <f>LEFT(D275,2)</f>
        <v>05</v>
      </c>
      <c r="F275" s="5" t="str">
        <f>TEXT(B275,"dd")</f>
        <v>28</v>
      </c>
      <c r="G275" s="5" t="str">
        <f>E275&amp;F275</f>
        <v>0528</v>
      </c>
      <c r="H275" s="4">
        <f>IF($C275&lt;65,65-$C275,0)</f>
        <v>0</v>
      </c>
      <c r="I275" s="4">
        <f>IF($C275&gt;=65,$C275-65,0)</f>
        <v>0.54300000000000637</v>
      </c>
    </row>
    <row r="276" spans="2:9" x14ac:dyDescent="0.2">
      <c r="B276" s="9">
        <v>40692</v>
      </c>
      <c r="C276" s="8">
        <v>75.183350000000004</v>
      </c>
      <c r="D276" s="5" t="str">
        <f>TEXT(B276,"mmyy")</f>
        <v>0511</v>
      </c>
      <c r="E276" s="5" t="str">
        <f>LEFT(D276,2)</f>
        <v>05</v>
      </c>
      <c r="F276" s="5" t="str">
        <f>TEXT(B276,"dd")</f>
        <v>29</v>
      </c>
      <c r="G276" s="5" t="str">
        <f>E276&amp;F276</f>
        <v>0529</v>
      </c>
      <c r="H276" s="4">
        <f>IF($C276&lt;65,65-$C276,0)</f>
        <v>0</v>
      </c>
      <c r="I276" s="4">
        <f>IF($C276&gt;=65,$C276-65,0)</f>
        <v>10.183350000000004</v>
      </c>
    </row>
    <row r="277" spans="2:9" x14ac:dyDescent="0.2">
      <c r="B277" s="9">
        <v>40693</v>
      </c>
      <c r="C277" s="8">
        <v>81.048649999999995</v>
      </c>
      <c r="D277" s="5" t="str">
        <f>TEXT(B277,"mmyy")</f>
        <v>0511</v>
      </c>
      <c r="E277" s="5" t="str">
        <f>LEFT(D277,2)</f>
        <v>05</v>
      </c>
      <c r="F277" s="5" t="str">
        <f>TEXT(B277,"dd")</f>
        <v>30</v>
      </c>
      <c r="G277" s="5" t="str">
        <f>E277&amp;F277</f>
        <v>0530</v>
      </c>
      <c r="H277" s="4">
        <f>IF($C277&lt;65,65-$C277,0)</f>
        <v>0</v>
      </c>
      <c r="I277" s="4">
        <f>IF($C277&gt;=65,$C277-65,0)</f>
        <v>16.048649999999995</v>
      </c>
    </row>
    <row r="278" spans="2:9" x14ac:dyDescent="0.2">
      <c r="B278" s="9">
        <v>40694</v>
      </c>
      <c r="C278" s="8">
        <v>78.617750000000001</v>
      </c>
      <c r="D278" s="5" t="str">
        <f>TEXT(B278,"mmyy")</f>
        <v>0511</v>
      </c>
      <c r="E278" s="5" t="str">
        <f>LEFT(D278,2)</f>
        <v>05</v>
      </c>
      <c r="F278" s="5" t="str">
        <f>TEXT(B278,"dd")</f>
        <v>31</v>
      </c>
      <c r="G278" s="5" t="str">
        <f>E278&amp;F278</f>
        <v>0531</v>
      </c>
      <c r="H278" s="4">
        <f>IF($C278&lt;65,65-$C278,0)</f>
        <v>0</v>
      </c>
      <c r="I278" s="4">
        <f>IF($C278&gt;=65,$C278-65,0)</f>
        <v>13.617750000000001</v>
      </c>
    </row>
    <row r="279" spans="2:9" x14ac:dyDescent="0.2">
      <c r="B279" s="9">
        <v>40695</v>
      </c>
      <c r="C279" s="8">
        <v>71.437550000000002</v>
      </c>
      <c r="D279" s="5" t="str">
        <f>TEXT(B279,"mmyy")</f>
        <v>0611</v>
      </c>
      <c r="E279" s="5" t="str">
        <f>LEFT(D279,2)</f>
        <v>06</v>
      </c>
      <c r="F279" s="5" t="str">
        <f>TEXT(B279,"dd")</f>
        <v>01</v>
      </c>
      <c r="G279" s="5" t="str">
        <f>E279&amp;F279</f>
        <v>0601</v>
      </c>
      <c r="H279" s="4">
        <f>IF($C279&lt;65,65-$C279,0)</f>
        <v>0</v>
      </c>
      <c r="I279" s="4">
        <f>IF($C279&gt;=65,$C279-65,0)</f>
        <v>6.4375500000000017</v>
      </c>
    </row>
    <row r="280" spans="2:9" x14ac:dyDescent="0.2">
      <c r="B280" s="9">
        <v>40696</v>
      </c>
      <c r="C280" s="8">
        <v>71.227850000000004</v>
      </c>
      <c r="D280" s="5" t="str">
        <f>TEXT(B280,"mmyy")</f>
        <v>0611</v>
      </c>
      <c r="E280" s="5" t="str">
        <f>LEFT(D280,2)</f>
        <v>06</v>
      </c>
      <c r="F280" s="5" t="str">
        <f>TEXT(B280,"dd")</f>
        <v>02</v>
      </c>
      <c r="G280" s="5" t="str">
        <f>E280&amp;F280</f>
        <v>0602</v>
      </c>
      <c r="H280" s="4">
        <f>IF($C280&lt;65,65-$C280,0)</f>
        <v>0</v>
      </c>
      <c r="I280" s="4">
        <f>IF($C280&gt;=65,$C280-65,0)</f>
        <v>6.2278500000000037</v>
      </c>
    </row>
    <row r="281" spans="2:9" x14ac:dyDescent="0.2">
      <c r="B281" s="9">
        <v>40697</v>
      </c>
      <c r="C281" s="8">
        <v>74.603750000000005</v>
      </c>
      <c r="D281" s="5" t="str">
        <f>TEXT(B281,"mmyy")</f>
        <v>0611</v>
      </c>
      <c r="E281" s="5" t="str">
        <f>LEFT(D281,2)</f>
        <v>06</v>
      </c>
      <c r="F281" s="5" t="str">
        <f>TEXT(B281,"dd")</f>
        <v>03</v>
      </c>
      <c r="G281" s="5" t="str">
        <f>E281&amp;F281</f>
        <v>0603</v>
      </c>
      <c r="H281" s="4">
        <f>IF($C281&lt;65,65-$C281,0)</f>
        <v>0</v>
      </c>
      <c r="I281" s="4">
        <f>IF($C281&gt;=65,$C281-65,0)</f>
        <v>9.6037500000000051</v>
      </c>
    </row>
    <row r="282" spans="2:9" x14ac:dyDescent="0.2">
      <c r="B282" s="9">
        <v>40698</v>
      </c>
      <c r="C282" s="8">
        <v>79.260800000000003</v>
      </c>
      <c r="D282" s="5" t="str">
        <f>TEXT(B282,"mmyy")</f>
        <v>0611</v>
      </c>
      <c r="E282" s="5" t="str">
        <f>LEFT(D282,2)</f>
        <v>06</v>
      </c>
      <c r="F282" s="5" t="str">
        <f>TEXT(B282,"dd")</f>
        <v>04</v>
      </c>
      <c r="G282" s="5" t="str">
        <f>E282&amp;F282</f>
        <v>0604</v>
      </c>
      <c r="H282" s="4">
        <f>IF($C282&lt;65,65-$C282,0)</f>
        <v>0</v>
      </c>
      <c r="I282" s="4">
        <f>IF($C282&gt;=65,$C282-65,0)</f>
        <v>14.260800000000003</v>
      </c>
    </row>
    <row r="283" spans="2:9" x14ac:dyDescent="0.2">
      <c r="B283" s="9">
        <v>40699</v>
      </c>
      <c r="C283" s="8">
        <v>72.325400000000002</v>
      </c>
      <c r="D283" s="5" t="str">
        <f>TEXT(B283,"mmyy")</f>
        <v>0611</v>
      </c>
      <c r="E283" s="5" t="str">
        <f>LEFT(D283,2)</f>
        <v>06</v>
      </c>
      <c r="F283" s="5" t="str">
        <f>TEXT(B283,"dd")</f>
        <v>05</v>
      </c>
      <c r="G283" s="5" t="str">
        <f>E283&amp;F283</f>
        <v>0605</v>
      </c>
      <c r="H283" s="4">
        <f>IF($C283&lt;65,65-$C283,0)</f>
        <v>0</v>
      </c>
      <c r="I283" s="4">
        <f>IF($C283&gt;=65,$C283-65,0)</f>
        <v>7.3254000000000019</v>
      </c>
    </row>
    <row r="284" spans="2:9" x14ac:dyDescent="0.2">
      <c r="B284" s="9">
        <v>40700</v>
      </c>
      <c r="C284" s="8">
        <v>79.617199999999997</v>
      </c>
      <c r="D284" s="5" t="str">
        <f>TEXT(B284,"mmyy")</f>
        <v>0611</v>
      </c>
      <c r="E284" s="5" t="str">
        <f>LEFT(D284,2)</f>
        <v>06</v>
      </c>
      <c r="F284" s="5" t="str">
        <f>TEXT(B284,"dd")</f>
        <v>06</v>
      </c>
      <c r="G284" s="5" t="str">
        <f>E284&amp;F284</f>
        <v>0606</v>
      </c>
      <c r="H284" s="4">
        <f>IF($C284&lt;65,65-$C284,0)</f>
        <v>0</v>
      </c>
      <c r="I284" s="4">
        <f>IF($C284&gt;=65,$C284-65,0)</f>
        <v>14.617199999999997</v>
      </c>
    </row>
    <row r="285" spans="2:9" x14ac:dyDescent="0.2">
      <c r="B285" s="9">
        <v>40701</v>
      </c>
      <c r="C285" s="8">
        <v>83.775649999999999</v>
      </c>
      <c r="D285" s="5" t="str">
        <f>TEXT(B285,"mmyy")</f>
        <v>0611</v>
      </c>
      <c r="E285" s="5" t="str">
        <f>LEFT(D285,2)</f>
        <v>06</v>
      </c>
      <c r="F285" s="5" t="str">
        <f>TEXT(B285,"dd")</f>
        <v>07</v>
      </c>
      <c r="G285" s="5" t="str">
        <f>E285&amp;F285</f>
        <v>0607</v>
      </c>
      <c r="H285" s="4">
        <f>IF($C285&lt;65,65-$C285,0)</f>
        <v>0</v>
      </c>
      <c r="I285" s="4">
        <f>IF($C285&gt;=65,$C285-65,0)</f>
        <v>18.775649999999999</v>
      </c>
    </row>
    <row r="286" spans="2:9" x14ac:dyDescent="0.2">
      <c r="B286" s="9">
        <v>40702</v>
      </c>
      <c r="C286" s="8">
        <v>81.797899999999998</v>
      </c>
      <c r="D286" s="5" t="str">
        <f>TEXT(B286,"mmyy")</f>
        <v>0611</v>
      </c>
      <c r="E286" s="5" t="str">
        <f>LEFT(D286,2)</f>
        <v>06</v>
      </c>
      <c r="F286" s="5" t="str">
        <f>TEXT(B286,"dd")</f>
        <v>08</v>
      </c>
      <c r="G286" s="5" t="str">
        <f>E286&amp;F286</f>
        <v>0608</v>
      </c>
      <c r="H286" s="4">
        <f>IF($C286&lt;65,65-$C286,0)</f>
        <v>0</v>
      </c>
      <c r="I286" s="4">
        <f>IF($C286&gt;=65,$C286-65,0)</f>
        <v>16.797899999999998</v>
      </c>
    </row>
    <row r="287" spans="2:9" x14ac:dyDescent="0.2">
      <c r="B287" s="9">
        <v>40703</v>
      </c>
      <c r="C287" s="8">
        <v>73.613299999999995</v>
      </c>
      <c r="D287" s="5" t="str">
        <f>TEXT(B287,"mmyy")</f>
        <v>0611</v>
      </c>
      <c r="E287" s="5" t="str">
        <f>LEFT(D287,2)</f>
        <v>06</v>
      </c>
      <c r="F287" s="5" t="str">
        <f>TEXT(B287,"dd")</f>
        <v>09</v>
      </c>
      <c r="G287" s="5" t="str">
        <f>E287&amp;F287</f>
        <v>0609</v>
      </c>
      <c r="H287" s="4">
        <f>IF($C287&lt;65,65-$C287,0)</f>
        <v>0</v>
      </c>
      <c r="I287" s="4">
        <f>IF($C287&gt;=65,$C287-65,0)</f>
        <v>8.6132999999999953</v>
      </c>
    </row>
    <row r="288" spans="2:9" x14ac:dyDescent="0.2">
      <c r="B288" s="9">
        <v>40704</v>
      </c>
      <c r="C288" s="8">
        <v>75.176599999999993</v>
      </c>
      <c r="D288" s="5" t="str">
        <f>TEXT(B288,"mmyy")</f>
        <v>0611</v>
      </c>
      <c r="E288" s="5" t="str">
        <f>LEFT(D288,2)</f>
        <v>06</v>
      </c>
      <c r="F288" s="5" t="str">
        <f>TEXT(B288,"dd")</f>
        <v>10</v>
      </c>
      <c r="G288" s="5" t="str">
        <f>E288&amp;F288</f>
        <v>0610</v>
      </c>
      <c r="H288" s="4">
        <f>IF($C288&lt;65,65-$C288,0)</f>
        <v>0</v>
      </c>
      <c r="I288" s="4">
        <f>IF($C288&gt;=65,$C288-65,0)</f>
        <v>10.176599999999993</v>
      </c>
    </row>
    <row r="289" spans="2:9" x14ac:dyDescent="0.2">
      <c r="B289" s="9">
        <v>40705</v>
      </c>
      <c r="C289" s="8">
        <v>68.546750000000003</v>
      </c>
      <c r="D289" s="5" t="str">
        <f>TEXT(B289,"mmyy")</f>
        <v>0611</v>
      </c>
      <c r="E289" s="5" t="str">
        <f>LEFT(D289,2)</f>
        <v>06</v>
      </c>
      <c r="F289" s="5" t="str">
        <f>TEXT(B289,"dd")</f>
        <v>11</v>
      </c>
      <c r="G289" s="5" t="str">
        <f>E289&amp;F289</f>
        <v>0611</v>
      </c>
      <c r="H289" s="4">
        <f>IF($C289&lt;65,65-$C289,0)</f>
        <v>0</v>
      </c>
      <c r="I289" s="4">
        <f>IF($C289&gt;=65,$C289-65,0)</f>
        <v>3.546750000000003</v>
      </c>
    </row>
    <row r="290" spans="2:9" x14ac:dyDescent="0.2">
      <c r="B290" s="9">
        <v>40706</v>
      </c>
      <c r="C290" s="8">
        <v>64.652000000000001</v>
      </c>
      <c r="D290" s="5" t="str">
        <f>TEXT(B290,"mmyy")</f>
        <v>0611</v>
      </c>
      <c r="E290" s="5" t="str">
        <f>LEFT(D290,2)</f>
        <v>06</v>
      </c>
      <c r="F290" s="5" t="str">
        <f>TEXT(B290,"dd")</f>
        <v>12</v>
      </c>
      <c r="G290" s="5" t="str">
        <f>E290&amp;F290</f>
        <v>0612</v>
      </c>
      <c r="H290" s="4">
        <f>IF($C290&lt;65,65-$C290,0)</f>
        <v>0.34799999999999898</v>
      </c>
      <c r="I290" s="4">
        <f>IF($C290&gt;=65,$C290-65,0)</f>
        <v>0</v>
      </c>
    </row>
    <row r="291" spans="2:9" x14ac:dyDescent="0.2">
      <c r="B291" s="9">
        <v>40707</v>
      </c>
      <c r="C291" s="8">
        <v>67.513099999999994</v>
      </c>
      <c r="D291" s="5" t="str">
        <f>TEXT(B291,"mmyy")</f>
        <v>0611</v>
      </c>
      <c r="E291" s="5" t="str">
        <f>LEFT(D291,2)</f>
        <v>06</v>
      </c>
      <c r="F291" s="5" t="str">
        <f>TEXT(B291,"dd")</f>
        <v>13</v>
      </c>
      <c r="G291" s="5" t="str">
        <f>E291&amp;F291</f>
        <v>0613</v>
      </c>
      <c r="H291" s="4">
        <f>IF($C291&lt;65,65-$C291,0)</f>
        <v>0</v>
      </c>
      <c r="I291" s="4">
        <f>IF($C291&gt;=65,$C291-65,0)</f>
        <v>2.5130999999999943</v>
      </c>
    </row>
    <row r="292" spans="2:9" x14ac:dyDescent="0.2">
      <c r="B292" s="9">
        <v>40708</v>
      </c>
      <c r="C292" s="8">
        <v>67.74485</v>
      </c>
      <c r="D292" s="5" t="str">
        <f>TEXT(B292,"mmyy")</f>
        <v>0611</v>
      </c>
      <c r="E292" s="5" t="str">
        <f>LEFT(D292,2)</f>
        <v>06</v>
      </c>
      <c r="F292" s="5" t="str">
        <f>TEXT(B292,"dd")</f>
        <v>14</v>
      </c>
      <c r="G292" s="5" t="str">
        <f>E292&amp;F292</f>
        <v>0614</v>
      </c>
      <c r="H292" s="4">
        <f>IF($C292&lt;65,65-$C292,0)</f>
        <v>0</v>
      </c>
      <c r="I292" s="4">
        <f>IF($C292&gt;=65,$C292-65,0)</f>
        <v>2.7448499999999996</v>
      </c>
    </row>
    <row r="293" spans="2:9" x14ac:dyDescent="0.2">
      <c r="B293" s="9">
        <v>40709</v>
      </c>
      <c r="C293" s="8">
        <v>67.499600000000001</v>
      </c>
      <c r="D293" s="5" t="str">
        <f>TEXT(B293,"mmyy")</f>
        <v>0611</v>
      </c>
      <c r="E293" s="5" t="str">
        <f>LEFT(D293,2)</f>
        <v>06</v>
      </c>
      <c r="F293" s="5" t="str">
        <f>TEXT(B293,"dd")</f>
        <v>15</v>
      </c>
      <c r="G293" s="5" t="str">
        <f>E293&amp;F293</f>
        <v>0615</v>
      </c>
      <c r="H293" s="4">
        <f>IF($C293&lt;65,65-$C293,0)</f>
        <v>0</v>
      </c>
      <c r="I293" s="4">
        <f>IF($C293&gt;=65,$C293-65,0)</f>
        <v>2.4996000000000009</v>
      </c>
    </row>
    <row r="294" spans="2:9" x14ac:dyDescent="0.2">
      <c r="B294" s="9">
        <v>40710</v>
      </c>
      <c r="C294" s="8">
        <v>71.034350000000003</v>
      </c>
      <c r="D294" s="5" t="str">
        <f>TEXT(B294,"mmyy")</f>
        <v>0611</v>
      </c>
      <c r="E294" s="5" t="str">
        <f>LEFT(D294,2)</f>
        <v>06</v>
      </c>
      <c r="F294" s="5" t="str">
        <f>TEXT(B294,"dd")</f>
        <v>16</v>
      </c>
      <c r="G294" s="5" t="str">
        <f>E294&amp;F294</f>
        <v>0616</v>
      </c>
      <c r="H294" s="4">
        <f>IF($C294&lt;65,65-$C294,0)</f>
        <v>0</v>
      </c>
      <c r="I294" s="4">
        <f>IF($C294&gt;=65,$C294-65,0)</f>
        <v>6.0343500000000034</v>
      </c>
    </row>
    <row r="295" spans="2:9" x14ac:dyDescent="0.2">
      <c r="B295" s="9">
        <v>40711</v>
      </c>
      <c r="C295" s="8">
        <v>76.064899999999994</v>
      </c>
      <c r="D295" s="5" t="str">
        <f>TEXT(B295,"mmyy")</f>
        <v>0611</v>
      </c>
      <c r="E295" s="5" t="str">
        <f>LEFT(D295,2)</f>
        <v>06</v>
      </c>
      <c r="F295" s="5" t="str">
        <f>TEXT(B295,"dd")</f>
        <v>17</v>
      </c>
      <c r="G295" s="5" t="str">
        <f>E295&amp;F295</f>
        <v>0617</v>
      </c>
      <c r="H295" s="4">
        <f>IF($C295&lt;65,65-$C295,0)</f>
        <v>0</v>
      </c>
      <c r="I295" s="4">
        <f>IF($C295&gt;=65,$C295-65,0)</f>
        <v>11.064899999999994</v>
      </c>
    </row>
    <row r="296" spans="2:9" x14ac:dyDescent="0.2">
      <c r="B296" s="9">
        <v>40712</v>
      </c>
      <c r="C296" s="8">
        <v>73.416650000000004</v>
      </c>
      <c r="D296" s="5" t="str">
        <f>TEXT(B296,"mmyy")</f>
        <v>0611</v>
      </c>
      <c r="E296" s="5" t="str">
        <f>LEFT(D296,2)</f>
        <v>06</v>
      </c>
      <c r="F296" s="5" t="str">
        <f>TEXT(B296,"dd")</f>
        <v>18</v>
      </c>
      <c r="G296" s="5" t="str">
        <f>E296&amp;F296</f>
        <v>0618</v>
      </c>
      <c r="H296" s="4">
        <f>IF($C296&lt;65,65-$C296,0)</f>
        <v>0</v>
      </c>
      <c r="I296" s="4">
        <f>IF($C296&gt;=65,$C296-65,0)</f>
        <v>8.4166500000000042</v>
      </c>
    </row>
    <row r="297" spans="2:9" x14ac:dyDescent="0.2">
      <c r="B297" s="9">
        <v>40713</v>
      </c>
      <c r="C297" s="8">
        <v>73.922449999999998</v>
      </c>
      <c r="D297" s="5" t="str">
        <f>TEXT(B297,"mmyy")</f>
        <v>0611</v>
      </c>
      <c r="E297" s="5" t="str">
        <f>LEFT(D297,2)</f>
        <v>06</v>
      </c>
      <c r="F297" s="5" t="str">
        <f>TEXT(B297,"dd")</f>
        <v>19</v>
      </c>
      <c r="G297" s="5" t="str">
        <f>E297&amp;F297</f>
        <v>0619</v>
      </c>
      <c r="H297" s="4">
        <f>IF($C297&lt;65,65-$C297,0)</f>
        <v>0</v>
      </c>
      <c r="I297" s="4">
        <f>IF($C297&gt;=65,$C297-65,0)</f>
        <v>8.9224499999999978</v>
      </c>
    </row>
    <row r="298" spans="2:9" x14ac:dyDescent="0.2">
      <c r="B298" s="9">
        <v>40714</v>
      </c>
      <c r="C298" s="8">
        <v>74.820650000000001</v>
      </c>
      <c r="D298" s="5" t="str">
        <f>TEXT(B298,"mmyy")</f>
        <v>0611</v>
      </c>
      <c r="E298" s="5" t="str">
        <f>LEFT(D298,2)</f>
        <v>06</v>
      </c>
      <c r="F298" s="5" t="str">
        <f>TEXT(B298,"dd")</f>
        <v>20</v>
      </c>
      <c r="G298" s="5" t="str">
        <f>E298&amp;F298</f>
        <v>0620</v>
      </c>
      <c r="H298" s="4">
        <f>IF($C298&lt;65,65-$C298,0)</f>
        <v>0</v>
      </c>
      <c r="I298" s="4">
        <f>IF($C298&gt;=65,$C298-65,0)</f>
        <v>9.8206500000000005</v>
      </c>
    </row>
    <row r="299" spans="2:9" x14ac:dyDescent="0.2">
      <c r="B299" s="9">
        <v>40715</v>
      </c>
      <c r="C299" s="8">
        <v>78.811250000000001</v>
      </c>
      <c r="D299" s="5" t="str">
        <f>TEXT(B299,"mmyy")</f>
        <v>0611</v>
      </c>
      <c r="E299" s="5" t="str">
        <f>LEFT(D299,2)</f>
        <v>06</v>
      </c>
      <c r="F299" s="5" t="str">
        <f>TEXT(B299,"dd")</f>
        <v>21</v>
      </c>
      <c r="G299" s="5" t="str">
        <f>E299&amp;F299</f>
        <v>0621</v>
      </c>
      <c r="H299" s="4">
        <f>IF($C299&lt;65,65-$C299,0)</f>
        <v>0</v>
      </c>
      <c r="I299" s="4">
        <f>IF($C299&gt;=65,$C299-65,0)</f>
        <v>13.811250000000001</v>
      </c>
    </row>
    <row r="300" spans="2:9" x14ac:dyDescent="0.2">
      <c r="B300" s="9">
        <v>40716</v>
      </c>
      <c r="C300" s="8">
        <v>73.657399999999996</v>
      </c>
      <c r="D300" s="5" t="str">
        <f>TEXT(B300,"mmyy")</f>
        <v>0611</v>
      </c>
      <c r="E300" s="5" t="str">
        <f>LEFT(D300,2)</f>
        <v>06</v>
      </c>
      <c r="F300" s="5" t="str">
        <f>TEXT(B300,"dd")</f>
        <v>22</v>
      </c>
      <c r="G300" s="5" t="str">
        <f>E300&amp;F300</f>
        <v>0622</v>
      </c>
      <c r="H300" s="4">
        <f>IF($C300&lt;65,65-$C300,0)</f>
        <v>0</v>
      </c>
      <c r="I300" s="4">
        <f>IF($C300&gt;=65,$C300-65,0)</f>
        <v>8.6573999999999955</v>
      </c>
    </row>
    <row r="301" spans="2:9" x14ac:dyDescent="0.2">
      <c r="B301" s="9">
        <v>40717</v>
      </c>
      <c r="C301" s="8">
        <v>68.338849999999994</v>
      </c>
      <c r="D301" s="5" t="str">
        <f>TEXT(B301,"mmyy")</f>
        <v>0611</v>
      </c>
      <c r="E301" s="5" t="str">
        <f>LEFT(D301,2)</f>
        <v>06</v>
      </c>
      <c r="F301" s="5" t="str">
        <f>TEXT(B301,"dd")</f>
        <v>23</v>
      </c>
      <c r="G301" s="5" t="str">
        <f>E301&amp;F301</f>
        <v>0623</v>
      </c>
      <c r="H301" s="4">
        <f>IF($C301&lt;65,65-$C301,0)</f>
        <v>0</v>
      </c>
      <c r="I301" s="4">
        <f>IF($C301&gt;=65,$C301-65,0)</f>
        <v>3.3388499999999937</v>
      </c>
    </row>
    <row r="302" spans="2:9" x14ac:dyDescent="0.2">
      <c r="B302" s="9">
        <v>40718</v>
      </c>
      <c r="C302" s="8">
        <v>65.531300000000002</v>
      </c>
      <c r="D302" s="5" t="str">
        <f>TEXT(B302,"mmyy")</f>
        <v>0611</v>
      </c>
      <c r="E302" s="5" t="str">
        <f>LEFT(D302,2)</f>
        <v>06</v>
      </c>
      <c r="F302" s="5" t="str">
        <f>TEXT(B302,"dd")</f>
        <v>24</v>
      </c>
      <c r="G302" s="5" t="str">
        <f>E302&amp;F302</f>
        <v>0624</v>
      </c>
      <c r="H302" s="4">
        <f>IF($C302&lt;65,65-$C302,0)</f>
        <v>0</v>
      </c>
      <c r="I302" s="4">
        <f>IF($C302&gt;=65,$C302-65,0)</f>
        <v>0.53130000000000166</v>
      </c>
    </row>
    <row r="303" spans="2:9" x14ac:dyDescent="0.2">
      <c r="B303" s="9">
        <v>40719</v>
      </c>
      <c r="C303" s="8">
        <v>71.249449999999996</v>
      </c>
      <c r="D303" s="5" t="str">
        <f>TEXT(B303,"mmyy")</f>
        <v>0611</v>
      </c>
      <c r="E303" s="5" t="str">
        <f>LEFT(D303,2)</f>
        <v>06</v>
      </c>
      <c r="F303" s="5" t="str">
        <f>TEXT(B303,"dd")</f>
        <v>25</v>
      </c>
      <c r="G303" s="5" t="str">
        <f>E303&amp;F303</f>
        <v>0625</v>
      </c>
      <c r="H303" s="4">
        <f>IF($C303&lt;65,65-$C303,0)</f>
        <v>0</v>
      </c>
      <c r="I303" s="4">
        <f>IF($C303&gt;=65,$C303-65,0)</f>
        <v>6.249449999999996</v>
      </c>
    </row>
    <row r="304" spans="2:9" x14ac:dyDescent="0.2">
      <c r="B304" s="9">
        <v>40720</v>
      </c>
      <c r="C304" s="8">
        <v>71.57705</v>
      </c>
      <c r="D304" s="5" t="str">
        <f>TEXT(B304,"mmyy")</f>
        <v>0611</v>
      </c>
      <c r="E304" s="5" t="str">
        <f>LEFT(D304,2)</f>
        <v>06</v>
      </c>
      <c r="F304" s="5" t="str">
        <f>TEXT(B304,"dd")</f>
        <v>26</v>
      </c>
      <c r="G304" s="5" t="str">
        <f>E304&amp;F304</f>
        <v>0626</v>
      </c>
      <c r="H304" s="4">
        <f>IF($C304&lt;65,65-$C304,0)</f>
        <v>0</v>
      </c>
      <c r="I304" s="4">
        <f>IF($C304&gt;=65,$C304-65,0)</f>
        <v>6.5770499999999998</v>
      </c>
    </row>
    <row r="305" spans="2:9" x14ac:dyDescent="0.2">
      <c r="B305" s="9">
        <v>40721</v>
      </c>
      <c r="C305" s="8">
        <v>74.366150000000005</v>
      </c>
      <c r="D305" s="5" t="str">
        <f>TEXT(B305,"mmyy")</f>
        <v>0611</v>
      </c>
      <c r="E305" s="5" t="str">
        <f>LEFT(D305,2)</f>
        <v>06</v>
      </c>
      <c r="F305" s="5" t="str">
        <f>TEXT(B305,"dd")</f>
        <v>27</v>
      </c>
      <c r="G305" s="5" t="str">
        <f>E305&amp;F305</f>
        <v>0627</v>
      </c>
      <c r="H305" s="4">
        <f>IF($C305&lt;65,65-$C305,0)</f>
        <v>0</v>
      </c>
      <c r="I305" s="4">
        <f>IF($C305&gt;=65,$C305-65,0)</f>
        <v>9.3661500000000046</v>
      </c>
    </row>
    <row r="306" spans="2:9" x14ac:dyDescent="0.2">
      <c r="B306" s="9">
        <v>40722</v>
      </c>
      <c r="C306" s="8">
        <v>68.827100000000002</v>
      </c>
      <c r="D306" s="5" t="str">
        <f>TEXT(B306,"mmyy")</f>
        <v>0611</v>
      </c>
      <c r="E306" s="5" t="str">
        <f>LEFT(D306,2)</f>
        <v>06</v>
      </c>
      <c r="F306" s="5" t="str">
        <f>TEXT(B306,"dd")</f>
        <v>28</v>
      </c>
      <c r="G306" s="5" t="str">
        <f>E306&amp;F306</f>
        <v>0628</v>
      </c>
      <c r="H306" s="4">
        <f>IF($C306&lt;65,65-$C306,0)</f>
        <v>0</v>
      </c>
      <c r="I306" s="4">
        <f>IF($C306&gt;=65,$C306-65,0)</f>
        <v>3.8271000000000015</v>
      </c>
    </row>
    <row r="307" spans="2:9" x14ac:dyDescent="0.2">
      <c r="B307" s="9">
        <v>40723</v>
      </c>
      <c r="C307" s="8">
        <v>71.602699999999999</v>
      </c>
      <c r="D307" s="5" t="str">
        <f>TEXT(B307,"mmyy")</f>
        <v>0611</v>
      </c>
      <c r="E307" s="5" t="str">
        <f>LEFT(D307,2)</f>
        <v>06</v>
      </c>
      <c r="F307" s="5" t="str">
        <f>TEXT(B307,"dd")</f>
        <v>29</v>
      </c>
      <c r="G307" s="5" t="str">
        <f>E307&amp;F307</f>
        <v>0629</v>
      </c>
      <c r="H307" s="4">
        <f>IF($C307&lt;65,65-$C307,0)</f>
        <v>0</v>
      </c>
      <c r="I307" s="4">
        <f>IF($C307&gt;=65,$C307-65,0)</f>
        <v>6.6026999999999987</v>
      </c>
    </row>
    <row r="308" spans="2:9" x14ac:dyDescent="0.2">
      <c r="B308" s="9">
        <v>40724</v>
      </c>
      <c r="C308" s="8">
        <v>76.296199999999999</v>
      </c>
      <c r="D308" s="5" t="str">
        <f>TEXT(B308,"mmyy")</f>
        <v>0611</v>
      </c>
      <c r="E308" s="5" t="str">
        <f>LEFT(D308,2)</f>
        <v>06</v>
      </c>
      <c r="F308" s="5" t="str">
        <f>TEXT(B308,"dd")</f>
        <v>30</v>
      </c>
      <c r="G308" s="5" t="str">
        <f>E308&amp;F308</f>
        <v>0630</v>
      </c>
      <c r="H308" s="4">
        <f>IF($C308&lt;65,65-$C308,0)</f>
        <v>0</v>
      </c>
      <c r="I308" s="4">
        <f>IF($C308&gt;=65,$C308-65,0)</f>
        <v>11.296199999999999</v>
      </c>
    </row>
    <row r="309" spans="2:9" x14ac:dyDescent="0.2">
      <c r="B309" s="9">
        <v>40725</v>
      </c>
      <c r="C309" s="8">
        <v>74.941699999999997</v>
      </c>
      <c r="D309" s="5" t="str">
        <f>TEXT(B309,"mmyy")</f>
        <v>0711</v>
      </c>
      <c r="E309" s="5" t="str">
        <f>LEFT(D309,2)</f>
        <v>07</v>
      </c>
      <c r="F309" s="5" t="str">
        <f>TEXT(B309,"dd")</f>
        <v>01</v>
      </c>
      <c r="G309" s="5" t="str">
        <f>E309&amp;F309</f>
        <v>0701</v>
      </c>
      <c r="H309" s="4">
        <f>IF($C309&lt;65,65-$C309,0)</f>
        <v>0</v>
      </c>
      <c r="I309" s="4">
        <f>IF($C309&gt;=65,$C309-65,0)</f>
        <v>9.9416999999999973</v>
      </c>
    </row>
    <row r="310" spans="2:9" x14ac:dyDescent="0.2">
      <c r="B310" s="9">
        <v>40726</v>
      </c>
      <c r="C310" s="8">
        <v>81.117050000000006</v>
      </c>
      <c r="D310" s="5" t="str">
        <f>TEXT(B310,"mmyy")</f>
        <v>0711</v>
      </c>
      <c r="E310" s="5" t="str">
        <f>LEFT(D310,2)</f>
        <v>07</v>
      </c>
      <c r="F310" s="5" t="str">
        <f>TEXT(B310,"dd")</f>
        <v>02</v>
      </c>
      <c r="G310" s="5" t="str">
        <f>E310&amp;F310</f>
        <v>0702</v>
      </c>
      <c r="H310" s="4">
        <f>IF($C310&lt;65,65-$C310,0)</f>
        <v>0</v>
      </c>
      <c r="I310" s="4">
        <f>IF($C310&gt;=65,$C310-65,0)</f>
        <v>16.117050000000006</v>
      </c>
    </row>
    <row r="311" spans="2:9" x14ac:dyDescent="0.2">
      <c r="B311" s="9">
        <v>40727</v>
      </c>
      <c r="C311" s="8">
        <v>77.836100000000002</v>
      </c>
      <c r="D311" s="5" t="str">
        <f>TEXT(B311,"mmyy")</f>
        <v>0711</v>
      </c>
      <c r="E311" s="5" t="str">
        <f>LEFT(D311,2)</f>
        <v>07</v>
      </c>
      <c r="F311" s="5" t="str">
        <f>TEXT(B311,"dd")</f>
        <v>03</v>
      </c>
      <c r="G311" s="5" t="str">
        <f>E311&amp;F311</f>
        <v>0703</v>
      </c>
      <c r="H311" s="4">
        <f>IF($C311&lt;65,65-$C311,0)</f>
        <v>0</v>
      </c>
      <c r="I311" s="4">
        <f>IF($C311&gt;=65,$C311-65,0)</f>
        <v>12.836100000000002</v>
      </c>
    </row>
    <row r="312" spans="2:9" x14ac:dyDescent="0.2">
      <c r="B312" s="9">
        <v>40728</v>
      </c>
      <c r="C312" s="8">
        <v>73.476050000000001</v>
      </c>
      <c r="D312" s="5" t="str">
        <f>TEXT(B312,"mmyy")</f>
        <v>0711</v>
      </c>
      <c r="E312" s="5" t="str">
        <f>LEFT(D312,2)</f>
        <v>07</v>
      </c>
      <c r="F312" s="5" t="str">
        <f>TEXT(B312,"dd")</f>
        <v>04</v>
      </c>
      <c r="G312" s="5" t="str">
        <f>E312&amp;F312</f>
        <v>0704</v>
      </c>
      <c r="H312" s="4">
        <f>IF($C312&lt;65,65-$C312,0)</f>
        <v>0</v>
      </c>
      <c r="I312" s="4">
        <f>IF($C312&gt;=65,$C312-65,0)</f>
        <v>8.4760500000000008</v>
      </c>
    </row>
    <row r="313" spans="2:9" x14ac:dyDescent="0.2">
      <c r="B313" s="9">
        <v>40729</v>
      </c>
      <c r="C313" s="8">
        <v>78.6785</v>
      </c>
      <c r="D313" s="5" t="str">
        <f>TEXT(B313,"mmyy")</f>
        <v>0711</v>
      </c>
      <c r="E313" s="5" t="str">
        <f>LEFT(D313,2)</f>
        <v>07</v>
      </c>
      <c r="F313" s="5" t="str">
        <f>TEXT(B313,"dd")</f>
        <v>05</v>
      </c>
      <c r="G313" s="5" t="str">
        <f>E313&amp;F313</f>
        <v>0705</v>
      </c>
      <c r="H313" s="4">
        <f>IF($C313&lt;65,65-$C313,0)</f>
        <v>0</v>
      </c>
      <c r="I313" s="4">
        <f>IF($C313&gt;=65,$C313-65,0)</f>
        <v>13.6785</v>
      </c>
    </row>
    <row r="314" spans="2:9" x14ac:dyDescent="0.2">
      <c r="B314" s="9">
        <v>40730</v>
      </c>
      <c r="C314" s="8">
        <v>78.395899999999997</v>
      </c>
      <c r="D314" s="5" t="str">
        <f>TEXT(B314,"mmyy")</f>
        <v>0711</v>
      </c>
      <c r="E314" s="5" t="str">
        <f>LEFT(D314,2)</f>
        <v>07</v>
      </c>
      <c r="F314" s="5" t="str">
        <f>TEXT(B314,"dd")</f>
        <v>06</v>
      </c>
      <c r="G314" s="5" t="str">
        <f>E314&amp;F314</f>
        <v>0706</v>
      </c>
      <c r="H314" s="4">
        <f>IF($C314&lt;65,65-$C314,0)</f>
        <v>0</v>
      </c>
      <c r="I314" s="4">
        <f>IF($C314&gt;=65,$C314-65,0)</f>
        <v>13.395899999999997</v>
      </c>
    </row>
    <row r="315" spans="2:9" x14ac:dyDescent="0.2">
      <c r="B315" s="9">
        <v>40731</v>
      </c>
      <c r="C315" s="8">
        <v>76.363249999999994</v>
      </c>
      <c r="D315" s="5" t="str">
        <f>TEXT(B315,"mmyy")</f>
        <v>0711</v>
      </c>
      <c r="E315" s="5" t="str">
        <f>LEFT(D315,2)</f>
        <v>07</v>
      </c>
      <c r="F315" s="5" t="str">
        <f>TEXT(B315,"dd")</f>
        <v>07</v>
      </c>
      <c r="G315" s="5" t="str">
        <f>E315&amp;F315</f>
        <v>0707</v>
      </c>
      <c r="H315" s="4">
        <f>IF($C315&lt;65,65-$C315,0)</f>
        <v>0</v>
      </c>
      <c r="I315" s="4">
        <f>IF($C315&gt;=65,$C315-65,0)</f>
        <v>11.363249999999994</v>
      </c>
    </row>
    <row r="316" spans="2:9" x14ac:dyDescent="0.2">
      <c r="B316" s="9">
        <v>40732</v>
      </c>
      <c r="C316" s="8">
        <v>75.897499999999994</v>
      </c>
      <c r="D316" s="5" t="str">
        <f>TEXT(B316,"mmyy")</f>
        <v>0711</v>
      </c>
      <c r="E316" s="5" t="str">
        <f>LEFT(D316,2)</f>
        <v>07</v>
      </c>
      <c r="F316" s="5" t="str">
        <f>TEXT(B316,"dd")</f>
        <v>08</v>
      </c>
      <c r="G316" s="5" t="str">
        <f>E316&amp;F316</f>
        <v>0708</v>
      </c>
      <c r="H316" s="4">
        <f>IF($C316&lt;65,65-$C316,0)</f>
        <v>0</v>
      </c>
      <c r="I316" s="4">
        <f>IF($C316&gt;=65,$C316-65,0)</f>
        <v>10.897499999999994</v>
      </c>
    </row>
    <row r="317" spans="2:9" x14ac:dyDescent="0.2">
      <c r="B317" s="9">
        <v>40733</v>
      </c>
      <c r="C317" s="8">
        <v>78.887299999999996</v>
      </c>
      <c r="D317" s="5" t="str">
        <f>TEXT(B317,"mmyy")</f>
        <v>0711</v>
      </c>
      <c r="E317" s="5" t="str">
        <f>LEFT(D317,2)</f>
        <v>07</v>
      </c>
      <c r="F317" s="5" t="str">
        <f>TEXT(B317,"dd")</f>
        <v>09</v>
      </c>
      <c r="G317" s="5" t="str">
        <f>E317&amp;F317</f>
        <v>0709</v>
      </c>
      <c r="H317" s="4">
        <f>IF($C317&lt;65,65-$C317,0)</f>
        <v>0</v>
      </c>
      <c r="I317" s="4">
        <f>IF($C317&gt;=65,$C317-65,0)</f>
        <v>13.887299999999996</v>
      </c>
    </row>
    <row r="318" spans="2:9" x14ac:dyDescent="0.2">
      <c r="B318" s="9">
        <v>40734</v>
      </c>
      <c r="C318" s="8">
        <v>82.516099999999994</v>
      </c>
      <c r="D318" s="5" t="str">
        <f>TEXT(B318,"mmyy")</f>
        <v>0711</v>
      </c>
      <c r="E318" s="5" t="str">
        <f>LEFT(D318,2)</f>
        <v>07</v>
      </c>
      <c r="F318" s="5" t="str">
        <f>TEXT(B318,"dd")</f>
        <v>10</v>
      </c>
      <c r="G318" s="5" t="str">
        <f>E318&amp;F318</f>
        <v>0710</v>
      </c>
      <c r="H318" s="4">
        <f>IF($C318&lt;65,65-$C318,0)</f>
        <v>0</v>
      </c>
      <c r="I318" s="4">
        <f>IF($C318&gt;=65,$C318-65,0)</f>
        <v>17.516099999999994</v>
      </c>
    </row>
    <row r="319" spans="2:9" x14ac:dyDescent="0.2">
      <c r="B319" s="9">
        <v>40735</v>
      </c>
      <c r="C319" s="8">
        <v>82.238900000000001</v>
      </c>
      <c r="D319" s="5" t="str">
        <f>TEXT(B319,"mmyy")</f>
        <v>0711</v>
      </c>
      <c r="E319" s="5" t="str">
        <f>LEFT(D319,2)</f>
        <v>07</v>
      </c>
      <c r="F319" s="5" t="str">
        <f>TEXT(B319,"dd")</f>
        <v>11</v>
      </c>
      <c r="G319" s="5" t="str">
        <f>E319&amp;F319</f>
        <v>0711</v>
      </c>
      <c r="H319" s="4">
        <f>IF($C319&lt;65,65-$C319,0)</f>
        <v>0</v>
      </c>
      <c r="I319" s="4">
        <f>IF($C319&gt;=65,$C319-65,0)</f>
        <v>17.238900000000001</v>
      </c>
    </row>
    <row r="320" spans="2:9" x14ac:dyDescent="0.2">
      <c r="B320" s="9">
        <v>40736</v>
      </c>
      <c r="C320" s="8">
        <v>79.989350000000002</v>
      </c>
      <c r="D320" s="5" t="str">
        <f>TEXT(B320,"mmyy")</f>
        <v>0711</v>
      </c>
      <c r="E320" s="5" t="str">
        <f>LEFT(D320,2)</f>
        <v>07</v>
      </c>
      <c r="F320" s="5" t="str">
        <f>TEXT(B320,"dd")</f>
        <v>12</v>
      </c>
      <c r="G320" s="5" t="str">
        <f>E320&amp;F320</f>
        <v>0712</v>
      </c>
      <c r="H320" s="4">
        <f>IF($C320&lt;65,65-$C320,0)</f>
        <v>0</v>
      </c>
      <c r="I320" s="4">
        <f>IF($C320&gt;=65,$C320-65,0)</f>
        <v>14.989350000000002</v>
      </c>
    </row>
    <row r="321" spans="2:9" x14ac:dyDescent="0.2">
      <c r="B321" s="9">
        <v>40737</v>
      </c>
      <c r="C321" s="8">
        <v>73.808599999999998</v>
      </c>
      <c r="D321" s="5" t="str">
        <f>TEXT(B321,"mmyy")</f>
        <v>0711</v>
      </c>
      <c r="E321" s="5" t="str">
        <f>LEFT(D321,2)</f>
        <v>07</v>
      </c>
      <c r="F321" s="5" t="str">
        <f>TEXT(B321,"dd")</f>
        <v>13</v>
      </c>
      <c r="G321" s="5" t="str">
        <f>E321&amp;F321</f>
        <v>0713</v>
      </c>
      <c r="H321" s="4">
        <f>IF($C321&lt;65,65-$C321,0)</f>
        <v>0</v>
      </c>
      <c r="I321" s="4">
        <f>IF($C321&gt;=65,$C321-65,0)</f>
        <v>8.8085999999999984</v>
      </c>
    </row>
    <row r="322" spans="2:9" x14ac:dyDescent="0.2">
      <c r="B322" s="9">
        <v>40738</v>
      </c>
      <c r="C322" s="8">
        <v>75.071749999999994</v>
      </c>
      <c r="D322" s="5" t="str">
        <f>TEXT(B322,"mmyy")</f>
        <v>0711</v>
      </c>
      <c r="E322" s="5" t="str">
        <f>LEFT(D322,2)</f>
        <v>07</v>
      </c>
      <c r="F322" s="5" t="str">
        <f>TEXT(B322,"dd")</f>
        <v>14</v>
      </c>
      <c r="G322" s="5" t="str">
        <f>E322&amp;F322</f>
        <v>0714</v>
      </c>
      <c r="H322" s="4">
        <f>IF($C322&lt;65,65-$C322,0)</f>
        <v>0</v>
      </c>
      <c r="I322" s="4">
        <f>IF($C322&gt;=65,$C322-65,0)</f>
        <v>10.071749999999994</v>
      </c>
    </row>
    <row r="323" spans="2:9" x14ac:dyDescent="0.2">
      <c r="B323" s="9">
        <v>40739</v>
      </c>
      <c r="C323" s="8">
        <v>77.544049999999999</v>
      </c>
      <c r="D323" s="5" t="str">
        <f>TEXT(B323,"mmyy")</f>
        <v>0711</v>
      </c>
      <c r="E323" s="5" t="str">
        <f>LEFT(D323,2)</f>
        <v>07</v>
      </c>
      <c r="F323" s="5" t="str">
        <f>TEXT(B323,"dd")</f>
        <v>15</v>
      </c>
      <c r="G323" s="5" t="str">
        <f>E323&amp;F323</f>
        <v>0715</v>
      </c>
      <c r="H323" s="4">
        <f>IF($C323&lt;65,65-$C323,0)</f>
        <v>0</v>
      </c>
      <c r="I323" s="4">
        <f>IF($C323&gt;=65,$C323-65,0)</f>
        <v>12.544049999999999</v>
      </c>
    </row>
    <row r="324" spans="2:9" x14ac:dyDescent="0.2">
      <c r="B324" s="9">
        <v>40740</v>
      </c>
      <c r="C324" s="8">
        <v>80.369150000000005</v>
      </c>
      <c r="D324" s="5" t="str">
        <f>TEXT(B324,"mmyy")</f>
        <v>0711</v>
      </c>
      <c r="E324" s="5" t="str">
        <f>LEFT(D324,2)</f>
        <v>07</v>
      </c>
      <c r="F324" s="5" t="str">
        <f>TEXT(B324,"dd")</f>
        <v>16</v>
      </c>
      <c r="G324" s="5" t="str">
        <f>E324&amp;F324</f>
        <v>0716</v>
      </c>
      <c r="H324" s="4">
        <f>IF($C324&lt;65,65-$C324,0)</f>
        <v>0</v>
      </c>
      <c r="I324" s="4">
        <f>IF($C324&gt;=65,$C324-65,0)</f>
        <v>15.369150000000005</v>
      </c>
    </row>
    <row r="325" spans="2:9" x14ac:dyDescent="0.2">
      <c r="B325" s="9">
        <v>40741</v>
      </c>
      <c r="C325" s="8">
        <v>83.312600000000003</v>
      </c>
      <c r="D325" s="5" t="str">
        <f>TEXT(B325,"mmyy")</f>
        <v>0711</v>
      </c>
      <c r="E325" s="5" t="str">
        <f>LEFT(D325,2)</f>
        <v>07</v>
      </c>
      <c r="F325" s="5" t="str">
        <f>TEXT(B325,"dd")</f>
        <v>17</v>
      </c>
      <c r="G325" s="5" t="str">
        <f>E325&amp;F325</f>
        <v>0717</v>
      </c>
      <c r="H325" s="4">
        <f>IF($C325&lt;65,65-$C325,0)</f>
        <v>0</v>
      </c>
      <c r="I325" s="4">
        <f>IF($C325&gt;=65,$C325-65,0)</f>
        <v>18.312600000000003</v>
      </c>
    </row>
    <row r="326" spans="2:9" x14ac:dyDescent="0.2">
      <c r="B326" s="9">
        <v>40742</v>
      </c>
      <c r="C326" s="8">
        <v>84.141499999999994</v>
      </c>
      <c r="D326" s="5" t="str">
        <f>TEXT(B326,"mmyy")</f>
        <v>0711</v>
      </c>
      <c r="E326" s="5" t="str">
        <f>LEFT(D326,2)</f>
        <v>07</v>
      </c>
      <c r="F326" s="5" t="str">
        <f>TEXT(B326,"dd")</f>
        <v>18</v>
      </c>
      <c r="G326" s="5" t="str">
        <f>E326&amp;F326</f>
        <v>0718</v>
      </c>
      <c r="H326" s="4">
        <f>IF($C326&lt;65,65-$C326,0)</f>
        <v>0</v>
      </c>
      <c r="I326" s="4">
        <f>IF($C326&gt;=65,$C326-65,0)</f>
        <v>19.141499999999994</v>
      </c>
    </row>
    <row r="327" spans="2:9" x14ac:dyDescent="0.2">
      <c r="B327" s="9">
        <v>40743</v>
      </c>
      <c r="C327" s="8">
        <v>84.645949999999999</v>
      </c>
      <c r="D327" s="5" t="str">
        <f>TEXT(B327,"mmyy")</f>
        <v>0711</v>
      </c>
      <c r="E327" s="5" t="str">
        <f>LEFT(D327,2)</f>
        <v>07</v>
      </c>
      <c r="F327" s="5" t="str">
        <f>TEXT(B327,"dd")</f>
        <v>19</v>
      </c>
      <c r="G327" s="5" t="str">
        <f>E327&amp;F327</f>
        <v>0719</v>
      </c>
      <c r="H327" s="4">
        <f>IF($C327&lt;65,65-$C327,0)</f>
        <v>0</v>
      </c>
      <c r="I327" s="4">
        <f>IF($C327&gt;=65,$C327-65,0)</f>
        <v>19.645949999999999</v>
      </c>
    </row>
    <row r="328" spans="2:9" x14ac:dyDescent="0.2">
      <c r="B328" s="9">
        <v>40744</v>
      </c>
      <c r="C328" s="8">
        <v>86.488249999999994</v>
      </c>
      <c r="D328" s="5" t="str">
        <f>TEXT(B328,"mmyy")</f>
        <v>0711</v>
      </c>
      <c r="E328" s="5" t="str">
        <f>LEFT(D328,2)</f>
        <v>07</v>
      </c>
      <c r="F328" s="5" t="str">
        <f>TEXT(B328,"dd")</f>
        <v>20</v>
      </c>
      <c r="G328" s="5" t="str">
        <f>E328&amp;F328</f>
        <v>0720</v>
      </c>
      <c r="H328" s="4">
        <f>IF($C328&lt;65,65-$C328,0)</f>
        <v>0</v>
      </c>
      <c r="I328" s="4">
        <f>IF($C328&gt;=65,$C328-65,0)</f>
        <v>21.488249999999994</v>
      </c>
    </row>
    <row r="329" spans="2:9" x14ac:dyDescent="0.2">
      <c r="B329" s="9">
        <v>40745</v>
      </c>
      <c r="C329" s="8">
        <v>87.876499999999993</v>
      </c>
      <c r="D329" s="5" t="str">
        <f>TEXT(B329,"mmyy")</f>
        <v>0711</v>
      </c>
      <c r="E329" s="5" t="str">
        <f>LEFT(D329,2)</f>
        <v>07</v>
      </c>
      <c r="F329" s="5" t="str">
        <f>TEXT(B329,"dd")</f>
        <v>21</v>
      </c>
      <c r="G329" s="5" t="str">
        <f>E329&amp;F329</f>
        <v>0721</v>
      </c>
      <c r="H329" s="4">
        <f>IF($C329&lt;65,65-$C329,0)</f>
        <v>0</v>
      </c>
      <c r="I329" s="4">
        <f>IF($C329&gt;=65,$C329-65,0)</f>
        <v>22.876499999999993</v>
      </c>
    </row>
    <row r="330" spans="2:9" x14ac:dyDescent="0.2">
      <c r="B330" s="9">
        <v>40746</v>
      </c>
      <c r="C330" s="8">
        <v>84.04025</v>
      </c>
      <c r="D330" s="5" t="str">
        <f>TEXT(B330,"mmyy")</f>
        <v>0711</v>
      </c>
      <c r="E330" s="5" t="str">
        <f>LEFT(D330,2)</f>
        <v>07</v>
      </c>
      <c r="F330" s="5" t="str">
        <f>TEXT(B330,"dd")</f>
        <v>22</v>
      </c>
      <c r="G330" s="5" t="str">
        <f>E330&amp;F330</f>
        <v>0722</v>
      </c>
      <c r="H330" s="4">
        <f>IF($C330&lt;65,65-$C330,0)</f>
        <v>0</v>
      </c>
      <c r="I330" s="4">
        <f>IF($C330&gt;=65,$C330-65,0)</f>
        <v>19.04025</v>
      </c>
    </row>
    <row r="331" spans="2:9" x14ac:dyDescent="0.2">
      <c r="B331" s="9">
        <v>40747</v>
      </c>
      <c r="C331" s="8">
        <v>84.192350000000005</v>
      </c>
      <c r="D331" s="5" t="str">
        <f>TEXT(B331,"mmyy")</f>
        <v>0711</v>
      </c>
      <c r="E331" s="5" t="str">
        <f>LEFT(D331,2)</f>
        <v>07</v>
      </c>
      <c r="F331" s="5" t="str">
        <f>TEXT(B331,"dd")</f>
        <v>23</v>
      </c>
      <c r="G331" s="5" t="str">
        <f>E331&amp;F331</f>
        <v>0723</v>
      </c>
      <c r="H331" s="4">
        <f>IF($C331&lt;65,65-$C331,0)</f>
        <v>0</v>
      </c>
      <c r="I331" s="4">
        <f>IF($C331&gt;=65,$C331-65,0)</f>
        <v>19.192350000000005</v>
      </c>
    </row>
    <row r="332" spans="2:9" x14ac:dyDescent="0.2">
      <c r="B332" s="9">
        <v>40748</v>
      </c>
      <c r="C332" s="8">
        <v>80.415499999999994</v>
      </c>
      <c r="D332" s="5" t="str">
        <f>TEXT(B332,"mmyy")</f>
        <v>0711</v>
      </c>
      <c r="E332" s="5" t="str">
        <f>LEFT(D332,2)</f>
        <v>07</v>
      </c>
      <c r="F332" s="5" t="str">
        <f>TEXT(B332,"dd")</f>
        <v>24</v>
      </c>
      <c r="G332" s="5" t="str">
        <f>E332&amp;F332</f>
        <v>0724</v>
      </c>
      <c r="H332" s="4">
        <f>IF($C332&lt;65,65-$C332,0)</f>
        <v>0</v>
      </c>
      <c r="I332" s="4">
        <f>IF($C332&gt;=65,$C332-65,0)</f>
        <v>15.415499999999994</v>
      </c>
    </row>
    <row r="333" spans="2:9" x14ac:dyDescent="0.2">
      <c r="B333" s="9">
        <v>40749</v>
      </c>
      <c r="C333" s="8">
        <v>78.552499999999995</v>
      </c>
      <c r="D333" s="5" t="str">
        <f>TEXT(B333,"mmyy")</f>
        <v>0711</v>
      </c>
      <c r="E333" s="5" t="str">
        <f>LEFT(D333,2)</f>
        <v>07</v>
      </c>
      <c r="F333" s="5" t="str">
        <f>TEXT(B333,"dd")</f>
        <v>25</v>
      </c>
      <c r="G333" s="5" t="str">
        <f>E333&amp;F333</f>
        <v>0725</v>
      </c>
      <c r="H333" s="4">
        <f>IF($C333&lt;65,65-$C333,0)</f>
        <v>0</v>
      </c>
      <c r="I333" s="4">
        <f>IF($C333&gt;=65,$C333-65,0)</f>
        <v>13.552499999999995</v>
      </c>
    </row>
    <row r="334" spans="2:9" x14ac:dyDescent="0.2">
      <c r="B334" s="9">
        <v>40750</v>
      </c>
      <c r="C334" s="8">
        <v>80.142349999999993</v>
      </c>
      <c r="D334" s="5" t="str">
        <f>TEXT(B334,"mmyy")</f>
        <v>0711</v>
      </c>
      <c r="E334" s="5" t="str">
        <f>LEFT(D334,2)</f>
        <v>07</v>
      </c>
      <c r="F334" s="5" t="str">
        <f>TEXT(B334,"dd")</f>
        <v>26</v>
      </c>
      <c r="G334" s="5" t="str">
        <f>E334&amp;F334</f>
        <v>0726</v>
      </c>
      <c r="H334" s="4">
        <f>IF($C334&lt;65,65-$C334,0)</f>
        <v>0</v>
      </c>
      <c r="I334" s="4">
        <f>IF($C334&gt;=65,$C334-65,0)</f>
        <v>15.142349999999993</v>
      </c>
    </row>
    <row r="335" spans="2:9" x14ac:dyDescent="0.2">
      <c r="B335" s="9">
        <v>40751</v>
      </c>
      <c r="C335" s="8">
        <v>81.638599999999997</v>
      </c>
      <c r="D335" s="5" t="str">
        <f>TEXT(B335,"mmyy")</f>
        <v>0711</v>
      </c>
      <c r="E335" s="5" t="str">
        <f>LEFT(D335,2)</f>
        <v>07</v>
      </c>
      <c r="F335" s="5" t="str">
        <f>TEXT(B335,"dd")</f>
        <v>27</v>
      </c>
      <c r="G335" s="5" t="str">
        <f>E335&amp;F335</f>
        <v>0727</v>
      </c>
      <c r="H335" s="4">
        <f>IF($C335&lt;65,65-$C335,0)</f>
        <v>0</v>
      </c>
      <c r="I335" s="4">
        <f>IF($C335&gt;=65,$C335-65,0)</f>
        <v>16.638599999999997</v>
      </c>
    </row>
    <row r="336" spans="2:9" x14ac:dyDescent="0.2">
      <c r="B336" s="9">
        <v>40752</v>
      </c>
      <c r="C336" s="8">
        <v>84.394400000000005</v>
      </c>
      <c r="D336" s="5" t="str">
        <f>TEXT(B336,"mmyy")</f>
        <v>0711</v>
      </c>
      <c r="E336" s="5" t="str">
        <f>LEFT(D336,2)</f>
        <v>07</v>
      </c>
      <c r="F336" s="5" t="str">
        <f>TEXT(B336,"dd")</f>
        <v>28</v>
      </c>
      <c r="G336" s="5" t="str">
        <f>E336&amp;F336</f>
        <v>0728</v>
      </c>
      <c r="H336" s="4">
        <f>IF($C336&lt;65,65-$C336,0)</f>
        <v>0</v>
      </c>
      <c r="I336" s="4">
        <f>IF($C336&gt;=65,$C336-65,0)</f>
        <v>19.394400000000005</v>
      </c>
    </row>
    <row r="337" spans="2:9" x14ac:dyDescent="0.2">
      <c r="B337" s="9">
        <v>40753</v>
      </c>
      <c r="C337" s="8">
        <v>78.975049999999996</v>
      </c>
      <c r="D337" s="5" t="str">
        <f>TEXT(B337,"mmyy")</f>
        <v>0711</v>
      </c>
      <c r="E337" s="5" t="str">
        <f>LEFT(D337,2)</f>
        <v>07</v>
      </c>
      <c r="F337" s="5" t="str">
        <f>TEXT(B337,"dd")</f>
        <v>29</v>
      </c>
      <c r="G337" s="5" t="str">
        <f>E337&amp;F337</f>
        <v>0729</v>
      </c>
      <c r="H337" s="4">
        <f>IF($C337&lt;65,65-$C337,0)</f>
        <v>0</v>
      </c>
      <c r="I337" s="4">
        <f>IF($C337&gt;=65,$C337-65,0)</f>
        <v>13.975049999999996</v>
      </c>
    </row>
    <row r="338" spans="2:9" x14ac:dyDescent="0.2">
      <c r="B338" s="9">
        <v>40754</v>
      </c>
      <c r="C338" s="8">
        <v>81.159350000000003</v>
      </c>
      <c r="D338" s="5" t="str">
        <f>TEXT(B338,"mmyy")</f>
        <v>0711</v>
      </c>
      <c r="E338" s="5" t="str">
        <f>LEFT(D338,2)</f>
        <v>07</v>
      </c>
      <c r="F338" s="5" t="str">
        <f>TEXT(B338,"dd")</f>
        <v>30</v>
      </c>
      <c r="G338" s="5" t="str">
        <f>E338&amp;F338</f>
        <v>0730</v>
      </c>
      <c r="H338" s="4">
        <f>IF($C338&lt;65,65-$C338,0)</f>
        <v>0</v>
      </c>
      <c r="I338" s="4">
        <f>IF($C338&gt;=65,$C338-65,0)</f>
        <v>16.159350000000003</v>
      </c>
    </row>
    <row r="339" spans="2:9" x14ac:dyDescent="0.2">
      <c r="B339" s="9">
        <v>40755</v>
      </c>
      <c r="C339" s="8">
        <v>81.967100000000002</v>
      </c>
      <c r="D339" s="5" t="str">
        <f>TEXT(B339,"mmyy")</f>
        <v>0711</v>
      </c>
      <c r="E339" s="5" t="str">
        <f>LEFT(D339,2)</f>
        <v>07</v>
      </c>
      <c r="F339" s="5" t="str">
        <f>TEXT(B339,"dd")</f>
        <v>31</v>
      </c>
      <c r="G339" s="5" t="str">
        <f>E339&amp;F339</f>
        <v>0731</v>
      </c>
      <c r="H339" s="4">
        <f>IF($C339&lt;65,65-$C339,0)</f>
        <v>0</v>
      </c>
      <c r="I339" s="4">
        <f>IF($C339&gt;=65,$C339-65,0)</f>
        <v>16.967100000000002</v>
      </c>
    </row>
    <row r="340" spans="2:9" x14ac:dyDescent="0.2">
      <c r="B340" s="9">
        <v>40756</v>
      </c>
      <c r="C340" s="8">
        <v>83.069149999999993</v>
      </c>
      <c r="D340" s="5" t="str">
        <f>TEXT(B340,"mmyy")</f>
        <v>0811</v>
      </c>
      <c r="E340" s="5" t="str">
        <f>LEFT(D340,2)</f>
        <v>08</v>
      </c>
      <c r="F340" s="5" t="str">
        <f>TEXT(B340,"dd")</f>
        <v>01</v>
      </c>
      <c r="G340" s="5" t="str">
        <f>E340&amp;F340</f>
        <v>0801</v>
      </c>
      <c r="H340" s="4">
        <f>IF($C340&lt;65,65-$C340,0)</f>
        <v>0</v>
      </c>
      <c r="I340" s="4">
        <f>IF($C340&gt;=65,$C340-65,0)</f>
        <v>18.069149999999993</v>
      </c>
    </row>
    <row r="341" spans="2:9" x14ac:dyDescent="0.2">
      <c r="B341" s="9">
        <v>40757</v>
      </c>
      <c r="C341" s="8">
        <v>83.557400000000001</v>
      </c>
      <c r="D341" s="5" t="str">
        <f>TEXT(B341,"mmyy")</f>
        <v>0811</v>
      </c>
      <c r="E341" s="5" t="str">
        <f>LEFT(D341,2)</f>
        <v>08</v>
      </c>
      <c r="F341" s="5" t="str">
        <f>TEXT(B341,"dd")</f>
        <v>02</v>
      </c>
      <c r="G341" s="5" t="str">
        <f>E341&amp;F341</f>
        <v>0802</v>
      </c>
      <c r="H341" s="4">
        <f>IF($C341&lt;65,65-$C341,0)</f>
        <v>0</v>
      </c>
      <c r="I341" s="4">
        <f>IF($C341&gt;=65,$C341-65,0)</f>
        <v>18.557400000000001</v>
      </c>
    </row>
    <row r="342" spans="2:9" x14ac:dyDescent="0.2">
      <c r="B342" s="9">
        <v>40758</v>
      </c>
      <c r="C342" s="8">
        <v>76.662949999999995</v>
      </c>
      <c r="D342" s="5" t="str">
        <f>TEXT(B342,"mmyy")</f>
        <v>0811</v>
      </c>
      <c r="E342" s="5" t="str">
        <f>LEFT(D342,2)</f>
        <v>08</v>
      </c>
      <c r="F342" s="5" t="str">
        <f>TEXT(B342,"dd")</f>
        <v>03</v>
      </c>
      <c r="G342" s="5" t="str">
        <f>E342&amp;F342</f>
        <v>0803</v>
      </c>
      <c r="H342" s="4">
        <f>IF($C342&lt;65,65-$C342,0)</f>
        <v>0</v>
      </c>
      <c r="I342" s="4">
        <f>IF($C342&gt;=65,$C342-65,0)</f>
        <v>11.662949999999995</v>
      </c>
    </row>
    <row r="343" spans="2:9" x14ac:dyDescent="0.2">
      <c r="B343" s="9">
        <v>40759</v>
      </c>
      <c r="C343" s="8">
        <v>77.920249999999996</v>
      </c>
      <c r="D343" s="5" t="str">
        <f>TEXT(B343,"mmyy")</f>
        <v>0811</v>
      </c>
      <c r="E343" s="5" t="str">
        <f>LEFT(D343,2)</f>
        <v>08</v>
      </c>
      <c r="F343" s="5" t="str">
        <f>TEXT(B343,"dd")</f>
        <v>04</v>
      </c>
      <c r="G343" s="5" t="str">
        <f>E343&amp;F343</f>
        <v>0804</v>
      </c>
      <c r="H343" s="4">
        <f>IF($C343&lt;65,65-$C343,0)</f>
        <v>0</v>
      </c>
      <c r="I343" s="4">
        <f>IF($C343&gt;=65,$C343-65,0)</f>
        <v>12.920249999999996</v>
      </c>
    </row>
    <row r="344" spans="2:9" x14ac:dyDescent="0.2">
      <c r="B344" s="9">
        <v>40760</v>
      </c>
      <c r="C344" s="8">
        <v>80.606750000000005</v>
      </c>
      <c r="D344" s="5" t="str">
        <f>TEXT(B344,"mmyy")</f>
        <v>0811</v>
      </c>
      <c r="E344" s="5" t="str">
        <f>LEFT(D344,2)</f>
        <v>08</v>
      </c>
      <c r="F344" s="5" t="str">
        <f>TEXT(B344,"dd")</f>
        <v>05</v>
      </c>
      <c r="G344" s="5" t="str">
        <f>E344&amp;F344</f>
        <v>0805</v>
      </c>
      <c r="H344" s="4">
        <f>IF($C344&lt;65,65-$C344,0)</f>
        <v>0</v>
      </c>
      <c r="I344" s="4">
        <f>IF($C344&gt;=65,$C344-65,0)</f>
        <v>15.606750000000005</v>
      </c>
    </row>
    <row r="345" spans="2:9" x14ac:dyDescent="0.2">
      <c r="B345" s="9">
        <v>40761</v>
      </c>
      <c r="C345" s="8">
        <v>79.168099999999995</v>
      </c>
      <c r="D345" s="5" t="str">
        <f>TEXT(B345,"mmyy")</f>
        <v>0811</v>
      </c>
      <c r="E345" s="5" t="str">
        <f>LEFT(D345,2)</f>
        <v>08</v>
      </c>
      <c r="F345" s="5" t="str">
        <f>TEXT(B345,"dd")</f>
        <v>06</v>
      </c>
      <c r="G345" s="5" t="str">
        <f>E345&amp;F345</f>
        <v>0806</v>
      </c>
      <c r="H345" s="4">
        <f>IF($C345&lt;65,65-$C345,0)</f>
        <v>0</v>
      </c>
      <c r="I345" s="4">
        <f>IF($C345&gt;=65,$C345-65,0)</f>
        <v>14.168099999999995</v>
      </c>
    </row>
    <row r="346" spans="2:9" x14ac:dyDescent="0.2">
      <c r="B346" s="9">
        <v>40762</v>
      </c>
      <c r="C346" s="8">
        <v>79.424149999999997</v>
      </c>
      <c r="D346" s="5" t="str">
        <f>TEXT(B346,"mmyy")</f>
        <v>0811</v>
      </c>
      <c r="E346" s="5" t="str">
        <f>LEFT(D346,2)</f>
        <v>08</v>
      </c>
      <c r="F346" s="5" t="str">
        <f>TEXT(B346,"dd")</f>
        <v>07</v>
      </c>
      <c r="G346" s="5" t="str">
        <f>E346&amp;F346</f>
        <v>0807</v>
      </c>
      <c r="H346" s="4">
        <f>IF($C346&lt;65,65-$C346,0)</f>
        <v>0</v>
      </c>
      <c r="I346" s="4">
        <f>IF($C346&gt;=65,$C346-65,0)</f>
        <v>14.424149999999997</v>
      </c>
    </row>
    <row r="347" spans="2:9" x14ac:dyDescent="0.2">
      <c r="B347" s="9">
        <v>40763</v>
      </c>
      <c r="C347" s="8">
        <v>77.020700000000005</v>
      </c>
      <c r="D347" s="5" t="str">
        <f>TEXT(B347,"mmyy")</f>
        <v>0811</v>
      </c>
      <c r="E347" s="5" t="str">
        <f>LEFT(D347,2)</f>
        <v>08</v>
      </c>
      <c r="F347" s="5" t="str">
        <f>TEXT(B347,"dd")</f>
        <v>08</v>
      </c>
      <c r="G347" s="5" t="str">
        <f>E347&amp;F347</f>
        <v>0808</v>
      </c>
      <c r="H347" s="4">
        <f>IF($C347&lt;65,65-$C347,0)</f>
        <v>0</v>
      </c>
      <c r="I347" s="4">
        <f>IF($C347&gt;=65,$C347-65,0)</f>
        <v>12.020700000000005</v>
      </c>
    </row>
    <row r="348" spans="2:9" x14ac:dyDescent="0.2">
      <c r="B348" s="9">
        <v>40764</v>
      </c>
      <c r="C348" s="8">
        <v>74.959249999999997</v>
      </c>
      <c r="D348" s="5" t="str">
        <f>TEXT(B348,"mmyy")</f>
        <v>0811</v>
      </c>
      <c r="E348" s="5" t="str">
        <f>LEFT(D348,2)</f>
        <v>08</v>
      </c>
      <c r="F348" s="5" t="str">
        <f>TEXT(B348,"dd")</f>
        <v>09</v>
      </c>
      <c r="G348" s="5" t="str">
        <f>E348&amp;F348</f>
        <v>0809</v>
      </c>
      <c r="H348" s="4">
        <f>IF($C348&lt;65,65-$C348,0)</f>
        <v>0</v>
      </c>
      <c r="I348" s="4">
        <f>IF($C348&gt;=65,$C348-65,0)</f>
        <v>9.9592499999999973</v>
      </c>
    </row>
    <row r="349" spans="2:9" x14ac:dyDescent="0.2">
      <c r="B349" s="9">
        <v>40765</v>
      </c>
      <c r="C349" s="8">
        <v>67.892899999999997</v>
      </c>
      <c r="D349" s="5" t="str">
        <f>TEXT(B349,"mmyy")</f>
        <v>0811</v>
      </c>
      <c r="E349" s="5" t="str">
        <f>LEFT(D349,2)</f>
        <v>08</v>
      </c>
      <c r="F349" s="5" t="str">
        <f>TEXT(B349,"dd")</f>
        <v>10</v>
      </c>
      <c r="G349" s="5" t="str">
        <f>E349&amp;F349</f>
        <v>0810</v>
      </c>
      <c r="H349" s="4">
        <f>IF($C349&lt;65,65-$C349,0)</f>
        <v>0</v>
      </c>
      <c r="I349" s="4">
        <f>IF($C349&gt;=65,$C349-65,0)</f>
        <v>2.8928999999999974</v>
      </c>
    </row>
    <row r="350" spans="2:9" x14ac:dyDescent="0.2">
      <c r="B350" s="9">
        <v>40766</v>
      </c>
      <c r="C350" s="8">
        <v>69.9422</v>
      </c>
      <c r="D350" s="5" t="str">
        <f>TEXT(B350,"mmyy")</f>
        <v>0811</v>
      </c>
      <c r="E350" s="5" t="str">
        <f>LEFT(D350,2)</f>
        <v>08</v>
      </c>
      <c r="F350" s="5" t="str">
        <f>TEXT(B350,"dd")</f>
        <v>11</v>
      </c>
      <c r="G350" s="5" t="str">
        <f>E350&amp;F350</f>
        <v>0811</v>
      </c>
      <c r="H350" s="4">
        <f>IF($C350&lt;65,65-$C350,0)</f>
        <v>0</v>
      </c>
      <c r="I350" s="4">
        <f>IF($C350&gt;=65,$C350-65,0)</f>
        <v>4.9421999999999997</v>
      </c>
    </row>
    <row r="351" spans="2:9" x14ac:dyDescent="0.2">
      <c r="B351" s="9">
        <v>40767</v>
      </c>
      <c r="C351" s="8">
        <v>73.704650000000001</v>
      </c>
      <c r="D351" s="5" t="str">
        <f>TEXT(B351,"mmyy")</f>
        <v>0811</v>
      </c>
      <c r="E351" s="5" t="str">
        <f>LEFT(D351,2)</f>
        <v>08</v>
      </c>
      <c r="F351" s="5" t="str">
        <f>TEXT(B351,"dd")</f>
        <v>12</v>
      </c>
      <c r="G351" s="5" t="str">
        <f>E351&amp;F351</f>
        <v>0812</v>
      </c>
      <c r="H351" s="4">
        <f>IF($C351&lt;65,65-$C351,0)</f>
        <v>0</v>
      </c>
      <c r="I351" s="4">
        <f>IF($C351&gt;=65,$C351-65,0)</f>
        <v>8.7046500000000009</v>
      </c>
    </row>
    <row r="352" spans="2:9" x14ac:dyDescent="0.2">
      <c r="B352" s="9">
        <v>40768</v>
      </c>
      <c r="C352" s="8">
        <v>73.861249999999998</v>
      </c>
      <c r="D352" s="5" t="str">
        <f>TEXT(B352,"mmyy")</f>
        <v>0811</v>
      </c>
      <c r="E352" s="5" t="str">
        <f>LEFT(D352,2)</f>
        <v>08</v>
      </c>
      <c r="F352" s="5" t="str">
        <f>TEXT(B352,"dd")</f>
        <v>13</v>
      </c>
      <c r="G352" s="5" t="str">
        <f>E352&amp;F352</f>
        <v>0813</v>
      </c>
      <c r="H352" s="4">
        <f>IF($C352&lt;65,65-$C352,0)</f>
        <v>0</v>
      </c>
      <c r="I352" s="4">
        <f>IF($C352&gt;=65,$C352-65,0)</f>
        <v>8.8612499999999983</v>
      </c>
    </row>
    <row r="353" spans="2:9" x14ac:dyDescent="0.2">
      <c r="B353" s="9">
        <v>40769</v>
      </c>
      <c r="C353" s="8">
        <v>68.620999999999995</v>
      </c>
      <c r="D353" s="5" t="str">
        <f>TEXT(B353,"mmyy")</f>
        <v>0811</v>
      </c>
      <c r="E353" s="5" t="str">
        <f>LEFT(D353,2)</f>
        <v>08</v>
      </c>
      <c r="F353" s="5" t="str">
        <f>TEXT(B353,"dd")</f>
        <v>14</v>
      </c>
      <c r="G353" s="5" t="str">
        <f>E353&amp;F353</f>
        <v>0814</v>
      </c>
      <c r="H353" s="4">
        <f>IF($C353&lt;65,65-$C353,0)</f>
        <v>0</v>
      </c>
      <c r="I353" s="4">
        <f>IF($C353&gt;=65,$C353-65,0)</f>
        <v>3.6209999999999951</v>
      </c>
    </row>
    <row r="354" spans="2:9" x14ac:dyDescent="0.2">
      <c r="B354" s="9">
        <v>40770</v>
      </c>
      <c r="C354" s="8">
        <v>69.143450000000001</v>
      </c>
      <c r="D354" s="5" t="str">
        <f>TEXT(B354,"mmyy")</f>
        <v>0811</v>
      </c>
      <c r="E354" s="5" t="str">
        <f>LEFT(D354,2)</f>
        <v>08</v>
      </c>
      <c r="F354" s="5" t="str">
        <f>TEXT(B354,"dd")</f>
        <v>15</v>
      </c>
      <c r="G354" s="5" t="str">
        <f>E354&amp;F354</f>
        <v>0815</v>
      </c>
      <c r="H354" s="4">
        <f>IF($C354&lt;65,65-$C354,0)</f>
        <v>0</v>
      </c>
      <c r="I354" s="4">
        <f>IF($C354&gt;=65,$C354-65,0)</f>
        <v>4.1434500000000014</v>
      </c>
    </row>
    <row r="355" spans="2:9" x14ac:dyDescent="0.2">
      <c r="B355" s="9">
        <v>40771</v>
      </c>
      <c r="C355" s="8">
        <v>71.880799999999994</v>
      </c>
      <c r="D355" s="5" t="str">
        <f>TEXT(B355,"mmyy")</f>
        <v>0811</v>
      </c>
      <c r="E355" s="5" t="str">
        <f>LEFT(D355,2)</f>
        <v>08</v>
      </c>
      <c r="F355" s="5" t="str">
        <f>TEXT(B355,"dd")</f>
        <v>16</v>
      </c>
      <c r="G355" s="5" t="str">
        <f>E355&amp;F355</f>
        <v>0816</v>
      </c>
      <c r="H355" s="4">
        <f>IF($C355&lt;65,65-$C355,0)</f>
        <v>0</v>
      </c>
      <c r="I355" s="4">
        <f>IF($C355&gt;=65,$C355-65,0)</f>
        <v>6.8807999999999936</v>
      </c>
    </row>
    <row r="356" spans="2:9" x14ac:dyDescent="0.2">
      <c r="B356" s="9">
        <v>40772</v>
      </c>
      <c r="C356" s="8">
        <v>75.808400000000006</v>
      </c>
      <c r="D356" s="5" t="str">
        <f>TEXT(B356,"mmyy")</f>
        <v>0811</v>
      </c>
      <c r="E356" s="5" t="str">
        <f>LEFT(D356,2)</f>
        <v>08</v>
      </c>
      <c r="F356" s="5" t="str">
        <f>TEXT(B356,"dd")</f>
        <v>17</v>
      </c>
      <c r="G356" s="5" t="str">
        <f>E356&amp;F356</f>
        <v>0817</v>
      </c>
      <c r="H356" s="4">
        <f>IF($C356&lt;65,65-$C356,0)</f>
        <v>0</v>
      </c>
      <c r="I356" s="4">
        <f>IF($C356&gt;=65,$C356-65,0)</f>
        <v>10.808400000000006</v>
      </c>
    </row>
    <row r="357" spans="2:9" x14ac:dyDescent="0.2">
      <c r="B357" s="9">
        <v>40773</v>
      </c>
      <c r="C357" s="8">
        <v>75.480800000000002</v>
      </c>
      <c r="D357" s="5" t="str">
        <f>TEXT(B357,"mmyy")</f>
        <v>0811</v>
      </c>
      <c r="E357" s="5" t="str">
        <f>LEFT(D357,2)</f>
        <v>08</v>
      </c>
      <c r="F357" s="5" t="str">
        <f>TEXT(B357,"dd")</f>
        <v>18</v>
      </c>
      <c r="G357" s="5" t="str">
        <f>E357&amp;F357</f>
        <v>0818</v>
      </c>
      <c r="H357" s="4">
        <f>IF($C357&lt;65,65-$C357,0)</f>
        <v>0</v>
      </c>
      <c r="I357" s="4">
        <f>IF($C357&gt;=65,$C357-65,0)</f>
        <v>10.480800000000002</v>
      </c>
    </row>
    <row r="358" spans="2:9" x14ac:dyDescent="0.2">
      <c r="B358" s="9">
        <v>40774</v>
      </c>
      <c r="C358" s="8">
        <v>76.359650000000002</v>
      </c>
      <c r="D358" s="5" t="str">
        <f>TEXT(B358,"mmyy")</f>
        <v>0811</v>
      </c>
      <c r="E358" s="5" t="str">
        <f>LEFT(D358,2)</f>
        <v>08</v>
      </c>
      <c r="F358" s="5" t="str">
        <f>TEXT(B358,"dd")</f>
        <v>19</v>
      </c>
      <c r="G358" s="5" t="str">
        <f>E358&amp;F358</f>
        <v>0819</v>
      </c>
      <c r="H358" s="4">
        <f>IF($C358&lt;65,65-$C358,0)</f>
        <v>0</v>
      </c>
      <c r="I358" s="4">
        <f>IF($C358&gt;=65,$C358-65,0)</f>
        <v>11.359650000000002</v>
      </c>
    </row>
    <row r="359" spans="2:9" x14ac:dyDescent="0.2">
      <c r="B359" s="9">
        <v>40775</v>
      </c>
      <c r="C359" s="8">
        <v>75.569000000000003</v>
      </c>
      <c r="D359" s="5" t="str">
        <f>TEXT(B359,"mmyy")</f>
        <v>0811</v>
      </c>
      <c r="E359" s="5" t="str">
        <f>LEFT(D359,2)</f>
        <v>08</v>
      </c>
      <c r="F359" s="5" t="str">
        <f>TEXT(B359,"dd")</f>
        <v>20</v>
      </c>
      <c r="G359" s="5" t="str">
        <f>E359&amp;F359</f>
        <v>0820</v>
      </c>
      <c r="H359" s="4">
        <f>IF($C359&lt;65,65-$C359,0)</f>
        <v>0</v>
      </c>
      <c r="I359" s="4">
        <f>IF($C359&gt;=65,$C359-65,0)</f>
        <v>10.569000000000003</v>
      </c>
    </row>
    <row r="360" spans="2:9" x14ac:dyDescent="0.2">
      <c r="B360" s="9">
        <v>40776</v>
      </c>
      <c r="C360" s="8">
        <v>71.522599999999997</v>
      </c>
      <c r="D360" s="5" t="str">
        <f>TEXT(B360,"mmyy")</f>
        <v>0811</v>
      </c>
      <c r="E360" s="5" t="str">
        <f>LEFT(D360,2)</f>
        <v>08</v>
      </c>
      <c r="F360" s="5" t="str">
        <f>TEXT(B360,"dd")</f>
        <v>21</v>
      </c>
      <c r="G360" s="5" t="str">
        <f>E360&amp;F360</f>
        <v>0821</v>
      </c>
      <c r="H360" s="4">
        <f>IF($C360&lt;65,65-$C360,0)</f>
        <v>0</v>
      </c>
      <c r="I360" s="4">
        <f>IF($C360&gt;=65,$C360-65,0)</f>
        <v>6.5225999999999971</v>
      </c>
    </row>
    <row r="361" spans="2:9" x14ac:dyDescent="0.2">
      <c r="B361" s="9">
        <v>40777</v>
      </c>
      <c r="C361" s="8">
        <v>71.771000000000001</v>
      </c>
      <c r="D361" s="5" t="str">
        <f>TEXT(B361,"mmyy")</f>
        <v>0811</v>
      </c>
      <c r="E361" s="5" t="str">
        <f>LEFT(D361,2)</f>
        <v>08</v>
      </c>
      <c r="F361" s="5" t="str">
        <f>TEXT(B361,"dd")</f>
        <v>22</v>
      </c>
      <c r="G361" s="5" t="str">
        <f>E361&amp;F361</f>
        <v>0822</v>
      </c>
      <c r="H361" s="4">
        <f>IF($C361&lt;65,65-$C361,0)</f>
        <v>0</v>
      </c>
      <c r="I361" s="4">
        <f>IF($C361&gt;=65,$C361-65,0)</f>
        <v>6.7710000000000008</v>
      </c>
    </row>
    <row r="362" spans="2:9" x14ac:dyDescent="0.2">
      <c r="B362" s="9">
        <v>40778</v>
      </c>
      <c r="C362" s="8">
        <v>75.762050000000002</v>
      </c>
      <c r="D362" s="5" t="str">
        <f>TEXT(B362,"mmyy")</f>
        <v>0811</v>
      </c>
      <c r="E362" s="5" t="str">
        <f>LEFT(D362,2)</f>
        <v>08</v>
      </c>
      <c r="F362" s="5" t="str">
        <f>TEXT(B362,"dd")</f>
        <v>23</v>
      </c>
      <c r="G362" s="5" t="str">
        <f>E362&amp;F362</f>
        <v>0823</v>
      </c>
      <c r="H362" s="4">
        <f>IF($C362&lt;65,65-$C362,0)</f>
        <v>0</v>
      </c>
      <c r="I362" s="4">
        <f>IF($C362&gt;=65,$C362-65,0)</f>
        <v>10.762050000000002</v>
      </c>
    </row>
    <row r="363" spans="2:9" x14ac:dyDescent="0.2">
      <c r="B363" s="9">
        <v>40779</v>
      </c>
      <c r="C363" s="8">
        <v>79.983500000000006</v>
      </c>
      <c r="D363" s="5" t="str">
        <f>TEXT(B363,"mmyy")</f>
        <v>0811</v>
      </c>
      <c r="E363" s="5" t="str">
        <f>LEFT(D363,2)</f>
        <v>08</v>
      </c>
      <c r="F363" s="5" t="str">
        <f>TEXT(B363,"dd")</f>
        <v>24</v>
      </c>
      <c r="G363" s="5" t="str">
        <f>E363&amp;F363</f>
        <v>0824</v>
      </c>
      <c r="H363" s="4">
        <f>IF($C363&lt;65,65-$C363,0)</f>
        <v>0</v>
      </c>
      <c r="I363" s="4">
        <f>IF($C363&gt;=65,$C363-65,0)</f>
        <v>14.983500000000006</v>
      </c>
    </row>
    <row r="364" spans="2:9" x14ac:dyDescent="0.2">
      <c r="B364" s="9">
        <v>40780</v>
      </c>
      <c r="C364" s="8">
        <v>71.727800000000002</v>
      </c>
      <c r="D364" s="5" t="str">
        <f>TEXT(B364,"mmyy")</f>
        <v>0811</v>
      </c>
      <c r="E364" s="5" t="str">
        <f>LEFT(D364,2)</f>
        <v>08</v>
      </c>
      <c r="F364" s="5" t="str">
        <f>TEXT(B364,"dd")</f>
        <v>25</v>
      </c>
      <c r="G364" s="5" t="str">
        <f>E364&amp;F364</f>
        <v>0825</v>
      </c>
      <c r="H364" s="4">
        <f>IF($C364&lt;65,65-$C364,0)</f>
        <v>0</v>
      </c>
      <c r="I364" s="4">
        <f>IF($C364&gt;=65,$C364-65,0)</f>
        <v>6.727800000000002</v>
      </c>
    </row>
    <row r="365" spans="2:9" x14ac:dyDescent="0.2">
      <c r="B365" s="9">
        <v>40781</v>
      </c>
      <c r="C365" s="8">
        <v>73.184449999999998</v>
      </c>
      <c r="D365" s="5" t="str">
        <f>TEXT(B365,"mmyy")</f>
        <v>0811</v>
      </c>
      <c r="E365" s="5" t="str">
        <f>LEFT(D365,2)</f>
        <v>08</v>
      </c>
      <c r="F365" s="5" t="str">
        <f>TEXT(B365,"dd")</f>
        <v>26</v>
      </c>
      <c r="G365" s="5" t="str">
        <f>E365&amp;F365</f>
        <v>0826</v>
      </c>
      <c r="H365" s="4">
        <f>IF($C365&lt;65,65-$C365,0)</f>
        <v>0</v>
      </c>
      <c r="I365" s="4">
        <f>IF($C365&gt;=65,$C365-65,0)</f>
        <v>8.1844499999999982</v>
      </c>
    </row>
    <row r="366" spans="2:9" x14ac:dyDescent="0.2">
      <c r="B366" s="9">
        <v>40782</v>
      </c>
      <c r="C366" s="8">
        <v>73.390100000000004</v>
      </c>
      <c r="D366" s="5" t="str">
        <f>TEXT(B366,"mmyy")</f>
        <v>0811</v>
      </c>
      <c r="E366" s="5" t="str">
        <f>LEFT(D366,2)</f>
        <v>08</v>
      </c>
      <c r="F366" s="5" t="str">
        <f>TEXT(B366,"dd")</f>
        <v>27</v>
      </c>
      <c r="G366" s="5" t="str">
        <f>E366&amp;F366</f>
        <v>0827</v>
      </c>
      <c r="H366" s="4">
        <f>IF($C366&lt;65,65-$C366,0)</f>
        <v>0</v>
      </c>
      <c r="I366" s="4">
        <f>IF($C366&gt;=65,$C366-65,0)</f>
        <v>8.3901000000000039</v>
      </c>
    </row>
    <row r="367" spans="2:9" x14ac:dyDescent="0.2">
      <c r="B367" s="9">
        <v>40783</v>
      </c>
      <c r="C367" s="8">
        <v>69.412999999999997</v>
      </c>
      <c r="D367" s="5" t="str">
        <f>TEXT(B367,"mmyy")</f>
        <v>0811</v>
      </c>
      <c r="E367" s="5" t="str">
        <f>LEFT(D367,2)</f>
        <v>08</v>
      </c>
      <c r="F367" s="5" t="str">
        <f>TEXT(B367,"dd")</f>
        <v>28</v>
      </c>
      <c r="G367" s="5" t="str">
        <f>E367&amp;F367</f>
        <v>0828</v>
      </c>
      <c r="H367" s="4">
        <f>IF($C367&lt;65,65-$C367,0)</f>
        <v>0</v>
      </c>
      <c r="I367" s="4">
        <f>IF($C367&gt;=65,$C367-65,0)</f>
        <v>4.4129999999999967</v>
      </c>
    </row>
    <row r="368" spans="2:9" x14ac:dyDescent="0.2">
      <c r="B368" s="9">
        <v>40784</v>
      </c>
      <c r="C368" s="8">
        <v>68.600300000000004</v>
      </c>
      <c r="D368" s="5" t="str">
        <f>TEXT(B368,"mmyy")</f>
        <v>0811</v>
      </c>
      <c r="E368" s="5" t="str">
        <f>LEFT(D368,2)</f>
        <v>08</v>
      </c>
      <c r="F368" s="5" t="str">
        <f>TEXT(B368,"dd")</f>
        <v>29</v>
      </c>
      <c r="G368" s="5" t="str">
        <f>E368&amp;F368</f>
        <v>0829</v>
      </c>
      <c r="H368" s="4">
        <f>IF($C368&lt;65,65-$C368,0)</f>
        <v>0</v>
      </c>
      <c r="I368" s="4">
        <f>IF($C368&gt;=65,$C368-65,0)</f>
        <v>3.6003000000000043</v>
      </c>
    </row>
    <row r="369" spans="2:9" x14ac:dyDescent="0.2">
      <c r="B369" s="9">
        <v>40785</v>
      </c>
      <c r="C369" s="8">
        <v>71.874049999999997</v>
      </c>
      <c r="D369" s="5" t="str">
        <f>TEXT(B369,"mmyy")</f>
        <v>0811</v>
      </c>
      <c r="E369" s="5" t="str">
        <f>LEFT(D369,2)</f>
        <v>08</v>
      </c>
      <c r="F369" s="5" t="str">
        <f>TEXT(B369,"dd")</f>
        <v>30</v>
      </c>
      <c r="G369" s="5" t="str">
        <f>E369&amp;F369</f>
        <v>0830</v>
      </c>
      <c r="H369" s="4">
        <f>IF($C369&lt;65,65-$C369,0)</f>
        <v>0</v>
      </c>
      <c r="I369" s="4">
        <f>IF($C369&gt;=65,$C369-65,0)</f>
        <v>6.8740499999999969</v>
      </c>
    </row>
    <row r="370" spans="2:9" x14ac:dyDescent="0.2">
      <c r="B370" s="9">
        <v>40786</v>
      </c>
      <c r="C370" s="8">
        <v>78.581299999999999</v>
      </c>
      <c r="D370" s="5" t="str">
        <f>TEXT(B370,"mmyy")</f>
        <v>0811</v>
      </c>
      <c r="E370" s="5" t="str">
        <f>LEFT(D370,2)</f>
        <v>08</v>
      </c>
      <c r="F370" s="5" t="str">
        <f>TEXT(B370,"dd")</f>
        <v>31</v>
      </c>
      <c r="G370" s="5" t="str">
        <f>E370&amp;F370</f>
        <v>0831</v>
      </c>
      <c r="H370" s="4">
        <f>IF($C370&lt;65,65-$C370,0)</f>
        <v>0</v>
      </c>
      <c r="I370" s="4">
        <f>IF($C370&gt;=65,$C370-65,0)</f>
        <v>13.581299999999999</v>
      </c>
    </row>
    <row r="371" spans="2:9" x14ac:dyDescent="0.2">
      <c r="B371" s="9">
        <v>40787</v>
      </c>
      <c r="C371" s="8">
        <v>84.408799999999999</v>
      </c>
      <c r="D371" s="5" t="str">
        <f>TEXT(B371,"mmyy")</f>
        <v>0911</v>
      </c>
      <c r="E371" s="5" t="str">
        <f>LEFT(D371,2)</f>
        <v>09</v>
      </c>
      <c r="F371" s="5" t="str">
        <f>TEXT(B371,"dd")</f>
        <v>01</v>
      </c>
      <c r="G371" s="5" t="str">
        <f>E371&amp;F371</f>
        <v>0901</v>
      </c>
      <c r="H371" s="4">
        <f>IF($C371&lt;65,65-$C371,0)</f>
        <v>0</v>
      </c>
      <c r="I371" s="4">
        <f>IF($C371&gt;=65,$C371-65,0)</f>
        <v>19.408799999999999</v>
      </c>
    </row>
    <row r="372" spans="2:9" x14ac:dyDescent="0.2">
      <c r="B372" s="9">
        <v>40788</v>
      </c>
      <c r="C372" s="8">
        <v>83.588449999999995</v>
      </c>
      <c r="D372" s="5" t="str">
        <f>TEXT(B372,"mmyy")</f>
        <v>0911</v>
      </c>
      <c r="E372" s="5" t="str">
        <f>LEFT(D372,2)</f>
        <v>09</v>
      </c>
      <c r="F372" s="5" t="str">
        <f>TEXT(B372,"dd")</f>
        <v>02</v>
      </c>
      <c r="G372" s="5" t="str">
        <f>E372&amp;F372</f>
        <v>0902</v>
      </c>
      <c r="H372" s="4">
        <f>IF($C372&lt;65,65-$C372,0)</f>
        <v>0</v>
      </c>
      <c r="I372" s="4">
        <f>IF($C372&gt;=65,$C372-65,0)</f>
        <v>18.588449999999995</v>
      </c>
    </row>
    <row r="373" spans="2:9" x14ac:dyDescent="0.2">
      <c r="B373" s="9">
        <v>40789</v>
      </c>
      <c r="C373" s="8">
        <v>83.434550000000002</v>
      </c>
      <c r="D373" s="5" t="str">
        <f>TEXT(B373,"mmyy")</f>
        <v>0911</v>
      </c>
      <c r="E373" s="5" t="str">
        <f>LEFT(D373,2)</f>
        <v>09</v>
      </c>
      <c r="F373" s="5" t="str">
        <f>TEXT(B373,"dd")</f>
        <v>03</v>
      </c>
      <c r="G373" s="5" t="str">
        <f>E373&amp;F373</f>
        <v>0903</v>
      </c>
      <c r="H373" s="4">
        <f>IF($C373&lt;65,65-$C373,0)</f>
        <v>0</v>
      </c>
      <c r="I373" s="4">
        <f>IF($C373&gt;=65,$C373-65,0)</f>
        <v>18.434550000000002</v>
      </c>
    </row>
    <row r="374" spans="2:9" x14ac:dyDescent="0.2">
      <c r="B374" s="9">
        <v>40790</v>
      </c>
      <c r="C374" s="8">
        <v>65.402150000000006</v>
      </c>
      <c r="D374" s="5" t="str">
        <f>TEXT(B374,"mmyy")</f>
        <v>0911</v>
      </c>
      <c r="E374" s="5" t="str">
        <f>LEFT(D374,2)</f>
        <v>09</v>
      </c>
      <c r="F374" s="5" t="str">
        <f>TEXT(B374,"dd")</f>
        <v>04</v>
      </c>
      <c r="G374" s="5" t="str">
        <f>E374&amp;F374</f>
        <v>0904</v>
      </c>
      <c r="H374" s="4">
        <f>IF($C374&lt;65,65-$C374,0)</f>
        <v>0</v>
      </c>
      <c r="I374" s="4">
        <f>IF($C374&gt;=65,$C374-65,0)</f>
        <v>0.402150000000006</v>
      </c>
    </row>
    <row r="375" spans="2:9" x14ac:dyDescent="0.2">
      <c r="B375" s="9">
        <v>40791</v>
      </c>
      <c r="C375" s="8">
        <v>57.6203</v>
      </c>
      <c r="D375" s="5" t="str">
        <f>TEXT(B375,"mmyy")</f>
        <v>0911</v>
      </c>
      <c r="E375" s="5" t="str">
        <f>LEFT(D375,2)</f>
        <v>09</v>
      </c>
      <c r="F375" s="5" t="str">
        <f>TEXT(B375,"dd")</f>
        <v>05</v>
      </c>
      <c r="G375" s="5" t="str">
        <f>E375&amp;F375</f>
        <v>0905</v>
      </c>
      <c r="H375" s="4">
        <f>IF($C375&lt;65,65-$C375,0)</f>
        <v>7.3796999999999997</v>
      </c>
      <c r="I375" s="4">
        <f>IF($C375&gt;=65,$C375-65,0)</f>
        <v>0</v>
      </c>
    </row>
    <row r="376" spans="2:9" x14ac:dyDescent="0.2">
      <c r="B376" s="9">
        <v>40792</v>
      </c>
      <c r="C376" s="8">
        <v>60.812600000000003</v>
      </c>
      <c r="D376" s="5" t="str">
        <f>TEXT(B376,"mmyy")</f>
        <v>0911</v>
      </c>
      <c r="E376" s="5" t="str">
        <f>LEFT(D376,2)</f>
        <v>09</v>
      </c>
      <c r="F376" s="5" t="str">
        <f>TEXT(B376,"dd")</f>
        <v>06</v>
      </c>
      <c r="G376" s="5" t="str">
        <f>E376&amp;F376</f>
        <v>0906</v>
      </c>
      <c r="H376" s="4">
        <f>IF($C376&lt;65,65-$C376,0)</f>
        <v>4.1873999999999967</v>
      </c>
      <c r="I376" s="4">
        <f>IF($C376&gt;=65,$C376-65,0)</f>
        <v>0</v>
      </c>
    </row>
    <row r="377" spans="2:9" x14ac:dyDescent="0.2">
      <c r="B377" s="9">
        <v>40793</v>
      </c>
      <c r="C377" s="8">
        <v>62.024450000000002</v>
      </c>
      <c r="D377" s="5" t="str">
        <f>TEXT(B377,"mmyy")</f>
        <v>0911</v>
      </c>
      <c r="E377" s="5" t="str">
        <f>LEFT(D377,2)</f>
        <v>09</v>
      </c>
      <c r="F377" s="5" t="str">
        <f>TEXT(B377,"dd")</f>
        <v>07</v>
      </c>
      <c r="G377" s="5" t="str">
        <f>E377&amp;F377</f>
        <v>0907</v>
      </c>
      <c r="H377" s="4">
        <f>IF($C377&lt;65,65-$C377,0)</f>
        <v>2.9755499999999984</v>
      </c>
      <c r="I377" s="4">
        <f>IF($C377&gt;=65,$C377-65,0)</f>
        <v>0</v>
      </c>
    </row>
    <row r="378" spans="2:9" x14ac:dyDescent="0.2">
      <c r="B378" s="9">
        <v>40794</v>
      </c>
      <c r="C378" s="8">
        <v>61.3508</v>
      </c>
      <c r="D378" s="5" t="str">
        <f>TEXT(B378,"mmyy")</f>
        <v>0911</v>
      </c>
      <c r="E378" s="5" t="str">
        <f>LEFT(D378,2)</f>
        <v>09</v>
      </c>
      <c r="F378" s="5" t="str">
        <f>TEXT(B378,"dd")</f>
        <v>08</v>
      </c>
      <c r="G378" s="5" t="str">
        <f>E378&amp;F378</f>
        <v>0908</v>
      </c>
      <c r="H378" s="4">
        <f>IF($C378&lt;65,65-$C378,0)</f>
        <v>3.6492000000000004</v>
      </c>
      <c r="I378" s="4">
        <f>IF($C378&gt;=65,$C378-65,0)</f>
        <v>0</v>
      </c>
    </row>
    <row r="379" spans="2:9" x14ac:dyDescent="0.2">
      <c r="B379" s="9">
        <v>40795</v>
      </c>
      <c r="C379" s="8">
        <v>63.395150000000001</v>
      </c>
      <c r="D379" s="5" t="str">
        <f>TEXT(B379,"mmyy")</f>
        <v>0911</v>
      </c>
      <c r="E379" s="5" t="str">
        <f>LEFT(D379,2)</f>
        <v>09</v>
      </c>
      <c r="F379" s="5" t="str">
        <f>TEXT(B379,"dd")</f>
        <v>09</v>
      </c>
      <c r="G379" s="5" t="str">
        <f>E379&amp;F379</f>
        <v>0909</v>
      </c>
      <c r="H379" s="4">
        <f>IF($C379&lt;65,65-$C379,0)</f>
        <v>1.604849999999999</v>
      </c>
      <c r="I379" s="4">
        <f>IF($C379&gt;=65,$C379-65,0)</f>
        <v>0</v>
      </c>
    </row>
    <row r="380" spans="2:9" x14ac:dyDescent="0.2">
      <c r="B380" s="9">
        <v>40796</v>
      </c>
      <c r="C380" s="8">
        <v>67.945999999999998</v>
      </c>
      <c r="D380" s="5" t="str">
        <f>TEXT(B380,"mmyy")</f>
        <v>0911</v>
      </c>
      <c r="E380" s="5" t="str">
        <f>LEFT(D380,2)</f>
        <v>09</v>
      </c>
      <c r="F380" s="5" t="str">
        <f>TEXT(B380,"dd")</f>
        <v>10</v>
      </c>
      <c r="G380" s="5" t="str">
        <f>E380&amp;F380</f>
        <v>0910</v>
      </c>
      <c r="H380" s="4">
        <f>IF($C380&lt;65,65-$C380,0)</f>
        <v>0</v>
      </c>
      <c r="I380" s="4">
        <f>IF($C380&gt;=65,$C380-65,0)</f>
        <v>2.945999999999998</v>
      </c>
    </row>
    <row r="381" spans="2:9" x14ac:dyDescent="0.2">
      <c r="B381" s="9">
        <v>40797</v>
      </c>
      <c r="C381" s="8">
        <v>68.813599999999994</v>
      </c>
      <c r="D381" s="5" t="str">
        <f>TEXT(B381,"mmyy")</f>
        <v>0911</v>
      </c>
      <c r="E381" s="5" t="str">
        <f>LEFT(D381,2)</f>
        <v>09</v>
      </c>
      <c r="F381" s="5" t="str">
        <f>TEXT(B381,"dd")</f>
        <v>11</v>
      </c>
      <c r="G381" s="5" t="str">
        <f>E381&amp;F381</f>
        <v>0911</v>
      </c>
      <c r="H381" s="4">
        <f>IF($C381&lt;65,65-$C381,0)</f>
        <v>0</v>
      </c>
      <c r="I381" s="4">
        <f>IF($C381&gt;=65,$C381-65,0)</f>
        <v>3.8135999999999939</v>
      </c>
    </row>
    <row r="382" spans="2:9" x14ac:dyDescent="0.2">
      <c r="B382" s="9">
        <v>40798</v>
      </c>
      <c r="C382" s="8">
        <v>74.497550000000004</v>
      </c>
      <c r="D382" s="5" t="str">
        <f>TEXT(B382,"mmyy")</f>
        <v>0911</v>
      </c>
      <c r="E382" s="5" t="str">
        <f>LEFT(D382,2)</f>
        <v>09</v>
      </c>
      <c r="F382" s="5" t="str">
        <f>TEXT(B382,"dd")</f>
        <v>12</v>
      </c>
      <c r="G382" s="5" t="str">
        <f>E382&amp;F382</f>
        <v>0912</v>
      </c>
      <c r="H382" s="4">
        <f>IF($C382&lt;65,65-$C382,0)</f>
        <v>0</v>
      </c>
      <c r="I382" s="4">
        <f>IF($C382&gt;=65,$C382-65,0)</f>
        <v>9.4975500000000039</v>
      </c>
    </row>
    <row r="383" spans="2:9" x14ac:dyDescent="0.2">
      <c r="B383" s="9">
        <v>40799</v>
      </c>
      <c r="C383" s="8">
        <v>69.222200000000001</v>
      </c>
      <c r="D383" s="5" t="str">
        <f>TEXT(B383,"mmyy")</f>
        <v>0911</v>
      </c>
      <c r="E383" s="5" t="str">
        <f>LEFT(D383,2)</f>
        <v>09</v>
      </c>
      <c r="F383" s="5" t="str">
        <f>TEXT(B383,"dd")</f>
        <v>13</v>
      </c>
      <c r="G383" s="5" t="str">
        <f>E383&amp;F383</f>
        <v>0913</v>
      </c>
      <c r="H383" s="4">
        <f>IF($C383&lt;65,65-$C383,0)</f>
        <v>0</v>
      </c>
      <c r="I383" s="4">
        <f>IF($C383&gt;=65,$C383-65,0)</f>
        <v>4.2222000000000008</v>
      </c>
    </row>
    <row r="384" spans="2:9" x14ac:dyDescent="0.2">
      <c r="B384" s="9">
        <v>40800</v>
      </c>
      <c r="C384" s="8">
        <v>57.814250000000001</v>
      </c>
      <c r="D384" s="5" t="str">
        <f>TEXT(B384,"mmyy")</f>
        <v>0911</v>
      </c>
      <c r="E384" s="5" t="str">
        <f>LEFT(D384,2)</f>
        <v>09</v>
      </c>
      <c r="F384" s="5" t="str">
        <f>TEXT(B384,"dd")</f>
        <v>14</v>
      </c>
      <c r="G384" s="5" t="str">
        <f>E384&amp;F384</f>
        <v>0914</v>
      </c>
      <c r="H384" s="4">
        <f>IF($C384&lt;65,65-$C384,0)</f>
        <v>7.1857499999999987</v>
      </c>
      <c r="I384" s="4">
        <f>IF($C384&gt;=65,$C384-65,0)</f>
        <v>0</v>
      </c>
    </row>
    <row r="385" spans="2:9" x14ac:dyDescent="0.2">
      <c r="B385" s="9">
        <v>40801</v>
      </c>
      <c r="C385" s="8">
        <v>53.520350000000001</v>
      </c>
      <c r="D385" s="5" t="str">
        <f>TEXT(B385,"mmyy")</f>
        <v>0911</v>
      </c>
      <c r="E385" s="5" t="str">
        <f>LEFT(D385,2)</f>
        <v>09</v>
      </c>
      <c r="F385" s="5" t="str">
        <f>TEXT(B385,"dd")</f>
        <v>15</v>
      </c>
      <c r="G385" s="5" t="str">
        <f>E385&amp;F385</f>
        <v>0915</v>
      </c>
      <c r="H385" s="4">
        <f>IF($C385&lt;65,65-$C385,0)</f>
        <v>11.479649999999999</v>
      </c>
      <c r="I385" s="4">
        <f>IF($C385&gt;=65,$C385-65,0)</f>
        <v>0</v>
      </c>
    </row>
    <row r="386" spans="2:9" x14ac:dyDescent="0.2">
      <c r="B386" s="9">
        <v>40802</v>
      </c>
      <c r="C386" s="8">
        <v>55.835149999999999</v>
      </c>
      <c r="D386" s="5" t="str">
        <f>TEXT(B386,"mmyy")</f>
        <v>0911</v>
      </c>
      <c r="E386" s="5" t="str">
        <f>LEFT(D386,2)</f>
        <v>09</v>
      </c>
      <c r="F386" s="5" t="str">
        <f>TEXT(B386,"dd")</f>
        <v>16</v>
      </c>
      <c r="G386" s="5" t="str">
        <f>E386&amp;F386</f>
        <v>0916</v>
      </c>
      <c r="H386" s="4">
        <f>IF($C386&lt;65,65-$C386,0)</f>
        <v>9.1648500000000013</v>
      </c>
      <c r="I386" s="4">
        <f>IF($C386&gt;=65,$C386-65,0)</f>
        <v>0</v>
      </c>
    </row>
    <row r="387" spans="2:9" x14ac:dyDescent="0.2">
      <c r="B387" s="9">
        <v>40803</v>
      </c>
      <c r="C387" s="8">
        <v>61.180700000000002</v>
      </c>
      <c r="D387" s="5" t="str">
        <f>TEXT(B387,"mmyy")</f>
        <v>0911</v>
      </c>
      <c r="E387" s="5" t="str">
        <f>LEFT(D387,2)</f>
        <v>09</v>
      </c>
      <c r="F387" s="5" t="str">
        <f>TEXT(B387,"dd")</f>
        <v>17</v>
      </c>
      <c r="G387" s="5" t="str">
        <f>E387&amp;F387</f>
        <v>0917</v>
      </c>
      <c r="H387" s="4">
        <f>IF($C387&lt;65,65-$C387,0)</f>
        <v>3.8192999999999984</v>
      </c>
      <c r="I387" s="4">
        <f>IF($C387&gt;=65,$C387-65,0)</f>
        <v>0</v>
      </c>
    </row>
    <row r="388" spans="2:9" x14ac:dyDescent="0.2">
      <c r="B388" s="9">
        <v>40804</v>
      </c>
      <c r="C388" s="8">
        <v>64.390100000000004</v>
      </c>
      <c r="D388" s="5" t="str">
        <f>TEXT(B388,"mmyy")</f>
        <v>0911</v>
      </c>
      <c r="E388" s="5" t="str">
        <f>LEFT(D388,2)</f>
        <v>09</v>
      </c>
      <c r="F388" s="5" t="str">
        <f>TEXT(B388,"dd")</f>
        <v>18</v>
      </c>
      <c r="G388" s="5" t="str">
        <f>E388&amp;F388</f>
        <v>0918</v>
      </c>
      <c r="H388" s="4">
        <f>IF($C388&lt;65,65-$C388,0)</f>
        <v>0.60989999999999611</v>
      </c>
      <c r="I388" s="4">
        <f>IF($C388&gt;=65,$C388-65,0)</f>
        <v>0</v>
      </c>
    </row>
    <row r="389" spans="2:9" x14ac:dyDescent="0.2">
      <c r="B389" s="9">
        <v>40805</v>
      </c>
      <c r="C389" s="8">
        <v>62.478050000000003</v>
      </c>
      <c r="D389" s="5" t="str">
        <f>TEXT(B389,"mmyy")</f>
        <v>0911</v>
      </c>
      <c r="E389" s="5" t="str">
        <f>LEFT(D389,2)</f>
        <v>09</v>
      </c>
      <c r="F389" s="5" t="str">
        <f>TEXT(B389,"dd")</f>
        <v>19</v>
      </c>
      <c r="G389" s="5" t="str">
        <f>E389&amp;F389</f>
        <v>0919</v>
      </c>
      <c r="H389" s="4">
        <f>IF($C389&lt;65,65-$C389,0)</f>
        <v>2.5219499999999968</v>
      </c>
      <c r="I389" s="4">
        <f>IF($C389&gt;=65,$C389-65,0)</f>
        <v>0</v>
      </c>
    </row>
    <row r="390" spans="2:9" x14ac:dyDescent="0.2">
      <c r="B390" s="9">
        <v>40806</v>
      </c>
      <c r="C390" s="8">
        <v>66.478099999999998</v>
      </c>
      <c r="D390" s="5" t="str">
        <f>TEXT(B390,"mmyy")</f>
        <v>0911</v>
      </c>
      <c r="E390" s="5" t="str">
        <f>LEFT(D390,2)</f>
        <v>09</v>
      </c>
      <c r="F390" s="5" t="str">
        <f>TEXT(B390,"dd")</f>
        <v>20</v>
      </c>
      <c r="G390" s="5" t="str">
        <f>E390&amp;F390</f>
        <v>0920</v>
      </c>
      <c r="H390" s="4">
        <f>IF($C390&lt;65,65-$C390,0)</f>
        <v>0</v>
      </c>
      <c r="I390" s="4">
        <f>IF($C390&gt;=65,$C390-65,0)</f>
        <v>1.4780999999999977</v>
      </c>
    </row>
    <row r="391" spans="2:9" x14ac:dyDescent="0.2">
      <c r="B391" s="9">
        <v>40807</v>
      </c>
      <c r="C391" s="8">
        <v>65.259950000000003</v>
      </c>
      <c r="D391" s="5" t="str">
        <f>TEXT(B391,"mmyy")</f>
        <v>0911</v>
      </c>
      <c r="E391" s="5" t="str">
        <f>LEFT(D391,2)</f>
        <v>09</v>
      </c>
      <c r="F391" s="5" t="str">
        <f>TEXT(B391,"dd")</f>
        <v>21</v>
      </c>
      <c r="G391" s="5" t="str">
        <f>E391&amp;F391</f>
        <v>0921</v>
      </c>
      <c r="H391" s="4">
        <f>IF($C391&lt;65,65-$C391,0)</f>
        <v>0</v>
      </c>
      <c r="I391" s="4">
        <f>IF($C391&gt;=65,$C391-65,0)</f>
        <v>0.25995000000000346</v>
      </c>
    </row>
    <row r="392" spans="2:9" x14ac:dyDescent="0.2">
      <c r="B392" s="9">
        <v>40808</v>
      </c>
      <c r="C392" s="8">
        <v>60.484099999999998</v>
      </c>
      <c r="D392" s="5" t="str">
        <f>TEXT(B392,"mmyy")</f>
        <v>0911</v>
      </c>
      <c r="E392" s="5" t="str">
        <f>LEFT(D392,2)</f>
        <v>09</v>
      </c>
      <c r="F392" s="5" t="str">
        <f>TEXT(B392,"dd")</f>
        <v>22</v>
      </c>
      <c r="G392" s="5" t="str">
        <f>E392&amp;F392</f>
        <v>0922</v>
      </c>
      <c r="H392" s="4">
        <f>IF($C392&lt;65,65-$C392,0)</f>
        <v>4.515900000000002</v>
      </c>
      <c r="I392" s="4">
        <f>IF($C392&gt;=65,$C392-65,0)</f>
        <v>0</v>
      </c>
    </row>
    <row r="393" spans="2:9" x14ac:dyDescent="0.2">
      <c r="B393" s="9">
        <v>40809</v>
      </c>
      <c r="C393" s="8">
        <v>58.268749999999997</v>
      </c>
      <c r="D393" s="5" t="str">
        <f>TEXT(B393,"mmyy")</f>
        <v>0911</v>
      </c>
      <c r="E393" s="5" t="str">
        <f>LEFT(D393,2)</f>
        <v>09</v>
      </c>
      <c r="F393" s="5" t="str">
        <f>TEXT(B393,"dd")</f>
        <v>23</v>
      </c>
      <c r="G393" s="5" t="str">
        <f>E393&amp;F393</f>
        <v>0923</v>
      </c>
      <c r="H393" s="4">
        <f>IF($C393&lt;65,65-$C393,0)</f>
        <v>6.7312500000000028</v>
      </c>
      <c r="I393" s="4">
        <f>IF($C393&gt;=65,$C393-65,0)</f>
        <v>0</v>
      </c>
    </row>
    <row r="394" spans="2:9" x14ac:dyDescent="0.2">
      <c r="B394" s="9">
        <v>40810</v>
      </c>
      <c r="C394" s="8">
        <v>57.88805</v>
      </c>
      <c r="D394" s="5" t="str">
        <f>TEXT(B394,"mmyy")</f>
        <v>0911</v>
      </c>
      <c r="E394" s="5" t="str">
        <f>LEFT(D394,2)</f>
        <v>09</v>
      </c>
      <c r="F394" s="5" t="str">
        <f>TEXT(B394,"dd")</f>
        <v>24</v>
      </c>
      <c r="G394" s="5" t="str">
        <f>E394&amp;F394</f>
        <v>0924</v>
      </c>
      <c r="H394" s="4">
        <f>IF($C394&lt;65,65-$C394,0)</f>
        <v>7.1119500000000002</v>
      </c>
      <c r="I394" s="4">
        <f>IF($C394&gt;=65,$C394-65,0)</f>
        <v>0</v>
      </c>
    </row>
    <row r="395" spans="2:9" x14ac:dyDescent="0.2">
      <c r="B395" s="9">
        <v>40811</v>
      </c>
      <c r="C395" s="8">
        <v>58.069850000000002</v>
      </c>
      <c r="D395" s="5" t="str">
        <f>TEXT(B395,"mmyy")</f>
        <v>0911</v>
      </c>
      <c r="E395" s="5" t="str">
        <f>LEFT(D395,2)</f>
        <v>09</v>
      </c>
      <c r="F395" s="5" t="str">
        <f>TEXT(B395,"dd")</f>
        <v>25</v>
      </c>
      <c r="G395" s="5" t="str">
        <f>E395&amp;F395</f>
        <v>0925</v>
      </c>
      <c r="H395" s="4">
        <f>IF($C395&lt;65,65-$C395,0)</f>
        <v>6.9301499999999976</v>
      </c>
      <c r="I395" s="4">
        <f>IF($C395&gt;=65,$C395-65,0)</f>
        <v>0</v>
      </c>
    </row>
    <row r="396" spans="2:9" x14ac:dyDescent="0.2">
      <c r="B396" s="9">
        <v>40812</v>
      </c>
      <c r="C396" s="8">
        <v>60.216799999999999</v>
      </c>
      <c r="D396" s="5" t="str">
        <f>TEXT(B396,"mmyy")</f>
        <v>0911</v>
      </c>
      <c r="E396" s="5" t="str">
        <f>LEFT(D396,2)</f>
        <v>09</v>
      </c>
      <c r="F396" s="5" t="str">
        <f>TEXT(B396,"dd")</f>
        <v>26</v>
      </c>
      <c r="G396" s="5" t="str">
        <f>E396&amp;F396</f>
        <v>0926</v>
      </c>
      <c r="H396" s="4">
        <f>IF($C396&lt;65,65-$C396,0)</f>
        <v>4.7832000000000008</v>
      </c>
      <c r="I396" s="4">
        <f>IF($C396&gt;=65,$C396-65,0)</f>
        <v>0</v>
      </c>
    </row>
    <row r="397" spans="2:9" x14ac:dyDescent="0.2">
      <c r="B397" s="9">
        <v>40813</v>
      </c>
      <c r="C397" s="8">
        <v>60.482750000000003</v>
      </c>
      <c r="D397" s="5" t="str">
        <f>TEXT(B397,"mmyy")</f>
        <v>0911</v>
      </c>
      <c r="E397" s="5" t="str">
        <f>LEFT(D397,2)</f>
        <v>09</v>
      </c>
      <c r="F397" s="5" t="str">
        <f>TEXT(B397,"dd")</f>
        <v>27</v>
      </c>
      <c r="G397" s="5" t="str">
        <f>E397&amp;F397</f>
        <v>0927</v>
      </c>
      <c r="H397" s="4">
        <f>IF($C397&lt;65,65-$C397,0)</f>
        <v>4.5172499999999971</v>
      </c>
      <c r="I397" s="4">
        <f>IF($C397&gt;=65,$C397-65,0)</f>
        <v>0</v>
      </c>
    </row>
    <row r="398" spans="2:9" x14ac:dyDescent="0.2">
      <c r="B398" s="9">
        <v>40814</v>
      </c>
      <c r="C398" s="8">
        <v>57.669800000000002</v>
      </c>
      <c r="D398" s="5" t="str">
        <f>TEXT(B398,"mmyy")</f>
        <v>0911</v>
      </c>
      <c r="E398" s="5" t="str">
        <f>LEFT(D398,2)</f>
        <v>09</v>
      </c>
      <c r="F398" s="5" t="str">
        <f>TEXT(B398,"dd")</f>
        <v>28</v>
      </c>
      <c r="G398" s="5" t="str">
        <f>E398&amp;F398</f>
        <v>0928</v>
      </c>
      <c r="H398" s="4">
        <f>IF($C398&lt;65,65-$C398,0)</f>
        <v>7.3301999999999978</v>
      </c>
      <c r="I398" s="4">
        <f>IF($C398&gt;=65,$C398-65,0)</f>
        <v>0</v>
      </c>
    </row>
    <row r="399" spans="2:9" x14ac:dyDescent="0.2">
      <c r="B399" s="9">
        <v>40815</v>
      </c>
      <c r="C399" s="8">
        <v>62.670650000000002</v>
      </c>
      <c r="D399" s="5" t="str">
        <f>TEXT(B399,"mmyy")</f>
        <v>0911</v>
      </c>
      <c r="E399" s="5" t="str">
        <f>LEFT(D399,2)</f>
        <v>09</v>
      </c>
      <c r="F399" s="5" t="str">
        <f>TEXT(B399,"dd")</f>
        <v>29</v>
      </c>
      <c r="G399" s="5" t="str">
        <f>E399&amp;F399</f>
        <v>0929</v>
      </c>
      <c r="H399" s="4">
        <f>IF($C399&lt;65,65-$C399,0)</f>
        <v>2.329349999999998</v>
      </c>
      <c r="I399" s="4">
        <f>IF($C399&gt;=65,$C399-65,0)</f>
        <v>0</v>
      </c>
    </row>
    <row r="400" spans="2:9" x14ac:dyDescent="0.2">
      <c r="B400" s="9">
        <v>40816</v>
      </c>
      <c r="C400" s="8">
        <v>50.442349999999998</v>
      </c>
      <c r="D400" s="5" t="str">
        <f>TEXT(B400,"mmyy")</f>
        <v>0911</v>
      </c>
      <c r="E400" s="5" t="str">
        <f>LEFT(D400,2)</f>
        <v>09</v>
      </c>
      <c r="F400" s="5" t="str">
        <f>TEXT(B400,"dd")</f>
        <v>30</v>
      </c>
      <c r="G400" s="5" t="str">
        <f>E400&amp;F400</f>
        <v>0930</v>
      </c>
      <c r="H400" s="4">
        <f>IF($C400&lt;65,65-$C400,0)</f>
        <v>14.557650000000002</v>
      </c>
      <c r="I400" s="4">
        <f>IF($C400&gt;=65,$C400-65,0)</f>
        <v>0</v>
      </c>
    </row>
    <row r="401" spans="2:9" x14ac:dyDescent="0.2">
      <c r="B401" s="9">
        <v>40817</v>
      </c>
      <c r="C401" s="8">
        <v>46.772150000000003</v>
      </c>
      <c r="D401" s="5" t="str">
        <f>TEXT(B401,"mmyy")</f>
        <v>1011</v>
      </c>
      <c r="E401" s="5" t="str">
        <f>LEFT(D401,2)</f>
        <v>10</v>
      </c>
      <c r="F401" s="5" t="str">
        <f>TEXT(B401,"dd")</f>
        <v>01</v>
      </c>
      <c r="G401" s="5" t="str">
        <f>E401&amp;F401</f>
        <v>1001</v>
      </c>
      <c r="H401" s="4">
        <f>IF($C401&lt;65,65-$C401,0)</f>
        <v>18.227849999999997</v>
      </c>
      <c r="I401" s="4">
        <f>IF($C401&gt;=65,$C401-65,0)</f>
        <v>0</v>
      </c>
    </row>
    <row r="402" spans="2:9" x14ac:dyDescent="0.2">
      <c r="B402" s="9">
        <v>40818</v>
      </c>
      <c r="C402" s="8">
        <v>51.476900000000001</v>
      </c>
      <c r="D402" s="5" t="str">
        <f>TEXT(B402,"mmyy")</f>
        <v>1011</v>
      </c>
      <c r="E402" s="5" t="str">
        <f>LEFT(D402,2)</f>
        <v>10</v>
      </c>
      <c r="F402" s="5" t="str">
        <f>TEXT(B402,"dd")</f>
        <v>02</v>
      </c>
      <c r="G402" s="5" t="str">
        <f>E402&amp;F402</f>
        <v>1002</v>
      </c>
      <c r="H402" s="4">
        <f>IF($C402&lt;65,65-$C402,0)</f>
        <v>13.523099999999999</v>
      </c>
      <c r="I402" s="4">
        <f>IF($C402&gt;=65,$C402-65,0)</f>
        <v>0</v>
      </c>
    </row>
    <row r="403" spans="2:9" x14ac:dyDescent="0.2">
      <c r="B403" s="9">
        <v>40819</v>
      </c>
      <c r="C403" s="8">
        <v>56.592950000000002</v>
      </c>
      <c r="D403" s="5" t="str">
        <f>TEXT(B403,"mmyy")</f>
        <v>1011</v>
      </c>
      <c r="E403" s="5" t="str">
        <f>LEFT(D403,2)</f>
        <v>10</v>
      </c>
      <c r="F403" s="5" t="str">
        <f>TEXT(B403,"dd")</f>
        <v>03</v>
      </c>
      <c r="G403" s="5" t="str">
        <f>E403&amp;F403</f>
        <v>1003</v>
      </c>
      <c r="H403" s="4">
        <f>IF($C403&lt;65,65-$C403,0)</f>
        <v>8.4070499999999981</v>
      </c>
      <c r="I403" s="4">
        <f>IF($C403&gt;=65,$C403-65,0)</f>
        <v>0</v>
      </c>
    </row>
    <row r="404" spans="2:9" x14ac:dyDescent="0.2">
      <c r="B404" s="9">
        <v>40820</v>
      </c>
      <c r="C404" s="8">
        <v>61.606400000000001</v>
      </c>
      <c r="D404" s="5" t="str">
        <f>TEXT(B404,"mmyy")</f>
        <v>1011</v>
      </c>
      <c r="E404" s="5" t="str">
        <f>LEFT(D404,2)</f>
        <v>10</v>
      </c>
      <c r="F404" s="5" t="str">
        <f>TEXT(B404,"dd")</f>
        <v>04</v>
      </c>
      <c r="G404" s="5" t="str">
        <f>E404&amp;F404</f>
        <v>1004</v>
      </c>
      <c r="H404" s="4">
        <f>IF($C404&lt;65,65-$C404,0)</f>
        <v>3.3935999999999993</v>
      </c>
      <c r="I404" s="4">
        <f>IF($C404&gt;=65,$C404-65,0)</f>
        <v>0</v>
      </c>
    </row>
    <row r="405" spans="2:9" x14ac:dyDescent="0.2">
      <c r="B405" s="9">
        <v>40821</v>
      </c>
      <c r="C405" s="8">
        <v>65.306749999999994</v>
      </c>
      <c r="D405" s="5" t="str">
        <f>TEXT(B405,"mmyy")</f>
        <v>1011</v>
      </c>
      <c r="E405" s="5" t="str">
        <f>LEFT(D405,2)</f>
        <v>10</v>
      </c>
      <c r="F405" s="5" t="str">
        <f>TEXT(B405,"dd")</f>
        <v>05</v>
      </c>
      <c r="G405" s="5" t="str">
        <f>E405&amp;F405</f>
        <v>1005</v>
      </c>
      <c r="H405" s="4">
        <f>IF($C405&lt;65,65-$C405,0)</f>
        <v>0</v>
      </c>
      <c r="I405" s="4">
        <f>IF($C405&gt;=65,$C405-65,0)</f>
        <v>0.30674999999999386</v>
      </c>
    </row>
    <row r="406" spans="2:9" x14ac:dyDescent="0.2">
      <c r="B406" s="9">
        <v>40822</v>
      </c>
      <c r="C406" s="8">
        <v>66.891649999999998</v>
      </c>
      <c r="D406" s="5" t="str">
        <f>TEXT(B406,"mmyy")</f>
        <v>1011</v>
      </c>
      <c r="E406" s="5" t="str">
        <f>LEFT(D406,2)</f>
        <v>10</v>
      </c>
      <c r="F406" s="5" t="str">
        <f>TEXT(B406,"dd")</f>
        <v>06</v>
      </c>
      <c r="G406" s="5" t="str">
        <f>E406&amp;F406</f>
        <v>1006</v>
      </c>
      <c r="H406" s="4">
        <f>IF($C406&lt;65,65-$C406,0)</f>
        <v>0</v>
      </c>
      <c r="I406" s="4">
        <f>IF($C406&gt;=65,$C406-65,0)</f>
        <v>1.8916499999999985</v>
      </c>
    </row>
    <row r="407" spans="2:9" x14ac:dyDescent="0.2">
      <c r="B407" s="9">
        <v>40823</v>
      </c>
      <c r="C407" s="8">
        <v>68.008099999999999</v>
      </c>
      <c r="D407" s="5" t="str">
        <f>TEXT(B407,"mmyy")</f>
        <v>1011</v>
      </c>
      <c r="E407" s="5" t="str">
        <f>LEFT(D407,2)</f>
        <v>10</v>
      </c>
      <c r="F407" s="5" t="str">
        <f>TEXT(B407,"dd")</f>
        <v>07</v>
      </c>
      <c r="G407" s="5" t="str">
        <f>E407&amp;F407</f>
        <v>1007</v>
      </c>
      <c r="H407" s="4">
        <f>IF($C407&lt;65,65-$C407,0)</f>
        <v>0</v>
      </c>
      <c r="I407" s="4">
        <f>IF($C407&gt;=65,$C407-65,0)</f>
        <v>3.0080999999999989</v>
      </c>
    </row>
    <row r="408" spans="2:9" x14ac:dyDescent="0.2">
      <c r="B408" s="9">
        <v>40824</v>
      </c>
      <c r="C408" s="8">
        <v>66.428600000000003</v>
      </c>
      <c r="D408" s="5" t="str">
        <f>TEXT(B408,"mmyy")</f>
        <v>1011</v>
      </c>
      <c r="E408" s="5" t="str">
        <f>LEFT(D408,2)</f>
        <v>10</v>
      </c>
      <c r="F408" s="5" t="str">
        <f>TEXT(B408,"dd")</f>
        <v>08</v>
      </c>
      <c r="G408" s="5" t="str">
        <f>E408&amp;F408</f>
        <v>1008</v>
      </c>
      <c r="H408" s="4">
        <f>IF($C408&lt;65,65-$C408,0)</f>
        <v>0</v>
      </c>
      <c r="I408" s="4">
        <f>IF($C408&gt;=65,$C408-65,0)</f>
        <v>1.428600000000003</v>
      </c>
    </row>
    <row r="409" spans="2:9" x14ac:dyDescent="0.2">
      <c r="B409" s="9">
        <v>40825</v>
      </c>
      <c r="C409" s="8">
        <v>66.240949999999998</v>
      </c>
      <c r="D409" s="5" t="str">
        <f>TEXT(B409,"mmyy")</f>
        <v>1011</v>
      </c>
      <c r="E409" s="5" t="str">
        <f>LEFT(D409,2)</f>
        <v>10</v>
      </c>
      <c r="F409" s="5" t="str">
        <f>TEXT(B409,"dd")</f>
        <v>09</v>
      </c>
      <c r="G409" s="5" t="str">
        <f>E409&amp;F409</f>
        <v>1009</v>
      </c>
      <c r="H409" s="4">
        <f>IF($C409&lt;65,65-$C409,0)</f>
        <v>0</v>
      </c>
      <c r="I409" s="4">
        <f>IF($C409&gt;=65,$C409-65,0)</f>
        <v>1.240949999999998</v>
      </c>
    </row>
    <row r="410" spans="2:9" x14ac:dyDescent="0.2">
      <c r="B410" s="9">
        <v>40826</v>
      </c>
      <c r="C410" s="8">
        <v>64.866650000000007</v>
      </c>
      <c r="D410" s="5" t="str">
        <f>TEXT(B410,"mmyy")</f>
        <v>1011</v>
      </c>
      <c r="E410" s="5" t="str">
        <f>LEFT(D410,2)</f>
        <v>10</v>
      </c>
      <c r="F410" s="5" t="str">
        <f>TEXT(B410,"dd")</f>
        <v>10</v>
      </c>
      <c r="G410" s="5" t="str">
        <f>E410&amp;F410</f>
        <v>1010</v>
      </c>
      <c r="H410" s="4">
        <f>IF($C410&lt;65,65-$C410,0)</f>
        <v>0.13334999999999297</v>
      </c>
      <c r="I410" s="4">
        <f>IF($C410&gt;=65,$C410-65,0)</f>
        <v>0</v>
      </c>
    </row>
    <row r="411" spans="2:9" x14ac:dyDescent="0.2">
      <c r="B411" s="9">
        <v>40827</v>
      </c>
      <c r="C411" s="8">
        <v>66.884900000000002</v>
      </c>
      <c r="D411" s="5" t="str">
        <f>TEXT(B411,"mmyy")</f>
        <v>1011</v>
      </c>
      <c r="E411" s="5" t="str">
        <f>LEFT(D411,2)</f>
        <v>10</v>
      </c>
      <c r="F411" s="5" t="str">
        <f>TEXT(B411,"dd")</f>
        <v>11</v>
      </c>
      <c r="G411" s="5" t="str">
        <f>E411&amp;F411</f>
        <v>1011</v>
      </c>
      <c r="H411" s="4">
        <f>IF($C411&lt;65,65-$C411,0)</f>
        <v>0</v>
      </c>
      <c r="I411" s="4">
        <f>IF($C411&gt;=65,$C411-65,0)</f>
        <v>1.8849000000000018</v>
      </c>
    </row>
    <row r="412" spans="2:9" x14ac:dyDescent="0.2">
      <c r="B412" s="9">
        <v>40828</v>
      </c>
      <c r="C412" s="8">
        <v>62.68685</v>
      </c>
      <c r="D412" s="5" t="str">
        <f>TEXT(B412,"mmyy")</f>
        <v>1011</v>
      </c>
      <c r="E412" s="5" t="str">
        <f>LEFT(D412,2)</f>
        <v>10</v>
      </c>
      <c r="F412" s="5" t="str">
        <f>TEXT(B412,"dd")</f>
        <v>12</v>
      </c>
      <c r="G412" s="5" t="str">
        <f>E412&amp;F412</f>
        <v>1012</v>
      </c>
      <c r="H412" s="4">
        <f>IF($C412&lt;65,65-$C412,0)</f>
        <v>2.3131500000000003</v>
      </c>
      <c r="I412" s="4">
        <f>IF($C412&gt;=65,$C412-65,0)</f>
        <v>0</v>
      </c>
    </row>
    <row r="413" spans="2:9" x14ac:dyDescent="0.2">
      <c r="B413" s="9">
        <v>40829</v>
      </c>
      <c r="C413" s="8">
        <v>57.059600000000003</v>
      </c>
      <c r="D413" s="5" t="str">
        <f>TEXT(B413,"mmyy")</f>
        <v>1011</v>
      </c>
      <c r="E413" s="5" t="str">
        <f>LEFT(D413,2)</f>
        <v>10</v>
      </c>
      <c r="F413" s="5" t="str">
        <f>TEXT(B413,"dd")</f>
        <v>13</v>
      </c>
      <c r="G413" s="5" t="str">
        <f>E413&amp;F413</f>
        <v>1013</v>
      </c>
      <c r="H413" s="4">
        <f>IF($C413&lt;65,65-$C413,0)</f>
        <v>7.9403999999999968</v>
      </c>
      <c r="I413" s="4">
        <f>IF($C413&gt;=65,$C413-65,0)</f>
        <v>0</v>
      </c>
    </row>
    <row r="414" spans="2:9" x14ac:dyDescent="0.2">
      <c r="B414" s="9">
        <v>40830</v>
      </c>
      <c r="C414" s="8">
        <v>55.565600000000003</v>
      </c>
      <c r="D414" s="5" t="str">
        <f>TEXT(B414,"mmyy")</f>
        <v>1011</v>
      </c>
      <c r="E414" s="5" t="str">
        <f>LEFT(D414,2)</f>
        <v>10</v>
      </c>
      <c r="F414" s="5" t="str">
        <f>TEXT(B414,"dd")</f>
        <v>14</v>
      </c>
      <c r="G414" s="5" t="str">
        <f>E414&amp;F414</f>
        <v>1014</v>
      </c>
      <c r="H414" s="4">
        <f>IF($C414&lt;65,65-$C414,0)</f>
        <v>9.4343999999999966</v>
      </c>
      <c r="I414" s="4">
        <f>IF($C414&gt;=65,$C414-65,0)</f>
        <v>0</v>
      </c>
    </row>
    <row r="415" spans="2:9" x14ac:dyDescent="0.2">
      <c r="B415" s="9">
        <v>40831</v>
      </c>
      <c r="C415" s="8">
        <v>55.508899999999997</v>
      </c>
      <c r="D415" s="5" t="str">
        <f>TEXT(B415,"mmyy")</f>
        <v>1011</v>
      </c>
      <c r="E415" s="5" t="str">
        <f>LEFT(D415,2)</f>
        <v>10</v>
      </c>
      <c r="F415" s="5" t="str">
        <f>TEXT(B415,"dd")</f>
        <v>15</v>
      </c>
      <c r="G415" s="5" t="str">
        <f>E415&amp;F415</f>
        <v>1015</v>
      </c>
      <c r="H415" s="4">
        <f>IF($C415&lt;65,65-$C415,0)</f>
        <v>9.491100000000003</v>
      </c>
      <c r="I415" s="4">
        <f>IF($C415&gt;=65,$C415-65,0)</f>
        <v>0</v>
      </c>
    </row>
    <row r="416" spans="2:9" x14ac:dyDescent="0.2">
      <c r="B416" s="9">
        <v>40832</v>
      </c>
      <c r="C416" s="8">
        <v>55.362200000000001</v>
      </c>
      <c r="D416" s="5" t="str">
        <f>TEXT(B416,"mmyy")</f>
        <v>1011</v>
      </c>
      <c r="E416" s="5" t="str">
        <f>LEFT(D416,2)</f>
        <v>10</v>
      </c>
      <c r="F416" s="5" t="str">
        <f>TEXT(B416,"dd")</f>
        <v>16</v>
      </c>
      <c r="G416" s="5" t="str">
        <f>E416&amp;F416</f>
        <v>1016</v>
      </c>
      <c r="H416" s="4">
        <f>IF($C416&lt;65,65-$C416,0)</f>
        <v>9.6377999999999986</v>
      </c>
      <c r="I416" s="4">
        <f>IF($C416&gt;=65,$C416-65,0)</f>
        <v>0</v>
      </c>
    </row>
    <row r="417" spans="2:9" x14ac:dyDescent="0.2">
      <c r="B417" s="9">
        <v>40833</v>
      </c>
      <c r="C417" s="8">
        <v>53.094650000000001</v>
      </c>
      <c r="D417" s="5" t="str">
        <f>TEXT(B417,"mmyy")</f>
        <v>1011</v>
      </c>
      <c r="E417" s="5" t="str">
        <f>LEFT(D417,2)</f>
        <v>10</v>
      </c>
      <c r="F417" s="5" t="str">
        <f>TEXT(B417,"dd")</f>
        <v>17</v>
      </c>
      <c r="G417" s="5" t="str">
        <f>E417&amp;F417</f>
        <v>1017</v>
      </c>
      <c r="H417" s="4">
        <f>IF($C417&lt;65,65-$C417,0)</f>
        <v>11.905349999999999</v>
      </c>
      <c r="I417" s="4">
        <f>IF($C417&gt;=65,$C417-65,0)</f>
        <v>0</v>
      </c>
    </row>
    <row r="418" spans="2:9" x14ac:dyDescent="0.2">
      <c r="B418" s="9">
        <v>40834</v>
      </c>
      <c r="C418" s="8">
        <v>46.016150000000003</v>
      </c>
      <c r="D418" s="5" t="str">
        <f>TEXT(B418,"mmyy")</f>
        <v>1011</v>
      </c>
      <c r="E418" s="5" t="str">
        <f>LEFT(D418,2)</f>
        <v>10</v>
      </c>
      <c r="F418" s="5" t="str">
        <f>TEXT(B418,"dd")</f>
        <v>18</v>
      </c>
      <c r="G418" s="5" t="str">
        <f>E418&amp;F418</f>
        <v>1018</v>
      </c>
      <c r="H418" s="4">
        <f>IF($C418&lt;65,65-$C418,0)</f>
        <v>18.983849999999997</v>
      </c>
      <c r="I418" s="4">
        <f>IF($C418&gt;=65,$C418-65,0)</f>
        <v>0</v>
      </c>
    </row>
    <row r="419" spans="2:9" x14ac:dyDescent="0.2">
      <c r="B419" s="9">
        <v>40835</v>
      </c>
      <c r="C419" s="8">
        <v>44.574350000000003</v>
      </c>
      <c r="D419" s="5" t="str">
        <f>TEXT(B419,"mmyy")</f>
        <v>1011</v>
      </c>
      <c r="E419" s="5" t="str">
        <f>LEFT(D419,2)</f>
        <v>10</v>
      </c>
      <c r="F419" s="5" t="str">
        <f>TEXT(B419,"dd")</f>
        <v>19</v>
      </c>
      <c r="G419" s="5" t="str">
        <f>E419&amp;F419</f>
        <v>1019</v>
      </c>
      <c r="H419" s="4">
        <f>IF($C419&lt;65,65-$C419,0)</f>
        <v>20.425649999999997</v>
      </c>
      <c r="I419" s="4">
        <f>IF($C419&gt;=65,$C419-65,0)</f>
        <v>0</v>
      </c>
    </row>
    <row r="420" spans="2:9" x14ac:dyDescent="0.2">
      <c r="B420" s="9">
        <v>40836</v>
      </c>
      <c r="C420" s="8">
        <v>44.0501</v>
      </c>
      <c r="D420" s="5" t="str">
        <f>TEXT(B420,"mmyy")</f>
        <v>1011</v>
      </c>
      <c r="E420" s="5" t="str">
        <f>LEFT(D420,2)</f>
        <v>10</v>
      </c>
      <c r="F420" s="5" t="str">
        <f>TEXT(B420,"dd")</f>
        <v>20</v>
      </c>
      <c r="G420" s="5" t="str">
        <f>E420&amp;F420</f>
        <v>1020</v>
      </c>
      <c r="H420" s="4">
        <f>IF($C420&lt;65,65-$C420,0)</f>
        <v>20.9499</v>
      </c>
      <c r="I420" s="4">
        <f>IF($C420&gt;=65,$C420-65,0)</f>
        <v>0</v>
      </c>
    </row>
    <row r="421" spans="2:9" x14ac:dyDescent="0.2">
      <c r="B421" s="9">
        <v>40837</v>
      </c>
      <c r="C421" s="8">
        <v>44.012300000000003</v>
      </c>
      <c r="D421" s="5" t="str">
        <f>TEXT(B421,"mmyy")</f>
        <v>1011</v>
      </c>
      <c r="E421" s="5" t="str">
        <f>LEFT(D421,2)</f>
        <v>10</v>
      </c>
      <c r="F421" s="5" t="str">
        <f>TEXT(B421,"dd")</f>
        <v>21</v>
      </c>
      <c r="G421" s="5" t="str">
        <f>E421&amp;F421</f>
        <v>1021</v>
      </c>
      <c r="H421" s="4">
        <f>IF($C421&lt;65,65-$C421,0)</f>
        <v>20.987699999999997</v>
      </c>
      <c r="I421" s="4">
        <f>IF($C421&gt;=65,$C421-65,0)</f>
        <v>0</v>
      </c>
    </row>
    <row r="422" spans="2:9" x14ac:dyDescent="0.2">
      <c r="B422" s="9">
        <v>40838</v>
      </c>
      <c r="C422" s="8">
        <v>49.188200000000002</v>
      </c>
      <c r="D422" s="5" t="str">
        <f>TEXT(B422,"mmyy")</f>
        <v>1011</v>
      </c>
      <c r="E422" s="5" t="str">
        <f>LEFT(D422,2)</f>
        <v>10</v>
      </c>
      <c r="F422" s="5" t="str">
        <f>TEXT(B422,"dd")</f>
        <v>22</v>
      </c>
      <c r="G422" s="5" t="str">
        <f>E422&amp;F422</f>
        <v>1022</v>
      </c>
      <c r="H422" s="4">
        <f>IF($C422&lt;65,65-$C422,0)</f>
        <v>15.811799999999998</v>
      </c>
      <c r="I422" s="4">
        <f>IF($C422&gt;=65,$C422-65,0)</f>
        <v>0</v>
      </c>
    </row>
    <row r="423" spans="2:9" x14ac:dyDescent="0.2">
      <c r="B423" s="9">
        <v>40839</v>
      </c>
      <c r="C423" s="8">
        <v>55.832000000000001</v>
      </c>
      <c r="D423" s="5" t="str">
        <f>TEXT(B423,"mmyy")</f>
        <v>1011</v>
      </c>
      <c r="E423" s="5" t="str">
        <f>LEFT(D423,2)</f>
        <v>10</v>
      </c>
      <c r="F423" s="5" t="str">
        <f>TEXT(B423,"dd")</f>
        <v>23</v>
      </c>
      <c r="G423" s="5" t="str">
        <f>E423&amp;F423</f>
        <v>1023</v>
      </c>
      <c r="H423" s="4">
        <f>IF($C423&lt;65,65-$C423,0)</f>
        <v>9.1679999999999993</v>
      </c>
      <c r="I423" s="4">
        <f>IF($C423&gt;=65,$C423-65,0)</f>
        <v>0</v>
      </c>
    </row>
    <row r="424" spans="2:9" x14ac:dyDescent="0.2">
      <c r="B424" s="9">
        <v>40840</v>
      </c>
      <c r="C424" s="8">
        <v>52.789099999999998</v>
      </c>
      <c r="D424" s="5" t="str">
        <f>TEXT(B424,"mmyy")</f>
        <v>1011</v>
      </c>
      <c r="E424" s="5" t="str">
        <f>LEFT(D424,2)</f>
        <v>10</v>
      </c>
      <c r="F424" s="5" t="str">
        <f>TEXT(B424,"dd")</f>
        <v>24</v>
      </c>
      <c r="G424" s="5" t="str">
        <f>E424&amp;F424</f>
        <v>1024</v>
      </c>
      <c r="H424" s="4">
        <f>IF($C424&lt;65,65-$C424,0)</f>
        <v>12.210900000000002</v>
      </c>
      <c r="I424" s="4">
        <f>IF($C424&gt;=65,$C424-65,0)</f>
        <v>0</v>
      </c>
    </row>
    <row r="425" spans="2:9" x14ac:dyDescent="0.2">
      <c r="B425" s="9">
        <v>40841</v>
      </c>
      <c r="C425" s="8">
        <v>59.438299999999998</v>
      </c>
      <c r="D425" s="5" t="str">
        <f>TEXT(B425,"mmyy")</f>
        <v>1011</v>
      </c>
      <c r="E425" s="5" t="str">
        <f>LEFT(D425,2)</f>
        <v>10</v>
      </c>
      <c r="F425" s="5" t="str">
        <f>TEXT(B425,"dd")</f>
        <v>25</v>
      </c>
      <c r="G425" s="5" t="str">
        <f>E425&amp;F425</f>
        <v>1025</v>
      </c>
      <c r="H425" s="4">
        <f>IF($C425&lt;65,65-$C425,0)</f>
        <v>5.5617000000000019</v>
      </c>
      <c r="I425" s="4">
        <f>IF($C425&gt;=65,$C425-65,0)</f>
        <v>0</v>
      </c>
    </row>
    <row r="426" spans="2:9" x14ac:dyDescent="0.2">
      <c r="B426" s="9">
        <v>40842</v>
      </c>
      <c r="C426" s="8">
        <v>53.834449999999997</v>
      </c>
      <c r="D426" s="5" t="str">
        <f>TEXT(B426,"mmyy")</f>
        <v>1011</v>
      </c>
      <c r="E426" s="5" t="str">
        <f>LEFT(D426,2)</f>
        <v>10</v>
      </c>
      <c r="F426" s="5" t="str">
        <f>TEXT(B426,"dd")</f>
        <v>26</v>
      </c>
      <c r="G426" s="5" t="str">
        <f>E426&amp;F426</f>
        <v>1026</v>
      </c>
      <c r="H426" s="4">
        <f>IF($C426&lt;65,65-$C426,0)</f>
        <v>11.165550000000003</v>
      </c>
      <c r="I426" s="4">
        <f>IF($C426&gt;=65,$C426-65,0)</f>
        <v>0</v>
      </c>
    </row>
    <row r="427" spans="2:9" x14ac:dyDescent="0.2">
      <c r="B427" s="9">
        <v>40843</v>
      </c>
      <c r="C427" s="8">
        <v>42.37115</v>
      </c>
      <c r="D427" s="5" t="str">
        <f>TEXT(B427,"mmyy")</f>
        <v>1011</v>
      </c>
      <c r="E427" s="5" t="str">
        <f>LEFT(D427,2)</f>
        <v>10</v>
      </c>
      <c r="F427" s="5" t="str">
        <f>TEXT(B427,"dd")</f>
        <v>27</v>
      </c>
      <c r="G427" s="5" t="str">
        <f>E427&amp;F427</f>
        <v>1027</v>
      </c>
      <c r="H427" s="4">
        <f>IF($C427&lt;65,65-$C427,0)</f>
        <v>22.62885</v>
      </c>
      <c r="I427" s="4">
        <f>IF($C427&gt;=65,$C427-65,0)</f>
        <v>0</v>
      </c>
    </row>
    <row r="428" spans="2:9" x14ac:dyDescent="0.2">
      <c r="B428" s="9">
        <v>40844</v>
      </c>
      <c r="C428" s="8">
        <v>43.571750000000002</v>
      </c>
      <c r="D428" s="5" t="str">
        <f>TEXT(B428,"mmyy")</f>
        <v>1011</v>
      </c>
      <c r="E428" s="5" t="str">
        <f>LEFT(D428,2)</f>
        <v>10</v>
      </c>
      <c r="F428" s="5" t="str">
        <f>TEXT(B428,"dd")</f>
        <v>28</v>
      </c>
      <c r="G428" s="5" t="str">
        <f>E428&amp;F428</f>
        <v>1028</v>
      </c>
      <c r="H428" s="4">
        <f>IF($C428&lt;65,65-$C428,0)</f>
        <v>21.428249999999998</v>
      </c>
      <c r="I428" s="4">
        <f>IF($C428&gt;=65,$C428-65,0)</f>
        <v>0</v>
      </c>
    </row>
    <row r="429" spans="2:9" x14ac:dyDescent="0.2">
      <c r="B429" s="9">
        <v>40845</v>
      </c>
      <c r="C429" s="8">
        <v>43.393999999999998</v>
      </c>
      <c r="D429" s="5" t="str">
        <f>TEXT(B429,"mmyy")</f>
        <v>1011</v>
      </c>
      <c r="E429" s="5" t="str">
        <f>LEFT(D429,2)</f>
        <v>10</v>
      </c>
      <c r="F429" s="5" t="str">
        <f>TEXT(B429,"dd")</f>
        <v>29</v>
      </c>
      <c r="G429" s="5" t="str">
        <f>E429&amp;F429</f>
        <v>1029</v>
      </c>
      <c r="H429" s="4">
        <f>IF($C429&lt;65,65-$C429,0)</f>
        <v>21.606000000000002</v>
      </c>
      <c r="I429" s="4">
        <f>IF($C429&gt;=65,$C429-65,0)</f>
        <v>0</v>
      </c>
    </row>
    <row r="430" spans="2:9" x14ac:dyDescent="0.2">
      <c r="B430" s="9">
        <v>40846</v>
      </c>
      <c r="C430" s="8">
        <v>46.724449999999997</v>
      </c>
      <c r="D430" s="5" t="str">
        <f>TEXT(B430,"mmyy")</f>
        <v>1011</v>
      </c>
      <c r="E430" s="5" t="str">
        <f>LEFT(D430,2)</f>
        <v>10</v>
      </c>
      <c r="F430" s="5" t="str">
        <f>TEXT(B430,"dd")</f>
        <v>30</v>
      </c>
      <c r="G430" s="5" t="str">
        <f>E430&amp;F430</f>
        <v>1030</v>
      </c>
      <c r="H430" s="4">
        <f>IF($C430&lt;65,65-$C430,0)</f>
        <v>18.275550000000003</v>
      </c>
      <c r="I430" s="4">
        <f>IF($C430&gt;=65,$C430-65,0)</f>
        <v>0</v>
      </c>
    </row>
    <row r="431" spans="2:9" x14ac:dyDescent="0.2">
      <c r="B431" s="9">
        <v>40847</v>
      </c>
      <c r="C431" s="8">
        <v>44.302549999999997</v>
      </c>
      <c r="D431" s="5" t="str">
        <f>TEXT(B431,"mmyy")</f>
        <v>1011</v>
      </c>
      <c r="E431" s="5" t="str">
        <f>LEFT(D431,2)</f>
        <v>10</v>
      </c>
      <c r="F431" s="5" t="str">
        <f>TEXT(B431,"dd")</f>
        <v>31</v>
      </c>
      <c r="G431" s="5" t="str">
        <f>E431&amp;F431</f>
        <v>1031</v>
      </c>
      <c r="H431" s="4">
        <f>IF($C431&lt;65,65-$C431,0)</f>
        <v>20.697450000000003</v>
      </c>
      <c r="I431" s="4">
        <f>IF($C431&gt;=65,$C431-65,0)</f>
        <v>0</v>
      </c>
    </row>
    <row r="432" spans="2:9" x14ac:dyDescent="0.2">
      <c r="B432" s="9">
        <v>40848</v>
      </c>
      <c r="C432" s="8">
        <v>49.765999999999998</v>
      </c>
      <c r="D432" s="5" t="str">
        <f>TEXT(B432,"mmyy")</f>
        <v>1111</v>
      </c>
      <c r="E432" s="5" t="str">
        <f>LEFT(D432,2)</f>
        <v>11</v>
      </c>
      <c r="F432" s="5" t="str">
        <f>TEXT(B432,"dd")</f>
        <v>01</v>
      </c>
      <c r="G432" s="5" t="str">
        <f>E432&amp;F432</f>
        <v>1101</v>
      </c>
      <c r="H432" s="4">
        <f>IF($C432&lt;65,65-$C432,0)</f>
        <v>15.234000000000002</v>
      </c>
      <c r="I432" s="4">
        <f>IF($C432&gt;=65,$C432-65,0)</f>
        <v>0</v>
      </c>
    </row>
    <row r="433" spans="2:9" x14ac:dyDescent="0.2">
      <c r="B433" s="9">
        <v>40849</v>
      </c>
      <c r="C433" s="8">
        <v>55.835149999999999</v>
      </c>
      <c r="D433" s="5" t="str">
        <f>TEXT(B433,"mmyy")</f>
        <v>1111</v>
      </c>
      <c r="E433" s="5" t="str">
        <f>LEFT(D433,2)</f>
        <v>11</v>
      </c>
      <c r="F433" s="5" t="str">
        <f>TEXT(B433,"dd")</f>
        <v>02</v>
      </c>
      <c r="G433" s="5" t="str">
        <f>E433&amp;F433</f>
        <v>1102</v>
      </c>
      <c r="H433" s="4">
        <f>IF($C433&lt;65,65-$C433,0)</f>
        <v>9.1648500000000013</v>
      </c>
      <c r="I433" s="4">
        <f>IF($C433&gt;=65,$C433-65,0)</f>
        <v>0</v>
      </c>
    </row>
    <row r="434" spans="2:9" x14ac:dyDescent="0.2">
      <c r="B434" s="9">
        <v>40850</v>
      </c>
      <c r="C434" s="8">
        <v>43.995199999999997</v>
      </c>
      <c r="D434" s="5" t="str">
        <f>TEXT(B434,"mmyy")</f>
        <v>1111</v>
      </c>
      <c r="E434" s="5" t="str">
        <f>LEFT(D434,2)</f>
        <v>11</v>
      </c>
      <c r="F434" s="5" t="str">
        <f>TEXT(B434,"dd")</f>
        <v>03</v>
      </c>
      <c r="G434" s="5" t="str">
        <f>E434&amp;F434</f>
        <v>1103</v>
      </c>
      <c r="H434" s="4">
        <f>IF($C434&lt;65,65-$C434,0)</f>
        <v>21.004800000000003</v>
      </c>
      <c r="I434" s="4">
        <f>IF($C434&gt;=65,$C434-65,0)</f>
        <v>0</v>
      </c>
    </row>
    <row r="435" spans="2:9" x14ac:dyDescent="0.2">
      <c r="B435" s="9">
        <v>40851</v>
      </c>
      <c r="C435" s="8">
        <v>44.249450000000003</v>
      </c>
      <c r="D435" s="5" t="str">
        <f>TEXT(B435,"mmyy")</f>
        <v>1111</v>
      </c>
      <c r="E435" s="5" t="str">
        <f>LEFT(D435,2)</f>
        <v>11</v>
      </c>
      <c r="F435" s="5" t="str">
        <f>TEXT(B435,"dd")</f>
        <v>04</v>
      </c>
      <c r="G435" s="5" t="str">
        <f>E435&amp;F435</f>
        <v>1104</v>
      </c>
      <c r="H435" s="4">
        <f>IF($C435&lt;65,65-$C435,0)</f>
        <v>20.750549999999997</v>
      </c>
      <c r="I435" s="4">
        <f>IF($C435&gt;=65,$C435-65,0)</f>
        <v>0</v>
      </c>
    </row>
    <row r="436" spans="2:9" x14ac:dyDescent="0.2">
      <c r="B436" s="9">
        <v>40852</v>
      </c>
      <c r="C436" s="8">
        <v>44.714300000000001</v>
      </c>
      <c r="D436" s="5" t="str">
        <f>TEXT(B436,"mmyy")</f>
        <v>1111</v>
      </c>
      <c r="E436" s="5" t="str">
        <f>LEFT(D436,2)</f>
        <v>11</v>
      </c>
      <c r="F436" s="5" t="str">
        <f>TEXT(B436,"dd")</f>
        <v>05</v>
      </c>
      <c r="G436" s="5" t="str">
        <f>E436&amp;F436</f>
        <v>1105</v>
      </c>
      <c r="H436" s="4">
        <f>IF($C436&lt;65,65-$C436,0)</f>
        <v>20.285699999999999</v>
      </c>
      <c r="I436" s="4">
        <f>IF($C436&gt;=65,$C436-65,0)</f>
        <v>0</v>
      </c>
    </row>
    <row r="437" spans="2:9" x14ac:dyDescent="0.2">
      <c r="B437" s="9">
        <v>40853</v>
      </c>
      <c r="C437" s="8">
        <v>53.30885</v>
      </c>
      <c r="D437" s="5" t="str">
        <f>TEXT(B437,"mmyy")</f>
        <v>1111</v>
      </c>
      <c r="E437" s="5" t="str">
        <f>LEFT(D437,2)</f>
        <v>11</v>
      </c>
      <c r="F437" s="5" t="str">
        <f>TEXT(B437,"dd")</f>
        <v>06</v>
      </c>
      <c r="G437" s="5" t="str">
        <f>E437&amp;F437</f>
        <v>1106</v>
      </c>
      <c r="H437" s="4">
        <f>IF($C437&lt;65,65-$C437,0)</f>
        <v>11.69115</v>
      </c>
      <c r="I437" s="4">
        <f>IF($C437&gt;=65,$C437-65,0)</f>
        <v>0</v>
      </c>
    </row>
    <row r="438" spans="2:9" x14ac:dyDescent="0.2">
      <c r="B438" s="9">
        <v>40854</v>
      </c>
      <c r="C438" s="8">
        <v>56.15645</v>
      </c>
      <c r="D438" s="5" t="str">
        <f>TEXT(B438,"mmyy")</f>
        <v>1111</v>
      </c>
      <c r="E438" s="5" t="str">
        <f>LEFT(D438,2)</f>
        <v>11</v>
      </c>
      <c r="F438" s="5" t="str">
        <f>TEXT(B438,"dd")</f>
        <v>07</v>
      </c>
      <c r="G438" s="5" t="str">
        <f>E438&amp;F438</f>
        <v>1107</v>
      </c>
      <c r="H438" s="4">
        <f>IF($C438&lt;65,65-$C438,0)</f>
        <v>8.8435500000000005</v>
      </c>
      <c r="I438" s="4">
        <f>IF($C438&gt;=65,$C438-65,0)</f>
        <v>0</v>
      </c>
    </row>
    <row r="439" spans="2:9" x14ac:dyDescent="0.2">
      <c r="B439" s="9">
        <v>40855</v>
      </c>
      <c r="C439" s="8">
        <v>60.873800000000003</v>
      </c>
      <c r="D439" s="5" t="str">
        <f>TEXT(B439,"mmyy")</f>
        <v>1111</v>
      </c>
      <c r="E439" s="5" t="str">
        <f>LEFT(D439,2)</f>
        <v>11</v>
      </c>
      <c r="F439" s="5" t="str">
        <f>TEXT(B439,"dd")</f>
        <v>08</v>
      </c>
      <c r="G439" s="5" t="str">
        <f>E439&amp;F439</f>
        <v>1108</v>
      </c>
      <c r="H439" s="4">
        <f>IF($C439&lt;65,65-$C439,0)</f>
        <v>4.1261999999999972</v>
      </c>
      <c r="I439" s="4">
        <f>IF($C439&gt;=65,$C439-65,0)</f>
        <v>0</v>
      </c>
    </row>
    <row r="440" spans="2:9" x14ac:dyDescent="0.2">
      <c r="B440" s="9">
        <v>40856</v>
      </c>
      <c r="C440" s="8">
        <v>48.2117</v>
      </c>
      <c r="D440" s="5" t="str">
        <f>TEXT(B440,"mmyy")</f>
        <v>1111</v>
      </c>
      <c r="E440" s="5" t="str">
        <f>LEFT(D440,2)</f>
        <v>11</v>
      </c>
      <c r="F440" s="5" t="str">
        <f>TEXT(B440,"dd")</f>
        <v>09</v>
      </c>
      <c r="G440" s="5" t="str">
        <f>E440&amp;F440</f>
        <v>1109</v>
      </c>
      <c r="H440" s="4">
        <f>IF($C440&lt;65,65-$C440,0)</f>
        <v>16.7883</v>
      </c>
      <c r="I440" s="4">
        <f>IF($C440&gt;=65,$C440-65,0)</f>
        <v>0</v>
      </c>
    </row>
    <row r="441" spans="2:9" x14ac:dyDescent="0.2">
      <c r="B441" s="9">
        <v>40857</v>
      </c>
      <c r="C441" s="8">
        <v>36.288499999999999</v>
      </c>
      <c r="D441" s="5" t="str">
        <f>TEXT(B441,"mmyy")</f>
        <v>1111</v>
      </c>
      <c r="E441" s="5" t="str">
        <f>LEFT(D441,2)</f>
        <v>11</v>
      </c>
      <c r="F441" s="5" t="str">
        <f>TEXT(B441,"dd")</f>
        <v>10</v>
      </c>
      <c r="G441" s="5" t="str">
        <f>E441&amp;F441</f>
        <v>1110</v>
      </c>
      <c r="H441" s="4">
        <f>IF($C441&lt;65,65-$C441,0)</f>
        <v>28.711500000000001</v>
      </c>
      <c r="I441" s="4">
        <f>IF($C441&gt;=65,$C441-65,0)</f>
        <v>0</v>
      </c>
    </row>
    <row r="442" spans="2:9" x14ac:dyDescent="0.2">
      <c r="B442" s="9">
        <v>40858</v>
      </c>
      <c r="C442" s="8">
        <v>38.273000000000003</v>
      </c>
      <c r="D442" s="5" t="str">
        <f>TEXT(B442,"mmyy")</f>
        <v>1111</v>
      </c>
      <c r="E442" s="5" t="str">
        <f>LEFT(D442,2)</f>
        <v>11</v>
      </c>
      <c r="F442" s="5" t="str">
        <f>TEXT(B442,"dd")</f>
        <v>11</v>
      </c>
      <c r="G442" s="5" t="str">
        <f>E442&amp;F442</f>
        <v>1111</v>
      </c>
      <c r="H442" s="4">
        <f>IF($C442&lt;65,65-$C442,0)</f>
        <v>26.726999999999997</v>
      </c>
      <c r="I442" s="4">
        <f>IF($C442&gt;=65,$C442-65,0)</f>
        <v>0</v>
      </c>
    </row>
    <row r="443" spans="2:9" x14ac:dyDescent="0.2">
      <c r="B443" s="9">
        <v>40859</v>
      </c>
      <c r="C443" s="8">
        <v>51.880099999999999</v>
      </c>
      <c r="D443" s="5" t="str">
        <f>TEXT(B443,"mmyy")</f>
        <v>1111</v>
      </c>
      <c r="E443" s="5" t="str">
        <f>LEFT(D443,2)</f>
        <v>11</v>
      </c>
      <c r="F443" s="5" t="str">
        <f>TEXT(B443,"dd")</f>
        <v>12</v>
      </c>
      <c r="G443" s="5" t="str">
        <f>E443&amp;F443</f>
        <v>1112</v>
      </c>
      <c r="H443" s="4">
        <f>IF($C443&lt;65,65-$C443,0)</f>
        <v>13.119900000000001</v>
      </c>
      <c r="I443" s="4">
        <f>IF($C443&gt;=65,$C443-65,0)</f>
        <v>0</v>
      </c>
    </row>
    <row r="444" spans="2:9" x14ac:dyDescent="0.2">
      <c r="B444" s="9">
        <v>40860</v>
      </c>
      <c r="C444" s="8">
        <v>60.273049999999998</v>
      </c>
      <c r="D444" s="5" t="str">
        <f>TEXT(B444,"mmyy")</f>
        <v>1111</v>
      </c>
      <c r="E444" s="5" t="str">
        <f>LEFT(D444,2)</f>
        <v>11</v>
      </c>
      <c r="F444" s="5" t="str">
        <f>TEXT(B444,"dd")</f>
        <v>13</v>
      </c>
      <c r="G444" s="5" t="str">
        <f>E444&amp;F444</f>
        <v>1113</v>
      </c>
      <c r="H444" s="4">
        <f>IF($C444&lt;65,65-$C444,0)</f>
        <v>4.7269500000000022</v>
      </c>
      <c r="I444" s="4">
        <f>IF($C444&gt;=65,$C444-65,0)</f>
        <v>0</v>
      </c>
    </row>
    <row r="445" spans="2:9" x14ac:dyDescent="0.2">
      <c r="B445" s="9">
        <v>40861</v>
      </c>
      <c r="C445" s="8">
        <v>55.394599999999997</v>
      </c>
      <c r="D445" s="5" t="str">
        <f>TEXT(B445,"mmyy")</f>
        <v>1111</v>
      </c>
      <c r="E445" s="5" t="str">
        <f>LEFT(D445,2)</f>
        <v>11</v>
      </c>
      <c r="F445" s="5" t="str">
        <f>TEXT(B445,"dd")</f>
        <v>14</v>
      </c>
      <c r="G445" s="5" t="str">
        <f>E445&amp;F445</f>
        <v>1114</v>
      </c>
      <c r="H445" s="4">
        <f>IF($C445&lt;65,65-$C445,0)</f>
        <v>9.605400000000003</v>
      </c>
      <c r="I445" s="4">
        <f>IF($C445&gt;=65,$C445-65,0)</f>
        <v>0</v>
      </c>
    </row>
    <row r="446" spans="2:9" x14ac:dyDescent="0.2">
      <c r="B446" s="9">
        <v>40862</v>
      </c>
      <c r="C446" s="8">
        <v>51.642499999999998</v>
      </c>
      <c r="D446" s="5" t="str">
        <f>TEXT(B446,"mmyy")</f>
        <v>1111</v>
      </c>
      <c r="E446" s="5" t="str">
        <f>LEFT(D446,2)</f>
        <v>11</v>
      </c>
      <c r="F446" s="5" t="str">
        <f>TEXT(B446,"dd")</f>
        <v>15</v>
      </c>
      <c r="G446" s="5" t="str">
        <f>E446&amp;F446</f>
        <v>1115</v>
      </c>
      <c r="H446" s="4">
        <f>IF($C446&lt;65,65-$C446,0)</f>
        <v>13.357500000000002</v>
      </c>
      <c r="I446" s="4">
        <f>IF($C446&gt;=65,$C446-65,0)</f>
        <v>0</v>
      </c>
    </row>
    <row r="447" spans="2:9" x14ac:dyDescent="0.2">
      <c r="B447" s="9">
        <v>40863</v>
      </c>
      <c r="C447" s="8">
        <v>39.664400000000001</v>
      </c>
      <c r="D447" s="5" t="str">
        <f>TEXT(B447,"mmyy")</f>
        <v>1111</v>
      </c>
      <c r="E447" s="5" t="str">
        <f>LEFT(D447,2)</f>
        <v>11</v>
      </c>
      <c r="F447" s="5" t="str">
        <f>TEXT(B447,"dd")</f>
        <v>16</v>
      </c>
      <c r="G447" s="5" t="str">
        <f>E447&amp;F447</f>
        <v>1116</v>
      </c>
      <c r="H447" s="4">
        <f>IF($C447&lt;65,65-$C447,0)</f>
        <v>25.335599999999999</v>
      </c>
      <c r="I447" s="4">
        <f>IF($C447&gt;=65,$C447-65,0)</f>
        <v>0</v>
      </c>
    </row>
    <row r="448" spans="2:9" x14ac:dyDescent="0.2">
      <c r="B448" s="9">
        <v>40864</v>
      </c>
      <c r="C448" s="8">
        <v>32.622799999999998</v>
      </c>
      <c r="D448" s="5" t="str">
        <f>TEXT(B448,"mmyy")</f>
        <v>1111</v>
      </c>
      <c r="E448" s="5" t="str">
        <f>LEFT(D448,2)</f>
        <v>11</v>
      </c>
      <c r="F448" s="5" t="str">
        <f>TEXT(B448,"dd")</f>
        <v>17</v>
      </c>
      <c r="G448" s="5" t="str">
        <f>E448&amp;F448</f>
        <v>1117</v>
      </c>
      <c r="H448" s="4">
        <f>IF($C448&lt;65,65-$C448,0)</f>
        <v>32.377200000000002</v>
      </c>
      <c r="I448" s="4">
        <f>IF($C448&gt;=65,$C448-65,0)</f>
        <v>0</v>
      </c>
    </row>
    <row r="449" spans="2:9" x14ac:dyDescent="0.2">
      <c r="B449" s="9">
        <v>40865</v>
      </c>
      <c r="C449" s="8">
        <v>39.520400000000002</v>
      </c>
      <c r="D449" s="5" t="str">
        <f>TEXT(B449,"mmyy")</f>
        <v>1111</v>
      </c>
      <c r="E449" s="5" t="str">
        <f>LEFT(D449,2)</f>
        <v>11</v>
      </c>
      <c r="F449" s="5" t="str">
        <f>TEXT(B449,"dd")</f>
        <v>18</v>
      </c>
      <c r="G449" s="5" t="str">
        <f>E449&amp;F449</f>
        <v>1118</v>
      </c>
      <c r="H449" s="4">
        <f>IF($C449&lt;65,65-$C449,0)</f>
        <v>25.479599999999998</v>
      </c>
      <c r="I449" s="4">
        <f>IF($C449&gt;=65,$C449-65,0)</f>
        <v>0</v>
      </c>
    </row>
    <row r="450" spans="2:9" x14ac:dyDescent="0.2">
      <c r="B450" s="9">
        <v>40866</v>
      </c>
      <c r="C450" s="8">
        <v>53.264749999999999</v>
      </c>
      <c r="D450" s="5" t="str">
        <f>TEXT(B450,"mmyy")</f>
        <v>1111</v>
      </c>
      <c r="E450" s="5" t="str">
        <f>LEFT(D450,2)</f>
        <v>11</v>
      </c>
      <c r="F450" s="5" t="str">
        <f>TEXT(B450,"dd")</f>
        <v>19</v>
      </c>
      <c r="G450" s="5" t="str">
        <f>E450&amp;F450</f>
        <v>1119</v>
      </c>
      <c r="H450" s="4">
        <f>IF($C450&lt;65,65-$C450,0)</f>
        <v>11.735250000000001</v>
      </c>
      <c r="I450" s="4">
        <f>IF($C450&gt;=65,$C450-65,0)</f>
        <v>0</v>
      </c>
    </row>
    <row r="451" spans="2:9" x14ac:dyDescent="0.2">
      <c r="B451" s="9">
        <v>40867</v>
      </c>
      <c r="C451" s="8">
        <v>46.982750000000003</v>
      </c>
      <c r="D451" s="5" t="str">
        <f>TEXT(B451,"mmyy")</f>
        <v>1111</v>
      </c>
      <c r="E451" s="5" t="str">
        <f>LEFT(D451,2)</f>
        <v>11</v>
      </c>
      <c r="F451" s="5" t="str">
        <f>TEXT(B451,"dd")</f>
        <v>20</v>
      </c>
      <c r="G451" s="5" t="str">
        <f>E451&amp;F451</f>
        <v>1120</v>
      </c>
      <c r="H451" s="4">
        <f>IF($C451&lt;65,65-$C451,0)</f>
        <v>18.017249999999997</v>
      </c>
      <c r="I451" s="4">
        <f>IF($C451&gt;=65,$C451-65,0)</f>
        <v>0</v>
      </c>
    </row>
    <row r="452" spans="2:9" x14ac:dyDescent="0.2">
      <c r="B452" s="9">
        <v>40868</v>
      </c>
      <c r="C452" s="8">
        <v>44.899700000000003</v>
      </c>
      <c r="D452" s="5" t="str">
        <f>TEXT(B452,"mmyy")</f>
        <v>1111</v>
      </c>
      <c r="E452" s="5" t="str">
        <f>LEFT(D452,2)</f>
        <v>11</v>
      </c>
      <c r="F452" s="5" t="str">
        <f>TEXT(B452,"dd")</f>
        <v>21</v>
      </c>
      <c r="G452" s="5" t="str">
        <f>E452&amp;F452</f>
        <v>1121</v>
      </c>
      <c r="H452" s="4">
        <f>IF($C452&lt;65,65-$C452,0)</f>
        <v>20.100299999999997</v>
      </c>
      <c r="I452" s="4">
        <f>IF($C452&gt;=65,$C452-65,0)</f>
        <v>0</v>
      </c>
    </row>
    <row r="453" spans="2:9" x14ac:dyDescent="0.2">
      <c r="B453" s="9">
        <v>40869</v>
      </c>
      <c r="C453" s="8">
        <v>44.718350000000001</v>
      </c>
      <c r="D453" s="5" t="str">
        <f>TEXT(B453,"mmyy")</f>
        <v>1111</v>
      </c>
      <c r="E453" s="5" t="str">
        <f>LEFT(D453,2)</f>
        <v>11</v>
      </c>
      <c r="F453" s="5" t="str">
        <f>TEXT(B453,"dd")</f>
        <v>22</v>
      </c>
      <c r="G453" s="5" t="str">
        <f>E453&amp;F453</f>
        <v>1122</v>
      </c>
      <c r="H453" s="4">
        <f>IF($C453&lt;65,65-$C453,0)</f>
        <v>20.281649999999999</v>
      </c>
      <c r="I453" s="4">
        <f>IF($C453&gt;=65,$C453-65,0)</f>
        <v>0</v>
      </c>
    </row>
    <row r="454" spans="2:9" x14ac:dyDescent="0.2">
      <c r="B454" s="9">
        <v>40870</v>
      </c>
      <c r="C454" s="8">
        <v>42.109699999999997</v>
      </c>
      <c r="D454" s="5" t="str">
        <f>TEXT(B454,"mmyy")</f>
        <v>1111</v>
      </c>
      <c r="E454" s="5" t="str">
        <f>LEFT(D454,2)</f>
        <v>11</v>
      </c>
      <c r="F454" s="5" t="str">
        <f>TEXT(B454,"dd")</f>
        <v>23</v>
      </c>
      <c r="G454" s="5" t="str">
        <f>E454&amp;F454</f>
        <v>1123</v>
      </c>
      <c r="H454" s="4">
        <f>IF($C454&lt;65,65-$C454,0)</f>
        <v>22.890300000000003</v>
      </c>
      <c r="I454" s="4">
        <f>IF($C454&gt;=65,$C454-65,0)</f>
        <v>0</v>
      </c>
    </row>
    <row r="455" spans="2:9" x14ac:dyDescent="0.2">
      <c r="B455" s="9">
        <v>40871</v>
      </c>
      <c r="C455" s="8">
        <v>42.931849999999997</v>
      </c>
      <c r="D455" s="5" t="str">
        <f>TEXT(B455,"mmyy")</f>
        <v>1111</v>
      </c>
      <c r="E455" s="5" t="str">
        <f>LEFT(D455,2)</f>
        <v>11</v>
      </c>
      <c r="F455" s="5" t="str">
        <f>TEXT(B455,"dd")</f>
        <v>24</v>
      </c>
      <c r="G455" s="5" t="str">
        <f>E455&amp;F455</f>
        <v>1124</v>
      </c>
      <c r="H455" s="4">
        <f>IF($C455&lt;65,65-$C455,0)</f>
        <v>22.068150000000003</v>
      </c>
      <c r="I455" s="4">
        <f>IF($C455&gt;=65,$C455-65,0)</f>
        <v>0</v>
      </c>
    </row>
    <row r="456" spans="2:9" x14ac:dyDescent="0.2">
      <c r="B456" s="9">
        <v>40872</v>
      </c>
      <c r="C456" s="8">
        <v>50.244799999999998</v>
      </c>
      <c r="D456" s="5" t="str">
        <f>TEXT(B456,"mmyy")</f>
        <v>1111</v>
      </c>
      <c r="E456" s="5" t="str">
        <f>LEFT(D456,2)</f>
        <v>11</v>
      </c>
      <c r="F456" s="5" t="str">
        <f>TEXT(B456,"dd")</f>
        <v>25</v>
      </c>
      <c r="G456" s="5" t="str">
        <f>E456&amp;F456</f>
        <v>1125</v>
      </c>
      <c r="H456" s="4">
        <f>IF($C456&lt;65,65-$C456,0)</f>
        <v>14.755200000000002</v>
      </c>
      <c r="I456" s="4">
        <f>IF($C456&gt;=65,$C456-65,0)</f>
        <v>0</v>
      </c>
    </row>
    <row r="457" spans="2:9" x14ac:dyDescent="0.2">
      <c r="B457" s="9">
        <v>40873</v>
      </c>
      <c r="C457" s="8">
        <v>55.124600000000001</v>
      </c>
      <c r="D457" s="5" t="str">
        <f>TEXT(B457,"mmyy")</f>
        <v>1111</v>
      </c>
      <c r="E457" s="5" t="str">
        <f>LEFT(D457,2)</f>
        <v>11</v>
      </c>
      <c r="F457" s="5" t="str">
        <f>TEXT(B457,"dd")</f>
        <v>26</v>
      </c>
      <c r="G457" s="5" t="str">
        <f>E457&amp;F457</f>
        <v>1126</v>
      </c>
      <c r="H457" s="4">
        <f>IF($C457&lt;65,65-$C457,0)</f>
        <v>9.8753999999999991</v>
      </c>
      <c r="I457" s="4">
        <f>IF($C457&gt;=65,$C457-65,0)</f>
        <v>0</v>
      </c>
    </row>
    <row r="458" spans="2:9" x14ac:dyDescent="0.2">
      <c r="B458" s="9">
        <v>40874</v>
      </c>
      <c r="C458" s="8">
        <v>41.343800000000002</v>
      </c>
      <c r="D458" s="5" t="str">
        <f>TEXT(B458,"mmyy")</f>
        <v>1111</v>
      </c>
      <c r="E458" s="5" t="str">
        <f>LEFT(D458,2)</f>
        <v>11</v>
      </c>
      <c r="F458" s="5" t="str">
        <f>TEXT(B458,"dd")</f>
        <v>27</v>
      </c>
      <c r="G458" s="5" t="str">
        <f>E458&amp;F458</f>
        <v>1127</v>
      </c>
      <c r="H458" s="4">
        <f>IF($C458&lt;65,65-$C458,0)</f>
        <v>23.656199999999998</v>
      </c>
      <c r="I458" s="4">
        <f>IF($C458&gt;=65,$C458-65,0)</f>
        <v>0</v>
      </c>
    </row>
    <row r="459" spans="2:9" x14ac:dyDescent="0.2">
      <c r="B459" s="9">
        <v>40875</v>
      </c>
      <c r="C459" s="8">
        <v>38.157800000000002</v>
      </c>
      <c r="D459" s="5" t="str">
        <f>TEXT(B459,"mmyy")</f>
        <v>1111</v>
      </c>
      <c r="E459" s="5" t="str">
        <f>LEFT(D459,2)</f>
        <v>11</v>
      </c>
      <c r="F459" s="5" t="str">
        <f>TEXT(B459,"dd")</f>
        <v>28</v>
      </c>
      <c r="G459" s="5" t="str">
        <f>E459&amp;F459</f>
        <v>1128</v>
      </c>
      <c r="H459" s="4">
        <f>IF($C459&lt;65,65-$C459,0)</f>
        <v>26.842199999999998</v>
      </c>
      <c r="I459" s="4">
        <f>IF($C459&gt;=65,$C459-65,0)</f>
        <v>0</v>
      </c>
    </row>
    <row r="460" spans="2:9" x14ac:dyDescent="0.2">
      <c r="B460" s="9">
        <v>40876</v>
      </c>
      <c r="C460" s="8">
        <v>35.101849999999999</v>
      </c>
      <c r="D460" s="5" t="str">
        <f>TEXT(B460,"mmyy")</f>
        <v>1111</v>
      </c>
      <c r="E460" s="5" t="str">
        <f>LEFT(D460,2)</f>
        <v>11</v>
      </c>
      <c r="F460" s="5" t="str">
        <f>TEXT(B460,"dd")</f>
        <v>29</v>
      </c>
      <c r="G460" s="5" t="str">
        <f>E460&amp;F460</f>
        <v>1129</v>
      </c>
      <c r="H460" s="4">
        <f>IF($C460&lt;65,65-$C460,0)</f>
        <v>29.898150000000001</v>
      </c>
      <c r="I460" s="4">
        <f>IF($C460&gt;=65,$C460-65,0)</f>
        <v>0</v>
      </c>
    </row>
    <row r="461" spans="2:9" x14ac:dyDescent="0.2">
      <c r="B461" s="9">
        <v>40877</v>
      </c>
      <c r="C461" s="8">
        <v>32.35145</v>
      </c>
      <c r="D461" s="5" t="str">
        <f>TEXT(B461,"mmyy")</f>
        <v>1111</v>
      </c>
      <c r="E461" s="5" t="str">
        <f>LEFT(D461,2)</f>
        <v>11</v>
      </c>
      <c r="F461" s="5" t="str">
        <f>TEXT(B461,"dd")</f>
        <v>30</v>
      </c>
      <c r="G461" s="5" t="str">
        <f>E461&amp;F461</f>
        <v>1130</v>
      </c>
      <c r="H461" s="4">
        <f>IF($C461&lt;65,65-$C461,0)</f>
        <v>32.64855</v>
      </c>
      <c r="I461" s="4">
        <f>IF($C461&gt;=65,$C461-65,0)</f>
        <v>0</v>
      </c>
    </row>
    <row r="462" spans="2:9" x14ac:dyDescent="0.2">
      <c r="B462" s="9">
        <v>40878</v>
      </c>
      <c r="C462" s="8">
        <v>33.552950000000003</v>
      </c>
      <c r="D462" s="5" t="str">
        <f>TEXT(B462,"mmyy")</f>
        <v>1211</v>
      </c>
      <c r="E462" s="5" t="str">
        <f>LEFT(D462,2)</f>
        <v>12</v>
      </c>
      <c r="F462" s="5" t="str">
        <f>TEXT(B462,"dd")</f>
        <v>01</v>
      </c>
      <c r="G462" s="5" t="str">
        <f>E462&amp;F462</f>
        <v>1201</v>
      </c>
      <c r="H462" s="4">
        <f>IF($C462&lt;65,65-$C462,0)</f>
        <v>31.447049999999997</v>
      </c>
      <c r="I462" s="4">
        <f>IF($C462&gt;=65,$C462-65,0)</f>
        <v>0</v>
      </c>
    </row>
    <row r="463" spans="2:9" x14ac:dyDescent="0.2">
      <c r="B463" s="9">
        <v>40879</v>
      </c>
      <c r="C463" s="8">
        <v>38.403500000000001</v>
      </c>
      <c r="D463" s="5" t="str">
        <f>TEXT(B463,"mmyy")</f>
        <v>1211</v>
      </c>
      <c r="E463" s="5" t="str">
        <f>LEFT(D463,2)</f>
        <v>12</v>
      </c>
      <c r="F463" s="5" t="str">
        <f>TEXT(B463,"dd")</f>
        <v>02</v>
      </c>
      <c r="G463" s="5" t="str">
        <f>E463&amp;F463</f>
        <v>1202</v>
      </c>
      <c r="H463" s="4">
        <f>IF($C463&lt;65,65-$C463,0)</f>
        <v>26.596499999999999</v>
      </c>
      <c r="I463" s="4">
        <f>IF($C463&gt;=65,$C463-65,0)</f>
        <v>0</v>
      </c>
    </row>
    <row r="464" spans="2:9" x14ac:dyDescent="0.2">
      <c r="B464" s="9">
        <v>40880</v>
      </c>
      <c r="C464" s="8">
        <v>47.131250000000001</v>
      </c>
      <c r="D464" s="5" t="str">
        <f>TEXT(B464,"mmyy")</f>
        <v>1211</v>
      </c>
      <c r="E464" s="5" t="str">
        <f>LEFT(D464,2)</f>
        <v>12</v>
      </c>
      <c r="F464" s="5" t="str">
        <f>TEXT(B464,"dd")</f>
        <v>03</v>
      </c>
      <c r="G464" s="5" t="str">
        <f>E464&amp;F464</f>
        <v>1203</v>
      </c>
      <c r="H464" s="4">
        <f>IF($C464&lt;65,65-$C464,0)</f>
        <v>17.868749999999999</v>
      </c>
      <c r="I464" s="4">
        <f>IF($C464&gt;=65,$C464-65,0)</f>
        <v>0</v>
      </c>
    </row>
    <row r="465" spans="2:9" x14ac:dyDescent="0.2">
      <c r="B465" s="9">
        <v>40881</v>
      </c>
      <c r="C465" s="8">
        <v>45.218299999999999</v>
      </c>
      <c r="D465" s="5" t="str">
        <f>TEXT(B465,"mmyy")</f>
        <v>1211</v>
      </c>
      <c r="E465" s="5" t="str">
        <f>LEFT(D465,2)</f>
        <v>12</v>
      </c>
      <c r="F465" s="5" t="str">
        <f>TEXT(B465,"dd")</f>
        <v>04</v>
      </c>
      <c r="G465" s="5" t="str">
        <f>E465&amp;F465</f>
        <v>1204</v>
      </c>
      <c r="H465" s="4">
        <f>IF($C465&lt;65,65-$C465,0)</f>
        <v>19.781700000000001</v>
      </c>
      <c r="I465" s="4">
        <f>IF($C465&gt;=65,$C465-65,0)</f>
        <v>0</v>
      </c>
    </row>
    <row r="466" spans="2:9" x14ac:dyDescent="0.2">
      <c r="B466" s="9">
        <v>40882</v>
      </c>
      <c r="C466" s="8">
        <v>37.249250000000004</v>
      </c>
      <c r="D466" s="5" t="str">
        <f>TEXT(B466,"mmyy")</f>
        <v>1211</v>
      </c>
      <c r="E466" s="5" t="str">
        <f>LEFT(D466,2)</f>
        <v>12</v>
      </c>
      <c r="F466" s="5" t="str">
        <f>TEXT(B466,"dd")</f>
        <v>05</v>
      </c>
      <c r="G466" s="5" t="str">
        <f>E466&amp;F466</f>
        <v>1205</v>
      </c>
      <c r="H466" s="4">
        <f>IF($C466&lt;65,65-$C466,0)</f>
        <v>27.750749999999996</v>
      </c>
      <c r="I466" s="4">
        <f>IF($C466&gt;=65,$C466-65,0)</f>
        <v>0</v>
      </c>
    </row>
    <row r="467" spans="2:9" x14ac:dyDescent="0.2">
      <c r="B467" s="9">
        <v>40883</v>
      </c>
      <c r="C467" s="8">
        <v>32.061199999999999</v>
      </c>
      <c r="D467" s="5" t="str">
        <f>TEXT(B467,"mmyy")</f>
        <v>1211</v>
      </c>
      <c r="E467" s="5" t="str">
        <f>LEFT(D467,2)</f>
        <v>12</v>
      </c>
      <c r="F467" s="5" t="str">
        <f>TEXT(B467,"dd")</f>
        <v>06</v>
      </c>
      <c r="G467" s="5" t="str">
        <f>E467&amp;F467</f>
        <v>1206</v>
      </c>
      <c r="H467" s="4">
        <f>IF($C467&lt;65,65-$C467,0)</f>
        <v>32.938800000000001</v>
      </c>
      <c r="I467" s="4">
        <f>IF($C467&gt;=65,$C467-65,0)</f>
        <v>0</v>
      </c>
    </row>
    <row r="468" spans="2:9" x14ac:dyDescent="0.2">
      <c r="B468" s="9">
        <v>40884</v>
      </c>
      <c r="C468" s="8">
        <v>31.170200000000001</v>
      </c>
      <c r="D468" s="5" t="str">
        <f>TEXT(B468,"mmyy")</f>
        <v>1211</v>
      </c>
      <c r="E468" s="5" t="str">
        <f>LEFT(D468,2)</f>
        <v>12</v>
      </c>
      <c r="F468" s="5" t="str">
        <f>TEXT(B468,"dd")</f>
        <v>07</v>
      </c>
      <c r="G468" s="5" t="str">
        <f>E468&amp;F468</f>
        <v>1207</v>
      </c>
      <c r="H468" s="4">
        <f>IF($C468&lt;65,65-$C468,0)</f>
        <v>33.829799999999999</v>
      </c>
      <c r="I468" s="4">
        <f>IF($C468&gt;=65,$C468-65,0)</f>
        <v>0</v>
      </c>
    </row>
    <row r="469" spans="2:9" x14ac:dyDescent="0.2">
      <c r="B469" s="9">
        <v>40885</v>
      </c>
      <c r="C469" s="8">
        <v>31.191800000000001</v>
      </c>
      <c r="D469" s="5" t="str">
        <f>TEXT(B469,"mmyy")</f>
        <v>1211</v>
      </c>
      <c r="E469" s="5" t="str">
        <f>LEFT(D469,2)</f>
        <v>12</v>
      </c>
      <c r="F469" s="5" t="str">
        <f>TEXT(B469,"dd")</f>
        <v>08</v>
      </c>
      <c r="G469" s="5" t="str">
        <f>E469&amp;F469</f>
        <v>1208</v>
      </c>
      <c r="H469" s="4">
        <f>IF($C469&lt;65,65-$C469,0)</f>
        <v>33.808199999999999</v>
      </c>
      <c r="I469" s="4">
        <f>IF($C469&gt;=65,$C469-65,0)</f>
        <v>0</v>
      </c>
    </row>
    <row r="470" spans="2:9" x14ac:dyDescent="0.2">
      <c r="B470" s="9">
        <v>40886</v>
      </c>
      <c r="C470" s="8">
        <v>25.226150000000001</v>
      </c>
      <c r="D470" s="5" t="str">
        <f>TEXT(B470,"mmyy")</f>
        <v>1211</v>
      </c>
      <c r="E470" s="5" t="str">
        <f>LEFT(D470,2)</f>
        <v>12</v>
      </c>
      <c r="F470" s="5" t="str">
        <f>TEXT(B470,"dd")</f>
        <v>09</v>
      </c>
      <c r="G470" s="5" t="str">
        <f>E470&amp;F470</f>
        <v>1209</v>
      </c>
      <c r="H470" s="4">
        <f>IF($C470&lt;65,65-$C470,0)</f>
        <v>39.773849999999996</v>
      </c>
      <c r="I470" s="4">
        <f>IF($C470&gt;=65,$C470-65,0)</f>
        <v>0</v>
      </c>
    </row>
    <row r="471" spans="2:9" x14ac:dyDescent="0.2">
      <c r="B471" s="9">
        <v>40887</v>
      </c>
      <c r="C471" s="8">
        <v>21.372800000000002</v>
      </c>
      <c r="D471" s="5" t="str">
        <f>TEXT(B471,"mmyy")</f>
        <v>1211</v>
      </c>
      <c r="E471" s="5" t="str">
        <f>LEFT(D471,2)</f>
        <v>12</v>
      </c>
      <c r="F471" s="5" t="str">
        <f>TEXT(B471,"dd")</f>
        <v>10</v>
      </c>
      <c r="G471" s="5" t="str">
        <f>E471&amp;F471</f>
        <v>1210</v>
      </c>
      <c r="H471" s="4">
        <f>IF($C471&lt;65,65-$C471,0)</f>
        <v>43.627200000000002</v>
      </c>
      <c r="I471" s="4">
        <f>IF($C471&gt;=65,$C471-65,0)</f>
        <v>0</v>
      </c>
    </row>
    <row r="472" spans="2:9" x14ac:dyDescent="0.2">
      <c r="B472" s="9">
        <v>40888</v>
      </c>
      <c r="C472" s="8">
        <v>28.755949999999999</v>
      </c>
      <c r="D472" s="5" t="str">
        <f>TEXT(B472,"mmyy")</f>
        <v>1211</v>
      </c>
      <c r="E472" s="5" t="str">
        <f>LEFT(D472,2)</f>
        <v>12</v>
      </c>
      <c r="F472" s="5" t="str">
        <f>TEXT(B472,"dd")</f>
        <v>11</v>
      </c>
      <c r="G472" s="5" t="str">
        <f>E472&amp;F472</f>
        <v>1211</v>
      </c>
      <c r="H472" s="4">
        <f>IF($C472&lt;65,65-$C472,0)</f>
        <v>36.244050000000001</v>
      </c>
      <c r="I472" s="4">
        <f>IF($C472&gt;=65,$C472-65,0)</f>
        <v>0</v>
      </c>
    </row>
    <row r="473" spans="2:9" x14ac:dyDescent="0.2">
      <c r="B473" s="9">
        <v>40889</v>
      </c>
      <c r="C473" s="8">
        <v>34.1006</v>
      </c>
      <c r="D473" s="5" t="str">
        <f>TEXT(B473,"mmyy")</f>
        <v>1211</v>
      </c>
      <c r="E473" s="5" t="str">
        <f>LEFT(D473,2)</f>
        <v>12</v>
      </c>
      <c r="F473" s="5" t="str">
        <f>TEXT(B473,"dd")</f>
        <v>12</v>
      </c>
      <c r="G473" s="5" t="str">
        <f>E473&amp;F473</f>
        <v>1212</v>
      </c>
      <c r="H473" s="4">
        <f>IF($C473&lt;65,65-$C473,0)</f>
        <v>30.8994</v>
      </c>
      <c r="I473" s="4">
        <f>IF($C473&gt;=65,$C473-65,0)</f>
        <v>0</v>
      </c>
    </row>
    <row r="474" spans="2:9" x14ac:dyDescent="0.2">
      <c r="B474" s="9">
        <v>40890</v>
      </c>
      <c r="C474" s="8">
        <v>39.551900000000003</v>
      </c>
      <c r="D474" s="5" t="str">
        <f>TEXT(B474,"mmyy")</f>
        <v>1211</v>
      </c>
      <c r="E474" s="5" t="str">
        <f>LEFT(D474,2)</f>
        <v>12</v>
      </c>
      <c r="F474" s="5" t="str">
        <f>TEXT(B474,"dd")</f>
        <v>13</v>
      </c>
      <c r="G474" s="5" t="str">
        <f>E474&amp;F474</f>
        <v>1213</v>
      </c>
      <c r="H474" s="4">
        <f>IF($C474&lt;65,65-$C474,0)</f>
        <v>25.448099999999997</v>
      </c>
      <c r="I474" s="4">
        <f>IF($C474&gt;=65,$C474-65,0)</f>
        <v>0</v>
      </c>
    </row>
    <row r="475" spans="2:9" x14ac:dyDescent="0.2">
      <c r="B475" s="9">
        <v>40891</v>
      </c>
      <c r="C475" s="8">
        <v>51.14255</v>
      </c>
      <c r="D475" s="5" t="str">
        <f>TEXT(B475,"mmyy")</f>
        <v>1211</v>
      </c>
      <c r="E475" s="5" t="str">
        <f>LEFT(D475,2)</f>
        <v>12</v>
      </c>
      <c r="F475" s="5" t="str">
        <f>TEXT(B475,"dd")</f>
        <v>14</v>
      </c>
      <c r="G475" s="5" t="str">
        <f>E475&amp;F475</f>
        <v>1214</v>
      </c>
      <c r="H475" s="4">
        <f>IF($C475&lt;65,65-$C475,0)</f>
        <v>13.85745</v>
      </c>
      <c r="I475" s="4">
        <f>IF($C475&gt;=65,$C475-65,0)</f>
        <v>0</v>
      </c>
    </row>
    <row r="476" spans="2:9" x14ac:dyDescent="0.2">
      <c r="B476" s="9">
        <v>40892</v>
      </c>
      <c r="C476" s="8">
        <v>45.372199999999999</v>
      </c>
      <c r="D476" s="5" t="str">
        <f>TEXT(B476,"mmyy")</f>
        <v>1211</v>
      </c>
      <c r="E476" s="5" t="str">
        <f>LEFT(D476,2)</f>
        <v>12</v>
      </c>
      <c r="F476" s="5" t="str">
        <f>TEXT(B476,"dd")</f>
        <v>15</v>
      </c>
      <c r="G476" s="5" t="str">
        <f>E476&amp;F476</f>
        <v>1215</v>
      </c>
      <c r="H476" s="4">
        <f>IF($C476&lt;65,65-$C476,0)</f>
        <v>19.627800000000001</v>
      </c>
      <c r="I476" s="4">
        <f>IF($C476&gt;=65,$C476-65,0)</f>
        <v>0</v>
      </c>
    </row>
    <row r="477" spans="2:9" x14ac:dyDescent="0.2">
      <c r="B477" s="9">
        <v>40893</v>
      </c>
      <c r="C477" s="8">
        <v>31.293949999999999</v>
      </c>
      <c r="D477" s="5" t="str">
        <f>TEXT(B477,"mmyy")</f>
        <v>1211</v>
      </c>
      <c r="E477" s="5" t="str">
        <f>LEFT(D477,2)</f>
        <v>12</v>
      </c>
      <c r="F477" s="5" t="str">
        <f>TEXT(B477,"dd")</f>
        <v>16</v>
      </c>
      <c r="G477" s="5" t="str">
        <f>E477&amp;F477</f>
        <v>1216</v>
      </c>
      <c r="H477" s="4">
        <f>IF($C477&lt;65,65-$C477,0)</f>
        <v>33.706050000000005</v>
      </c>
      <c r="I477" s="4">
        <f>IF($C477&gt;=65,$C477-65,0)</f>
        <v>0</v>
      </c>
    </row>
    <row r="478" spans="2:9" x14ac:dyDescent="0.2">
      <c r="B478" s="9">
        <v>40894</v>
      </c>
      <c r="C478" s="8">
        <v>31.175599999999999</v>
      </c>
      <c r="D478" s="5" t="str">
        <f>TEXT(B478,"mmyy")</f>
        <v>1211</v>
      </c>
      <c r="E478" s="5" t="str">
        <f>LEFT(D478,2)</f>
        <v>12</v>
      </c>
      <c r="F478" s="5" t="str">
        <f>TEXT(B478,"dd")</f>
        <v>17</v>
      </c>
      <c r="G478" s="5" t="str">
        <f>E478&amp;F478</f>
        <v>1217</v>
      </c>
      <c r="H478" s="4">
        <f>IF($C478&lt;65,65-$C478,0)</f>
        <v>33.824399999999997</v>
      </c>
      <c r="I478" s="4">
        <f>IF($C478&gt;=65,$C478-65,0)</f>
        <v>0</v>
      </c>
    </row>
    <row r="479" spans="2:9" x14ac:dyDescent="0.2">
      <c r="B479" s="9">
        <v>40895</v>
      </c>
      <c r="C479" s="8">
        <v>36.329900000000002</v>
      </c>
      <c r="D479" s="5" t="str">
        <f>TEXT(B479,"mmyy")</f>
        <v>1211</v>
      </c>
      <c r="E479" s="5" t="str">
        <f>LEFT(D479,2)</f>
        <v>12</v>
      </c>
      <c r="F479" s="5" t="str">
        <f>TEXT(B479,"dd")</f>
        <v>18</v>
      </c>
      <c r="G479" s="5" t="str">
        <f>E479&amp;F479</f>
        <v>1218</v>
      </c>
      <c r="H479" s="4">
        <f>IF($C479&lt;65,65-$C479,0)</f>
        <v>28.670099999999998</v>
      </c>
      <c r="I479" s="4">
        <f>IF($C479&gt;=65,$C479-65,0)</f>
        <v>0</v>
      </c>
    </row>
    <row r="480" spans="2:9" x14ac:dyDescent="0.2">
      <c r="B480" s="9">
        <v>40896</v>
      </c>
      <c r="C480" s="8">
        <v>44.083399999999997</v>
      </c>
      <c r="D480" s="5" t="str">
        <f>TEXT(B480,"mmyy")</f>
        <v>1211</v>
      </c>
      <c r="E480" s="5" t="str">
        <f>LEFT(D480,2)</f>
        <v>12</v>
      </c>
      <c r="F480" s="5" t="str">
        <f>TEXT(B480,"dd")</f>
        <v>19</v>
      </c>
      <c r="G480" s="5" t="str">
        <f>E480&amp;F480</f>
        <v>1219</v>
      </c>
      <c r="H480" s="4">
        <f>IF($C480&lt;65,65-$C480,0)</f>
        <v>20.916600000000003</v>
      </c>
      <c r="I480" s="4">
        <f>IF($C480&gt;=65,$C480-65,0)</f>
        <v>0</v>
      </c>
    </row>
    <row r="481" spans="2:9" x14ac:dyDescent="0.2">
      <c r="B481" s="9">
        <v>40897</v>
      </c>
      <c r="C481" s="8">
        <v>43.732849999999999</v>
      </c>
      <c r="D481" s="5" t="str">
        <f>TEXT(B481,"mmyy")</f>
        <v>1211</v>
      </c>
      <c r="E481" s="5" t="str">
        <f>LEFT(D481,2)</f>
        <v>12</v>
      </c>
      <c r="F481" s="5" t="str">
        <f>TEXT(B481,"dd")</f>
        <v>20</v>
      </c>
      <c r="G481" s="5" t="str">
        <f>E481&amp;F481</f>
        <v>1220</v>
      </c>
      <c r="H481" s="4">
        <f>IF($C481&lt;65,65-$C481,0)</f>
        <v>21.267150000000001</v>
      </c>
      <c r="I481" s="4">
        <f>IF($C481&gt;=65,$C481-65,0)</f>
        <v>0</v>
      </c>
    </row>
    <row r="482" spans="2:9" x14ac:dyDescent="0.2">
      <c r="B482" s="9">
        <v>40898</v>
      </c>
      <c r="C482" s="8">
        <v>44.437550000000002</v>
      </c>
      <c r="D482" s="5" t="str">
        <f>TEXT(B482,"mmyy")</f>
        <v>1211</v>
      </c>
      <c r="E482" s="5" t="str">
        <f>LEFT(D482,2)</f>
        <v>12</v>
      </c>
      <c r="F482" s="5" t="str">
        <f>TEXT(B482,"dd")</f>
        <v>21</v>
      </c>
      <c r="G482" s="5" t="str">
        <f>E482&amp;F482</f>
        <v>1221</v>
      </c>
      <c r="H482" s="4">
        <f>IF($C482&lt;65,65-$C482,0)</f>
        <v>20.562449999999998</v>
      </c>
      <c r="I482" s="4">
        <f>IF($C482&gt;=65,$C482-65,0)</f>
        <v>0</v>
      </c>
    </row>
    <row r="483" spans="2:9" x14ac:dyDescent="0.2">
      <c r="B483" s="9">
        <v>40899</v>
      </c>
      <c r="C483" s="8">
        <v>38.385950000000001</v>
      </c>
      <c r="D483" s="5" t="str">
        <f>TEXT(B483,"mmyy")</f>
        <v>1211</v>
      </c>
      <c r="E483" s="5" t="str">
        <f>LEFT(D483,2)</f>
        <v>12</v>
      </c>
      <c r="F483" s="5" t="str">
        <f>TEXT(B483,"dd")</f>
        <v>22</v>
      </c>
      <c r="G483" s="5" t="str">
        <f>E483&amp;F483</f>
        <v>1222</v>
      </c>
      <c r="H483" s="4">
        <f>IF($C483&lt;65,65-$C483,0)</f>
        <v>26.614049999999999</v>
      </c>
      <c r="I483" s="4">
        <f>IF($C483&gt;=65,$C483-65,0)</f>
        <v>0</v>
      </c>
    </row>
    <row r="484" spans="2:9" x14ac:dyDescent="0.2">
      <c r="B484" s="9">
        <v>40900</v>
      </c>
      <c r="C484" s="8">
        <v>31.961749999999999</v>
      </c>
      <c r="D484" s="5" t="str">
        <f>TEXT(B484,"mmyy")</f>
        <v>1211</v>
      </c>
      <c r="E484" s="5" t="str">
        <f>LEFT(D484,2)</f>
        <v>12</v>
      </c>
      <c r="F484" s="5" t="str">
        <f>TEXT(B484,"dd")</f>
        <v>23</v>
      </c>
      <c r="G484" s="5" t="str">
        <f>E484&amp;F484</f>
        <v>1223</v>
      </c>
      <c r="H484" s="4">
        <f>IF($C484&lt;65,65-$C484,0)</f>
        <v>33.038250000000005</v>
      </c>
      <c r="I484" s="4">
        <f>IF($C484&gt;=65,$C484-65,0)</f>
        <v>0</v>
      </c>
    </row>
    <row r="485" spans="2:9" x14ac:dyDescent="0.2">
      <c r="B485" s="9">
        <v>40901</v>
      </c>
      <c r="C485" s="8">
        <v>32.853650000000002</v>
      </c>
      <c r="D485" s="5" t="str">
        <f>TEXT(B485,"mmyy")</f>
        <v>1211</v>
      </c>
      <c r="E485" s="5" t="str">
        <f>LEFT(D485,2)</f>
        <v>12</v>
      </c>
      <c r="F485" s="5" t="str">
        <f>TEXT(B485,"dd")</f>
        <v>24</v>
      </c>
      <c r="G485" s="5" t="str">
        <f>E485&amp;F485</f>
        <v>1224</v>
      </c>
      <c r="H485" s="4">
        <f>IF($C485&lt;65,65-$C485,0)</f>
        <v>32.146349999999998</v>
      </c>
      <c r="I485" s="4">
        <f>IF($C485&gt;=65,$C485-65,0)</f>
        <v>0</v>
      </c>
    </row>
    <row r="486" spans="2:9" x14ac:dyDescent="0.2">
      <c r="B486" s="9">
        <v>40902</v>
      </c>
      <c r="C486" s="8">
        <v>36.6584</v>
      </c>
      <c r="D486" s="5" t="str">
        <f>TEXT(B486,"mmyy")</f>
        <v>1211</v>
      </c>
      <c r="E486" s="5" t="str">
        <f>LEFT(D486,2)</f>
        <v>12</v>
      </c>
      <c r="F486" s="5" t="str">
        <f>TEXT(B486,"dd")</f>
        <v>25</v>
      </c>
      <c r="G486" s="5" t="str">
        <f>E486&amp;F486</f>
        <v>1225</v>
      </c>
      <c r="H486" s="4">
        <f>IF($C486&lt;65,65-$C486,0)</f>
        <v>28.3416</v>
      </c>
      <c r="I486" s="4">
        <f>IF($C486&gt;=65,$C486-65,0)</f>
        <v>0</v>
      </c>
    </row>
    <row r="487" spans="2:9" x14ac:dyDescent="0.2">
      <c r="B487" s="9">
        <v>40903</v>
      </c>
      <c r="C487" s="8">
        <v>35.791249999999998</v>
      </c>
      <c r="D487" s="5" t="str">
        <f>TEXT(B487,"mmyy")</f>
        <v>1211</v>
      </c>
      <c r="E487" s="5" t="str">
        <f>LEFT(D487,2)</f>
        <v>12</v>
      </c>
      <c r="F487" s="5" t="str">
        <f>TEXT(B487,"dd")</f>
        <v>26</v>
      </c>
      <c r="G487" s="5" t="str">
        <f>E487&amp;F487</f>
        <v>1226</v>
      </c>
      <c r="H487" s="4">
        <f>IF($C487&lt;65,65-$C487,0)</f>
        <v>29.208750000000002</v>
      </c>
      <c r="I487" s="4">
        <f>IF($C487&gt;=65,$C487-65,0)</f>
        <v>0</v>
      </c>
    </row>
    <row r="488" spans="2:9" x14ac:dyDescent="0.2">
      <c r="B488" s="9">
        <v>40904</v>
      </c>
      <c r="C488" s="8">
        <v>33.029150000000001</v>
      </c>
      <c r="D488" s="5" t="str">
        <f>TEXT(B488,"mmyy")</f>
        <v>1211</v>
      </c>
      <c r="E488" s="5" t="str">
        <f>LEFT(D488,2)</f>
        <v>12</v>
      </c>
      <c r="F488" s="5" t="str">
        <f>TEXT(B488,"dd")</f>
        <v>27</v>
      </c>
      <c r="G488" s="5" t="str">
        <f>E488&amp;F488</f>
        <v>1227</v>
      </c>
      <c r="H488" s="4">
        <f>IF($C488&lt;65,65-$C488,0)</f>
        <v>31.970849999999999</v>
      </c>
      <c r="I488" s="4">
        <f>IF($C488&gt;=65,$C488-65,0)</f>
        <v>0</v>
      </c>
    </row>
    <row r="489" spans="2:9" x14ac:dyDescent="0.2">
      <c r="B489" s="9">
        <v>40905</v>
      </c>
      <c r="C489" s="8">
        <v>31.634599999999999</v>
      </c>
      <c r="D489" s="5" t="str">
        <f>TEXT(B489,"mmyy")</f>
        <v>1211</v>
      </c>
      <c r="E489" s="5" t="str">
        <f>LEFT(D489,2)</f>
        <v>12</v>
      </c>
      <c r="F489" s="5" t="str">
        <f>TEXT(B489,"dd")</f>
        <v>28</v>
      </c>
      <c r="G489" s="5" t="str">
        <f>E489&amp;F489</f>
        <v>1228</v>
      </c>
      <c r="H489" s="4">
        <f>IF($C489&lt;65,65-$C489,0)</f>
        <v>33.365400000000001</v>
      </c>
      <c r="I489" s="4">
        <f>IF($C489&gt;=65,$C489-65,0)</f>
        <v>0</v>
      </c>
    </row>
    <row r="490" spans="2:9" x14ac:dyDescent="0.2">
      <c r="B490" s="9">
        <v>40906</v>
      </c>
      <c r="C490" s="8">
        <v>41.857700000000001</v>
      </c>
      <c r="D490" s="5" t="str">
        <f>TEXT(B490,"mmyy")</f>
        <v>1211</v>
      </c>
      <c r="E490" s="5" t="str">
        <f>LEFT(D490,2)</f>
        <v>12</v>
      </c>
      <c r="F490" s="5" t="str">
        <f>TEXT(B490,"dd")</f>
        <v>29</v>
      </c>
      <c r="G490" s="5" t="str">
        <f>E490&amp;F490</f>
        <v>1229</v>
      </c>
      <c r="H490" s="4">
        <f>IF($C490&lt;65,65-$C490,0)</f>
        <v>23.142299999999999</v>
      </c>
      <c r="I490" s="4">
        <f>IF($C490&gt;=65,$C490-65,0)</f>
        <v>0</v>
      </c>
    </row>
    <row r="491" spans="2:9" x14ac:dyDescent="0.2">
      <c r="B491" s="9">
        <v>40907</v>
      </c>
      <c r="C491" s="8">
        <v>44.189149999999998</v>
      </c>
      <c r="D491" s="5" t="str">
        <f>TEXT(B491,"mmyy")</f>
        <v>1211</v>
      </c>
      <c r="E491" s="5" t="str">
        <f>LEFT(D491,2)</f>
        <v>12</v>
      </c>
      <c r="F491" s="5" t="str">
        <f>TEXT(B491,"dd")</f>
        <v>30</v>
      </c>
      <c r="G491" s="5" t="str">
        <f>E491&amp;F491</f>
        <v>1230</v>
      </c>
      <c r="H491" s="4">
        <f>IF($C491&lt;65,65-$C491,0)</f>
        <v>20.810850000000002</v>
      </c>
      <c r="I491" s="4">
        <f>IF($C491&gt;=65,$C491-65,0)</f>
        <v>0</v>
      </c>
    </row>
    <row r="492" spans="2:9" x14ac:dyDescent="0.2">
      <c r="B492" s="9">
        <v>40908</v>
      </c>
      <c r="C492" s="8">
        <v>43.116799999999998</v>
      </c>
      <c r="D492" s="5" t="str">
        <f>TEXT(B492,"mmyy")</f>
        <v>1211</v>
      </c>
      <c r="E492" s="5" t="str">
        <f>LEFT(D492,2)</f>
        <v>12</v>
      </c>
      <c r="F492" s="5" t="str">
        <f>TEXT(B492,"dd")</f>
        <v>31</v>
      </c>
      <c r="G492" s="5" t="str">
        <f>E492&amp;F492</f>
        <v>1231</v>
      </c>
      <c r="H492" s="4">
        <f>IF($C492&lt;65,65-$C492,0)</f>
        <v>21.883200000000002</v>
      </c>
      <c r="I492" s="4">
        <f>IF($C492&gt;=65,$C492-65,0)</f>
        <v>0</v>
      </c>
    </row>
    <row r="493" spans="2:9" x14ac:dyDescent="0.2">
      <c r="B493" s="9">
        <v>40909</v>
      </c>
      <c r="C493" s="8">
        <v>37.004899999999999</v>
      </c>
      <c r="D493" s="5" t="str">
        <f>TEXT(B493,"mmyy")</f>
        <v>0112</v>
      </c>
      <c r="E493" s="5" t="str">
        <f>LEFT(D493,2)</f>
        <v>01</v>
      </c>
      <c r="F493" s="5" t="str">
        <f>TEXT(B493,"dd")</f>
        <v>01</v>
      </c>
      <c r="G493" s="5" t="str">
        <f>E493&amp;F493</f>
        <v>0101</v>
      </c>
      <c r="H493" s="4">
        <f>IF($C493&lt;65,65-$C493,0)</f>
        <v>27.995100000000001</v>
      </c>
      <c r="I493" s="4">
        <f>IF($C493&gt;=65,$C493-65,0)</f>
        <v>0</v>
      </c>
    </row>
    <row r="494" spans="2:9" x14ac:dyDescent="0.2">
      <c r="B494" s="9">
        <v>40910</v>
      </c>
      <c r="C494" s="8">
        <v>21.965450000000001</v>
      </c>
      <c r="D494" s="5" t="str">
        <f>TEXT(B494,"mmyy")</f>
        <v>0112</v>
      </c>
      <c r="E494" s="5" t="str">
        <f>LEFT(D494,2)</f>
        <v>01</v>
      </c>
      <c r="F494" s="5" t="str">
        <f>TEXT(B494,"dd")</f>
        <v>02</v>
      </c>
      <c r="G494" s="5" t="str">
        <f>E494&amp;F494</f>
        <v>0102</v>
      </c>
      <c r="H494" s="4">
        <f>IF($C494&lt;65,65-$C494,0)</f>
        <v>43.034549999999996</v>
      </c>
      <c r="I494" s="4">
        <f>IF($C494&gt;=65,$C494-65,0)</f>
        <v>0</v>
      </c>
    </row>
    <row r="495" spans="2:9" x14ac:dyDescent="0.2">
      <c r="B495" s="9">
        <v>40911</v>
      </c>
      <c r="C495" s="8">
        <v>22.154</v>
      </c>
      <c r="D495" s="5" t="str">
        <f>TEXT(B495,"mmyy")</f>
        <v>0112</v>
      </c>
      <c r="E495" s="5" t="str">
        <f>LEFT(D495,2)</f>
        <v>01</v>
      </c>
      <c r="F495" s="5" t="str">
        <f>TEXT(B495,"dd")</f>
        <v>03</v>
      </c>
      <c r="G495" s="5" t="str">
        <f>E495&amp;F495</f>
        <v>0103</v>
      </c>
      <c r="H495" s="4">
        <f>IF($C495&lt;65,65-$C495,0)</f>
        <v>42.846000000000004</v>
      </c>
      <c r="I495" s="4">
        <f>IF($C495&gt;=65,$C495-65,0)</f>
        <v>0</v>
      </c>
    </row>
    <row r="496" spans="2:9" x14ac:dyDescent="0.2">
      <c r="B496" s="9">
        <v>40912</v>
      </c>
      <c r="C496" s="8">
        <v>32.673650000000002</v>
      </c>
      <c r="D496" s="5" t="str">
        <f>TEXT(B496,"mmyy")</f>
        <v>0112</v>
      </c>
      <c r="E496" s="5" t="str">
        <f>LEFT(D496,2)</f>
        <v>01</v>
      </c>
      <c r="F496" s="5" t="str">
        <f>TEXT(B496,"dd")</f>
        <v>04</v>
      </c>
      <c r="G496" s="5" t="str">
        <f>E496&amp;F496</f>
        <v>0104</v>
      </c>
      <c r="H496" s="4">
        <f>IF($C496&lt;65,65-$C496,0)</f>
        <v>32.326349999999998</v>
      </c>
      <c r="I496" s="4">
        <f>IF($C496&gt;=65,$C496-65,0)</f>
        <v>0</v>
      </c>
    </row>
    <row r="497" spans="2:9" x14ac:dyDescent="0.2">
      <c r="B497" s="9">
        <v>40913</v>
      </c>
      <c r="C497" s="8">
        <v>37.898150000000001</v>
      </c>
      <c r="D497" s="5" t="str">
        <f>TEXT(B497,"mmyy")</f>
        <v>0112</v>
      </c>
      <c r="E497" s="5" t="str">
        <f>LEFT(D497,2)</f>
        <v>01</v>
      </c>
      <c r="F497" s="5" t="str">
        <f>TEXT(B497,"dd")</f>
        <v>05</v>
      </c>
      <c r="G497" s="5" t="str">
        <f>E497&amp;F497</f>
        <v>0105</v>
      </c>
      <c r="H497" s="4">
        <f>IF($C497&lt;65,65-$C497,0)</f>
        <v>27.101849999999999</v>
      </c>
      <c r="I497" s="4">
        <f>IF($C497&gt;=65,$C497-65,0)</f>
        <v>0</v>
      </c>
    </row>
    <row r="498" spans="2:9" x14ac:dyDescent="0.2">
      <c r="B498" s="9">
        <v>40914</v>
      </c>
      <c r="C498" s="8">
        <v>46.3568</v>
      </c>
      <c r="D498" s="5" t="str">
        <f>TEXT(B498,"mmyy")</f>
        <v>0112</v>
      </c>
      <c r="E498" s="5" t="str">
        <f>LEFT(D498,2)</f>
        <v>01</v>
      </c>
      <c r="F498" s="5" t="str">
        <f>TEXT(B498,"dd")</f>
        <v>06</v>
      </c>
      <c r="G498" s="5" t="str">
        <f>E498&amp;F498</f>
        <v>0106</v>
      </c>
      <c r="H498" s="4">
        <f>IF($C498&lt;65,65-$C498,0)</f>
        <v>18.6432</v>
      </c>
      <c r="I498" s="4">
        <f>IF($C498&gt;=65,$C498-65,0)</f>
        <v>0</v>
      </c>
    </row>
    <row r="499" spans="2:9" x14ac:dyDescent="0.2">
      <c r="B499" s="9">
        <v>40915</v>
      </c>
      <c r="C499" s="8">
        <v>37.076450000000001</v>
      </c>
      <c r="D499" s="5" t="str">
        <f>TEXT(B499,"mmyy")</f>
        <v>0112</v>
      </c>
      <c r="E499" s="5" t="str">
        <f>LEFT(D499,2)</f>
        <v>01</v>
      </c>
      <c r="F499" s="5" t="str">
        <f>TEXT(B499,"dd")</f>
        <v>07</v>
      </c>
      <c r="G499" s="5" t="str">
        <f>E499&amp;F499</f>
        <v>0107</v>
      </c>
      <c r="H499" s="4">
        <f>IF($C499&lt;65,65-$C499,0)</f>
        <v>27.923549999999999</v>
      </c>
      <c r="I499" s="4">
        <f>IF($C499&gt;=65,$C499-65,0)</f>
        <v>0</v>
      </c>
    </row>
    <row r="500" spans="2:9" x14ac:dyDescent="0.2">
      <c r="B500" s="9">
        <v>40916</v>
      </c>
      <c r="C500" s="8">
        <v>34.563650000000003</v>
      </c>
      <c r="D500" s="5" t="str">
        <f>TEXT(B500,"mmyy")</f>
        <v>0112</v>
      </c>
      <c r="E500" s="5" t="str">
        <f>LEFT(D500,2)</f>
        <v>01</v>
      </c>
      <c r="F500" s="5" t="str">
        <f>TEXT(B500,"dd")</f>
        <v>08</v>
      </c>
      <c r="G500" s="5" t="str">
        <f>E500&amp;F500</f>
        <v>0108</v>
      </c>
      <c r="H500" s="4">
        <f>IF($C500&lt;65,65-$C500,0)</f>
        <v>30.436349999999997</v>
      </c>
      <c r="I500" s="4">
        <f>IF($C500&gt;=65,$C500-65,0)</f>
        <v>0</v>
      </c>
    </row>
    <row r="501" spans="2:9" x14ac:dyDescent="0.2">
      <c r="B501" s="9">
        <v>40917</v>
      </c>
      <c r="C501" s="8">
        <v>37.082749999999997</v>
      </c>
      <c r="D501" s="5" t="str">
        <f>TEXT(B501,"mmyy")</f>
        <v>0112</v>
      </c>
      <c r="E501" s="5" t="str">
        <f>LEFT(D501,2)</f>
        <v>01</v>
      </c>
      <c r="F501" s="5" t="str">
        <f>TEXT(B501,"dd")</f>
        <v>09</v>
      </c>
      <c r="G501" s="5" t="str">
        <f>E501&amp;F501</f>
        <v>0109</v>
      </c>
      <c r="H501" s="4">
        <f>IF($C501&lt;65,65-$C501,0)</f>
        <v>27.917250000000003</v>
      </c>
      <c r="I501" s="4">
        <f>IF($C501&gt;=65,$C501-65,0)</f>
        <v>0</v>
      </c>
    </row>
    <row r="502" spans="2:9" x14ac:dyDescent="0.2">
      <c r="B502" s="9">
        <v>40918</v>
      </c>
      <c r="C502" s="8">
        <v>39.667549999999999</v>
      </c>
      <c r="D502" s="5" t="str">
        <f>TEXT(B502,"mmyy")</f>
        <v>0112</v>
      </c>
      <c r="E502" s="5" t="str">
        <f>LEFT(D502,2)</f>
        <v>01</v>
      </c>
      <c r="F502" s="5" t="str">
        <f>TEXT(B502,"dd")</f>
        <v>10</v>
      </c>
      <c r="G502" s="5" t="str">
        <f>E502&amp;F502</f>
        <v>0110</v>
      </c>
      <c r="H502" s="4">
        <f>IF($C502&lt;65,65-$C502,0)</f>
        <v>25.332450000000001</v>
      </c>
      <c r="I502" s="4">
        <f>IF($C502&gt;=65,$C502-65,0)</f>
        <v>0</v>
      </c>
    </row>
    <row r="503" spans="2:9" x14ac:dyDescent="0.2">
      <c r="B503" s="9">
        <v>40919</v>
      </c>
      <c r="C503" s="8">
        <v>39.193249999999999</v>
      </c>
      <c r="D503" s="5" t="str">
        <f>TEXT(B503,"mmyy")</f>
        <v>0112</v>
      </c>
      <c r="E503" s="5" t="str">
        <f>LEFT(D503,2)</f>
        <v>01</v>
      </c>
      <c r="F503" s="5" t="str">
        <f>TEXT(B503,"dd")</f>
        <v>11</v>
      </c>
      <c r="G503" s="5" t="str">
        <f>E503&amp;F503</f>
        <v>0111</v>
      </c>
      <c r="H503" s="4">
        <f>IF($C503&lt;65,65-$C503,0)</f>
        <v>25.806750000000001</v>
      </c>
      <c r="I503" s="4">
        <f>IF($C503&gt;=65,$C503-65,0)</f>
        <v>0</v>
      </c>
    </row>
    <row r="504" spans="2:9" x14ac:dyDescent="0.2">
      <c r="B504" s="9">
        <v>40920</v>
      </c>
      <c r="C504" s="8">
        <v>26.899249999999999</v>
      </c>
      <c r="D504" s="5" t="str">
        <f>TEXT(B504,"mmyy")</f>
        <v>0112</v>
      </c>
      <c r="E504" s="5" t="str">
        <f>LEFT(D504,2)</f>
        <v>01</v>
      </c>
      <c r="F504" s="5" t="str">
        <f>TEXT(B504,"dd")</f>
        <v>12</v>
      </c>
      <c r="G504" s="5" t="str">
        <f>E504&amp;F504</f>
        <v>0112</v>
      </c>
      <c r="H504" s="4">
        <f>IF($C504&lt;65,65-$C504,0)</f>
        <v>38.100750000000005</v>
      </c>
      <c r="I504" s="4">
        <f>IF($C504&gt;=65,$C504-65,0)</f>
        <v>0</v>
      </c>
    </row>
    <row r="505" spans="2:9" x14ac:dyDescent="0.2">
      <c r="B505" s="9">
        <v>40921</v>
      </c>
      <c r="C505" s="8">
        <v>17.670200000000001</v>
      </c>
      <c r="D505" s="5" t="str">
        <f>TEXT(B505,"mmyy")</f>
        <v>0112</v>
      </c>
      <c r="E505" s="5" t="str">
        <f>LEFT(D505,2)</f>
        <v>01</v>
      </c>
      <c r="F505" s="5" t="str">
        <f>TEXT(B505,"dd")</f>
        <v>13</v>
      </c>
      <c r="G505" s="5" t="str">
        <f>E505&amp;F505</f>
        <v>0113</v>
      </c>
      <c r="H505" s="4">
        <f>IF($C505&lt;65,65-$C505,0)</f>
        <v>47.329799999999999</v>
      </c>
      <c r="I505" s="4">
        <f>IF($C505&gt;=65,$C505-65,0)</f>
        <v>0</v>
      </c>
    </row>
    <row r="506" spans="2:9" x14ac:dyDescent="0.2">
      <c r="B506" s="9">
        <v>40922</v>
      </c>
      <c r="C506" s="8">
        <v>16.409749999999999</v>
      </c>
      <c r="D506" s="5" t="str">
        <f>TEXT(B506,"mmyy")</f>
        <v>0112</v>
      </c>
      <c r="E506" s="5" t="str">
        <f>LEFT(D506,2)</f>
        <v>01</v>
      </c>
      <c r="F506" s="5" t="str">
        <f>TEXT(B506,"dd")</f>
        <v>14</v>
      </c>
      <c r="G506" s="5" t="str">
        <f>E506&amp;F506</f>
        <v>0114</v>
      </c>
      <c r="H506" s="4">
        <f>IF($C506&lt;65,65-$C506,0)</f>
        <v>48.590249999999997</v>
      </c>
      <c r="I506" s="4">
        <f>IF($C506&gt;=65,$C506-65,0)</f>
        <v>0</v>
      </c>
    </row>
    <row r="507" spans="2:9" x14ac:dyDescent="0.2">
      <c r="B507" s="9">
        <v>40923</v>
      </c>
      <c r="C507" s="8">
        <v>21.96725</v>
      </c>
      <c r="D507" s="5" t="str">
        <f>TEXT(B507,"mmyy")</f>
        <v>0112</v>
      </c>
      <c r="E507" s="5" t="str">
        <f>LEFT(D507,2)</f>
        <v>01</v>
      </c>
      <c r="F507" s="5" t="str">
        <f>TEXT(B507,"dd")</f>
        <v>15</v>
      </c>
      <c r="G507" s="5" t="str">
        <f>E507&amp;F507</f>
        <v>0115</v>
      </c>
      <c r="H507" s="4">
        <f>IF($C507&lt;65,65-$C507,0)</f>
        <v>43.03275</v>
      </c>
      <c r="I507" s="4">
        <f>IF($C507&gt;=65,$C507-65,0)</f>
        <v>0</v>
      </c>
    </row>
    <row r="508" spans="2:9" x14ac:dyDescent="0.2">
      <c r="B508" s="9">
        <v>40924</v>
      </c>
      <c r="C508" s="8">
        <v>44.356099999999998</v>
      </c>
      <c r="D508" s="5" t="str">
        <f>TEXT(B508,"mmyy")</f>
        <v>0112</v>
      </c>
      <c r="E508" s="5" t="str">
        <f>LEFT(D508,2)</f>
        <v>01</v>
      </c>
      <c r="F508" s="5" t="str">
        <f>TEXT(B508,"dd")</f>
        <v>16</v>
      </c>
      <c r="G508" s="5" t="str">
        <f>E508&amp;F508</f>
        <v>0116</v>
      </c>
      <c r="H508" s="4">
        <f>IF($C508&lt;65,65-$C508,0)</f>
        <v>20.643900000000002</v>
      </c>
      <c r="I508" s="4">
        <f>IF($C508&gt;=65,$C508-65,0)</f>
        <v>0</v>
      </c>
    </row>
    <row r="509" spans="2:9" x14ac:dyDescent="0.2">
      <c r="B509" s="9">
        <v>40925</v>
      </c>
      <c r="C509" s="8">
        <v>37.104349999999997</v>
      </c>
      <c r="D509" s="5" t="str">
        <f>TEXT(B509,"mmyy")</f>
        <v>0112</v>
      </c>
      <c r="E509" s="5" t="str">
        <f>LEFT(D509,2)</f>
        <v>01</v>
      </c>
      <c r="F509" s="5" t="str">
        <f>TEXT(B509,"dd")</f>
        <v>17</v>
      </c>
      <c r="G509" s="5" t="str">
        <f>E509&amp;F509</f>
        <v>0117</v>
      </c>
      <c r="H509" s="4">
        <f>IF($C509&lt;65,65-$C509,0)</f>
        <v>27.895650000000003</v>
      </c>
      <c r="I509" s="4">
        <f>IF($C509&gt;=65,$C509-65,0)</f>
        <v>0</v>
      </c>
    </row>
    <row r="510" spans="2:9" x14ac:dyDescent="0.2">
      <c r="B510" s="9">
        <v>40926</v>
      </c>
      <c r="C510" s="8">
        <v>24.89</v>
      </c>
      <c r="D510" s="5" t="str">
        <f>TEXT(B510,"mmyy")</f>
        <v>0112</v>
      </c>
      <c r="E510" s="5" t="str">
        <f>LEFT(D510,2)</f>
        <v>01</v>
      </c>
      <c r="F510" s="5" t="str">
        <f>TEXT(B510,"dd")</f>
        <v>18</v>
      </c>
      <c r="G510" s="5" t="str">
        <f>E510&amp;F510</f>
        <v>0118</v>
      </c>
      <c r="H510" s="4">
        <f>IF($C510&lt;65,65-$C510,0)</f>
        <v>40.11</v>
      </c>
      <c r="I510" s="4">
        <f>IF($C510&gt;=65,$C510-65,0)</f>
        <v>0</v>
      </c>
    </row>
    <row r="511" spans="2:9" x14ac:dyDescent="0.2">
      <c r="B511" s="9">
        <v>40927</v>
      </c>
      <c r="C511" s="8">
        <v>21.55415</v>
      </c>
      <c r="D511" s="5" t="str">
        <f>TEXT(B511,"mmyy")</f>
        <v>0112</v>
      </c>
      <c r="E511" s="5" t="str">
        <f>LEFT(D511,2)</f>
        <v>01</v>
      </c>
      <c r="F511" s="5" t="str">
        <f>TEXT(B511,"dd")</f>
        <v>19</v>
      </c>
      <c r="G511" s="5" t="str">
        <f>E511&amp;F511</f>
        <v>0119</v>
      </c>
      <c r="H511" s="4">
        <f>IF($C511&lt;65,65-$C511,0)</f>
        <v>43.44585</v>
      </c>
      <c r="I511" s="4">
        <f>IF($C511&gt;=65,$C511-65,0)</f>
        <v>0</v>
      </c>
    </row>
    <row r="512" spans="2:9" x14ac:dyDescent="0.2">
      <c r="B512" s="9">
        <v>40928</v>
      </c>
      <c r="C512" s="8">
        <v>18.797000000000001</v>
      </c>
      <c r="D512" s="5" t="str">
        <f>TEXT(B512,"mmyy")</f>
        <v>0112</v>
      </c>
      <c r="E512" s="5" t="str">
        <f>LEFT(D512,2)</f>
        <v>01</v>
      </c>
      <c r="F512" s="5" t="str">
        <f>TEXT(B512,"dd")</f>
        <v>20</v>
      </c>
      <c r="G512" s="5" t="str">
        <f>E512&amp;F512</f>
        <v>0120</v>
      </c>
      <c r="H512" s="4">
        <f>IF($C512&lt;65,65-$C512,0)</f>
        <v>46.203000000000003</v>
      </c>
      <c r="I512" s="4">
        <f>IF($C512&gt;=65,$C512-65,0)</f>
        <v>0</v>
      </c>
    </row>
    <row r="513" spans="2:9" x14ac:dyDescent="0.2">
      <c r="B513" s="9">
        <v>40929</v>
      </c>
      <c r="C513" s="8">
        <v>21.27515</v>
      </c>
      <c r="D513" s="5" t="str">
        <f>TEXT(B513,"mmyy")</f>
        <v>0112</v>
      </c>
      <c r="E513" s="5" t="str">
        <f>LEFT(D513,2)</f>
        <v>01</v>
      </c>
      <c r="F513" s="5" t="str">
        <f>TEXT(B513,"dd")</f>
        <v>21</v>
      </c>
      <c r="G513" s="5" t="str">
        <f>E513&amp;F513</f>
        <v>0121</v>
      </c>
      <c r="H513" s="4">
        <f>IF($C513&lt;65,65-$C513,0)</f>
        <v>43.724850000000004</v>
      </c>
      <c r="I513" s="4">
        <f>IF($C513&gt;=65,$C513-65,0)</f>
        <v>0</v>
      </c>
    </row>
    <row r="514" spans="2:9" x14ac:dyDescent="0.2">
      <c r="B514" s="9">
        <v>40930</v>
      </c>
      <c r="C514" s="8">
        <v>39.0623</v>
      </c>
      <c r="D514" s="5" t="str">
        <f>TEXT(B514,"mmyy")</f>
        <v>0112</v>
      </c>
      <c r="E514" s="5" t="str">
        <f>LEFT(D514,2)</f>
        <v>01</v>
      </c>
      <c r="F514" s="5" t="str">
        <f>TEXT(B514,"dd")</f>
        <v>22</v>
      </c>
      <c r="G514" s="5" t="str">
        <f>E514&amp;F514</f>
        <v>0122</v>
      </c>
      <c r="H514" s="4">
        <f>IF($C514&lt;65,65-$C514,0)</f>
        <v>25.9377</v>
      </c>
      <c r="I514" s="4">
        <f>IF($C514&gt;=65,$C514-65,0)</f>
        <v>0</v>
      </c>
    </row>
    <row r="515" spans="2:9" x14ac:dyDescent="0.2">
      <c r="B515" s="9">
        <v>40931</v>
      </c>
      <c r="C515" s="8">
        <v>39.919550000000001</v>
      </c>
      <c r="D515" s="5" t="str">
        <f>TEXT(B515,"mmyy")</f>
        <v>0112</v>
      </c>
      <c r="E515" s="5" t="str">
        <f>LEFT(D515,2)</f>
        <v>01</v>
      </c>
      <c r="F515" s="5" t="str">
        <f>TEXT(B515,"dd")</f>
        <v>23</v>
      </c>
      <c r="G515" s="5" t="str">
        <f>E515&amp;F515</f>
        <v>0123</v>
      </c>
      <c r="H515" s="4">
        <f>IF($C515&lt;65,65-$C515,0)</f>
        <v>25.080449999999999</v>
      </c>
      <c r="I515" s="4">
        <f>IF($C515&gt;=65,$C515-65,0)</f>
        <v>0</v>
      </c>
    </row>
    <row r="516" spans="2:9" x14ac:dyDescent="0.2">
      <c r="B516" s="9">
        <v>40932</v>
      </c>
      <c r="C516" s="8">
        <v>30.090199999999999</v>
      </c>
      <c r="D516" s="5" t="str">
        <f>TEXT(B516,"mmyy")</f>
        <v>0112</v>
      </c>
      <c r="E516" s="5" t="str">
        <f>LEFT(D516,2)</f>
        <v>01</v>
      </c>
      <c r="F516" s="5" t="str">
        <f>TEXT(B516,"dd")</f>
        <v>24</v>
      </c>
      <c r="G516" s="5" t="str">
        <f>E516&amp;F516</f>
        <v>0124</v>
      </c>
      <c r="H516" s="4">
        <f>IF($C516&lt;65,65-$C516,0)</f>
        <v>34.909800000000004</v>
      </c>
      <c r="I516" s="4">
        <f>IF($C516&gt;=65,$C516-65,0)</f>
        <v>0</v>
      </c>
    </row>
    <row r="517" spans="2:9" x14ac:dyDescent="0.2">
      <c r="B517" s="9">
        <v>40933</v>
      </c>
      <c r="C517" s="8">
        <v>30.941600000000001</v>
      </c>
      <c r="D517" s="5" t="str">
        <f>TEXT(B517,"mmyy")</f>
        <v>0112</v>
      </c>
      <c r="E517" s="5" t="str">
        <f>LEFT(D517,2)</f>
        <v>01</v>
      </c>
      <c r="F517" s="5" t="str">
        <f>TEXT(B517,"dd")</f>
        <v>25</v>
      </c>
      <c r="G517" s="5" t="str">
        <f>E517&amp;F517</f>
        <v>0125</v>
      </c>
      <c r="H517" s="4">
        <f>IF($C517&lt;65,65-$C517,0)</f>
        <v>34.058399999999999</v>
      </c>
      <c r="I517" s="4">
        <f>IF($C517&gt;=65,$C517-65,0)</f>
        <v>0</v>
      </c>
    </row>
    <row r="518" spans="2:9" x14ac:dyDescent="0.2">
      <c r="B518" s="9">
        <v>40934</v>
      </c>
      <c r="C518" s="8">
        <v>35.892499999999998</v>
      </c>
      <c r="D518" s="5" t="str">
        <f>TEXT(B518,"mmyy")</f>
        <v>0112</v>
      </c>
      <c r="E518" s="5" t="str">
        <f>LEFT(D518,2)</f>
        <v>01</v>
      </c>
      <c r="F518" s="5" t="str">
        <f>TEXT(B518,"dd")</f>
        <v>26</v>
      </c>
      <c r="G518" s="5" t="str">
        <f>E518&amp;F518</f>
        <v>0126</v>
      </c>
      <c r="H518" s="4">
        <f>IF($C518&lt;65,65-$C518,0)</f>
        <v>29.107500000000002</v>
      </c>
      <c r="I518" s="4">
        <f>IF($C518&gt;=65,$C518-65,0)</f>
        <v>0</v>
      </c>
    </row>
    <row r="519" spans="2:9" x14ac:dyDescent="0.2">
      <c r="B519" s="9">
        <v>40935</v>
      </c>
      <c r="C519" s="8">
        <v>36.866750000000003</v>
      </c>
      <c r="D519" s="5" t="str">
        <f>TEXT(B519,"mmyy")</f>
        <v>0112</v>
      </c>
      <c r="E519" s="5" t="str">
        <f>LEFT(D519,2)</f>
        <v>01</v>
      </c>
      <c r="F519" s="5" t="str">
        <f>TEXT(B519,"dd")</f>
        <v>27</v>
      </c>
      <c r="G519" s="5" t="str">
        <f>E519&amp;F519</f>
        <v>0127</v>
      </c>
      <c r="H519" s="4">
        <f>IF($C519&lt;65,65-$C519,0)</f>
        <v>28.133249999999997</v>
      </c>
      <c r="I519" s="4">
        <f>IF($C519&gt;=65,$C519-65,0)</f>
        <v>0</v>
      </c>
    </row>
    <row r="520" spans="2:9" x14ac:dyDescent="0.2">
      <c r="B520" s="9">
        <v>40936</v>
      </c>
      <c r="C520" s="8">
        <v>32.489150000000002</v>
      </c>
      <c r="D520" s="5" t="str">
        <f>TEXT(B520,"mmyy")</f>
        <v>0112</v>
      </c>
      <c r="E520" s="5" t="str">
        <f>LEFT(D520,2)</f>
        <v>01</v>
      </c>
      <c r="F520" s="5" t="str">
        <f>TEXT(B520,"dd")</f>
        <v>28</v>
      </c>
      <c r="G520" s="5" t="str">
        <f>E520&amp;F520</f>
        <v>0128</v>
      </c>
      <c r="H520" s="4">
        <f>IF($C520&lt;65,65-$C520,0)</f>
        <v>32.510849999999998</v>
      </c>
      <c r="I520" s="4">
        <f>IF($C520&gt;=65,$C520-65,0)</f>
        <v>0</v>
      </c>
    </row>
    <row r="521" spans="2:9" x14ac:dyDescent="0.2">
      <c r="B521" s="9">
        <v>40937</v>
      </c>
      <c r="C521" s="8">
        <v>29.155550000000002</v>
      </c>
      <c r="D521" s="5" t="str">
        <f>TEXT(B521,"mmyy")</f>
        <v>0112</v>
      </c>
      <c r="E521" s="5" t="str">
        <f>LEFT(D521,2)</f>
        <v>01</v>
      </c>
      <c r="F521" s="5" t="str">
        <f>TEXT(B521,"dd")</f>
        <v>29</v>
      </c>
      <c r="G521" s="5" t="str">
        <f>E521&amp;F521</f>
        <v>0129</v>
      </c>
      <c r="H521" s="4">
        <f>IF($C521&lt;65,65-$C521,0)</f>
        <v>35.844449999999995</v>
      </c>
      <c r="I521" s="4">
        <f>IF($C521&gt;=65,$C521-65,0)</f>
        <v>0</v>
      </c>
    </row>
    <row r="522" spans="2:9" x14ac:dyDescent="0.2">
      <c r="B522" s="9">
        <v>40938</v>
      </c>
      <c r="C522" s="8">
        <v>40.952750000000002</v>
      </c>
      <c r="D522" s="5" t="str">
        <f>TEXT(B522,"mmyy")</f>
        <v>0112</v>
      </c>
      <c r="E522" s="5" t="str">
        <f>LEFT(D522,2)</f>
        <v>01</v>
      </c>
      <c r="F522" s="5" t="str">
        <f>TEXT(B522,"dd")</f>
        <v>30</v>
      </c>
      <c r="G522" s="5" t="str">
        <f>E522&amp;F522</f>
        <v>0130</v>
      </c>
      <c r="H522" s="4">
        <f>IF($C522&lt;65,65-$C522,0)</f>
        <v>24.047249999999998</v>
      </c>
      <c r="I522" s="4">
        <f>IF($C522&gt;=65,$C522-65,0)</f>
        <v>0</v>
      </c>
    </row>
    <row r="523" spans="2:9" x14ac:dyDescent="0.2">
      <c r="B523" s="9">
        <v>40939</v>
      </c>
      <c r="C523" s="8">
        <v>50.567</v>
      </c>
      <c r="D523" s="5" t="str">
        <f>TEXT(B523,"mmyy")</f>
        <v>0112</v>
      </c>
      <c r="E523" s="5" t="str">
        <f>LEFT(D523,2)</f>
        <v>01</v>
      </c>
      <c r="F523" s="5" t="str">
        <f>TEXT(B523,"dd")</f>
        <v>31</v>
      </c>
      <c r="G523" s="5" t="str">
        <f>E523&amp;F523</f>
        <v>0131</v>
      </c>
      <c r="H523" s="4">
        <f>IF($C523&lt;65,65-$C523,0)</f>
        <v>14.433</v>
      </c>
      <c r="I523" s="4">
        <f>IF($C523&gt;=65,$C523-65,0)</f>
        <v>0</v>
      </c>
    </row>
    <row r="524" spans="2:9" x14ac:dyDescent="0.2">
      <c r="B524" s="9">
        <v>40940</v>
      </c>
      <c r="C524" s="8">
        <v>41.641249999999999</v>
      </c>
      <c r="D524" s="5" t="str">
        <f>TEXT(B524,"mmyy")</f>
        <v>0212</v>
      </c>
      <c r="E524" s="5" t="str">
        <f>LEFT(D524,2)</f>
        <v>02</v>
      </c>
      <c r="F524" s="5" t="str">
        <f>TEXT(B524,"dd")</f>
        <v>01</v>
      </c>
      <c r="G524" s="5" t="str">
        <f>E524&amp;F524</f>
        <v>0201</v>
      </c>
      <c r="H524" s="4">
        <f>IF($C524&lt;65,65-$C524,0)</f>
        <v>23.358750000000001</v>
      </c>
      <c r="I524" s="4">
        <f>IF($C524&gt;=65,$C524-65,0)</f>
        <v>0</v>
      </c>
    </row>
    <row r="525" spans="2:9" x14ac:dyDescent="0.2">
      <c r="B525" s="9">
        <v>40941</v>
      </c>
      <c r="C525" s="8">
        <v>38.725250000000003</v>
      </c>
      <c r="D525" s="5" t="str">
        <f>TEXT(B525,"mmyy")</f>
        <v>0212</v>
      </c>
      <c r="E525" s="5" t="str">
        <f>LEFT(D525,2)</f>
        <v>02</v>
      </c>
      <c r="F525" s="5" t="str">
        <f>TEXT(B525,"dd")</f>
        <v>02</v>
      </c>
      <c r="G525" s="5" t="str">
        <f>E525&amp;F525</f>
        <v>0202</v>
      </c>
      <c r="H525" s="4">
        <f>IF($C525&lt;65,65-$C525,0)</f>
        <v>26.274749999999997</v>
      </c>
      <c r="I525" s="4">
        <f>IF($C525&gt;=65,$C525-65,0)</f>
        <v>0</v>
      </c>
    </row>
    <row r="526" spans="2:9" x14ac:dyDescent="0.2">
      <c r="B526" s="9">
        <v>40942</v>
      </c>
      <c r="C526" s="8">
        <v>40.527050000000003</v>
      </c>
      <c r="D526" s="5" t="str">
        <f>TEXT(B526,"mmyy")</f>
        <v>0212</v>
      </c>
      <c r="E526" s="5" t="str">
        <f>LEFT(D526,2)</f>
        <v>02</v>
      </c>
      <c r="F526" s="5" t="str">
        <f>TEXT(B526,"dd")</f>
        <v>03</v>
      </c>
      <c r="G526" s="5" t="str">
        <f>E526&amp;F526</f>
        <v>0203</v>
      </c>
      <c r="H526" s="4">
        <f>IF($C526&lt;65,65-$C526,0)</f>
        <v>24.472949999999997</v>
      </c>
      <c r="I526" s="4">
        <f>IF($C526&gt;=65,$C526-65,0)</f>
        <v>0</v>
      </c>
    </row>
    <row r="527" spans="2:9" x14ac:dyDescent="0.2">
      <c r="B527" s="9">
        <v>40943</v>
      </c>
      <c r="C527" s="8">
        <v>36.597200000000001</v>
      </c>
      <c r="D527" s="5" t="str">
        <f>TEXT(B527,"mmyy")</f>
        <v>0212</v>
      </c>
      <c r="E527" s="5" t="str">
        <f>LEFT(D527,2)</f>
        <v>02</v>
      </c>
      <c r="F527" s="5" t="str">
        <f>TEXT(B527,"dd")</f>
        <v>04</v>
      </c>
      <c r="G527" s="5" t="str">
        <f>E527&amp;F527</f>
        <v>0204</v>
      </c>
      <c r="H527" s="4">
        <f>IF($C527&lt;65,65-$C527,0)</f>
        <v>28.402799999999999</v>
      </c>
      <c r="I527" s="4">
        <f>IF($C527&gt;=65,$C527-65,0)</f>
        <v>0</v>
      </c>
    </row>
    <row r="528" spans="2:9" x14ac:dyDescent="0.2">
      <c r="B528" s="9">
        <v>40944</v>
      </c>
      <c r="C528" s="8">
        <v>35.705300000000001</v>
      </c>
      <c r="D528" s="5" t="str">
        <f>TEXT(B528,"mmyy")</f>
        <v>0212</v>
      </c>
      <c r="E528" s="5" t="str">
        <f>LEFT(D528,2)</f>
        <v>02</v>
      </c>
      <c r="F528" s="5" t="str">
        <f>TEXT(B528,"dd")</f>
        <v>05</v>
      </c>
      <c r="G528" s="5" t="str">
        <f>E528&amp;F528</f>
        <v>0205</v>
      </c>
      <c r="H528" s="4">
        <f>IF($C528&lt;65,65-$C528,0)</f>
        <v>29.294699999999999</v>
      </c>
      <c r="I528" s="4">
        <f>IF($C528&gt;=65,$C528-65,0)</f>
        <v>0</v>
      </c>
    </row>
    <row r="529" spans="2:9" x14ac:dyDescent="0.2">
      <c r="B529" s="9">
        <v>40945</v>
      </c>
      <c r="C529" s="8">
        <v>34.472749999999998</v>
      </c>
      <c r="D529" s="5" t="str">
        <f>TEXT(B529,"mmyy")</f>
        <v>0212</v>
      </c>
      <c r="E529" s="5" t="str">
        <f>LEFT(D529,2)</f>
        <v>02</v>
      </c>
      <c r="F529" s="5" t="str">
        <f>TEXT(B529,"dd")</f>
        <v>06</v>
      </c>
      <c r="G529" s="5" t="str">
        <f>E529&amp;F529</f>
        <v>0206</v>
      </c>
      <c r="H529" s="4">
        <f>IF($C529&lt;65,65-$C529,0)</f>
        <v>30.527250000000002</v>
      </c>
      <c r="I529" s="4">
        <f>IF($C529&gt;=65,$C529-65,0)</f>
        <v>0</v>
      </c>
    </row>
    <row r="530" spans="2:9" x14ac:dyDescent="0.2">
      <c r="B530" s="9">
        <v>40946</v>
      </c>
      <c r="C530" s="8">
        <v>34.246400000000001</v>
      </c>
      <c r="D530" s="5" t="str">
        <f>TEXT(B530,"mmyy")</f>
        <v>0212</v>
      </c>
      <c r="E530" s="5" t="str">
        <f>LEFT(D530,2)</f>
        <v>02</v>
      </c>
      <c r="F530" s="5" t="str">
        <f>TEXT(B530,"dd")</f>
        <v>07</v>
      </c>
      <c r="G530" s="5" t="str">
        <f>E530&amp;F530</f>
        <v>0207</v>
      </c>
      <c r="H530" s="4">
        <f>IF($C530&lt;65,65-$C530,0)</f>
        <v>30.753599999999999</v>
      </c>
      <c r="I530" s="4">
        <f>IF($C530&gt;=65,$C530-65,0)</f>
        <v>0</v>
      </c>
    </row>
    <row r="531" spans="2:9" x14ac:dyDescent="0.2">
      <c r="B531" s="9">
        <v>40947</v>
      </c>
      <c r="C531" s="8">
        <v>30.4025</v>
      </c>
      <c r="D531" s="5" t="str">
        <f>TEXT(B531,"mmyy")</f>
        <v>0212</v>
      </c>
      <c r="E531" s="5" t="str">
        <f>LEFT(D531,2)</f>
        <v>02</v>
      </c>
      <c r="F531" s="5" t="str">
        <f>TEXT(B531,"dd")</f>
        <v>08</v>
      </c>
      <c r="G531" s="5" t="str">
        <f>E531&amp;F531</f>
        <v>0208</v>
      </c>
      <c r="H531" s="4">
        <f>IF($C531&lt;65,65-$C531,0)</f>
        <v>34.597499999999997</v>
      </c>
      <c r="I531" s="4">
        <f>IF($C531&gt;=65,$C531-65,0)</f>
        <v>0</v>
      </c>
    </row>
    <row r="532" spans="2:9" x14ac:dyDescent="0.2">
      <c r="B532" s="9">
        <v>40948</v>
      </c>
      <c r="C532" s="8">
        <v>28.980499999999999</v>
      </c>
      <c r="D532" s="5" t="str">
        <f>TEXT(B532,"mmyy")</f>
        <v>0212</v>
      </c>
      <c r="E532" s="5" t="str">
        <f>LEFT(D532,2)</f>
        <v>02</v>
      </c>
      <c r="F532" s="5" t="str">
        <f>TEXT(B532,"dd")</f>
        <v>09</v>
      </c>
      <c r="G532" s="5" t="str">
        <f>E532&amp;F532</f>
        <v>0209</v>
      </c>
      <c r="H532" s="4">
        <f>IF($C532&lt;65,65-$C532,0)</f>
        <v>36.019500000000001</v>
      </c>
      <c r="I532" s="4">
        <f>IF($C532&gt;=65,$C532-65,0)</f>
        <v>0</v>
      </c>
    </row>
    <row r="533" spans="2:9" x14ac:dyDescent="0.2">
      <c r="B533" s="9">
        <v>40949</v>
      </c>
      <c r="C533" s="8">
        <v>25.01285</v>
      </c>
      <c r="D533" s="5" t="str">
        <f>TEXT(B533,"mmyy")</f>
        <v>0212</v>
      </c>
      <c r="E533" s="5" t="str">
        <f>LEFT(D533,2)</f>
        <v>02</v>
      </c>
      <c r="F533" s="5" t="str">
        <f>TEXT(B533,"dd")</f>
        <v>10</v>
      </c>
      <c r="G533" s="5" t="str">
        <f>E533&amp;F533</f>
        <v>0210</v>
      </c>
      <c r="H533" s="4">
        <f>IF($C533&lt;65,65-$C533,0)</f>
        <v>39.98715</v>
      </c>
      <c r="I533" s="4">
        <f>IF($C533&gt;=65,$C533-65,0)</f>
        <v>0</v>
      </c>
    </row>
    <row r="534" spans="2:9" x14ac:dyDescent="0.2">
      <c r="B534" s="9">
        <v>40950</v>
      </c>
      <c r="C534" s="8">
        <v>18.231349999999999</v>
      </c>
      <c r="D534" s="5" t="str">
        <f>TEXT(B534,"mmyy")</f>
        <v>0212</v>
      </c>
      <c r="E534" s="5" t="str">
        <f>LEFT(D534,2)</f>
        <v>02</v>
      </c>
      <c r="F534" s="5" t="str">
        <f>TEXT(B534,"dd")</f>
        <v>11</v>
      </c>
      <c r="G534" s="5" t="str">
        <f>E534&amp;F534</f>
        <v>0211</v>
      </c>
      <c r="H534" s="4">
        <f>IF($C534&lt;65,65-$C534,0)</f>
        <v>46.768650000000001</v>
      </c>
      <c r="I534" s="4">
        <f>IF($C534&gt;=65,$C534-65,0)</f>
        <v>0</v>
      </c>
    </row>
    <row r="535" spans="2:9" x14ac:dyDescent="0.2">
      <c r="B535" s="9">
        <v>40951</v>
      </c>
      <c r="C535" s="8">
        <v>24.2942</v>
      </c>
      <c r="D535" s="5" t="str">
        <f>TEXT(B535,"mmyy")</f>
        <v>0212</v>
      </c>
      <c r="E535" s="5" t="str">
        <f>LEFT(D535,2)</f>
        <v>02</v>
      </c>
      <c r="F535" s="5" t="str">
        <f>TEXT(B535,"dd")</f>
        <v>12</v>
      </c>
      <c r="G535" s="5" t="str">
        <f>E535&amp;F535</f>
        <v>0212</v>
      </c>
      <c r="H535" s="4">
        <f>IF($C535&lt;65,65-$C535,0)</f>
        <v>40.705799999999996</v>
      </c>
      <c r="I535" s="4">
        <f>IF($C535&gt;=65,$C535-65,0)</f>
        <v>0</v>
      </c>
    </row>
    <row r="536" spans="2:9" x14ac:dyDescent="0.2">
      <c r="B536" s="9">
        <v>40952</v>
      </c>
      <c r="C536" s="8">
        <v>26.2517</v>
      </c>
      <c r="D536" s="5" t="str">
        <f>TEXT(B536,"mmyy")</f>
        <v>0212</v>
      </c>
      <c r="E536" s="5" t="str">
        <f>LEFT(D536,2)</f>
        <v>02</v>
      </c>
      <c r="F536" s="5" t="str">
        <f>TEXT(B536,"dd")</f>
        <v>13</v>
      </c>
      <c r="G536" s="5" t="str">
        <f>E536&amp;F536</f>
        <v>0213</v>
      </c>
      <c r="H536" s="4">
        <f>IF($C536&lt;65,65-$C536,0)</f>
        <v>38.7483</v>
      </c>
      <c r="I536" s="4">
        <f>IF($C536&gt;=65,$C536-65,0)</f>
        <v>0</v>
      </c>
    </row>
    <row r="537" spans="2:9" x14ac:dyDescent="0.2">
      <c r="B537" s="9">
        <v>40953</v>
      </c>
      <c r="C537" s="8">
        <v>33.496699999999997</v>
      </c>
      <c r="D537" s="5" t="str">
        <f>TEXT(B537,"mmyy")</f>
        <v>0212</v>
      </c>
      <c r="E537" s="5" t="str">
        <f>LEFT(D537,2)</f>
        <v>02</v>
      </c>
      <c r="F537" s="5" t="str">
        <f>TEXT(B537,"dd")</f>
        <v>14</v>
      </c>
      <c r="G537" s="5" t="str">
        <f>E537&amp;F537</f>
        <v>0214</v>
      </c>
      <c r="H537" s="4">
        <f>IF($C537&lt;65,65-$C537,0)</f>
        <v>31.503300000000003</v>
      </c>
      <c r="I537" s="4">
        <f>IF($C537&gt;=65,$C537-65,0)</f>
        <v>0</v>
      </c>
    </row>
    <row r="538" spans="2:9" x14ac:dyDescent="0.2">
      <c r="B538" s="9">
        <v>40954</v>
      </c>
      <c r="C538" s="8">
        <v>39.060499999999998</v>
      </c>
      <c r="D538" s="5" t="str">
        <f>TEXT(B538,"mmyy")</f>
        <v>0212</v>
      </c>
      <c r="E538" s="5" t="str">
        <f>LEFT(D538,2)</f>
        <v>02</v>
      </c>
      <c r="F538" s="5" t="str">
        <f>TEXT(B538,"dd")</f>
        <v>15</v>
      </c>
      <c r="G538" s="5" t="str">
        <f>E538&amp;F538</f>
        <v>0215</v>
      </c>
      <c r="H538" s="4">
        <f>IF($C538&lt;65,65-$C538,0)</f>
        <v>25.939500000000002</v>
      </c>
      <c r="I538" s="4">
        <f>IF($C538&gt;=65,$C538-65,0)</f>
        <v>0</v>
      </c>
    </row>
    <row r="539" spans="2:9" x14ac:dyDescent="0.2">
      <c r="B539" s="9">
        <v>40955</v>
      </c>
      <c r="C539" s="8">
        <v>36.634999999999998</v>
      </c>
      <c r="D539" s="5" t="str">
        <f>TEXT(B539,"mmyy")</f>
        <v>0212</v>
      </c>
      <c r="E539" s="5" t="str">
        <f>LEFT(D539,2)</f>
        <v>02</v>
      </c>
      <c r="F539" s="5" t="str">
        <f>TEXT(B539,"dd")</f>
        <v>16</v>
      </c>
      <c r="G539" s="5" t="str">
        <f>E539&amp;F539</f>
        <v>0216</v>
      </c>
      <c r="H539" s="4">
        <f>IF($C539&lt;65,65-$C539,0)</f>
        <v>28.365000000000002</v>
      </c>
      <c r="I539" s="4">
        <f>IF($C539&gt;=65,$C539-65,0)</f>
        <v>0</v>
      </c>
    </row>
    <row r="540" spans="2:9" x14ac:dyDescent="0.2">
      <c r="B540" s="9">
        <v>40956</v>
      </c>
      <c r="C540" s="8">
        <v>37.695650000000001</v>
      </c>
      <c r="D540" s="5" t="str">
        <f>TEXT(B540,"mmyy")</f>
        <v>0212</v>
      </c>
      <c r="E540" s="5" t="str">
        <f>LEFT(D540,2)</f>
        <v>02</v>
      </c>
      <c r="F540" s="5" t="str">
        <f>TEXT(B540,"dd")</f>
        <v>17</v>
      </c>
      <c r="G540" s="5" t="str">
        <f>E540&amp;F540</f>
        <v>0217</v>
      </c>
      <c r="H540" s="4">
        <f>IF($C540&lt;65,65-$C540,0)</f>
        <v>27.304349999999999</v>
      </c>
      <c r="I540" s="4">
        <f>IF($C540&gt;=65,$C540-65,0)</f>
        <v>0</v>
      </c>
    </row>
    <row r="541" spans="2:9" x14ac:dyDescent="0.2">
      <c r="B541" s="9">
        <v>40957</v>
      </c>
      <c r="C541" s="8">
        <v>33.378799999999998</v>
      </c>
      <c r="D541" s="5" t="str">
        <f>TEXT(B541,"mmyy")</f>
        <v>0212</v>
      </c>
      <c r="E541" s="5" t="str">
        <f>LEFT(D541,2)</f>
        <v>02</v>
      </c>
      <c r="F541" s="5" t="str">
        <f>TEXT(B541,"dd")</f>
        <v>18</v>
      </c>
      <c r="G541" s="5" t="str">
        <f>E541&amp;F541</f>
        <v>0218</v>
      </c>
      <c r="H541" s="4">
        <f>IF($C541&lt;65,65-$C541,0)</f>
        <v>31.621200000000002</v>
      </c>
      <c r="I541" s="4">
        <f>IF($C541&gt;=65,$C541-65,0)</f>
        <v>0</v>
      </c>
    </row>
    <row r="542" spans="2:9" x14ac:dyDescent="0.2">
      <c r="B542" s="9">
        <v>40958</v>
      </c>
      <c r="C542" s="8">
        <v>29.4071</v>
      </c>
      <c r="D542" s="5" t="str">
        <f>TEXT(B542,"mmyy")</f>
        <v>0212</v>
      </c>
      <c r="E542" s="5" t="str">
        <f>LEFT(D542,2)</f>
        <v>02</v>
      </c>
      <c r="F542" s="5" t="str">
        <f>TEXT(B542,"dd")</f>
        <v>19</v>
      </c>
      <c r="G542" s="5" t="str">
        <f>E542&amp;F542</f>
        <v>0219</v>
      </c>
      <c r="H542" s="4">
        <f>IF($C542&lt;65,65-$C542,0)</f>
        <v>35.5929</v>
      </c>
      <c r="I542" s="4">
        <f>IF($C542&gt;=65,$C542-65,0)</f>
        <v>0</v>
      </c>
    </row>
    <row r="543" spans="2:9" x14ac:dyDescent="0.2">
      <c r="B543" s="9">
        <v>40959</v>
      </c>
      <c r="C543" s="8">
        <v>32.261450000000004</v>
      </c>
      <c r="D543" s="5" t="str">
        <f>TEXT(B543,"mmyy")</f>
        <v>0212</v>
      </c>
      <c r="E543" s="5" t="str">
        <f>LEFT(D543,2)</f>
        <v>02</v>
      </c>
      <c r="F543" s="5" t="str">
        <f>TEXT(B543,"dd")</f>
        <v>20</v>
      </c>
      <c r="G543" s="5" t="str">
        <f>E543&amp;F543</f>
        <v>0220</v>
      </c>
      <c r="H543" s="4">
        <f>IF($C543&lt;65,65-$C543,0)</f>
        <v>32.738549999999996</v>
      </c>
      <c r="I543" s="4">
        <f>IF($C543&gt;=65,$C543-65,0)</f>
        <v>0</v>
      </c>
    </row>
    <row r="544" spans="2:9" x14ac:dyDescent="0.2">
      <c r="B544" s="9">
        <v>40960</v>
      </c>
      <c r="C544" s="8">
        <v>40.228700000000003</v>
      </c>
      <c r="D544" s="5" t="str">
        <f>TEXT(B544,"mmyy")</f>
        <v>0212</v>
      </c>
      <c r="E544" s="5" t="str">
        <f>LEFT(D544,2)</f>
        <v>02</v>
      </c>
      <c r="F544" s="5" t="str">
        <f>TEXT(B544,"dd")</f>
        <v>21</v>
      </c>
      <c r="G544" s="5" t="str">
        <f>E544&amp;F544</f>
        <v>0221</v>
      </c>
      <c r="H544" s="4">
        <f>IF($C544&lt;65,65-$C544,0)</f>
        <v>24.771299999999997</v>
      </c>
      <c r="I544" s="4">
        <f>IF($C544&gt;=65,$C544-65,0)</f>
        <v>0</v>
      </c>
    </row>
    <row r="545" spans="2:9" x14ac:dyDescent="0.2">
      <c r="B545" s="9">
        <v>40961</v>
      </c>
      <c r="C545" s="8">
        <v>40.935200000000002</v>
      </c>
      <c r="D545" s="5" t="str">
        <f>TEXT(B545,"mmyy")</f>
        <v>0212</v>
      </c>
      <c r="E545" s="5" t="str">
        <f>LEFT(D545,2)</f>
        <v>02</v>
      </c>
      <c r="F545" s="5" t="str">
        <f>TEXT(B545,"dd")</f>
        <v>22</v>
      </c>
      <c r="G545" s="5" t="str">
        <f>E545&amp;F545</f>
        <v>0222</v>
      </c>
      <c r="H545" s="4">
        <f>IF($C545&lt;65,65-$C545,0)</f>
        <v>24.064799999999998</v>
      </c>
      <c r="I545" s="4">
        <f>IF($C545&gt;=65,$C545-65,0)</f>
        <v>0</v>
      </c>
    </row>
    <row r="546" spans="2:9" x14ac:dyDescent="0.2">
      <c r="B546" s="9">
        <v>40962</v>
      </c>
      <c r="C546" s="8">
        <v>40.97795</v>
      </c>
      <c r="D546" s="5" t="str">
        <f>TEXT(B546,"mmyy")</f>
        <v>0212</v>
      </c>
      <c r="E546" s="5" t="str">
        <f>LEFT(D546,2)</f>
        <v>02</v>
      </c>
      <c r="F546" s="5" t="str">
        <f>TEXT(B546,"dd")</f>
        <v>23</v>
      </c>
      <c r="G546" s="5" t="str">
        <f>E546&amp;F546</f>
        <v>0223</v>
      </c>
      <c r="H546" s="4">
        <f>IF($C546&lt;65,65-$C546,0)</f>
        <v>24.02205</v>
      </c>
      <c r="I546" s="4">
        <f>IF($C546&gt;=65,$C546-65,0)</f>
        <v>0</v>
      </c>
    </row>
    <row r="547" spans="2:9" x14ac:dyDescent="0.2">
      <c r="B547" s="9">
        <v>40963</v>
      </c>
      <c r="C547" s="8">
        <v>33.187100000000001</v>
      </c>
      <c r="D547" s="5" t="str">
        <f>TEXT(B547,"mmyy")</f>
        <v>0212</v>
      </c>
      <c r="E547" s="5" t="str">
        <f>LEFT(D547,2)</f>
        <v>02</v>
      </c>
      <c r="F547" s="5" t="str">
        <f>TEXT(B547,"dd")</f>
        <v>24</v>
      </c>
      <c r="G547" s="5" t="str">
        <f>E547&amp;F547</f>
        <v>0224</v>
      </c>
      <c r="H547" s="4">
        <f>IF($C547&lt;65,65-$C547,0)</f>
        <v>31.812899999999999</v>
      </c>
      <c r="I547" s="4">
        <f>IF($C547&gt;=65,$C547-65,0)</f>
        <v>0</v>
      </c>
    </row>
    <row r="548" spans="2:9" x14ac:dyDescent="0.2">
      <c r="B548" s="9">
        <v>40964</v>
      </c>
      <c r="C548" s="8">
        <v>26.909600000000001</v>
      </c>
      <c r="D548" s="5" t="str">
        <f>TEXT(B548,"mmyy")</f>
        <v>0212</v>
      </c>
      <c r="E548" s="5" t="str">
        <f>LEFT(D548,2)</f>
        <v>02</v>
      </c>
      <c r="F548" s="5" t="str">
        <f>TEXT(B548,"dd")</f>
        <v>25</v>
      </c>
      <c r="G548" s="5" t="str">
        <f>E548&amp;F548</f>
        <v>0225</v>
      </c>
      <c r="H548" s="4">
        <f>IF($C548&lt;65,65-$C548,0)</f>
        <v>38.090400000000002</v>
      </c>
      <c r="I548" s="4">
        <f>IF($C548&gt;=65,$C548-65,0)</f>
        <v>0</v>
      </c>
    </row>
    <row r="549" spans="2:9" x14ac:dyDescent="0.2">
      <c r="B549" s="9">
        <v>40965</v>
      </c>
      <c r="C549" s="8">
        <v>36.929299999999998</v>
      </c>
      <c r="D549" s="5" t="str">
        <f>TEXT(B549,"mmyy")</f>
        <v>0212</v>
      </c>
      <c r="E549" s="5" t="str">
        <f>LEFT(D549,2)</f>
        <v>02</v>
      </c>
      <c r="F549" s="5" t="str">
        <f>TEXT(B549,"dd")</f>
        <v>26</v>
      </c>
      <c r="G549" s="5" t="str">
        <f>E549&amp;F549</f>
        <v>0226</v>
      </c>
      <c r="H549" s="4">
        <f>IF($C549&lt;65,65-$C549,0)</f>
        <v>28.070700000000002</v>
      </c>
      <c r="I549" s="4">
        <f>IF($C549&gt;=65,$C549-65,0)</f>
        <v>0</v>
      </c>
    </row>
    <row r="550" spans="2:9" x14ac:dyDescent="0.2">
      <c r="B550" s="9">
        <v>40966</v>
      </c>
      <c r="C550" s="8">
        <v>36.013550000000002</v>
      </c>
      <c r="D550" s="5" t="str">
        <f>TEXT(B550,"mmyy")</f>
        <v>0212</v>
      </c>
      <c r="E550" s="5" t="str">
        <f>LEFT(D550,2)</f>
        <v>02</v>
      </c>
      <c r="F550" s="5" t="str">
        <f>TEXT(B550,"dd")</f>
        <v>27</v>
      </c>
      <c r="G550" s="5" t="str">
        <f>E550&amp;F550</f>
        <v>0227</v>
      </c>
      <c r="H550" s="4">
        <f>IF($C550&lt;65,65-$C550,0)</f>
        <v>28.986449999999998</v>
      </c>
      <c r="I550" s="4">
        <f>IF($C550&gt;=65,$C550-65,0)</f>
        <v>0</v>
      </c>
    </row>
    <row r="551" spans="2:9" x14ac:dyDescent="0.2">
      <c r="B551" s="9">
        <v>40967</v>
      </c>
      <c r="C551" s="8">
        <v>40.374049999999997</v>
      </c>
      <c r="D551" s="5" t="str">
        <f>TEXT(B551,"mmyy")</f>
        <v>0212</v>
      </c>
      <c r="E551" s="5" t="str">
        <f>LEFT(D551,2)</f>
        <v>02</v>
      </c>
      <c r="F551" s="5" t="str">
        <f>TEXT(B551,"dd")</f>
        <v>28</v>
      </c>
      <c r="G551" s="5" t="str">
        <f>E551&amp;F551</f>
        <v>0228</v>
      </c>
      <c r="H551" s="4">
        <f>IF($C551&lt;65,65-$C551,0)</f>
        <v>24.625950000000003</v>
      </c>
      <c r="I551" s="4">
        <f>IF($C551&gt;=65,$C551-65,0)</f>
        <v>0</v>
      </c>
    </row>
    <row r="552" spans="2:9" x14ac:dyDescent="0.2">
      <c r="B552" s="9">
        <v>40968</v>
      </c>
      <c r="C552" s="8">
        <v>51.774349999999998</v>
      </c>
      <c r="D552" s="5" t="str">
        <f>TEXT(B552,"mmyy")</f>
        <v>0212</v>
      </c>
      <c r="E552" s="5" t="str">
        <f>LEFT(D552,2)</f>
        <v>02</v>
      </c>
      <c r="F552" s="5" t="str">
        <f>TEXT(B552,"dd")</f>
        <v>29</v>
      </c>
      <c r="G552" s="5" t="str">
        <f>E552&amp;F552</f>
        <v>0229</v>
      </c>
      <c r="H552" s="4">
        <f>IF($C552&lt;65,65-$C552,0)</f>
        <v>13.225650000000002</v>
      </c>
      <c r="I552" s="4">
        <f>IF($C552&gt;=65,$C552-65,0)</f>
        <v>0</v>
      </c>
    </row>
    <row r="553" spans="2:9" x14ac:dyDescent="0.2">
      <c r="B553" s="9">
        <v>40969</v>
      </c>
      <c r="C553" s="8">
        <v>41.1143</v>
      </c>
      <c r="D553" s="5" t="str">
        <f>TEXT(B553,"mmyy")</f>
        <v>0312</v>
      </c>
      <c r="E553" s="5" t="str">
        <f>LEFT(D553,2)</f>
        <v>03</v>
      </c>
      <c r="F553" s="5" t="str">
        <f>TEXT(B553,"dd")</f>
        <v>01</v>
      </c>
      <c r="G553" s="5" t="str">
        <f>E553&amp;F553</f>
        <v>0301</v>
      </c>
      <c r="H553" s="4">
        <f>IF($C553&lt;65,65-$C553,0)</f>
        <v>23.8857</v>
      </c>
      <c r="I553" s="4">
        <f>IF($C553&gt;=65,$C553-65,0)</f>
        <v>0</v>
      </c>
    </row>
    <row r="554" spans="2:9" x14ac:dyDescent="0.2">
      <c r="B554" s="9">
        <v>40970</v>
      </c>
      <c r="C554" s="8">
        <v>45.099499999999999</v>
      </c>
      <c r="D554" s="5" t="str">
        <f>TEXT(B554,"mmyy")</f>
        <v>0312</v>
      </c>
      <c r="E554" s="5" t="str">
        <f>LEFT(D554,2)</f>
        <v>03</v>
      </c>
      <c r="F554" s="5" t="str">
        <f>TEXT(B554,"dd")</f>
        <v>02</v>
      </c>
      <c r="G554" s="5" t="str">
        <f>E554&amp;F554</f>
        <v>0302</v>
      </c>
      <c r="H554" s="4">
        <f>IF($C554&lt;65,65-$C554,0)</f>
        <v>19.900500000000001</v>
      </c>
      <c r="I554" s="4">
        <f>IF($C554&gt;=65,$C554-65,0)</f>
        <v>0</v>
      </c>
    </row>
    <row r="555" spans="2:9" x14ac:dyDescent="0.2">
      <c r="B555" s="9">
        <v>40971</v>
      </c>
      <c r="C555" s="8">
        <v>32.724049999999998</v>
      </c>
      <c r="D555" s="5" t="str">
        <f>TEXT(B555,"mmyy")</f>
        <v>0312</v>
      </c>
      <c r="E555" s="5" t="str">
        <f>LEFT(D555,2)</f>
        <v>03</v>
      </c>
      <c r="F555" s="5" t="str">
        <f>TEXT(B555,"dd")</f>
        <v>03</v>
      </c>
      <c r="G555" s="5" t="str">
        <f>E555&amp;F555</f>
        <v>0303</v>
      </c>
      <c r="H555" s="4">
        <f>IF($C555&lt;65,65-$C555,0)</f>
        <v>32.275950000000002</v>
      </c>
      <c r="I555" s="4">
        <f>IF($C555&gt;=65,$C555-65,0)</f>
        <v>0</v>
      </c>
    </row>
    <row r="556" spans="2:9" x14ac:dyDescent="0.2">
      <c r="B556" s="9">
        <v>40972</v>
      </c>
      <c r="C556" s="8">
        <v>31.67015</v>
      </c>
      <c r="D556" s="5" t="str">
        <f>TEXT(B556,"mmyy")</f>
        <v>0312</v>
      </c>
      <c r="E556" s="5" t="str">
        <f>LEFT(D556,2)</f>
        <v>03</v>
      </c>
      <c r="F556" s="5" t="str">
        <f>TEXT(B556,"dd")</f>
        <v>04</v>
      </c>
      <c r="G556" s="5" t="str">
        <f>E556&amp;F556</f>
        <v>0304</v>
      </c>
      <c r="H556" s="4">
        <f>IF($C556&lt;65,65-$C556,0)</f>
        <v>33.32985</v>
      </c>
      <c r="I556" s="4">
        <f>IF($C556&gt;=65,$C556-65,0)</f>
        <v>0</v>
      </c>
    </row>
    <row r="557" spans="2:9" x14ac:dyDescent="0.2">
      <c r="B557" s="9">
        <v>40973</v>
      </c>
      <c r="C557" s="8">
        <v>31.0703</v>
      </c>
      <c r="D557" s="5" t="str">
        <f>TEXT(B557,"mmyy")</f>
        <v>0312</v>
      </c>
      <c r="E557" s="5" t="str">
        <f>LEFT(D557,2)</f>
        <v>03</v>
      </c>
      <c r="F557" s="5" t="str">
        <f>TEXT(B557,"dd")</f>
        <v>05</v>
      </c>
      <c r="G557" s="5" t="str">
        <f>E557&amp;F557</f>
        <v>0305</v>
      </c>
      <c r="H557" s="4">
        <f>IF($C557&lt;65,65-$C557,0)</f>
        <v>33.929699999999997</v>
      </c>
      <c r="I557" s="4">
        <f>IF($C557&gt;=65,$C557-65,0)</f>
        <v>0</v>
      </c>
    </row>
    <row r="558" spans="2:9" x14ac:dyDescent="0.2">
      <c r="B558" s="9">
        <v>40974</v>
      </c>
      <c r="C558" s="8">
        <v>50.73845</v>
      </c>
      <c r="D558" s="5" t="str">
        <f>TEXT(B558,"mmyy")</f>
        <v>0312</v>
      </c>
      <c r="E558" s="5" t="str">
        <f>LEFT(D558,2)</f>
        <v>03</v>
      </c>
      <c r="F558" s="5" t="str">
        <f>TEXT(B558,"dd")</f>
        <v>06</v>
      </c>
      <c r="G558" s="5" t="str">
        <f>E558&amp;F558</f>
        <v>0306</v>
      </c>
      <c r="H558" s="4">
        <f>IF($C558&lt;65,65-$C558,0)</f>
        <v>14.26155</v>
      </c>
      <c r="I558" s="4">
        <f>IF($C558&gt;=65,$C558-65,0)</f>
        <v>0</v>
      </c>
    </row>
    <row r="559" spans="2:9" x14ac:dyDescent="0.2">
      <c r="B559" s="9">
        <v>40975</v>
      </c>
      <c r="C559" s="8">
        <v>58.694450000000003</v>
      </c>
      <c r="D559" s="5" t="str">
        <f>TEXT(B559,"mmyy")</f>
        <v>0312</v>
      </c>
      <c r="E559" s="5" t="str">
        <f>LEFT(D559,2)</f>
        <v>03</v>
      </c>
      <c r="F559" s="5" t="str">
        <f>TEXT(B559,"dd")</f>
        <v>07</v>
      </c>
      <c r="G559" s="5" t="str">
        <f>E559&amp;F559</f>
        <v>0307</v>
      </c>
      <c r="H559" s="4">
        <f>IF($C559&lt;65,65-$C559,0)</f>
        <v>6.3055499999999967</v>
      </c>
      <c r="I559" s="4">
        <f>IF($C559&gt;=65,$C559-65,0)</f>
        <v>0</v>
      </c>
    </row>
    <row r="560" spans="2:9" x14ac:dyDescent="0.2">
      <c r="B560" s="9">
        <v>40976</v>
      </c>
      <c r="C560" s="8">
        <v>43.606400000000001</v>
      </c>
      <c r="D560" s="5" t="str">
        <f>TEXT(B560,"mmyy")</f>
        <v>0312</v>
      </c>
      <c r="E560" s="5" t="str">
        <f>LEFT(D560,2)</f>
        <v>03</v>
      </c>
      <c r="F560" s="5" t="str">
        <f>TEXT(B560,"dd")</f>
        <v>08</v>
      </c>
      <c r="G560" s="5" t="str">
        <f>E560&amp;F560</f>
        <v>0308</v>
      </c>
      <c r="H560" s="4">
        <f>IF($C560&lt;65,65-$C560,0)</f>
        <v>21.393599999999999</v>
      </c>
      <c r="I560" s="4">
        <f>IF($C560&gt;=65,$C560-65,0)</f>
        <v>0</v>
      </c>
    </row>
    <row r="561" spans="2:9" x14ac:dyDescent="0.2">
      <c r="B561" s="9">
        <v>40977</v>
      </c>
      <c r="C561" s="8">
        <v>33.143000000000001</v>
      </c>
      <c r="D561" s="5" t="str">
        <f>TEXT(B561,"mmyy")</f>
        <v>0312</v>
      </c>
      <c r="E561" s="5" t="str">
        <f>LEFT(D561,2)</f>
        <v>03</v>
      </c>
      <c r="F561" s="5" t="str">
        <f>TEXT(B561,"dd")</f>
        <v>09</v>
      </c>
      <c r="G561" s="5" t="str">
        <f>E561&amp;F561</f>
        <v>0309</v>
      </c>
      <c r="H561" s="4">
        <f>IF($C561&lt;65,65-$C561,0)</f>
        <v>31.856999999999999</v>
      </c>
      <c r="I561" s="4">
        <f>IF($C561&gt;=65,$C561-65,0)</f>
        <v>0</v>
      </c>
    </row>
    <row r="562" spans="2:9" x14ac:dyDescent="0.2">
      <c r="B562" s="9">
        <v>40978</v>
      </c>
      <c r="C562" s="8">
        <v>41.769500000000001</v>
      </c>
      <c r="D562" s="5" t="str">
        <f>TEXT(B562,"mmyy")</f>
        <v>0312</v>
      </c>
      <c r="E562" s="5" t="str">
        <f>LEFT(D562,2)</f>
        <v>03</v>
      </c>
      <c r="F562" s="5" t="str">
        <f>TEXT(B562,"dd")</f>
        <v>10</v>
      </c>
      <c r="G562" s="5" t="str">
        <f>E562&amp;F562</f>
        <v>0310</v>
      </c>
      <c r="H562" s="4">
        <f>IF($C562&lt;65,65-$C562,0)</f>
        <v>23.230499999999999</v>
      </c>
      <c r="I562" s="4">
        <f>IF($C562&gt;=65,$C562-65,0)</f>
        <v>0</v>
      </c>
    </row>
    <row r="563" spans="2:9" x14ac:dyDescent="0.2">
      <c r="B563" s="9">
        <v>40979</v>
      </c>
      <c r="C563" s="8">
        <v>52.808</v>
      </c>
      <c r="D563" s="5" t="str">
        <f>TEXT(B563,"mmyy")</f>
        <v>0312</v>
      </c>
      <c r="E563" s="5" t="str">
        <f>LEFT(D563,2)</f>
        <v>03</v>
      </c>
      <c r="F563" s="5" t="str">
        <f>TEXT(B563,"dd")</f>
        <v>11</v>
      </c>
      <c r="G563" s="5" t="str">
        <f>E563&amp;F563</f>
        <v>0311</v>
      </c>
      <c r="H563" s="4">
        <f>IF($C563&lt;65,65-$C563,0)</f>
        <v>12.192</v>
      </c>
      <c r="I563" s="4">
        <f>IF($C563&gt;=65,$C563-65,0)</f>
        <v>0</v>
      </c>
    </row>
    <row r="564" spans="2:9" x14ac:dyDescent="0.2">
      <c r="B564" s="9">
        <v>40980</v>
      </c>
      <c r="C564" s="8">
        <v>60.008000000000003</v>
      </c>
      <c r="D564" s="5" t="str">
        <f>TEXT(B564,"mmyy")</f>
        <v>0312</v>
      </c>
      <c r="E564" s="5" t="str">
        <f>LEFT(D564,2)</f>
        <v>03</v>
      </c>
      <c r="F564" s="5" t="str">
        <f>TEXT(B564,"dd")</f>
        <v>12</v>
      </c>
      <c r="G564" s="5" t="str">
        <f>E564&amp;F564</f>
        <v>0312</v>
      </c>
      <c r="H564" s="4">
        <f>IF($C564&lt;65,65-$C564,0)</f>
        <v>4.9919999999999973</v>
      </c>
      <c r="I564" s="4">
        <f>IF($C564&gt;=65,$C564-65,0)</f>
        <v>0</v>
      </c>
    </row>
    <row r="565" spans="2:9" x14ac:dyDescent="0.2">
      <c r="B565" s="9">
        <v>40981</v>
      </c>
      <c r="C565" s="8">
        <v>59.485999999999997</v>
      </c>
      <c r="D565" s="5" t="str">
        <f>TEXT(B565,"mmyy")</f>
        <v>0312</v>
      </c>
      <c r="E565" s="5" t="str">
        <f>LEFT(D565,2)</f>
        <v>03</v>
      </c>
      <c r="F565" s="5" t="str">
        <f>TEXT(B565,"dd")</f>
        <v>13</v>
      </c>
      <c r="G565" s="5" t="str">
        <f>E565&amp;F565</f>
        <v>0313</v>
      </c>
      <c r="H565" s="4">
        <f>IF($C565&lt;65,65-$C565,0)</f>
        <v>5.5140000000000029</v>
      </c>
      <c r="I565" s="4">
        <f>IF($C565&gt;=65,$C565-65,0)</f>
        <v>0</v>
      </c>
    </row>
    <row r="566" spans="2:9" x14ac:dyDescent="0.2">
      <c r="B566" s="9">
        <v>40982</v>
      </c>
      <c r="C566" s="8">
        <v>66.32105</v>
      </c>
      <c r="D566" s="5" t="str">
        <f>TEXT(B566,"mmyy")</f>
        <v>0312</v>
      </c>
      <c r="E566" s="5" t="str">
        <f>LEFT(D566,2)</f>
        <v>03</v>
      </c>
      <c r="F566" s="5" t="str">
        <f>TEXT(B566,"dd")</f>
        <v>14</v>
      </c>
      <c r="G566" s="5" t="str">
        <f>E566&amp;F566</f>
        <v>0314</v>
      </c>
      <c r="H566" s="4">
        <f>IF($C566&lt;65,65-$C566,0)</f>
        <v>0</v>
      </c>
      <c r="I566" s="4">
        <f>IF($C566&gt;=65,$C566-65,0)</f>
        <v>1.3210499999999996</v>
      </c>
    </row>
    <row r="567" spans="2:9" x14ac:dyDescent="0.2">
      <c r="B567" s="9">
        <v>40983</v>
      </c>
      <c r="C567" s="8">
        <v>68.055800000000005</v>
      </c>
      <c r="D567" s="5" t="str">
        <f>TEXT(B567,"mmyy")</f>
        <v>0312</v>
      </c>
      <c r="E567" s="5" t="str">
        <f>LEFT(D567,2)</f>
        <v>03</v>
      </c>
      <c r="F567" s="5" t="str">
        <f>TEXT(B567,"dd")</f>
        <v>15</v>
      </c>
      <c r="G567" s="5" t="str">
        <f>E567&amp;F567</f>
        <v>0315</v>
      </c>
      <c r="H567" s="4">
        <f>IF($C567&lt;65,65-$C567,0)</f>
        <v>0</v>
      </c>
      <c r="I567" s="4">
        <f>IF($C567&gt;=65,$C567-65,0)</f>
        <v>3.055800000000005</v>
      </c>
    </row>
    <row r="568" spans="2:9" x14ac:dyDescent="0.2">
      <c r="B568" s="9">
        <v>40984</v>
      </c>
      <c r="C568" s="8">
        <v>64.709149999999994</v>
      </c>
      <c r="D568" s="5" t="str">
        <f>TEXT(B568,"mmyy")</f>
        <v>0312</v>
      </c>
      <c r="E568" s="5" t="str">
        <f>LEFT(D568,2)</f>
        <v>03</v>
      </c>
      <c r="F568" s="5" t="str">
        <f>TEXT(B568,"dd")</f>
        <v>16</v>
      </c>
      <c r="G568" s="5" t="str">
        <f>E568&amp;F568</f>
        <v>0316</v>
      </c>
      <c r="H568" s="4">
        <f>IF($C568&lt;65,65-$C568,0)</f>
        <v>0.29085000000000605</v>
      </c>
      <c r="I568" s="4">
        <f>IF($C568&gt;=65,$C568-65,0)</f>
        <v>0</v>
      </c>
    </row>
    <row r="569" spans="2:9" x14ac:dyDescent="0.2">
      <c r="B569" s="9">
        <v>40985</v>
      </c>
      <c r="C569" s="8">
        <v>66.152299999999997</v>
      </c>
      <c r="D569" s="5" t="str">
        <f>TEXT(B569,"mmyy")</f>
        <v>0312</v>
      </c>
      <c r="E569" s="5" t="str">
        <f>LEFT(D569,2)</f>
        <v>03</v>
      </c>
      <c r="F569" s="5" t="str">
        <f>TEXT(B569,"dd")</f>
        <v>17</v>
      </c>
      <c r="G569" s="5" t="str">
        <f>E569&amp;F569</f>
        <v>0317</v>
      </c>
      <c r="H569" s="4">
        <f>IF($C569&lt;65,65-$C569,0)</f>
        <v>0</v>
      </c>
      <c r="I569" s="4">
        <f>IF($C569&gt;=65,$C569-65,0)</f>
        <v>1.1522999999999968</v>
      </c>
    </row>
    <row r="570" spans="2:9" x14ac:dyDescent="0.2">
      <c r="B570" s="9">
        <v>40986</v>
      </c>
      <c r="C570" s="8">
        <v>68.297899999999998</v>
      </c>
      <c r="D570" s="5" t="str">
        <f>TEXT(B570,"mmyy")</f>
        <v>0312</v>
      </c>
      <c r="E570" s="5" t="str">
        <f>LEFT(D570,2)</f>
        <v>03</v>
      </c>
      <c r="F570" s="5" t="str">
        <f>TEXT(B570,"dd")</f>
        <v>18</v>
      </c>
      <c r="G570" s="5" t="str">
        <f>E570&amp;F570</f>
        <v>0318</v>
      </c>
      <c r="H570" s="4">
        <f>IF($C570&lt;65,65-$C570,0)</f>
        <v>0</v>
      </c>
      <c r="I570" s="4">
        <f>IF($C570&gt;=65,$C570-65,0)</f>
        <v>3.2978999999999985</v>
      </c>
    </row>
    <row r="571" spans="2:9" x14ac:dyDescent="0.2">
      <c r="B571" s="9">
        <v>40987</v>
      </c>
      <c r="C571" s="8">
        <v>70.945250000000001</v>
      </c>
      <c r="D571" s="5" t="str">
        <f>TEXT(B571,"mmyy")</f>
        <v>0312</v>
      </c>
      <c r="E571" s="5" t="str">
        <f>LEFT(D571,2)</f>
        <v>03</v>
      </c>
      <c r="F571" s="5" t="str">
        <f>TEXT(B571,"dd")</f>
        <v>19</v>
      </c>
      <c r="G571" s="5" t="str">
        <f>E571&amp;F571</f>
        <v>0319</v>
      </c>
      <c r="H571" s="4">
        <f>IF($C571&lt;65,65-$C571,0)</f>
        <v>0</v>
      </c>
      <c r="I571" s="4">
        <f>IF($C571&gt;=65,$C571-65,0)</f>
        <v>5.9452500000000015</v>
      </c>
    </row>
    <row r="572" spans="2:9" x14ac:dyDescent="0.2">
      <c r="B572" s="9">
        <v>40988</v>
      </c>
      <c r="C572" s="8">
        <v>72.680449999999993</v>
      </c>
      <c r="D572" s="5" t="str">
        <f>TEXT(B572,"mmyy")</f>
        <v>0312</v>
      </c>
      <c r="E572" s="5" t="str">
        <f>LEFT(D572,2)</f>
        <v>03</v>
      </c>
      <c r="F572" s="5" t="str">
        <f>TEXT(B572,"dd")</f>
        <v>20</v>
      </c>
      <c r="G572" s="5" t="str">
        <f>E572&amp;F572</f>
        <v>0320</v>
      </c>
      <c r="H572" s="4">
        <f>IF($C572&lt;65,65-$C572,0)</f>
        <v>0</v>
      </c>
      <c r="I572" s="4">
        <f>IF($C572&gt;=65,$C572-65,0)</f>
        <v>7.6804499999999933</v>
      </c>
    </row>
    <row r="573" spans="2:9" x14ac:dyDescent="0.2">
      <c r="B573" s="9">
        <v>40989</v>
      </c>
      <c r="C573" s="8">
        <v>72.306950000000001</v>
      </c>
      <c r="D573" s="5" t="str">
        <f>TEXT(B573,"mmyy")</f>
        <v>0312</v>
      </c>
      <c r="E573" s="5" t="str">
        <f>LEFT(D573,2)</f>
        <v>03</v>
      </c>
      <c r="F573" s="5" t="str">
        <f>TEXT(B573,"dd")</f>
        <v>21</v>
      </c>
      <c r="G573" s="5" t="str">
        <f>E573&amp;F573</f>
        <v>0321</v>
      </c>
      <c r="H573" s="4">
        <f>IF($C573&lt;65,65-$C573,0)</f>
        <v>0</v>
      </c>
      <c r="I573" s="4">
        <f>IF($C573&gt;=65,$C573-65,0)</f>
        <v>7.3069500000000005</v>
      </c>
    </row>
    <row r="574" spans="2:9" x14ac:dyDescent="0.2">
      <c r="B574" s="9">
        <v>40990</v>
      </c>
      <c r="C574" s="8">
        <v>70.958299999999994</v>
      </c>
      <c r="D574" s="5" t="str">
        <f>TEXT(B574,"mmyy")</f>
        <v>0312</v>
      </c>
      <c r="E574" s="5" t="str">
        <f>LEFT(D574,2)</f>
        <v>03</v>
      </c>
      <c r="F574" s="5" t="str">
        <f>TEXT(B574,"dd")</f>
        <v>22</v>
      </c>
      <c r="G574" s="5" t="str">
        <f>E574&amp;F574</f>
        <v>0322</v>
      </c>
      <c r="H574" s="4">
        <f>IF($C574&lt;65,65-$C574,0)</f>
        <v>0</v>
      </c>
      <c r="I574" s="4">
        <f>IF($C574&gt;=65,$C574-65,0)</f>
        <v>5.9582999999999942</v>
      </c>
    </row>
    <row r="575" spans="2:9" x14ac:dyDescent="0.2">
      <c r="B575" s="9">
        <v>40991</v>
      </c>
      <c r="C575" s="8">
        <v>60.44</v>
      </c>
      <c r="D575" s="5" t="str">
        <f>TEXT(B575,"mmyy")</f>
        <v>0312</v>
      </c>
      <c r="E575" s="5" t="str">
        <f>LEFT(D575,2)</f>
        <v>03</v>
      </c>
      <c r="F575" s="5" t="str">
        <f>TEXT(B575,"dd")</f>
        <v>23</v>
      </c>
      <c r="G575" s="5" t="str">
        <f>E575&amp;F575</f>
        <v>0323</v>
      </c>
      <c r="H575" s="4">
        <f>IF($C575&lt;65,65-$C575,0)</f>
        <v>4.5600000000000023</v>
      </c>
      <c r="I575" s="4">
        <f>IF($C575&gt;=65,$C575-65,0)</f>
        <v>0</v>
      </c>
    </row>
    <row r="576" spans="2:9" x14ac:dyDescent="0.2">
      <c r="B576" s="9">
        <v>40992</v>
      </c>
      <c r="C576" s="8">
        <v>57.847099999999998</v>
      </c>
      <c r="D576" s="5" t="str">
        <f>TEXT(B576,"mmyy")</f>
        <v>0312</v>
      </c>
      <c r="E576" s="5" t="str">
        <f>LEFT(D576,2)</f>
        <v>03</v>
      </c>
      <c r="F576" s="5" t="str">
        <f>TEXT(B576,"dd")</f>
        <v>24</v>
      </c>
      <c r="G576" s="5" t="str">
        <f>E576&amp;F576</f>
        <v>0324</v>
      </c>
      <c r="H576" s="4">
        <f>IF($C576&lt;65,65-$C576,0)</f>
        <v>7.1529000000000025</v>
      </c>
      <c r="I576" s="4">
        <f>IF($C576&gt;=65,$C576-65,0)</f>
        <v>0</v>
      </c>
    </row>
    <row r="577" spans="2:9" x14ac:dyDescent="0.2">
      <c r="B577" s="9">
        <v>40993</v>
      </c>
      <c r="C577" s="8">
        <v>56.624899999999997</v>
      </c>
      <c r="D577" s="5" t="str">
        <f>TEXT(B577,"mmyy")</f>
        <v>0312</v>
      </c>
      <c r="E577" s="5" t="str">
        <f>LEFT(D577,2)</f>
        <v>03</v>
      </c>
      <c r="F577" s="5" t="str">
        <f>TEXT(B577,"dd")</f>
        <v>25</v>
      </c>
      <c r="G577" s="5" t="str">
        <f>E577&amp;F577</f>
        <v>0325</v>
      </c>
      <c r="H577" s="4">
        <f>IF($C577&lt;65,65-$C577,0)</f>
        <v>8.3751000000000033</v>
      </c>
      <c r="I577" s="4">
        <f>IF($C577&gt;=65,$C577-65,0)</f>
        <v>0</v>
      </c>
    </row>
    <row r="578" spans="2:9" x14ac:dyDescent="0.2">
      <c r="B578" s="9">
        <v>40994</v>
      </c>
      <c r="C578" s="8">
        <v>46.659199999999998</v>
      </c>
      <c r="D578" s="5" t="str">
        <f>TEXT(B578,"mmyy")</f>
        <v>0312</v>
      </c>
      <c r="E578" s="5" t="str">
        <f>LEFT(D578,2)</f>
        <v>03</v>
      </c>
      <c r="F578" s="5" t="str">
        <f>TEXT(B578,"dd")</f>
        <v>26</v>
      </c>
      <c r="G578" s="5" t="str">
        <f>E578&amp;F578</f>
        <v>0326</v>
      </c>
      <c r="H578" s="4">
        <f>IF($C578&lt;65,65-$C578,0)</f>
        <v>18.340800000000002</v>
      </c>
      <c r="I578" s="4">
        <f>IF($C578&gt;=65,$C578-65,0)</f>
        <v>0</v>
      </c>
    </row>
    <row r="579" spans="2:9" x14ac:dyDescent="0.2">
      <c r="B579" s="9">
        <v>40995</v>
      </c>
      <c r="C579" s="8">
        <v>52.830950000000001</v>
      </c>
      <c r="D579" s="5" t="str">
        <f>TEXT(B579,"mmyy")</f>
        <v>0312</v>
      </c>
      <c r="E579" s="5" t="str">
        <f>LEFT(D579,2)</f>
        <v>03</v>
      </c>
      <c r="F579" s="5" t="str">
        <f>TEXT(B579,"dd")</f>
        <v>27</v>
      </c>
      <c r="G579" s="5" t="str">
        <f>E579&amp;F579</f>
        <v>0327</v>
      </c>
      <c r="H579" s="4">
        <f>IF($C579&lt;65,65-$C579,0)</f>
        <v>12.169049999999999</v>
      </c>
      <c r="I579" s="4">
        <f>IF($C579&gt;=65,$C579-65,0)</f>
        <v>0</v>
      </c>
    </row>
    <row r="580" spans="2:9" x14ac:dyDescent="0.2">
      <c r="B580" s="9">
        <v>40996</v>
      </c>
      <c r="C580" s="8">
        <v>56.711750000000002</v>
      </c>
      <c r="D580" s="5" t="str">
        <f>TEXT(B580,"mmyy")</f>
        <v>0312</v>
      </c>
      <c r="E580" s="5" t="str">
        <f>LEFT(D580,2)</f>
        <v>03</v>
      </c>
      <c r="F580" s="5" t="str">
        <f>TEXT(B580,"dd")</f>
        <v>28</v>
      </c>
      <c r="G580" s="5" t="str">
        <f>E580&amp;F580</f>
        <v>0328</v>
      </c>
      <c r="H580" s="4">
        <f>IF($C580&lt;65,65-$C580,0)</f>
        <v>8.2882499999999979</v>
      </c>
      <c r="I580" s="4">
        <f>IF($C580&gt;=65,$C580-65,0)</f>
        <v>0</v>
      </c>
    </row>
    <row r="581" spans="2:9" x14ac:dyDescent="0.2">
      <c r="B581" s="9">
        <v>40997</v>
      </c>
      <c r="C581" s="8">
        <v>53.189149999999998</v>
      </c>
      <c r="D581" s="5" t="str">
        <f>TEXT(B581,"mmyy")</f>
        <v>0312</v>
      </c>
      <c r="E581" s="5" t="str">
        <f>LEFT(D581,2)</f>
        <v>03</v>
      </c>
      <c r="F581" s="5" t="str">
        <f>TEXT(B581,"dd")</f>
        <v>29</v>
      </c>
      <c r="G581" s="5" t="str">
        <f>E581&amp;F581</f>
        <v>0329</v>
      </c>
      <c r="H581" s="4">
        <f>IF($C581&lt;65,65-$C581,0)</f>
        <v>11.810850000000002</v>
      </c>
      <c r="I581" s="4">
        <f>IF($C581&gt;=65,$C581-65,0)</f>
        <v>0</v>
      </c>
    </row>
    <row r="582" spans="2:9" x14ac:dyDescent="0.2">
      <c r="B582" s="9">
        <v>40998</v>
      </c>
      <c r="C582" s="8">
        <v>55.768099999999997</v>
      </c>
      <c r="D582" s="5" t="str">
        <f>TEXT(B582,"mmyy")</f>
        <v>0312</v>
      </c>
      <c r="E582" s="5" t="str">
        <f>LEFT(D582,2)</f>
        <v>03</v>
      </c>
      <c r="F582" s="5" t="str">
        <f>TEXT(B582,"dd")</f>
        <v>30</v>
      </c>
      <c r="G582" s="5" t="str">
        <f>E582&amp;F582</f>
        <v>0330</v>
      </c>
      <c r="H582" s="4">
        <f>IF($C582&lt;65,65-$C582,0)</f>
        <v>9.2319000000000031</v>
      </c>
      <c r="I582" s="4">
        <f>IF($C582&gt;=65,$C582-65,0)</f>
        <v>0</v>
      </c>
    </row>
    <row r="583" spans="2:9" x14ac:dyDescent="0.2">
      <c r="B583" s="9">
        <v>40999</v>
      </c>
      <c r="C583" s="8">
        <v>48.893900000000002</v>
      </c>
      <c r="D583" s="5" t="str">
        <f>TEXT(B583,"mmyy")</f>
        <v>0312</v>
      </c>
      <c r="E583" s="5" t="str">
        <f>LEFT(D583,2)</f>
        <v>03</v>
      </c>
      <c r="F583" s="5" t="str">
        <f>TEXT(B583,"dd")</f>
        <v>31</v>
      </c>
      <c r="G583" s="5" t="str">
        <f>E583&amp;F583</f>
        <v>0331</v>
      </c>
      <c r="H583" s="4">
        <f>IF($C583&lt;65,65-$C583,0)</f>
        <v>16.106099999999998</v>
      </c>
      <c r="I583" s="4">
        <f>IF($C583&gt;=65,$C583-65,0)</f>
        <v>0</v>
      </c>
    </row>
    <row r="584" spans="2:9" x14ac:dyDescent="0.2">
      <c r="B584" s="9">
        <v>41000</v>
      </c>
      <c r="C584" s="8">
        <v>60.8675</v>
      </c>
      <c r="D584" s="5" t="str">
        <f>TEXT(B584,"mmyy")</f>
        <v>0412</v>
      </c>
      <c r="E584" s="5" t="str">
        <f>LEFT(D584,2)</f>
        <v>04</v>
      </c>
      <c r="F584" s="5" t="str">
        <f>TEXT(B584,"dd")</f>
        <v>01</v>
      </c>
      <c r="G584" s="5" t="str">
        <f>E584&amp;F584</f>
        <v>0401</v>
      </c>
      <c r="H584" s="4">
        <f>IF($C584&lt;65,65-$C584,0)</f>
        <v>4.1325000000000003</v>
      </c>
      <c r="I584" s="4">
        <f>IF($C584&gt;=65,$C584-65,0)</f>
        <v>0</v>
      </c>
    </row>
    <row r="585" spans="2:9" x14ac:dyDescent="0.2">
      <c r="B585" s="9">
        <v>41001</v>
      </c>
      <c r="C585" s="8">
        <v>58.320050000000002</v>
      </c>
      <c r="D585" s="5" t="str">
        <f>TEXT(B585,"mmyy")</f>
        <v>0412</v>
      </c>
      <c r="E585" s="5" t="str">
        <f>LEFT(D585,2)</f>
        <v>04</v>
      </c>
      <c r="F585" s="5" t="str">
        <f>TEXT(B585,"dd")</f>
        <v>02</v>
      </c>
      <c r="G585" s="5" t="str">
        <f>E585&amp;F585</f>
        <v>0402</v>
      </c>
      <c r="H585" s="4">
        <f>IF($C585&lt;65,65-$C585,0)</f>
        <v>6.6799499999999981</v>
      </c>
      <c r="I585" s="4">
        <f>IF($C585&gt;=65,$C585-65,0)</f>
        <v>0</v>
      </c>
    </row>
    <row r="586" spans="2:9" x14ac:dyDescent="0.2">
      <c r="B586" s="9">
        <v>41002</v>
      </c>
      <c r="C586" s="8">
        <v>66.405199999999994</v>
      </c>
      <c r="D586" s="5" t="str">
        <f>TEXT(B586,"mmyy")</f>
        <v>0412</v>
      </c>
      <c r="E586" s="5" t="str">
        <f>LEFT(D586,2)</f>
        <v>04</v>
      </c>
      <c r="F586" s="5" t="str">
        <f>TEXT(B586,"dd")</f>
        <v>03</v>
      </c>
      <c r="G586" s="5" t="str">
        <f>E586&amp;F586</f>
        <v>0403</v>
      </c>
      <c r="H586" s="4">
        <f>IF($C586&lt;65,65-$C586,0)</f>
        <v>0</v>
      </c>
      <c r="I586" s="4">
        <f>IF($C586&gt;=65,$C586-65,0)</f>
        <v>1.4051999999999936</v>
      </c>
    </row>
    <row r="587" spans="2:9" x14ac:dyDescent="0.2">
      <c r="B587" s="9">
        <v>41003</v>
      </c>
      <c r="C587" s="8">
        <v>55.873399999999997</v>
      </c>
      <c r="D587" s="5" t="str">
        <f>TEXT(B587,"mmyy")</f>
        <v>0412</v>
      </c>
      <c r="E587" s="5" t="str">
        <f>LEFT(D587,2)</f>
        <v>04</v>
      </c>
      <c r="F587" s="5" t="str">
        <f>TEXT(B587,"dd")</f>
        <v>04</v>
      </c>
      <c r="G587" s="5" t="str">
        <f>E587&amp;F587</f>
        <v>0404</v>
      </c>
      <c r="H587" s="4">
        <f>IF($C587&lt;65,65-$C587,0)</f>
        <v>9.1266000000000034</v>
      </c>
      <c r="I587" s="4">
        <f>IF($C587&gt;=65,$C587-65,0)</f>
        <v>0</v>
      </c>
    </row>
    <row r="588" spans="2:9" x14ac:dyDescent="0.2">
      <c r="B588" s="9">
        <v>41004</v>
      </c>
      <c r="C588" s="8">
        <v>46.12865</v>
      </c>
      <c r="D588" s="5" t="str">
        <f>TEXT(B588,"mmyy")</f>
        <v>0412</v>
      </c>
      <c r="E588" s="5" t="str">
        <f>LEFT(D588,2)</f>
        <v>04</v>
      </c>
      <c r="F588" s="5" t="str">
        <f>TEXT(B588,"dd")</f>
        <v>05</v>
      </c>
      <c r="G588" s="5" t="str">
        <f>E588&amp;F588</f>
        <v>0405</v>
      </c>
      <c r="H588" s="4">
        <f>IF($C588&lt;65,65-$C588,0)</f>
        <v>18.87135</v>
      </c>
      <c r="I588" s="4">
        <f>IF($C588&gt;=65,$C588-65,0)</f>
        <v>0</v>
      </c>
    </row>
    <row r="589" spans="2:9" x14ac:dyDescent="0.2">
      <c r="B589" s="9">
        <v>41005</v>
      </c>
      <c r="C589" s="8">
        <v>46.463000000000001</v>
      </c>
      <c r="D589" s="5" t="str">
        <f>TEXT(B589,"mmyy")</f>
        <v>0412</v>
      </c>
      <c r="E589" s="5" t="str">
        <f>LEFT(D589,2)</f>
        <v>04</v>
      </c>
      <c r="F589" s="5" t="str">
        <f>TEXT(B589,"dd")</f>
        <v>06</v>
      </c>
      <c r="G589" s="5" t="str">
        <f>E589&amp;F589</f>
        <v>0406</v>
      </c>
      <c r="H589" s="4">
        <f>IF($C589&lt;65,65-$C589,0)</f>
        <v>18.536999999999999</v>
      </c>
      <c r="I589" s="4">
        <f>IF($C589&gt;=65,$C589-65,0)</f>
        <v>0</v>
      </c>
    </row>
    <row r="590" spans="2:9" x14ac:dyDescent="0.2">
      <c r="B590" s="9">
        <v>41006</v>
      </c>
      <c r="C590" s="8">
        <v>55.03595</v>
      </c>
      <c r="D590" s="5" t="str">
        <f>TEXT(B590,"mmyy")</f>
        <v>0412</v>
      </c>
      <c r="E590" s="5" t="str">
        <f>LEFT(D590,2)</f>
        <v>04</v>
      </c>
      <c r="F590" s="5" t="str">
        <f>TEXT(B590,"dd")</f>
        <v>07</v>
      </c>
      <c r="G590" s="5" t="str">
        <f>E590&amp;F590</f>
        <v>0407</v>
      </c>
      <c r="H590" s="4">
        <f>IF($C590&lt;65,65-$C590,0)</f>
        <v>9.9640500000000003</v>
      </c>
      <c r="I590" s="4">
        <f>IF($C590&gt;=65,$C590-65,0)</f>
        <v>0</v>
      </c>
    </row>
    <row r="591" spans="2:9" x14ac:dyDescent="0.2">
      <c r="B591" s="9">
        <v>41007</v>
      </c>
      <c r="C591" s="8">
        <v>53.129300000000001</v>
      </c>
      <c r="D591" s="5" t="str">
        <f>TEXT(B591,"mmyy")</f>
        <v>0412</v>
      </c>
      <c r="E591" s="5" t="str">
        <f>LEFT(D591,2)</f>
        <v>04</v>
      </c>
      <c r="F591" s="5" t="str">
        <f>TEXT(B591,"dd")</f>
        <v>08</v>
      </c>
      <c r="G591" s="5" t="str">
        <f>E591&amp;F591</f>
        <v>0408</v>
      </c>
      <c r="H591" s="4">
        <f>IF($C591&lt;65,65-$C591,0)</f>
        <v>11.870699999999999</v>
      </c>
      <c r="I591" s="4">
        <f>IF($C591&gt;=65,$C591-65,0)</f>
        <v>0</v>
      </c>
    </row>
    <row r="592" spans="2:9" x14ac:dyDescent="0.2">
      <c r="B592" s="9">
        <v>41008</v>
      </c>
      <c r="C592" s="8">
        <v>51.270350000000001</v>
      </c>
      <c r="D592" s="5" t="str">
        <f>TEXT(B592,"mmyy")</f>
        <v>0412</v>
      </c>
      <c r="E592" s="5" t="str">
        <f>LEFT(D592,2)</f>
        <v>04</v>
      </c>
      <c r="F592" s="5" t="str">
        <f>TEXT(B592,"dd")</f>
        <v>09</v>
      </c>
      <c r="G592" s="5" t="str">
        <f>E592&amp;F592</f>
        <v>0409</v>
      </c>
      <c r="H592" s="4">
        <f>IF($C592&lt;65,65-$C592,0)</f>
        <v>13.729649999999999</v>
      </c>
      <c r="I592" s="4">
        <f>IF($C592&gt;=65,$C592-65,0)</f>
        <v>0</v>
      </c>
    </row>
    <row r="593" spans="2:9" x14ac:dyDescent="0.2">
      <c r="B593" s="9">
        <v>41009</v>
      </c>
      <c r="C593" s="8">
        <v>38.789149999999999</v>
      </c>
      <c r="D593" s="5" t="str">
        <f>TEXT(B593,"mmyy")</f>
        <v>0412</v>
      </c>
      <c r="E593" s="5" t="str">
        <f>LEFT(D593,2)</f>
        <v>04</v>
      </c>
      <c r="F593" s="5" t="str">
        <f>TEXT(B593,"dd")</f>
        <v>10</v>
      </c>
      <c r="G593" s="5" t="str">
        <f>E593&amp;F593</f>
        <v>0410</v>
      </c>
      <c r="H593" s="4">
        <f>IF($C593&lt;65,65-$C593,0)</f>
        <v>26.210850000000001</v>
      </c>
      <c r="I593" s="4">
        <f>IF($C593&gt;=65,$C593-65,0)</f>
        <v>0</v>
      </c>
    </row>
    <row r="594" spans="2:9" x14ac:dyDescent="0.2">
      <c r="B594" s="9">
        <v>41010</v>
      </c>
      <c r="C594" s="8">
        <v>42.179000000000002</v>
      </c>
      <c r="D594" s="5" t="str">
        <f>TEXT(B594,"mmyy")</f>
        <v>0412</v>
      </c>
      <c r="E594" s="5" t="str">
        <f>LEFT(D594,2)</f>
        <v>04</v>
      </c>
      <c r="F594" s="5" t="str">
        <f>TEXT(B594,"dd")</f>
        <v>11</v>
      </c>
      <c r="G594" s="5" t="str">
        <f>E594&amp;F594</f>
        <v>0411</v>
      </c>
      <c r="H594" s="4">
        <f>IF($C594&lt;65,65-$C594,0)</f>
        <v>22.820999999999998</v>
      </c>
      <c r="I594" s="4">
        <f>IF($C594&gt;=65,$C594-65,0)</f>
        <v>0</v>
      </c>
    </row>
    <row r="595" spans="2:9" x14ac:dyDescent="0.2">
      <c r="B595" s="9">
        <v>41011</v>
      </c>
      <c r="C595" s="8">
        <v>48.210799999999999</v>
      </c>
      <c r="D595" s="5" t="str">
        <f>TEXT(B595,"mmyy")</f>
        <v>0412</v>
      </c>
      <c r="E595" s="5" t="str">
        <f>LEFT(D595,2)</f>
        <v>04</v>
      </c>
      <c r="F595" s="5" t="str">
        <f>TEXT(B595,"dd")</f>
        <v>12</v>
      </c>
      <c r="G595" s="5" t="str">
        <f>E595&amp;F595</f>
        <v>0412</v>
      </c>
      <c r="H595" s="4">
        <f>IF($C595&lt;65,65-$C595,0)</f>
        <v>16.789200000000001</v>
      </c>
      <c r="I595" s="4">
        <f>IF($C595&gt;=65,$C595-65,0)</f>
        <v>0</v>
      </c>
    </row>
    <row r="596" spans="2:9" x14ac:dyDescent="0.2">
      <c r="B596" s="9">
        <v>41012</v>
      </c>
      <c r="C596" s="8">
        <v>54.916249999999998</v>
      </c>
      <c r="D596" s="5" t="str">
        <f>TEXT(B596,"mmyy")</f>
        <v>0412</v>
      </c>
      <c r="E596" s="5" t="str">
        <f>LEFT(D596,2)</f>
        <v>04</v>
      </c>
      <c r="F596" s="5" t="str">
        <f>TEXT(B596,"dd")</f>
        <v>13</v>
      </c>
      <c r="G596" s="5" t="str">
        <f>E596&amp;F596</f>
        <v>0413</v>
      </c>
      <c r="H596" s="4">
        <f>IF($C596&lt;65,65-$C596,0)</f>
        <v>10.083750000000002</v>
      </c>
      <c r="I596" s="4">
        <f>IF($C596&gt;=65,$C596-65,0)</f>
        <v>0</v>
      </c>
    </row>
    <row r="597" spans="2:9" x14ac:dyDescent="0.2">
      <c r="B597" s="9">
        <v>41013</v>
      </c>
      <c r="C597" s="8">
        <v>61.380049999999997</v>
      </c>
      <c r="D597" s="5" t="str">
        <f>TEXT(B597,"mmyy")</f>
        <v>0412</v>
      </c>
      <c r="E597" s="5" t="str">
        <f>LEFT(D597,2)</f>
        <v>04</v>
      </c>
      <c r="F597" s="5" t="str">
        <f>TEXT(B597,"dd")</f>
        <v>14</v>
      </c>
      <c r="G597" s="5" t="str">
        <f>E597&amp;F597</f>
        <v>0414</v>
      </c>
      <c r="H597" s="4">
        <f>IF($C597&lt;65,65-$C597,0)</f>
        <v>3.6199500000000029</v>
      </c>
      <c r="I597" s="4">
        <f>IF($C597&gt;=65,$C597-65,0)</f>
        <v>0</v>
      </c>
    </row>
    <row r="598" spans="2:9" x14ac:dyDescent="0.2">
      <c r="B598" s="9">
        <v>41014</v>
      </c>
      <c r="C598" s="8">
        <v>69.763099999999994</v>
      </c>
      <c r="D598" s="5" t="str">
        <f>TEXT(B598,"mmyy")</f>
        <v>0412</v>
      </c>
      <c r="E598" s="5" t="str">
        <f>LEFT(D598,2)</f>
        <v>04</v>
      </c>
      <c r="F598" s="5" t="str">
        <f>TEXT(B598,"dd")</f>
        <v>15</v>
      </c>
      <c r="G598" s="5" t="str">
        <f>E598&amp;F598</f>
        <v>0415</v>
      </c>
      <c r="H598" s="4">
        <f>IF($C598&lt;65,65-$C598,0)</f>
        <v>0</v>
      </c>
      <c r="I598" s="4">
        <f>IF($C598&gt;=65,$C598-65,0)</f>
        <v>4.7630999999999943</v>
      </c>
    </row>
    <row r="599" spans="2:9" x14ac:dyDescent="0.2">
      <c r="B599" s="9">
        <v>41015</v>
      </c>
      <c r="C599" s="8">
        <v>52.133000000000003</v>
      </c>
      <c r="D599" s="5" t="str">
        <f>TEXT(B599,"mmyy")</f>
        <v>0412</v>
      </c>
      <c r="E599" s="5" t="str">
        <f>LEFT(D599,2)</f>
        <v>04</v>
      </c>
      <c r="F599" s="5" t="str">
        <f>TEXT(B599,"dd")</f>
        <v>16</v>
      </c>
      <c r="G599" s="5" t="str">
        <f>E599&amp;F599</f>
        <v>0416</v>
      </c>
      <c r="H599" s="4">
        <f>IF($C599&lt;65,65-$C599,0)</f>
        <v>12.866999999999997</v>
      </c>
      <c r="I599" s="4">
        <f>IF($C599&gt;=65,$C599-65,0)</f>
        <v>0</v>
      </c>
    </row>
    <row r="600" spans="2:9" x14ac:dyDescent="0.2">
      <c r="B600" s="9">
        <v>41016</v>
      </c>
      <c r="C600" s="8">
        <v>50.327150000000003</v>
      </c>
      <c r="D600" s="5" t="str">
        <f>TEXT(B600,"mmyy")</f>
        <v>0412</v>
      </c>
      <c r="E600" s="5" t="str">
        <f>LEFT(D600,2)</f>
        <v>04</v>
      </c>
      <c r="F600" s="5" t="str">
        <f>TEXT(B600,"dd")</f>
        <v>17</v>
      </c>
      <c r="G600" s="5" t="str">
        <f>E600&amp;F600</f>
        <v>0417</v>
      </c>
      <c r="H600" s="4">
        <f>IF($C600&lt;65,65-$C600,0)</f>
        <v>14.672849999999997</v>
      </c>
      <c r="I600" s="4">
        <f>IF($C600&gt;=65,$C600-65,0)</f>
        <v>0</v>
      </c>
    </row>
    <row r="601" spans="2:9" x14ac:dyDescent="0.2">
      <c r="B601" s="9">
        <v>41017</v>
      </c>
      <c r="C601" s="8">
        <v>57.733699999999999</v>
      </c>
      <c r="D601" s="5" t="str">
        <f>TEXT(B601,"mmyy")</f>
        <v>0412</v>
      </c>
      <c r="E601" s="5" t="str">
        <f>LEFT(D601,2)</f>
        <v>04</v>
      </c>
      <c r="F601" s="5" t="str">
        <f>TEXT(B601,"dd")</f>
        <v>18</v>
      </c>
      <c r="G601" s="5" t="str">
        <f>E601&amp;F601</f>
        <v>0418</v>
      </c>
      <c r="H601" s="4">
        <f>IF($C601&lt;65,65-$C601,0)</f>
        <v>7.2663000000000011</v>
      </c>
      <c r="I601" s="4">
        <f>IF($C601&gt;=65,$C601-65,0)</f>
        <v>0</v>
      </c>
    </row>
    <row r="602" spans="2:9" x14ac:dyDescent="0.2">
      <c r="B602" s="9">
        <v>41018</v>
      </c>
      <c r="C602" s="8">
        <v>65.955200000000005</v>
      </c>
      <c r="D602" s="5" t="str">
        <f>TEXT(B602,"mmyy")</f>
        <v>0412</v>
      </c>
      <c r="E602" s="5" t="str">
        <f>LEFT(D602,2)</f>
        <v>04</v>
      </c>
      <c r="F602" s="5" t="str">
        <f>TEXT(B602,"dd")</f>
        <v>19</v>
      </c>
      <c r="G602" s="5" t="str">
        <f>E602&amp;F602</f>
        <v>0419</v>
      </c>
      <c r="H602" s="4">
        <f>IF($C602&lt;65,65-$C602,0)</f>
        <v>0</v>
      </c>
      <c r="I602" s="4">
        <f>IF($C602&gt;=65,$C602-65,0)</f>
        <v>0.95520000000000493</v>
      </c>
    </row>
    <row r="603" spans="2:9" x14ac:dyDescent="0.2">
      <c r="B603" s="9">
        <v>41019</v>
      </c>
      <c r="C603" s="8">
        <v>55.088149999999999</v>
      </c>
      <c r="D603" s="5" t="str">
        <f>TEXT(B603,"mmyy")</f>
        <v>0412</v>
      </c>
      <c r="E603" s="5" t="str">
        <f>LEFT(D603,2)</f>
        <v>04</v>
      </c>
      <c r="F603" s="5" t="str">
        <f>TEXT(B603,"dd")</f>
        <v>20</v>
      </c>
      <c r="G603" s="5" t="str">
        <f>E603&amp;F603</f>
        <v>0420</v>
      </c>
      <c r="H603" s="4">
        <f>IF($C603&lt;65,65-$C603,0)</f>
        <v>9.9118500000000012</v>
      </c>
      <c r="I603" s="4">
        <f>IF($C603&gt;=65,$C603-65,0)</f>
        <v>0</v>
      </c>
    </row>
    <row r="604" spans="2:9" x14ac:dyDescent="0.2">
      <c r="B604" s="9">
        <v>41020</v>
      </c>
      <c r="C604" s="8">
        <v>45.709699999999998</v>
      </c>
      <c r="D604" s="5" t="str">
        <f>TEXT(B604,"mmyy")</f>
        <v>0412</v>
      </c>
      <c r="E604" s="5" t="str">
        <f>LEFT(D604,2)</f>
        <v>04</v>
      </c>
      <c r="F604" s="5" t="str">
        <f>TEXT(B604,"dd")</f>
        <v>21</v>
      </c>
      <c r="G604" s="5" t="str">
        <f>E604&amp;F604</f>
        <v>0421</v>
      </c>
      <c r="H604" s="4">
        <f>IF($C604&lt;65,65-$C604,0)</f>
        <v>19.290300000000002</v>
      </c>
      <c r="I604" s="4">
        <f>IF($C604&gt;=65,$C604-65,0)</f>
        <v>0</v>
      </c>
    </row>
    <row r="605" spans="2:9" x14ac:dyDescent="0.2">
      <c r="B605" s="9">
        <v>41021</v>
      </c>
      <c r="C605" s="8">
        <v>44.907350000000001</v>
      </c>
      <c r="D605" s="5" t="str">
        <f>TEXT(B605,"mmyy")</f>
        <v>0412</v>
      </c>
      <c r="E605" s="5" t="str">
        <f>LEFT(D605,2)</f>
        <v>04</v>
      </c>
      <c r="F605" s="5" t="str">
        <f>TEXT(B605,"dd")</f>
        <v>22</v>
      </c>
      <c r="G605" s="5" t="str">
        <f>E605&amp;F605</f>
        <v>0422</v>
      </c>
      <c r="H605" s="4">
        <f>IF($C605&lt;65,65-$C605,0)</f>
        <v>20.092649999999999</v>
      </c>
      <c r="I605" s="4">
        <f>IF($C605&gt;=65,$C605-65,0)</f>
        <v>0</v>
      </c>
    </row>
    <row r="606" spans="2:9" x14ac:dyDescent="0.2">
      <c r="B606" s="9">
        <v>41022</v>
      </c>
      <c r="C606" s="8">
        <v>47.194699999999997</v>
      </c>
      <c r="D606" s="5" t="str">
        <f>TEXT(B606,"mmyy")</f>
        <v>0412</v>
      </c>
      <c r="E606" s="5" t="str">
        <f>LEFT(D606,2)</f>
        <v>04</v>
      </c>
      <c r="F606" s="5" t="str">
        <f>TEXT(B606,"dd")</f>
        <v>23</v>
      </c>
      <c r="G606" s="5" t="str">
        <f>E606&amp;F606</f>
        <v>0423</v>
      </c>
      <c r="H606" s="4">
        <f>IF($C606&lt;65,65-$C606,0)</f>
        <v>17.805300000000003</v>
      </c>
      <c r="I606" s="4">
        <f>IF($C606&gt;=65,$C606-65,0)</f>
        <v>0</v>
      </c>
    </row>
    <row r="607" spans="2:9" x14ac:dyDescent="0.2">
      <c r="B607" s="9">
        <v>41023</v>
      </c>
      <c r="C607" s="8">
        <v>52.079900000000002</v>
      </c>
      <c r="D607" s="5" t="str">
        <f>TEXT(B607,"mmyy")</f>
        <v>0412</v>
      </c>
      <c r="E607" s="5" t="str">
        <f>LEFT(D607,2)</f>
        <v>04</v>
      </c>
      <c r="F607" s="5" t="str">
        <f>TEXT(B607,"dd")</f>
        <v>24</v>
      </c>
      <c r="G607" s="5" t="str">
        <f>E607&amp;F607</f>
        <v>0424</v>
      </c>
      <c r="H607" s="4">
        <f>IF($C607&lt;65,65-$C607,0)</f>
        <v>12.920099999999998</v>
      </c>
      <c r="I607" s="4">
        <f>IF($C607&gt;=65,$C607-65,0)</f>
        <v>0</v>
      </c>
    </row>
    <row r="608" spans="2:9" x14ac:dyDescent="0.2">
      <c r="B608" s="9">
        <v>41024</v>
      </c>
      <c r="C608" s="8">
        <v>57.708500000000001</v>
      </c>
      <c r="D608" s="5" t="str">
        <f>TEXT(B608,"mmyy")</f>
        <v>0412</v>
      </c>
      <c r="E608" s="5" t="str">
        <f>LEFT(D608,2)</f>
        <v>04</v>
      </c>
      <c r="F608" s="5" t="str">
        <f>TEXT(B608,"dd")</f>
        <v>25</v>
      </c>
      <c r="G608" s="5" t="str">
        <f>E608&amp;F608</f>
        <v>0425</v>
      </c>
      <c r="H608" s="4">
        <f>IF($C608&lt;65,65-$C608,0)</f>
        <v>7.2914999999999992</v>
      </c>
      <c r="I608" s="4">
        <f>IF($C608&gt;=65,$C608-65,0)</f>
        <v>0</v>
      </c>
    </row>
    <row r="609" spans="2:9" x14ac:dyDescent="0.2">
      <c r="B609" s="9">
        <v>41025</v>
      </c>
      <c r="C609" s="8">
        <v>49.848799999999997</v>
      </c>
      <c r="D609" s="5" t="str">
        <f>TEXT(B609,"mmyy")</f>
        <v>0412</v>
      </c>
      <c r="E609" s="5" t="str">
        <f>LEFT(D609,2)</f>
        <v>04</v>
      </c>
      <c r="F609" s="5" t="str">
        <f>TEXT(B609,"dd")</f>
        <v>26</v>
      </c>
      <c r="G609" s="5" t="str">
        <f>E609&amp;F609</f>
        <v>0426</v>
      </c>
      <c r="H609" s="4">
        <f>IF($C609&lt;65,65-$C609,0)</f>
        <v>15.151200000000003</v>
      </c>
      <c r="I609" s="4">
        <f>IF($C609&gt;=65,$C609-65,0)</f>
        <v>0</v>
      </c>
    </row>
    <row r="610" spans="2:9" x14ac:dyDescent="0.2">
      <c r="B610" s="9">
        <v>41026</v>
      </c>
      <c r="C610" s="8">
        <v>48.897950000000002</v>
      </c>
      <c r="D610" s="5" t="str">
        <f>TEXT(B610,"mmyy")</f>
        <v>0412</v>
      </c>
      <c r="E610" s="5" t="str">
        <f>LEFT(D610,2)</f>
        <v>04</v>
      </c>
      <c r="F610" s="5" t="str">
        <f>TEXT(B610,"dd")</f>
        <v>27</v>
      </c>
      <c r="G610" s="5" t="str">
        <f>E610&amp;F610</f>
        <v>0427</v>
      </c>
      <c r="H610" s="4">
        <f>IF($C610&lt;65,65-$C610,0)</f>
        <v>16.102049999999998</v>
      </c>
      <c r="I610" s="4">
        <f>IF($C610&gt;=65,$C610-65,0)</f>
        <v>0</v>
      </c>
    </row>
    <row r="611" spans="2:9" x14ac:dyDescent="0.2">
      <c r="B611" s="9">
        <v>41027</v>
      </c>
      <c r="C611" s="8">
        <v>49.597250000000003</v>
      </c>
      <c r="D611" s="5" t="str">
        <f>TEXT(B611,"mmyy")</f>
        <v>0412</v>
      </c>
      <c r="E611" s="5" t="str">
        <f>LEFT(D611,2)</f>
        <v>04</v>
      </c>
      <c r="F611" s="5" t="str">
        <f>TEXT(B611,"dd")</f>
        <v>28</v>
      </c>
      <c r="G611" s="5" t="str">
        <f>E611&amp;F611</f>
        <v>0428</v>
      </c>
      <c r="H611" s="4">
        <f>IF($C611&lt;65,65-$C611,0)</f>
        <v>15.402749999999997</v>
      </c>
      <c r="I611" s="4">
        <f>IF($C611&gt;=65,$C611-65,0)</f>
        <v>0</v>
      </c>
    </row>
    <row r="612" spans="2:9" x14ac:dyDescent="0.2">
      <c r="B612" s="9">
        <v>41028</v>
      </c>
      <c r="C612" s="8">
        <v>58.19</v>
      </c>
      <c r="D612" s="5" t="str">
        <f>TEXT(B612,"mmyy")</f>
        <v>0412</v>
      </c>
      <c r="E612" s="5" t="str">
        <f>LEFT(D612,2)</f>
        <v>04</v>
      </c>
      <c r="F612" s="5" t="str">
        <f>TEXT(B612,"dd")</f>
        <v>29</v>
      </c>
      <c r="G612" s="5" t="str">
        <f>E612&amp;F612</f>
        <v>0429</v>
      </c>
      <c r="H612" s="4">
        <f>IF($C612&lt;65,65-$C612,0)</f>
        <v>6.8100000000000023</v>
      </c>
      <c r="I612" s="4">
        <f>IF($C612&gt;=65,$C612-65,0)</f>
        <v>0</v>
      </c>
    </row>
    <row r="613" spans="2:9" x14ac:dyDescent="0.2">
      <c r="B613" s="9">
        <v>41029</v>
      </c>
      <c r="C613" s="8">
        <v>64.836500000000001</v>
      </c>
      <c r="D613" s="5" t="str">
        <f>TEXT(B613,"mmyy")</f>
        <v>0412</v>
      </c>
      <c r="E613" s="5" t="str">
        <f>LEFT(D613,2)</f>
        <v>04</v>
      </c>
      <c r="F613" s="5" t="str">
        <f>TEXT(B613,"dd")</f>
        <v>30</v>
      </c>
      <c r="G613" s="5" t="str">
        <f>E613&amp;F613</f>
        <v>0430</v>
      </c>
      <c r="H613" s="4">
        <f>IF($C613&lt;65,65-$C613,0)</f>
        <v>0.16349999999999909</v>
      </c>
      <c r="I613" s="4">
        <f>IF($C613&gt;=65,$C613-65,0)</f>
        <v>0</v>
      </c>
    </row>
    <row r="614" spans="2:9" x14ac:dyDescent="0.2">
      <c r="B614" s="9">
        <v>41030</v>
      </c>
      <c r="C614" s="8">
        <v>64.680800000000005</v>
      </c>
      <c r="D614" s="5" t="str">
        <f>TEXT(B614,"mmyy")</f>
        <v>0512</v>
      </c>
      <c r="E614" s="5" t="str">
        <f>LEFT(D614,2)</f>
        <v>05</v>
      </c>
      <c r="F614" s="5" t="str">
        <f>TEXT(B614,"dd")</f>
        <v>01</v>
      </c>
      <c r="G614" s="5" t="str">
        <f>E614&amp;F614</f>
        <v>0501</v>
      </c>
      <c r="H614" s="4">
        <f>IF($C614&lt;65,65-$C614,0)</f>
        <v>0.31919999999999504</v>
      </c>
      <c r="I614" s="4">
        <f>IF($C614&gt;=65,$C614-65,0)</f>
        <v>0</v>
      </c>
    </row>
    <row r="615" spans="2:9" x14ac:dyDescent="0.2">
      <c r="B615" s="9">
        <v>41031</v>
      </c>
      <c r="C615" s="8">
        <v>74.722099999999998</v>
      </c>
      <c r="D615" s="5" t="str">
        <f>TEXT(B615,"mmyy")</f>
        <v>0512</v>
      </c>
      <c r="E615" s="5" t="str">
        <f>LEFT(D615,2)</f>
        <v>05</v>
      </c>
      <c r="F615" s="5" t="str">
        <f>TEXT(B615,"dd")</f>
        <v>02</v>
      </c>
      <c r="G615" s="5" t="str">
        <f>E615&amp;F615</f>
        <v>0502</v>
      </c>
      <c r="H615" s="4">
        <f>IF($C615&lt;65,65-$C615,0)</f>
        <v>0</v>
      </c>
      <c r="I615" s="4">
        <f>IF($C615&gt;=65,$C615-65,0)</f>
        <v>9.7220999999999975</v>
      </c>
    </row>
    <row r="616" spans="2:9" x14ac:dyDescent="0.2">
      <c r="B616" s="9">
        <v>41032</v>
      </c>
      <c r="C616" s="8">
        <v>75.165800000000004</v>
      </c>
      <c r="D616" s="5" t="str">
        <f>TEXT(B616,"mmyy")</f>
        <v>0512</v>
      </c>
      <c r="E616" s="5" t="str">
        <f>LEFT(D616,2)</f>
        <v>05</v>
      </c>
      <c r="F616" s="5" t="str">
        <f>TEXT(B616,"dd")</f>
        <v>03</v>
      </c>
      <c r="G616" s="5" t="str">
        <f>E616&amp;F616</f>
        <v>0503</v>
      </c>
      <c r="H616" s="4">
        <f>IF($C616&lt;65,65-$C616,0)</f>
        <v>0</v>
      </c>
      <c r="I616" s="4">
        <f>IF($C616&gt;=65,$C616-65,0)</f>
        <v>10.165800000000004</v>
      </c>
    </row>
    <row r="617" spans="2:9" x14ac:dyDescent="0.2">
      <c r="B617" s="9">
        <v>41033</v>
      </c>
      <c r="C617" s="8">
        <v>70.422799999999995</v>
      </c>
      <c r="D617" s="5" t="str">
        <f>TEXT(B617,"mmyy")</f>
        <v>0512</v>
      </c>
      <c r="E617" s="5" t="str">
        <f>LEFT(D617,2)</f>
        <v>05</v>
      </c>
      <c r="F617" s="5" t="str">
        <f>TEXT(B617,"dd")</f>
        <v>04</v>
      </c>
      <c r="G617" s="5" t="str">
        <f>E617&amp;F617</f>
        <v>0504</v>
      </c>
      <c r="H617" s="4">
        <f>IF($C617&lt;65,65-$C617,0)</f>
        <v>0</v>
      </c>
      <c r="I617" s="4">
        <f>IF($C617&gt;=65,$C617-65,0)</f>
        <v>5.4227999999999952</v>
      </c>
    </row>
    <row r="618" spans="2:9" x14ac:dyDescent="0.2">
      <c r="B618" s="9">
        <v>41034</v>
      </c>
      <c r="C618" s="8">
        <v>68.027900000000002</v>
      </c>
      <c r="D618" s="5" t="str">
        <f>TEXT(B618,"mmyy")</f>
        <v>0512</v>
      </c>
      <c r="E618" s="5" t="str">
        <f>LEFT(D618,2)</f>
        <v>05</v>
      </c>
      <c r="F618" s="5" t="str">
        <f>TEXT(B618,"dd")</f>
        <v>05</v>
      </c>
      <c r="G618" s="5" t="str">
        <f>E618&amp;F618</f>
        <v>0505</v>
      </c>
      <c r="H618" s="4">
        <f>IF($C618&lt;65,65-$C618,0)</f>
        <v>0</v>
      </c>
      <c r="I618" s="4">
        <f>IF($C618&gt;=65,$C618-65,0)</f>
        <v>3.0279000000000025</v>
      </c>
    </row>
    <row r="619" spans="2:9" x14ac:dyDescent="0.2">
      <c r="B619" s="9">
        <v>41035</v>
      </c>
      <c r="C619" s="8">
        <v>68.969300000000004</v>
      </c>
      <c r="D619" s="5" t="str">
        <f>TEXT(B619,"mmyy")</f>
        <v>0512</v>
      </c>
      <c r="E619" s="5" t="str">
        <f>LEFT(D619,2)</f>
        <v>05</v>
      </c>
      <c r="F619" s="5" t="str">
        <f>TEXT(B619,"dd")</f>
        <v>06</v>
      </c>
      <c r="G619" s="5" t="str">
        <f>E619&amp;F619</f>
        <v>0506</v>
      </c>
      <c r="H619" s="4">
        <f>IF($C619&lt;65,65-$C619,0)</f>
        <v>0</v>
      </c>
      <c r="I619" s="4">
        <f>IF($C619&gt;=65,$C619-65,0)</f>
        <v>3.969300000000004</v>
      </c>
    </row>
    <row r="620" spans="2:9" x14ac:dyDescent="0.2">
      <c r="B620" s="9">
        <v>41036</v>
      </c>
      <c r="C620" s="8">
        <v>63.663350000000001</v>
      </c>
      <c r="D620" s="5" t="str">
        <f>TEXT(B620,"mmyy")</f>
        <v>0512</v>
      </c>
      <c r="E620" s="5" t="str">
        <f>LEFT(D620,2)</f>
        <v>05</v>
      </c>
      <c r="F620" s="5" t="str">
        <f>TEXT(B620,"dd")</f>
        <v>07</v>
      </c>
      <c r="G620" s="5" t="str">
        <f>E620&amp;F620</f>
        <v>0507</v>
      </c>
      <c r="H620" s="4">
        <f>IF($C620&lt;65,65-$C620,0)</f>
        <v>1.3366499999999988</v>
      </c>
      <c r="I620" s="4">
        <f>IF($C620&gt;=65,$C620-65,0)</f>
        <v>0</v>
      </c>
    </row>
    <row r="621" spans="2:9" x14ac:dyDescent="0.2">
      <c r="B621" s="9">
        <v>41037</v>
      </c>
      <c r="C621" s="8">
        <v>60.512</v>
      </c>
      <c r="D621" s="5" t="str">
        <f>TEXT(B621,"mmyy")</f>
        <v>0512</v>
      </c>
      <c r="E621" s="5" t="str">
        <f>LEFT(D621,2)</f>
        <v>05</v>
      </c>
      <c r="F621" s="5" t="str">
        <f>TEXT(B621,"dd")</f>
        <v>08</v>
      </c>
      <c r="G621" s="5" t="str">
        <f>E621&amp;F621</f>
        <v>0508</v>
      </c>
      <c r="H621" s="4">
        <f>IF($C621&lt;65,65-$C621,0)</f>
        <v>4.4879999999999995</v>
      </c>
      <c r="I621" s="4">
        <f>IF($C621&gt;=65,$C621-65,0)</f>
        <v>0</v>
      </c>
    </row>
    <row r="622" spans="2:9" x14ac:dyDescent="0.2">
      <c r="B622" s="9">
        <v>41038</v>
      </c>
      <c r="C622" s="8">
        <v>53.8979</v>
      </c>
      <c r="D622" s="5" t="str">
        <f>TEXT(B622,"mmyy")</f>
        <v>0512</v>
      </c>
      <c r="E622" s="5" t="str">
        <f>LEFT(D622,2)</f>
        <v>05</v>
      </c>
      <c r="F622" s="5" t="str">
        <f>TEXT(B622,"dd")</f>
        <v>09</v>
      </c>
      <c r="G622" s="5" t="str">
        <f>E622&amp;F622</f>
        <v>0509</v>
      </c>
      <c r="H622" s="4">
        <f>IF($C622&lt;65,65-$C622,0)</f>
        <v>11.1021</v>
      </c>
      <c r="I622" s="4">
        <f>IF($C622&gt;=65,$C622-65,0)</f>
        <v>0</v>
      </c>
    </row>
    <row r="623" spans="2:9" x14ac:dyDescent="0.2">
      <c r="B623" s="9">
        <v>41039</v>
      </c>
      <c r="C623" s="8">
        <v>54.8384</v>
      </c>
      <c r="D623" s="5" t="str">
        <f>TEXT(B623,"mmyy")</f>
        <v>0512</v>
      </c>
      <c r="E623" s="5" t="str">
        <f>LEFT(D623,2)</f>
        <v>05</v>
      </c>
      <c r="F623" s="5" t="str">
        <f>TEXT(B623,"dd")</f>
        <v>10</v>
      </c>
      <c r="G623" s="5" t="str">
        <f>E623&amp;F623</f>
        <v>0510</v>
      </c>
      <c r="H623" s="4">
        <f>IF($C623&lt;65,65-$C623,0)</f>
        <v>10.1616</v>
      </c>
      <c r="I623" s="4">
        <f>IF($C623&gt;=65,$C623-65,0)</f>
        <v>0</v>
      </c>
    </row>
    <row r="624" spans="2:9" x14ac:dyDescent="0.2">
      <c r="B624" s="9">
        <v>41040</v>
      </c>
      <c r="C624" s="8">
        <v>64.513400000000004</v>
      </c>
      <c r="D624" s="5" t="str">
        <f>TEXT(B624,"mmyy")</f>
        <v>0512</v>
      </c>
      <c r="E624" s="5" t="str">
        <f>LEFT(D624,2)</f>
        <v>05</v>
      </c>
      <c r="F624" s="5" t="str">
        <f>TEXT(B624,"dd")</f>
        <v>11</v>
      </c>
      <c r="G624" s="5" t="str">
        <f>E624&amp;F624</f>
        <v>0511</v>
      </c>
      <c r="H624" s="4">
        <f>IF($C624&lt;65,65-$C624,0)</f>
        <v>0.4865999999999957</v>
      </c>
      <c r="I624" s="4">
        <f>IF($C624&gt;=65,$C624-65,0)</f>
        <v>0</v>
      </c>
    </row>
    <row r="625" spans="2:9" x14ac:dyDescent="0.2">
      <c r="B625" s="9">
        <v>41041</v>
      </c>
      <c r="C625" s="8">
        <v>63.540500000000002</v>
      </c>
      <c r="D625" s="5" t="str">
        <f>TEXT(B625,"mmyy")</f>
        <v>0512</v>
      </c>
      <c r="E625" s="5" t="str">
        <f>LEFT(D625,2)</f>
        <v>05</v>
      </c>
      <c r="F625" s="5" t="str">
        <f>TEXT(B625,"dd")</f>
        <v>12</v>
      </c>
      <c r="G625" s="5" t="str">
        <f>E625&amp;F625</f>
        <v>0512</v>
      </c>
      <c r="H625" s="4">
        <f>IF($C625&lt;65,65-$C625,0)</f>
        <v>1.4594999999999985</v>
      </c>
      <c r="I625" s="4">
        <f>IF($C625&gt;=65,$C625-65,0)</f>
        <v>0</v>
      </c>
    </row>
    <row r="626" spans="2:9" x14ac:dyDescent="0.2">
      <c r="B626" s="9">
        <v>41042</v>
      </c>
      <c r="C626" s="8">
        <v>63.274099999999997</v>
      </c>
      <c r="D626" s="5" t="str">
        <f>TEXT(B626,"mmyy")</f>
        <v>0512</v>
      </c>
      <c r="E626" s="5" t="str">
        <f>LEFT(D626,2)</f>
        <v>05</v>
      </c>
      <c r="F626" s="5" t="str">
        <f>TEXT(B626,"dd")</f>
        <v>13</v>
      </c>
      <c r="G626" s="5" t="str">
        <f>E626&amp;F626</f>
        <v>0513</v>
      </c>
      <c r="H626" s="4">
        <f>IF($C626&lt;65,65-$C626,0)</f>
        <v>1.7259000000000029</v>
      </c>
      <c r="I626" s="4">
        <f>IF($C626&gt;=65,$C626-65,0)</f>
        <v>0</v>
      </c>
    </row>
    <row r="627" spans="2:9" x14ac:dyDescent="0.2">
      <c r="B627" s="9">
        <v>41043</v>
      </c>
      <c r="C627" s="8">
        <v>63.695300000000003</v>
      </c>
      <c r="D627" s="5" t="str">
        <f>TEXT(B627,"mmyy")</f>
        <v>0512</v>
      </c>
      <c r="E627" s="5" t="str">
        <f>LEFT(D627,2)</f>
        <v>05</v>
      </c>
      <c r="F627" s="5" t="str">
        <f>TEXT(B627,"dd")</f>
        <v>14</v>
      </c>
      <c r="G627" s="5" t="str">
        <f>E627&amp;F627</f>
        <v>0514</v>
      </c>
      <c r="H627" s="4">
        <f>IF($C627&lt;65,65-$C627,0)</f>
        <v>1.3046999999999969</v>
      </c>
      <c r="I627" s="4">
        <f>IF($C627&gt;=65,$C627-65,0)</f>
        <v>0</v>
      </c>
    </row>
    <row r="628" spans="2:9" x14ac:dyDescent="0.2">
      <c r="B628" s="9">
        <v>41044</v>
      </c>
      <c r="C628" s="8">
        <v>69.208699999999993</v>
      </c>
      <c r="D628" s="5" t="str">
        <f>TEXT(B628,"mmyy")</f>
        <v>0512</v>
      </c>
      <c r="E628" s="5" t="str">
        <f>LEFT(D628,2)</f>
        <v>05</v>
      </c>
      <c r="F628" s="5" t="str">
        <f>TEXT(B628,"dd")</f>
        <v>15</v>
      </c>
      <c r="G628" s="5" t="str">
        <f>E628&amp;F628</f>
        <v>0515</v>
      </c>
      <c r="H628" s="4">
        <f>IF($C628&lt;65,65-$C628,0)</f>
        <v>0</v>
      </c>
      <c r="I628" s="4">
        <f>IF($C628&gt;=65,$C628-65,0)</f>
        <v>4.2086999999999932</v>
      </c>
    </row>
    <row r="629" spans="2:9" x14ac:dyDescent="0.2">
      <c r="B629" s="9">
        <v>41045</v>
      </c>
      <c r="C629" s="8">
        <v>61.36835</v>
      </c>
      <c r="D629" s="5" t="str">
        <f>TEXT(B629,"mmyy")</f>
        <v>0512</v>
      </c>
      <c r="E629" s="5" t="str">
        <f>LEFT(D629,2)</f>
        <v>05</v>
      </c>
      <c r="F629" s="5" t="str">
        <f>TEXT(B629,"dd")</f>
        <v>16</v>
      </c>
      <c r="G629" s="5" t="str">
        <f>E629&amp;F629</f>
        <v>0516</v>
      </c>
      <c r="H629" s="4">
        <f>IF($C629&lt;65,65-$C629,0)</f>
        <v>3.6316500000000005</v>
      </c>
      <c r="I629" s="4">
        <f>IF($C629&gt;=65,$C629-65,0)</f>
        <v>0</v>
      </c>
    </row>
    <row r="630" spans="2:9" x14ac:dyDescent="0.2">
      <c r="B630" s="9">
        <v>41046</v>
      </c>
      <c r="C630" s="8">
        <v>62.5685</v>
      </c>
      <c r="D630" s="5" t="str">
        <f>TEXT(B630,"mmyy")</f>
        <v>0512</v>
      </c>
      <c r="E630" s="5" t="str">
        <f>LEFT(D630,2)</f>
        <v>05</v>
      </c>
      <c r="F630" s="5" t="str">
        <f>TEXT(B630,"dd")</f>
        <v>17</v>
      </c>
      <c r="G630" s="5" t="str">
        <f>E630&amp;F630</f>
        <v>0517</v>
      </c>
      <c r="H630" s="4">
        <f>IF($C630&lt;65,65-$C630,0)</f>
        <v>2.4314999999999998</v>
      </c>
      <c r="I630" s="4">
        <f>IF($C630&gt;=65,$C630-65,0)</f>
        <v>0</v>
      </c>
    </row>
    <row r="631" spans="2:9" x14ac:dyDescent="0.2">
      <c r="B631" s="9">
        <v>41047</v>
      </c>
      <c r="C631" s="8">
        <v>69.340100000000007</v>
      </c>
      <c r="D631" s="5" t="str">
        <f>TEXT(B631,"mmyy")</f>
        <v>0512</v>
      </c>
      <c r="E631" s="5" t="str">
        <f>LEFT(D631,2)</f>
        <v>05</v>
      </c>
      <c r="F631" s="5" t="str">
        <f>TEXT(B631,"dd")</f>
        <v>18</v>
      </c>
      <c r="G631" s="5" t="str">
        <f>E631&amp;F631</f>
        <v>0518</v>
      </c>
      <c r="H631" s="4">
        <f>IF($C631&lt;65,65-$C631,0)</f>
        <v>0</v>
      </c>
      <c r="I631" s="4">
        <f>IF($C631&gt;=65,$C631-65,0)</f>
        <v>4.3401000000000067</v>
      </c>
    </row>
    <row r="632" spans="2:9" x14ac:dyDescent="0.2">
      <c r="B632" s="9">
        <v>41048</v>
      </c>
      <c r="C632" s="8">
        <v>75.518150000000006</v>
      </c>
      <c r="D632" s="5" t="str">
        <f>TEXT(B632,"mmyy")</f>
        <v>0512</v>
      </c>
      <c r="E632" s="5" t="str">
        <f>LEFT(D632,2)</f>
        <v>05</v>
      </c>
      <c r="F632" s="5" t="str">
        <f>TEXT(B632,"dd")</f>
        <v>19</v>
      </c>
      <c r="G632" s="5" t="str">
        <f>E632&amp;F632</f>
        <v>0519</v>
      </c>
      <c r="H632" s="4">
        <f>IF($C632&lt;65,65-$C632,0)</f>
        <v>0</v>
      </c>
      <c r="I632" s="4">
        <f>IF($C632&gt;=65,$C632-65,0)</f>
        <v>10.518150000000006</v>
      </c>
    </row>
    <row r="633" spans="2:9" x14ac:dyDescent="0.2">
      <c r="B633" s="9">
        <v>41049</v>
      </c>
      <c r="C633" s="8">
        <v>75.613100000000003</v>
      </c>
      <c r="D633" s="5" t="str">
        <f>TEXT(B633,"mmyy")</f>
        <v>0512</v>
      </c>
      <c r="E633" s="5" t="str">
        <f>LEFT(D633,2)</f>
        <v>05</v>
      </c>
      <c r="F633" s="5" t="str">
        <f>TEXT(B633,"dd")</f>
        <v>20</v>
      </c>
      <c r="G633" s="5" t="str">
        <f>E633&amp;F633</f>
        <v>0520</v>
      </c>
      <c r="H633" s="4">
        <f>IF($C633&lt;65,65-$C633,0)</f>
        <v>0</v>
      </c>
      <c r="I633" s="4">
        <f>IF($C633&gt;=65,$C633-65,0)</f>
        <v>10.613100000000003</v>
      </c>
    </row>
    <row r="634" spans="2:9" x14ac:dyDescent="0.2">
      <c r="B634" s="9">
        <v>41050</v>
      </c>
      <c r="C634" s="8">
        <v>60.223999999999997</v>
      </c>
      <c r="D634" s="5" t="str">
        <f>TEXT(B634,"mmyy")</f>
        <v>0512</v>
      </c>
      <c r="E634" s="5" t="str">
        <f>LEFT(D634,2)</f>
        <v>05</v>
      </c>
      <c r="F634" s="5" t="str">
        <f>TEXT(B634,"dd")</f>
        <v>21</v>
      </c>
      <c r="G634" s="5" t="str">
        <f>E634&amp;F634</f>
        <v>0521</v>
      </c>
      <c r="H634" s="4">
        <f>IF($C634&lt;65,65-$C634,0)</f>
        <v>4.7760000000000034</v>
      </c>
      <c r="I634" s="4">
        <f>IF($C634&gt;=65,$C634-65,0)</f>
        <v>0</v>
      </c>
    </row>
    <row r="635" spans="2:9" x14ac:dyDescent="0.2">
      <c r="B635" s="9">
        <v>41051</v>
      </c>
      <c r="C635" s="8">
        <v>61.811599999999999</v>
      </c>
      <c r="D635" s="5" t="str">
        <f>TEXT(B635,"mmyy")</f>
        <v>0512</v>
      </c>
      <c r="E635" s="5" t="str">
        <f>LEFT(D635,2)</f>
        <v>05</v>
      </c>
      <c r="F635" s="5" t="str">
        <f>TEXT(B635,"dd")</f>
        <v>22</v>
      </c>
      <c r="G635" s="5" t="str">
        <f>E635&amp;F635</f>
        <v>0522</v>
      </c>
      <c r="H635" s="4">
        <f>IF($C635&lt;65,65-$C635,0)</f>
        <v>3.1884000000000015</v>
      </c>
      <c r="I635" s="4">
        <f>IF($C635&gt;=65,$C635-65,0)</f>
        <v>0</v>
      </c>
    </row>
    <row r="636" spans="2:9" x14ac:dyDescent="0.2">
      <c r="B636" s="9">
        <v>41052</v>
      </c>
      <c r="C636" s="8">
        <v>70.719350000000006</v>
      </c>
      <c r="D636" s="5" t="str">
        <f>TEXT(B636,"mmyy")</f>
        <v>0512</v>
      </c>
      <c r="E636" s="5" t="str">
        <f>LEFT(D636,2)</f>
        <v>05</v>
      </c>
      <c r="F636" s="5" t="str">
        <f>TEXT(B636,"dd")</f>
        <v>23</v>
      </c>
      <c r="G636" s="5" t="str">
        <f>E636&amp;F636</f>
        <v>0523</v>
      </c>
      <c r="H636" s="4">
        <f>IF($C636&lt;65,65-$C636,0)</f>
        <v>0</v>
      </c>
      <c r="I636" s="4">
        <f>IF($C636&gt;=65,$C636-65,0)</f>
        <v>5.7193500000000057</v>
      </c>
    </row>
    <row r="637" spans="2:9" x14ac:dyDescent="0.2">
      <c r="B637" s="9">
        <v>41053</v>
      </c>
      <c r="C637" s="8">
        <v>79.526300000000006</v>
      </c>
      <c r="D637" s="5" t="str">
        <f>TEXT(B637,"mmyy")</f>
        <v>0512</v>
      </c>
      <c r="E637" s="5" t="str">
        <f>LEFT(D637,2)</f>
        <v>05</v>
      </c>
      <c r="F637" s="5" t="str">
        <f>TEXT(B637,"dd")</f>
        <v>24</v>
      </c>
      <c r="G637" s="5" t="str">
        <f>E637&amp;F637</f>
        <v>0524</v>
      </c>
      <c r="H637" s="4">
        <f>IF($C637&lt;65,65-$C637,0)</f>
        <v>0</v>
      </c>
      <c r="I637" s="4">
        <f>IF($C637&gt;=65,$C637-65,0)</f>
        <v>14.526300000000006</v>
      </c>
    </row>
    <row r="638" spans="2:9" x14ac:dyDescent="0.2">
      <c r="B638" s="9">
        <v>41054</v>
      </c>
      <c r="C638" s="8">
        <v>77.323999999999998</v>
      </c>
      <c r="D638" s="5" t="str">
        <f>TEXT(B638,"mmyy")</f>
        <v>0512</v>
      </c>
      <c r="E638" s="5" t="str">
        <f>LEFT(D638,2)</f>
        <v>05</v>
      </c>
      <c r="F638" s="5" t="str">
        <f>TEXT(B638,"dd")</f>
        <v>25</v>
      </c>
      <c r="G638" s="5" t="str">
        <f>E638&amp;F638</f>
        <v>0525</v>
      </c>
      <c r="H638" s="4">
        <f>IF($C638&lt;65,65-$C638,0)</f>
        <v>0</v>
      </c>
      <c r="I638" s="4">
        <f>IF($C638&gt;=65,$C638-65,0)</f>
        <v>12.323999999999998</v>
      </c>
    </row>
    <row r="639" spans="2:9" x14ac:dyDescent="0.2">
      <c r="B639" s="9">
        <v>41055</v>
      </c>
      <c r="C639" s="8">
        <v>79.177999999999997</v>
      </c>
      <c r="D639" s="5" t="str">
        <f>TEXT(B639,"mmyy")</f>
        <v>0512</v>
      </c>
      <c r="E639" s="5" t="str">
        <f>LEFT(D639,2)</f>
        <v>05</v>
      </c>
      <c r="F639" s="5" t="str">
        <f>TEXT(B639,"dd")</f>
        <v>26</v>
      </c>
      <c r="G639" s="5" t="str">
        <f>E639&amp;F639</f>
        <v>0526</v>
      </c>
      <c r="H639" s="4">
        <f>IF($C639&lt;65,65-$C639,0)</f>
        <v>0</v>
      </c>
      <c r="I639" s="4">
        <f>IF($C639&gt;=65,$C639-65,0)</f>
        <v>14.177999999999997</v>
      </c>
    </row>
    <row r="640" spans="2:9" x14ac:dyDescent="0.2">
      <c r="B640" s="9">
        <v>41056</v>
      </c>
      <c r="C640" s="8">
        <v>82.605199999999996</v>
      </c>
      <c r="D640" s="5" t="str">
        <f>TEXT(B640,"mmyy")</f>
        <v>0512</v>
      </c>
      <c r="E640" s="5" t="str">
        <f>LEFT(D640,2)</f>
        <v>05</v>
      </c>
      <c r="F640" s="5" t="str">
        <f>TEXT(B640,"dd")</f>
        <v>27</v>
      </c>
      <c r="G640" s="5" t="str">
        <f>E640&amp;F640</f>
        <v>0527</v>
      </c>
      <c r="H640" s="4">
        <f>IF($C640&lt;65,65-$C640,0)</f>
        <v>0</v>
      </c>
      <c r="I640" s="4">
        <f>IF($C640&gt;=65,$C640-65,0)</f>
        <v>17.605199999999996</v>
      </c>
    </row>
    <row r="641" spans="2:9" x14ac:dyDescent="0.2">
      <c r="B641" s="9">
        <v>41057</v>
      </c>
      <c r="C641" s="8">
        <v>81.604399999999998</v>
      </c>
      <c r="D641" s="5" t="str">
        <f>TEXT(B641,"mmyy")</f>
        <v>0512</v>
      </c>
      <c r="E641" s="5" t="str">
        <f>LEFT(D641,2)</f>
        <v>05</v>
      </c>
      <c r="F641" s="5" t="str">
        <f>TEXT(B641,"dd")</f>
        <v>28</v>
      </c>
      <c r="G641" s="5" t="str">
        <f>E641&amp;F641</f>
        <v>0528</v>
      </c>
      <c r="H641" s="4">
        <f>IF($C641&lt;65,65-$C641,0)</f>
        <v>0</v>
      </c>
      <c r="I641" s="4">
        <f>IF($C641&gt;=65,$C641-65,0)</f>
        <v>16.604399999999998</v>
      </c>
    </row>
    <row r="642" spans="2:9" x14ac:dyDescent="0.2">
      <c r="B642" s="9">
        <v>41058</v>
      </c>
      <c r="C642" s="8">
        <v>69.336500000000001</v>
      </c>
      <c r="D642" s="5" t="str">
        <f>TEXT(B642,"mmyy")</f>
        <v>0512</v>
      </c>
      <c r="E642" s="5" t="str">
        <f>LEFT(D642,2)</f>
        <v>05</v>
      </c>
      <c r="F642" s="5" t="str">
        <f>TEXT(B642,"dd")</f>
        <v>29</v>
      </c>
      <c r="G642" s="5" t="str">
        <f>E642&amp;F642</f>
        <v>0529</v>
      </c>
      <c r="H642" s="4">
        <f>IF($C642&lt;65,65-$C642,0)</f>
        <v>0</v>
      </c>
      <c r="I642" s="4">
        <f>IF($C642&gt;=65,$C642-65,0)</f>
        <v>4.3365000000000009</v>
      </c>
    </row>
    <row r="643" spans="2:9" x14ac:dyDescent="0.2">
      <c r="B643" s="9">
        <v>41059</v>
      </c>
      <c r="C643" s="8">
        <v>63.507199999999997</v>
      </c>
      <c r="D643" s="5" t="str">
        <f>TEXT(B643,"mmyy")</f>
        <v>0512</v>
      </c>
      <c r="E643" s="5" t="str">
        <f>LEFT(D643,2)</f>
        <v>05</v>
      </c>
      <c r="F643" s="5" t="str">
        <f>TEXT(B643,"dd")</f>
        <v>30</v>
      </c>
      <c r="G643" s="5" t="str">
        <f>E643&amp;F643</f>
        <v>0530</v>
      </c>
      <c r="H643" s="4">
        <f>IF($C643&lt;65,65-$C643,0)</f>
        <v>1.4928000000000026</v>
      </c>
      <c r="I643" s="4">
        <f>IF($C643&gt;=65,$C643-65,0)</f>
        <v>0</v>
      </c>
    </row>
    <row r="644" spans="2:9" x14ac:dyDescent="0.2">
      <c r="B644" s="9">
        <v>41060</v>
      </c>
      <c r="C644" s="8">
        <v>62.219299999999997</v>
      </c>
      <c r="D644" s="5" t="str">
        <f>TEXT(B644,"mmyy")</f>
        <v>0512</v>
      </c>
      <c r="E644" s="5" t="str">
        <f>LEFT(D644,2)</f>
        <v>05</v>
      </c>
      <c r="F644" s="5" t="str">
        <f>TEXT(B644,"dd")</f>
        <v>31</v>
      </c>
      <c r="G644" s="5" t="str">
        <f>E644&amp;F644</f>
        <v>0531</v>
      </c>
      <c r="H644" s="4">
        <f>IF($C644&lt;65,65-$C644,0)</f>
        <v>2.7807000000000031</v>
      </c>
      <c r="I644" s="4">
        <f>IF($C644&gt;=65,$C644-65,0)</f>
        <v>0</v>
      </c>
    </row>
    <row r="645" spans="2:9" x14ac:dyDescent="0.2">
      <c r="B645" s="9">
        <v>41061</v>
      </c>
      <c r="C645" s="8">
        <v>52.047049999999999</v>
      </c>
      <c r="D645" s="5" t="str">
        <f>TEXT(B645,"mmyy")</f>
        <v>0612</v>
      </c>
      <c r="E645" s="5" t="str">
        <f>LEFT(D645,2)</f>
        <v>06</v>
      </c>
      <c r="F645" s="5" t="str">
        <f>TEXT(B645,"dd")</f>
        <v>01</v>
      </c>
      <c r="G645" s="5" t="str">
        <f>E645&amp;F645</f>
        <v>0601</v>
      </c>
      <c r="H645" s="4">
        <f>IF($C645&lt;65,65-$C645,0)</f>
        <v>12.952950000000001</v>
      </c>
      <c r="I645" s="4">
        <f>IF($C645&gt;=65,$C645-65,0)</f>
        <v>0</v>
      </c>
    </row>
    <row r="646" spans="2:9" x14ac:dyDescent="0.2">
      <c r="B646" s="9">
        <v>41062</v>
      </c>
      <c r="C646" s="8">
        <v>62.99915</v>
      </c>
      <c r="D646" s="5" t="str">
        <f>TEXT(B646,"mmyy")</f>
        <v>0612</v>
      </c>
      <c r="E646" s="5" t="str">
        <f>LEFT(D646,2)</f>
        <v>06</v>
      </c>
      <c r="F646" s="5" t="str">
        <f>TEXT(B646,"dd")</f>
        <v>02</v>
      </c>
      <c r="G646" s="5" t="str">
        <f>E646&amp;F646</f>
        <v>0602</v>
      </c>
      <c r="H646" s="4">
        <f>IF($C646&lt;65,65-$C646,0)</f>
        <v>2.0008499999999998</v>
      </c>
      <c r="I646" s="4">
        <f>IF($C646&gt;=65,$C646-65,0)</f>
        <v>0</v>
      </c>
    </row>
    <row r="647" spans="2:9" x14ac:dyDescent="0.2">
      <c r="B647" s="9">
        <v>41063</v>
      </c>
      <c r="C647" s="8">
        <v>70.604150000000004</v>
      </c>
      <c r="D647" s="5" t="str">
        <f>TEXT(B647,"mmyy")</f>
        <v>0612</v>
      </c>
      <c r="E647" s="5" t="str">
        <f>LEFT(D647,2)</f>
        <v>06</v>
      </c>
      <c r="F647" s="5" t="str">
        <f>TEXT(B647,"dd")</f>
        <v>03</v>
      </c>
      <c r="G647" s="5" t="str">
        <f>E647&amp;F647</f>
        <v>0603</v>
      </c>
      <c r="H647" s="4">
        <f>IF($C647&lt;65,65-$C647,0)</f>
        <v>0</v>
      </c>
      <c r="I647" s="4">
        <f>IF($C647&gt;=65,$C647-65,0)</f>
        <v>5.6041500000000042</v>
      </c>
    </row>
    <row r="648" spans="2:9" x14ac:dyDescent="0.2">
      <c r="B648" s="9">
        <v>41064</v>
      </c>
      <c r="C648" s="8">
        <v>66.183350000000004</v>
      </c>
      <c r="D648" s="5" t="str">
        <f>TEXT(B648,"mmyy")</f>
        <v>0612</v>
      </c>
      <c r="E648" s="5" t="str">
        <f>LEFT(D648,2)</f>
        <v>06</v>
      </c>
      <c r="F648" s="5" t="str">
        <f>TEXT(B648,"dd")</f>
        <v>04</v>
      </c>
      <c r="G648" s="5" t="str">
        <f>E648&amp;F648</f>
        <v>0604</v>
      </c>
      <c r="H648" s="4">
        <f>IF($C648&lt;65,65-$C648,0)</f>
        <v>0</v>
      </c>
      <c r="I648" s="4">
        <f>IF($C648&gt;=65,$C648-65,0)</f>
        <v>1.1833500000000043</v>
      </c>
    </row>
    <row r="649" spans="2:9" x14ac:dyDescent="0.2">
      <c r="B649" s="9">
        <v>41065</v>
      </c>
      <c r="C649" s="8">
        <v>61.797199999999997</v>
      </c>
      <c r="D649" s="5" t="str">
        <f>TEXT(B649,"mmyy")</f>
        <v>0612</v>
      </c>
      <c r="E649" s="5" t="str">
        <f>LEFT(D649,2)</f>
        <v>06</v>
      </c>
      <c r="F649" s="5" t="str">
        <f>TEXT(B649,"dd")</f>
        <v>05</v>
      </c>
      <c r="G649" s="5" t="str">
        <f>E649&amp;F649</f>
        <v>0605</v>
      </c>
      <c r="H649" s="4">
        <f>IF($C649&lt;65,65-$C649,0)</f>
        <v>3.2028000000000034</v>
      </c>
      <c r="I649" s="4">
        <f>IF($C649&gt;=65,$C649-65,0)</f>
        <v>0</v>
      </c>
    </row>
    <row r="650" spans="2:9" x14ac:dyDescent="0.2">
      <c r="B650" s="9">
        <v>41066</v>
      </c>
      <c r="C650" s="8">
        <v>64.423850000000002</v>
      </c>
      <c r="D650" s="5" t="str">
        <f>TEXT(B650,"mmyy")</f>
        <v>0612</v>
      </c>
      <c r="E650" s="5" t="str">
        <f>LEFT(D650,2)</f>
        <v>06</v>
      </c>
      <c r="F650" s="5" t="str">
        <f>TEXT(B650,"dd")</f>
        <v>06</v>
      </c>
      <c r="G650" s="5" t="str">
        <f>E650&amp;F650</f>
        <v>0606</v>
      </c>
      <c r="H650" s="4">
        <f>IF($C650&lt;65,65-$C650,0)</f>
        <v>0.57614999999999839</v>
      </c>
      <c r="I650" s="4">
        <f>IF($C650&gt;=65,$C650-65,0)</f>
        <v>0</v>
      </c>
    </row>
    <row r="651" spans="2:9" x14ac:dyDescent="0.2">
      <c r="B651" s="9">
        <v>41067</v>
      </c>
      <c r="C651" s="8">
        <v>67.260199999999998</v>
      </c>
      <c r="D651" s="5" t="str">
        <f>TEXT(B651,"mmyy")</f>
        <v>0612</v>
      </c>
      <c r="E651" s="5" t="str">
        <f>LEFT(D651,2)</f>
        <v>06</v>
      </c>
      <c r="F651" s="5" t="str">
        <f>TEXT(B651,"dd")</f>
        <v>07</v>
      </c>
      <c r="G651" s="5" t="str">
        <f>E651&amp;F651</f>
        <v>0607</v>
      </c>
      <c r="H651" s="4">
        <f>IF($C651&lt;65,65-$C651,0)</f>
        <v>0</v>
      </c>
      <c r="I651" s="4">
        <f>IF($C651&gt;=65,$C651-65,0)</f>
        <v>2.2601999999999975</v>
      </c>
    </row>
    <row r="652" spans="2:9" x14ac:dyDescent="0.2">
      <c r="B652" s="9">
        <v>41068</v>
      </c>
      <c r="C652" s="8">
        <v>72.413600000000002</v>
      </c>
      <c r="D652" s="5" t="str">
        <f>TEXT(B652,"mmyy")</f>
        <v>0612</v>
      </c>
      <c r="E652" s="5" t="str">
        <f>LEFT(D652,2)</f>
        <v>06</v>
      </c>
      <c r="F652" s="5" t="str">
        <f>TEXT(B652,"dd")</f>
        <v>08</v>
      </c>
      <c r="G652" s="5" t="str">
        <f>E652&amp;F652</f>
        <v>0608</v>
      </c>
      <c r="H652" s="4">
        <f>IF($C652&lt;65,65-$C652,0)</f>
        <v>0</v>
      </c>
      <c r="I652" s="4">
        <f>IF($C652&gt;=65,$C652-65,0)</f>
        <v>7.4136000000000024</v>
      </c>
    </row>
    <row r="653" spans="2:9" x14ac:dyDescent="0.2">
      <c r="B653" s="9">
        <v>41069</v>
      </c>
      <c r="C653" s="8">
        <v>75.866900000000001</v>
      </c>
      <c r="D653" s="5" t="str">
        <f>TEXT(B653,"mmyy")</f>
        <v>0612</v>
      </c>
      <c r="E653" s="5" t="str">
        <f>LEFT(D653,2)</f>
        <v>06</v>
      </c>
      <c r="F653" s="5" t="str">
        <f>TEXT(B653,"dd")</f>
        <v>09</v>
      </c>
      <c r="G653" s="5" t="str">
        <f>E653&amp;F653</f>
        <v>0609</v>
      </c>
      <c r="H653" s="4">
        <f>IF($C653&lt;65,65-$C653,0)</f>
        <v>0</v>
      </c>
      <c r="I653" s="4">
        <f>IF($C653&gt;=65,$C653-65,0)</f>
        <v>10.866900000000001</v>
      </c>
    </row>
    <row r="654" spans="2:9" x14ac:dyDescent="0.2">
      <c r="B654" s="9">
        <v>41070</v>
      </c>
      <c r="C654" s="8">
        <v>79.713049999999996</v>
      </c>
      <c r="D654" s="5" t="str">
        <f>TEXT(B654,"mmyy")</f>
        <v>0612</v>
      </c>
      <c r="E654" s="5" t="str">
        <f>LEFT(D654,2)</f>
        <v>06</v>
      </c>
      <c r="F654" s="5" t="str">
        <f>TEXT(B654,"dd")</f>
        <v>10</v>
      </c>
      <c r="G654" s="5" t="str">
        <f>E654&amp;F654</f>
        <v>0610</v>
      </c>
      <c r="H654" s="4">
        <f>IF($C654&lt;65,65-$C654,0)</f>
        <v>0</v>
      </c>
      <c r="I654" s="4">
        <f>IF($C654&gt;=65,$C654-65,0)</f>
        <v>14.713049999999996</v>
      </c>
    </row>
    <row r="655" spans="2:9" x14ac:dyDescent="0.2">
      <c r="B655" s="9">
        <v>41071</v>
      </c>
      <c r="C655" s="8">
        <v>74.927750000000003</v>
      </c>
      <c r="D655" s="5" t="str">
        <f>TEXT(B655,"mmyy")</f>
        <v>0612</v>
      </c>
      <c r="E655" s="5" t="str">
        <f>LEFT(D655,2)</f>
        <v>06</v>
      </c>
      <c r="F655" s="5" t="str">
        <f>TEXT(B655,"dd")</f>
        <v>11</v>
      </c>
      <c r="G655" s="5" t="str">
        <f>E655&amp;F655</f>
        <v>0611</v>
      </c>
      <c r="H655" s="4">
        <f>IF($C655&lt;65,65-$C655,0)</f>
        <v>0</v>
      </c>
      <c r="I655" s="4">
        <f>IF($C655&gt;=65,$C655-65,0)</f>
        <v>9.9277500000000032</v>
      </c>
    </row>
    <row r="656" spans="2:9" x14ac:dyDescent="0.2">
      <c r="B656" s="9">
        <v>41072</v>
      </c>
      <c r="C656" s="8">
        <v>66.757999999999996</v>
      </c>
      <c r="D656" s="5" t="str">
        <f>TEXT(B656,"mmyy")</f>
        <v>0612</v>
      </c>
      <c r="E656" s="5" t="str">
        <f>LEFT(D656,2)</f>
        <v>06</v>
      </c>
      <c r="F656" s="5" t="str">
        <f>TEXT(B656,"dd")</f>
        <v>12</v>
      </c>
      <c r="G656" s="5" t="str">
        <f>E656&amp;F656</f>
        <v>0612</v>
      </c>
      <c r="H656" s="4">
        <f>IF($C656&lt;65,65-$C656,0)</f>
        <v>0</v>
      </c>
      <c r="I656" s="4">
        <f>IF($C656&gt;=65,$C656-65,0)</f>
        <v>1.7579999999999956</v>
      </c>
    </row>
    <row r="657" spans="2:9" x14ac:dyDescent="0.2">
      <c r="B657" s="9">
        <v>41073</v>
      </c>
      <c r="C657" s="8">
        <v>67.099999999999994</v>
      </c>
      <c r="D657" s="5" t="str">
        <f>TEXT(B657,"mmyy")</f>
        <v>0612</v>
      </c>
      <c r="E657" s="5" t="str">
        <f>LEFT(D657,2)</f>
        <v>06</v>
      </c>
      <c r="F657" s="5" t="str">
        <f>TEXT(B657,"dd")</f>
        <v>13</v>
      </c>
      <c r="G657" s="5" t="str">
        <f>E657&amp;F657</f>
        <v>0613</v>
      </c>
      <c r="H657" s="4">
        <f>IF($C657&lt;65,65-$C657,0)</f>
        <v>0</v>
      </c>
      <c r="I657" s="4">
        <f>IF($C657&gt;=65,$C657-65,0)</f>
        <v>2.0999999999999943</v>
      </c>
    </row>
    <row r="658" spans="2:9" x14ac:dyDescent="0.2">
      <c r="B658" s="9">
        <v>41074</v>
      </c>
      <c r="C658" s="8">
        <v>72.146299999999997</v>
      </c>
      <c r="D658" s="5" t="str">
        <f>TEXT(B658,"mmyy")</f>
        <v>0612</v>
      </c>
      <c r="E658" s="5" t="str">
        <f>LEFT(D658,2)</f>
        <v>06</v>
      </c>
      <c r="F658" s="5" t="str">
        <f>TEXT(B658,"dd")</f>
        <v>14</v>
      </c>
      <c r="G658" s="5" t="str">
        <f>E658&amp;F658</f>
        <v>0614</v>
      </c>
      <c r="H658" s="4">
        <f>IF($C658&lt;65,65-$C658,0)</f>
        <v>0</v>
      </c>
      <c r="I658" s="4">
        <f>IF($C658&gt;=65,$C658-65,0)</f>
        <v>7.1462999999999965</v>
      </c>
    </row>
    <row r="659" spans="2:9" x14ac:dyDescent="0.2">
      <c r="B659" s="9">
        <v>41075</v>
      </c>
      <c r="C659" s="8">
        <v>79.269800000000004</v>
      </c>
      <c r="D659" s="5" t="str">
        <f>TEXT(B659,"mmyy")</f>
        <v>0612</v>
      </c>
      <c r="E659" s="5" t="str">
        <f>LEFT(D659,2)</f>
        <v>06</v>
      </c>
      <c r="F659" s="5" t="str">
        <f>TEXT(B659,"dd")</f>
        <v>15</v>
      </c>
      <c r="G659" s="5" t="str">
        <f>E659&amp;F659</f>
        <v>0615</v>
      </c>
      <c r="H659" s="4">
        <f>IF($C659&lt;65,65-$C659,0)</f>
        <v>0</v>
      </c>
      <c r="I659" s="4">
        <f>IF($C659&gt;=65,$C659-65,0)</f>
        <v>14.269800000000004</v>
      </c>
    </row>
    <row r="660" spans="2:9" x14ac:dyDescent="0.2">
      <c r="B660" s="9">
        <v>41076</v>
      </c>
      <c r="C660" s="8">
        <v>81.797449999999998</v>
      </c>
      <c r="D660" s="5" t="str">
        <f>TEXT(B660,"mmyy")</f>
        <v>0612</v>
      </c>
      <c r="E660" s="5" t="str">
        <f>LEFT(D660,2)</f>
        <v>06</v>
      </c>
      <c r="F660" s="5" t="str">
        <f>TEXT(B660,"dd")</f>
        <v>16</v>
      </c>
      <c r="G660" s="5" t="str">
        <f>E660&amp;F660</f>
        <v>0616</v>
      </c>
      <c r="H660" s="4">
        <f>IF($C660&lt;65,65-$C660,0)</f>
        <v>0</v>
      </c>
      <c r="I660" s="4">
        <f>IF($C660&gt;=65,$C660-65,0)</f>
        <v>16.797449999999998</v>
      </c>
    </row>
    <row r="661" spans="2:9" x14ac:dyDescent="0.2">
      <c r="B661" s="9">
        <v>41077</v>
      </c>
      <c r="C661" s="8">
        <v>76.515799999999999</v>
      </c>
      <c r="D661" s="5" t="str">
        <f>TEXT(B661,"mmyy")</f>
        <v>0612</v>
      </c>
      <c r="E661" s="5" t="str">
        <f>LEFT(D661,2)</f>
        <v>06</v>
      </c>
      <c r="F661" s="5" t="str">
        <f>TEXT(B661,"dd")</f>
        <v>17</v>
      </c>
      <c r="G661" s="5" t="str">
        <f>E661&amp;F661</f>
        <v>0617</v>
      </c>
      <c r="H661" s="4">
        <f>IF($C661&lt;65,65-$C661,0)</f>
        <v>0</v>
      </c>
      <c r="I661" s="4">
        <f>IF($C661&gt;=65,$C661-65,0)</f>
        <v>11.515799999999999</v>
      </c>
    </row>
    <row r="662" spans="2:9" x14ac:dyDescent="0.2">
      <c r="B662" s="9">
        <v>41078</v>
      </c>
      <c r="C662" s="8">
        <v>81.926599999999993</v>
      </c>
      <c r="D662" s="5" t="str">
        <f>TEXT(B662,"mmyy")</f>
        <v>0612</v>
      </c>
      <c r="E662" s="5" t="str">
        <f>LEFT(D662,2)</f>
        <v>06</v>
      </c>
      <c r="F662" s="5" t="str">
        <f>TEXT(B662,"dd")</f>
        <v>18</v>
      </c>
      <c r="G662" s="5" t="str">
        <f>E662&amp;F662</f>
        <v>0618</v>
      </c>
      <c r="H662" s="4">
        <f>IF($C662&lt;65,65-$C662,0)</f>
        <v>0</v>
      </c>
      <c r="I662" s="4">
        <f>IF($C662&gt;=65,$C662-65,0)</f>
        <v>16.926599999999993</v>
      </c>
    </row>
    <row r="663" spans="2:9" x14ac:dyDescent="0.2">
      <c r="B663" s="9">
        <v>41079</v>
      </c>
      <c r="C663" s="8">
        <v>81.313699999999997</v>
      </c>
      <c r="D663" s="5" t="str">
        <f>TEXT(B663,"mmyy")</f>
        <v>0612</v>
      </c>
      <c r="E663" s="5" t="str">
        <f>LEFT(D663,2)</f>
        <v>06</v>
      </c>
      <c r="F663" s="5" t="str">
        <f>TEXT(B663,"dd")</f>
        <v>19</v>
      </c>
      <c r="G663" s="5" t="str">
        <f>E663&amp;F663</f>
        <v>0619</v>
      </c>
      <c r="H663" s="4">
        <f>IF($C663&lt;65,65-$C663,0)</f>
        <v>0</v>
      </c>
      <c r="I663" s="4">
        <f>IF($C663&gt;=65,$C663-65,0)</f>
        <v>16.313699999999997</v>
      </c>
    </row>
    <row r="664" spans="2:9" x14ac:dyDescent="0.2">
      <c r="B664" s="9">
        <v>41080</v>
      </c>
      <c r="C664" s="8">
        <v>81.690349999999995</v>
      </c>
      <c r="D664" s="5" t="str">
        <f>TEXT(B664,"mmyy")</f>
        <v>0612</v>
      </c>
      <c r="E664" s="5" t="str">
        <f>LEFT(D664,2)</f>
        <v>06</v>
      </c>
      <c r="F664" s="5" t="str">
        <f>TEXT(B664,"dd")</f>
        <v>20</v>
      </c>
      <c r="G664" s="5" t="str">
        <f>E664&amp;F664</f>
        <v>0620</v>
      </c>
      <c r="H664" s="4">
        <f>IF($C664&lt;65,65-$C664,0)</f>
        <v>0</v>
      </c>
      <c r="I664" s="4">
        <f>IF($C664&gt;=65,$C664-65,0)</f>
        <v>16.690349999999995</v>
      </c>
    </row>
    <row r="665" spans="2:9" x14ac:dyDescent="0.2">
      <c r="B665" s="9">
        <v>41081</v>
      </c>
      <c r="C665" s="8">
        <v>76.852850000000004</v>
      </c>
      <c r="D665" s="5" t="str">
        <f>TEXT(B665,"mmyy")</f>
        <v>0612</v>
      </c>
      <c r="E665" s="5" t="str">
        <f>LEFT(D665,2)</f>
        <v>06</v>
      </c>
      <c r="F665" s="5" t="str">
        <f>TEXT(B665,"dd")</f>
        <v>21</v>
      </c>
      <c r="G665" s="5" t="str">
        <f>E665&amp;F665</f>
        <v>0621</v>
      </c>
      <c r="H665" s="4">
        <f>IF($C665&lt;65,65-$C665,0)</f>
        <v>0</v>
      </c>
      <c r="I665" s="4">
        <f>IF($C665&gt;=65,$C665-65,0)</f>
        <v>11.852850000000004</v>
      </c>
    </row>
    <row r="666" spans="2:9" x14ac:dyDescent="0.2">
      <c r="B666" s="9">
        <v>41082</v>
      </c>
      <c r="C666" s="8">
        <v>72.874849999999995</v>
      </c>
      <c r="D666" s="5" t="str">
        <f>TEXT(B666,"mmyy")</f>
        <v>0612</v>
      </c>
      <c r="E666" s="5" t="str">
        <f>LEFT(D666,2)</f>
        <v>06</v>
      </c>
      <c r="F666" s="5" t="str">
        <f>TEXT(B666,"dd")</f>
        <v>22</v>
      </c>
      <c r="G666" s="5" t="str">
        <f>E666&amp;F666</f>
        <v>0622</v>
      </c>
      <c r="H666" s="4">
        <f>IF($C666&lt;65,65-$C666,0)</f>
        <v>0</v>
      </c>
      <c r="I666" s="4">
        <f>IF($C666&gt;=65,$C666-65,0)</f>
        <v>7.874849999999995</v>
      </c>
    </row>
    <row r="667" spans="2:9" x14ac:dyDescent="0.2">
      <c r="B667" s="9">
        <v>41083</v>
      </c>
      <c r="C667" s="8">
        <v>77.854550000000003</v>
      </c>
      <c r="D667" s="5" t="str">
        <f>TEXT(B667,"mmyy")</f>
        <v>0612</v>
      </c>
      <c r="E667" s="5" t="str">
        <f>LEFT(D667,2)</f>
        <v>06</v>
      </c>
      <c r="F667" s="5" t="str">
        <f>TEXT(B667,"dd")</f>
        <v>23</v>
      </c>
      <c r="G667" s="5" t="str">
        <f>E667&amp;F667</f>
        <v>0623</v>
      </c>
      <c r="H667" s="4">
        <f>IF($C667&lt;65,65-$C667,0)</f>
        <v>0</v>
      </c>
      <c r="I667" s="4">
        <f>IF($C667&gt;=65,$C667-65,0)</f>
        <v>12.854550000000003</v>
      </c>
    </row>
    <row r="668" spans="2:9" x14ac:dyDescent="0.2">
      <c r="B668" s="9">
        <v>41084</v>
      </c>
      <c r="C668" s="8">
        <v>79.281949999999995</v>
      </c>
      <c r="D668" s="5" t="str">
        <f>TEXT(B668,"mmyy")</f>
        <v>0612</v>
      </c>
      <c r="E668" s="5" t="str">
        <f>LEFT(D668,2)</f>
        <v>06</v>
      </c>
      <c r="F668" s="5" t="str">
        <f>TEXT(B668,"dd")</f>
        <v>24</v>
      </c>
      <c r="G668" s="5" t="str">
        <f>E668&amp;F668</f>
        <v>0624</v>
      </c>
      <c r="H668" s="4">
        <f>IF($C668&lt;65,65-$C668,0)</f>
        <v>0</v>
      </c>
      <c r="I668" s="4">
        <f>IF($C668&gt;=65,$C668-65,0)</f>
        <v>14.281949999999995</v>
      </c>
    </row>
    <row r="669" spans="2:9" x14ac:dyDescent="0.2">
      <c r="B669" s="9">
        <v>41085</v>
      </c>
      <c r="C669" s="8">
        <v>70.470050000000001</v>
      </c>
      <c r="D669" s="5" t="str">
        <f>TEXT(B669,"mmyy")</f>
        <v>0612</v>
      </c>
      <c r="E669" s="5" t="str">
        <f>LEFT(D669,2)</f>
        <v>06</v>
      </c>
      <c r="F669" s="5" t="str">
        <f>TEXT(B669,"dd")</f>
        <v>25</v>
      </c>
      <c r="G669" s="5" t="str">
        <f>E669&amp;F669</f>
        <v>0625</v>
      </c>
      <c r="H669" s="4">
        <f>IF($C669&lt;65,65-$C669,0)</f>
        <v>0</v>
      </c>
      <c r="I669" s="4">
        <f>IF($C669&gt;=65,$C669-65,0)</f>
        <v>5.4700500000000005</v>
      </c>
    </row>
    <row r="670" spans="2:9" x14ac:dyDescent="0.2">
      <c r="B670" s="9">
        <v>41086</v>
      </c>
      <c r="C670" s="8">
        <v>70.047499999999999</v>
      </c>
      <c r="D670" s="5" t="str">
        <f>TEXT(B670,"mmyy")</f>
        <v>0612</v>
      </c>
      <c r="E670" s="5" t="str">
        <f>LEFT(D670,2)</f>
        <v>06</v>
      </c>
      <c r="F670" s="5" t="str">
        <f>TEXT(B670,"dd")</f>
        <v>26</v>
      </c>
      <c r="G670" s="5" t="str">
        <f>E670&amp;F670</f>
        <v>0626</v>
      </c>
      <c r="H670" s="4">
        <f>IF($C670&lt;65,65-$C670,0)</f>
        <v>0</v>
      </c>
      <c r="I670" s="4">
        <f>IF($C670&gt;=65,$C670-65,0)</f>
        <v>5.0474999999999994</v>
      </c>
    </row>
    <row r="671" spans="2:9" x14ac:dyDescent="0.2">
      <c r="B671" s="9">
        <v>41087</v>
      </c>
      <c r="C671" s="8">
        <v>79.490750000000006</v>
      </c>
      <c r="D671" s="5" t="str">
        <f>TEXT(B671,"mmyy")</f>
        <v>0612</v>
      </c>
      <c r="E671" s="5" t="str">
        <f>LEFT(D671,2)</f>
        <v>06</v>
      </c>
      <c r="F671" s="5" t="str">
        <f>TEXT(B671,"dd")</f>
        <v>27</v>
      </c>
      <c r="G671" s="5" t="str">
        <f>E671&amp;F671</f>
        <v>0627</v>
      </c>
      <c r="H671" s="4">
        <f>IF($C671&lt;65,65-$C671,0)</f>
        <v>0</v>
      </c>
      <c r="I671" s="4">
        <f>IF($C671&gt;=65,$C671-65,0)</f>
        <v>14.490750000000006</v>
      </c>
    </row>
    <row r="672" spans="2:9" x14ac:dyDescent="0.2">
      <c r="B672" s="9">
        <v>41088</v>
      </c>
      <c r="C672" s="8">
        <v>89.26925</v>
      </c>
      <c r="D672" s="5" t="str">
        <f>TEXT(B672,"mmyy")</f>
        <v>0612</v>
      </c>
      <c r="E672" s="5" t="str">
        <f>LEFT(D672,2)</f>
        <v>06</v>
      </c>
      <c r="F672" s="5" t="str">
        <f>TEXT(B672,"dd")</f>
        <v>28</v>
      </c>
      <c r="G672" s="5" t="str">
        <f>E672&amp;F672</f>
        <v>0628</v>
      </c>
      <c r="H672" s="4">
        <f>IF($C672&lt;65,65-$C672,0)</f>
        <v>0</v>
      </c>
      <c r="I672" s="4">
        <f>IF($C672&gt;=65,$C672-65,0)</f>
        <v>24.26925</v>
      </c>
    </row>
    <row r="673" spans="2:9" x14ac:dyDescent="0.2">
      <c r="B673" s="9">
        <v>41089</v>
      </c>
      <c r="C673" s="8">
        <v>82.331599999999995</v>
      </c>
      <c r="D673" s="5" t="str">
        <f>TEXT(B673,"mmyy")</f>
        <v>0612</v>
      </c>
      <c r="E673" s="5" t="str">
        <f>LEFT(D673,2)</f>
        <v>06</v>
      </c>
      <c r="F673" s="5" t="str">
        <f>TEXT(B673,"dd")</f>
        <v>29</v>
      </c>
      <c r="G673" s="5" t="str">
        <f>E673&amp;F673</f>
        <v>0629</v>
      </c>
      <c r="H673" s="4">
        <f>IF($C673&lt;65,65-$C673,0)</f>
        <v>0</v>
      </c>
      <c r="I673" s="4">
        <f>IF($C673&gt;=65,$C673-65,0)</f>
        <v>17.331599999999995</v>
      </c>
    </row>
    <row r="674" spans="2:9" x14ac:dyDescent="0.2">
      <c r="B674" s="9">
        <v>41090</v>
      </c>
      <c r="C674" s="8">
        <v>82.79195</v>
      </c>
      <c r="D674" s="5" t="str">
        <f>TEXT(B674,"mmyy")</f>
        <v>0612</v>
      </c>
      <c r="E674" s="5" t="str">
        <f>LEFT(D674,2)</f>
        <v>06</v>
      </c>
      <c r="F674" s="5" t="str">
        <f>TEXT(B674,"dd")</f>
        <v>30</v>
      </c>
      <c r="G674" s="5" t="str">
        <f>E674&amp;F674</f>
        <v>0630</v>
      </c>
      <c r="H674" s="4">
        <f>IF($C674&lt;65,65-$C674,0)</f>
        <v>0</v>
      </c>
      <c r="I674" s="4">
        <f>IF($C674&gt;=65,$C674-65,0)</f>
        <v>17.79195</v>
      </c>
    </row>
    <row r="675" spans="2:9" x14ac:dyDescent="0.2">
      <c r="B675" s="9">
        <v>41091</v>
      </c>
      <c r="C675" s="8">
        <v>82.339699999999993</v>
      </c>
      <c r="D675" s="5" t="str">
        <f>TEXT(B675,"mmyy")</f>
        <v>0712</v>
      </c>
      <c r="E675" s="5" t="str">
        <f>LEFT(D675,2)</f>
        <v>07</v>
      </c>
      <c r="F675" s="5" t="str">
        <f>TEXT(B675,"dd")</f>
        <v>01</v>
      </c>
      <c r="G675" s="5" t="str">
        <f>E675&amp;F675</f>
        <v>0701</v>
      </c>
      <c r="H675" s="4">
        <f>IF($C675&lt;65,65-$C675,0)</f>
        <v>0</v>
      </c>
      <c r="I675" s="4">
        <f>IF($C675&gt;=65,$C675-65,0)</f>
        <v>17.339699999999993</v>
      </c>
    </row>
    <row r="676" spans="2:9" x14ac:dyDescent="0.2">
      <c r="B676" s="9">
        <v>41092</v>
      </c>
      <c r="C676" s="8">
        <v>83.311475000000002</v>
      </c>
      <c r="D676" s="5" t="str">
        <f>TEXT(B676,"mmyy")</f>
        <v>0712</v>
      </c>
      <c r="E676" s="5" t="str">
        <f>LEFT(D676,2)</f>
        <v>07</v>
      </c>
      <c r="F676" s="5" t="str">
        <f>TEXT(B676,"dd")</f>
        <v>02</v>
      </c>
      <c r="G676" s="5" t="str">
        <f>E676&amp;F676</f>
        <v>0702</v>
      </c>
      <c r="H676" s="4">
        <f>IF($C676&lt;65,65-$C676,0)</f>
        <v>0</v>
      </c>
      <c r="I676" s="4">
        <f>IF($C676&gt;=65,$C676-65,0)</f>
        <v>18.311475000000002</v>
      </c>
    </row>
    <row r="677" spans="2:9" x14ac:dyDescent="0.2">
      <c r="B677" s="9">
        <v>41093</v>
      </c>
      <c r="C677" s="8">
        <v>84.597800000000007</v>
      </c>
      <c r="D677" s="5" t="str">
        <f>TEXT(B677,"mmyy")</f>
        <v>0712</v>
      </c>
      <c r="E677" s="5" t="str">
        <f>LEFT(D677,2)</f>
        <v>07</v>
      </c>
      <c r="F677" s="5" t="str">
        <f>TEXT(B677,"dd")</f>
        <v>03</v>
      </c>
      <c r="G677" s="5" t="str">
        <f>E677&amp;F677</f>
        <v>0703</v>
      </c>
      <c r="H677" s="4">
        <f>IF($C677&lt;65,65-$C677,0)</f>
        <v>0</v>
      </c>
      <c r="I677" s="4">
        <f>IF($C677&gt;=65,$C677-65,0)</f>
        <v>19.597800000000007</v>
      </c>
    </row>
    <row r="678" spans="2:9" x14ac:dyDescent="0.2">
      <c r="B678" s="9">
        <v>41094</v>
      </c>
      <c r="C678" s="8">
        <v>88.048400000000001</v>
      </c>
      <c r="D678" s="5" t="str">
        <f>TEXT(B678,"mmyy")</f>
        <v>0712</v>
      </c>
      <c r="E678" s="5" t="str">
        <f>LEFT(D678,2)</f>
        <v>07</v>
      </c>
      <c r="F678" s="5" t="str">
        <f>TEXT(B678,"dd")</f>
        <v>04</v>
      </c>
      <c r="G678" s="5" t="str">
        <f>E678&amp;F678</f>
        <v>0704</v>
      </c>
      <c r="H678" s="4">
        <f>IF($C678&lt;65,65-$C678,0)</f>
        <v>0</v>
      </c>
      <c r="I678" s="4">
        <f>IF($C678&gt;=65,$C678-65,0)</f>
        <v>23.048400000000001</v>
      </c>
    </row>
    <row r="679" spans="2:9" x14ac:dyDescent="0.2">
      <c r="B679" s="9">
        <v>41095</v>
      </c>
      <c r="C679" s="8">
        <v>89.051900000000003</v>
      </c>
      <c r="D679" s="5" t="str">
        <f>TEXT(B679,"mmyy")</f>
        <v>0712</v>
      </c>
      <c r="E679" s="5" t="str">
        <f>LEFT(D679,2)</f>
        <v>07</v>
      </c>
      <c r="F679" s="5" t="str">
        <f>TEXT(B679,"dd")</f>
        <v>05</v>
      </c>
      <c r="G679" s="5" t="str">
        <f>E679&amp;F679</f>
        <v>0705</v>
      </c>
      <c r="H679" s="4">
        <f>IF($C679&lt;65,65-$C679,0)</f>
        <v>0</v>
      </c>
      <c r="I679" s="4">
        <f>IF($C679&gt;=65,$C679-65,0)</f>
        <v>24.051900000000003</v>
      </c>
    </row>
    <row r="680" spans="2:9" x14ac:dyDescent="0.2">
      <c r="B680" s="9">
        <v>41096</v>
      </c>
      <c r="C680" s="8">
        <v>89.397499999999994</v>
      </c>
      <c r="D680" s="5" t="str">
        <f>TEXT(B680,"mmyy")</f>
        <v>0712</v>
      </c>
      <c r="E680" s="5" t="str">
        <f>LEFT(D680,2)</f>
        <v>07</v>
      </c>
      <c r="F680" s="5" t="str">
        <f>TEXT(B680,"dd")</f>
        <v>06</v>
      </c>
      <c r="G680" s="5" t="str">
        <f>E680&amp;F680</f>
        <v>0706</v>
      </c>
      <c r="H680" s="4">
        <f>IF($C680&lt;65,65-$C680,0)</f>
        <v>0</v>
      </c>
      <c r="I680" s="4">
        <f>IF($C680&gt;=65,$C680-65,0)</f>
        <v>24.397499999999994</v>
      </c>
    </row>
    <row r="681" spans="2:9" x14ac:dyDescent="0.2">
      <c r="B681" s="9">
        <v>41097</v>
      </c>
      <c r="C681" s="8">
        <v>88.817449999999994</v>
      </c>
      <c r="D681" s="5" t="str">
        <f>TEXT(B681,"mmyy")</f>
        <v>0712</v>
      </c>
      <c r="E681" s="5" t="str">
        <f>LEFT(D681,2)</f>
        <v>07</v>
      </c>
      <c r="F681" s="5" t="str">
        <f>TEXT(B681,"dd")</f>
        <v>07</v>
      </c>
      <c r="G681" s="5" t="str">
        <f>E681&amp;F681</f>
        <v>0707</v>
      </c>
      <c r="H681" s="4">
        <f>IF($C681&lt;65,65-$C681,0)</f>
        <v>0</v>
      </c>
      <c r="I681" s="4">
        <f>IF($C681&gt;=65,$C681-65,0)</f>
        <v>23.817449999999994</v>
      </c>
    </row>
    <row r="682" spans="2:9" x14ac:dyDescent="0.2">
      <c r="B682" s="9">
        <v>41098</v>
      </c>
      <c r="C682" s="8">
        <v>79.196899999999999</v>
      </c>
      <c r="D682" s="5" t="str">
        <f>TEXT(B682,"mmyy")</f>
        <v>0712</v>
      </c>
      <c r="E682" s="5" t="str">
        <f>LEFT(D682,2)</f>
        <v>07</v>
      </c>
      <c r="F682" s="5" t="str">
        <f>TEXT(B682,"dd")</f>
        <v>08</v>
      </c>
      <c r="G682" s="5" t="str">
        <f>E682&amp;F682</f>
        <v>0708</v>
      </c>
      <c r="H682" s="4">
        <f>IF($C682&lt;65,65-$C682,0)</f>
        <v>0</v>
      </c>
      <c r="I682" s="4">
        <f>IF($C682&gt;=65,$C682-65,0)</f>
        <v>14.196899999999999</v>
      </c>
    </row>
    <row r="683" spans="2:9" x14ac:dyDescent="0.2">
      <c r="B683" s="9">
        <v>41099</v>
      </c>
      <c r="C683" s="8">
        <v>78.102050000000006</v>
      </c>
      <c r="D683" s="5" t="str">
        <f>TEXT(B683,"mmyy")</f>
        <v>0712</v>
      </c>
      <c r="E683" s="5" t="str">
        <f>LEFT(D683,2)</f>
        <v>07</v>
      </c>
      <c r="F683" s="5" t="str">
        <f>TEXT(B683,"dd")</f>
        <v>09</v>
      </c>
      <c r="G683" s="5" t="str">
        <f>E683&amp;F683</f>
        <v>0709</v>
      </c>
      <c r="H683" s="4">
        <f>IF($C683&lt;65,65-$C683,0)</f>
        <v>0</v>
      </c>
      <c r="I683" s="4">
        <f>IF($C683&gt;=65,$C683-65,0)</f>
        <v>13.102050000000006</v>
      </c>
    </row>
    <row r="684" spans="2:9" x14ac:dyDescent="0.2">
      <c r="B684" s="9">
        <v>41100</v>
      </c>
      <c r="C684" s="8">
        <v>78.234350000000006</v>
      </c>
      <c r="D684" s="5" t="str">
        <f>TEXT(B684,"mmyy")</f>
        <v>0712</v>
      </c>
      <c r="E684" s="5" t="str">
        <f>LEFT(D684,2)</f>
        <v>07</v>
      </c>
      <c r="F684" s="5" t="str">
        <f>TEXT(B684,"dd")</f>
        <v>10</v>
      </c>
      <c r="G684" s="5" t="str">
        <f>E684&amp;F684</f>
        <v>0710</v>
      </c>
      <c r="H684" s="4">
        <f>IF($C684&lt;65,65-$C684,0)</f>
        <v>0</v>
      </c>
      <c r="I684" s="4">
        <f>IF($C684&gt;=65,$C684-65,0)</f>
        <v>13.234350000000006</v>
      </c>
    </row>
    <row r="685" spans="2:9" x14ac:dyDescent="0.2">
      <c r="B685" s="9">
        <v>41101</v>
      </c>
      <c r="C685" s="8">
        <v>78.827449999999999</v>
      </c>
      <c r="D685" s="5" t="str">
        <f>TEXT(B685,"mmyy")</f>
        <v>0712</v>
      </c>
      <c r="E685" s="5" t="str">
        <f>LEFT(D685,2)</f>
        <v>07</v>
      </c>
      <c r="F685" s="5" t="str">
        <f>TEXT(B685,"dd")</f>
        <v>11</v>
      </c>
      <c r="G685" s="5" t="str">
        <f>E685&amp;F685</f>
        <v>0711</v>
      </c>
      <c r="H685" s="4">
        <f>IF($C685&lt;65,65-$C685,0)</f>
        <v>0</v>
      </c>
      <c r="I685" s="4">
        <f>IF($C685&gt;=65,$C685-65,0)</f>
        <v>13.827449999999999</v>
      </c>
    </row>
    <row r="686" spans="2:9" x14ac:dyDescent="0.2">
      <c r="B686" s="9">
        <v>41102</v>
      </c>
      <c r="C686" s="8">
        <v>80.679199999999994</v>
      </c>
      <c r="D686" s="5" t="str">
        <f>TEXT(B686,"mmyy")</f>
        <v>0712</v>
      </c>
      <c r="E686" s="5" t="str">
        <f>LEFT(D686,2)</f>
        <v>07</v>
      </c>
      <c r="F686" s="5" t="str">
        <f>TEXT(B686,"dd")</f>
        <v>12</v>
      </c>
      <c r="G686" s="5" t="str">
        <f>E686&amp;F686</f>
        <v>0712</v>
      </c>
      <c r="H686" s="4">
        <f>IF($C686&lt;65,65-$C686,0)</f>
        <v>0</v>
      </c>
      <c r="I686" s="4">
        <f>IF($C686&gt;=65,$C686-65,0)</f>
        <v>15.679199999999994</v>
      </c>
    </row>
    <row r="687" spans="2:9" x14ac:dyDescent="0.2">
      <c r="B687" s="9">
        <v>41103</v>
      </c>
      <c r="C687" s="8">
        <v>80.887100000000004</v>
      </c>
      <c r="D687" s="5" t="str">
        <f>TEXT(B687,"mmyy")</f>
        <v>0712</v>
      </c>
      <c r="E687" s="5" t="str">
        <f>LEFT(D687,2)</f>
        <v>07</v>
      </c>
      <c r="F687" s="5" t="str">
        <f>TEXT(B687,"dd")</f>
        <v>13</v>
      </c>
      <c r="G687" s="5" t="str">
        <f>E687&amp;F687</f>
        <v>0713</v>
      </c>
      <c r="H687" s="4">
        <f>IF($C687&lt;65,65-$C687,0)</f>
        <v>0</v>
      </c>
      <c r="I687" s="4">
        <f>IF($C687&gt;=65,$C687-65,0)</f>
        <v>15.887100000000004</v>
      </c>
    </row>
    <row r="688" spans="2:9" x14ac:dyDescent="0.2">
      <c r="B688" s="9">
        <v>41104</v>
      </c>
      <c r="C688" s="8">
        <v>79.613600000000005</v>
      </c>
      <c r="D688" s="5" t="str">
        <f>TEXT(B688,"mmyy")</f>
        <v>0712</v>
      </c>
      <c r="E688" s="5" t="str">
        <f>LEFT(D688,2)</f>
        <v>07</v>
      </c>
      <c r="F688" s="5" t="str">
        <f>TEXT(B688,"dd")</f>
        <v>14</v>
      </c>
      <c r="G688" s="5" t="str">
        <f>E688&amp;F688</f>
        <v>0714</v>
      </c>
      <c r="H688" s="4">
        <f>IF($C688&lt;65,65-$C688,0)</f>
        <v>0</v>
      </c>
      <c r="I688" s="4">
        <f>IF($C688&gt;=65,$C688-65,0)</f>
        <v>14.613600000000005</v>
      </c>
    </row>
    <row r="689" spans="2:9" x14ac:dyDescent="0.2">
      <c r="B689" s="9">
        <v>41105</v>
      </c>
      <c r="C689" s="8">
        <v>80.597300000000004</v>
      </c>
      <c r="D689" s="5" t="str">
        <f>TEXT(B689,"mmyy")</f>
        <v>0712</v>
      </c>
      <c r="E689" s="5" t="str">
        <f>LEFT(D689,2)</f>
        <v>07</v>
      </c>
      <c r="F689" s="5" t="str">
        <f>TEXT(B689,"dd")</f>
        <v>15</v>
      </c>
      <c r="G689" s="5" t="str">
        <f>E689&amp;F689</f>
        <v>0715</v>
      </c>
      <c r="H689" s="4">
        <f>IF($C689&lt;65,65-$C689,0)</f>
        <v>0</v>
      </c>
      <c r="I689" s="4">
        <f>IF($C689&gt;=65,$C689-65,0)</f>
        <v>15.597300000000004</v>
      </c>
    </row>
    <row r="690" spans="2:9" x14ac:dyDescent="0.2">
      <c r="B690" s="9">
        <v>41106</v>
      </c>
      <c r="C690" s="8">
        <v>84.799850000000006</v>
      </c>
      <c r="D690" s="5" t="str">
        <f>TEXT(B690,"mmyy")</f>
        <v>0712</v>
      </c>
      <c r="E690" s="5" t="str">
        <f>LEFT(D690,2)</f>
        <v>07</v>
      </c>
      <c r="F690" s="5" t="str">
        <f>TEXT(B690,"dd")</f>
        <v>16</v>
      </c>
      <c r="G690" s="5" t="str">
        <f>E690&amp;F690</f>
        <v>0716</v>
      </c>
      <c r="H690" s="4">
        <f>IF($C690&lt;65,65-$C690,0)</f>
        <v>0</v>
      </c>
      <c r="I690" s="4">
        <f>IF($C690&gt;=65,$C690-65,0)</f>
        <v>19.799850000000006</v>
      </c>
    </row>
    <row r="691" spans="2:9" x14ac:dyDescent="0.2">
      <c r="B691" s="9">
        <v>41107</v>
      </c>
      <c r="C691" s="8">
        <v>86.683549999999997</v>
      </c>
      <c r="D691" s="5" t="str">
        <f>TEXT(B691,"mmyy")</f>
        <v>0712</v>
      </c>
      <c r="E691" s="5" t="str">
        <f>LEFT(D691,2)</f>
        <v>07</v>
      </c>
      <c r="F691" s="5" t="str">
        <f>TEXT(B691,"dd")</f>
        <v>17</v>
      </c>
      <c r="G691" s="5" t="str">
        <f>E691&amp;F691</f>
        <v>0717</v>
      </c>
      <c r="H691" s="4">
        <f>IF($C691&lt;65,65-$C691,0)</f>
        <v>0</v>
      </c>
      <c r="I691" s="4">
        <f>IF($C691&gt;=65,$C691-65,0)</f>
        <v>21.683549999999997</v>
      </c>
    </row>
    <row r="692" spans="2:9" x14ac:dyDescent="0.2">
      <c r="B692" s="9">
        <v>41108</v>
      </c>
      <c r="C692" s="8">
        <v>84.186499999999995</v>
      </c>
      <c r="D692" s="5" t="str">
        <f>TEXT(B692,"mmyy")</f>
        <v>0712</v>
      </c>
      <c r="E692" s="5" t="str">
        <f>LEFT(D692,2)</f>
        <v>07</v>
      </c>
      <c r="F692" s="5" t="str">
        <f>TEXT(B692,"dd")</f>
        <v>18</v>
      </c>
      <c r="G692" s="5" t="str">
        <f>E692&amp;F692</f>
        <v>0718</v>
      </c>
      <c r="H692" s="4">
        <f>IF($C692&lt;65,65-$C692,0)</f>
        <v>0</v>
      </c>
      <c r="I692" s="4">
        <f>IF($C692&gt;=65,$C692-65,0)</f>
        <v>19.186499999999995</v>
      </c>
    </row>
    <row r="693" spans="2:9" x14ac:dyDescent="0.2">
      <c r="B693" s="9">
        <v>41109</v>
      </c>
      <c r="C693" s="8">
        <v>78.717200000000005</v>
      </c>
      <c r="D693" s="5" t="str">
        <f>TEXT(B693,"mmyy")</f>
        <v>0712</v>
      </c>
      <c r="E693" s="5" t="str">
        <f>LEFT(D693,2)</f>
        <v>07</v>
      </c>
      <c r="F693" s="5" t="str">
        <f>TEXT(B693,"dd")</f>
        <v>19</v>
      </c>
      <c r="G693" s="5" t="str">
        <f>E693&amp;F693</f>
        <v>0719</v>
      </c>
      <c r="H693" s="4">
        <f>IF($C693&lt;65,65-$C693,0)</f>
        <v>0</v>
      </c>
      <c r="I693" s="4">
        <f>IF($C693&gt;=65,$C693-65,0)</f>
        <v>13.717200000000005</v>
      </c>
    </row>
    <row r="694" spans="2:9" x14ac:dyDescent="0.2">
      <c r="B694" s="9">
        <v>41110</v>
      </c>
      <c r="C694" s="8">
        <v>73.227199999999996</v>
      </c>
      <c r="D694" s="5" t="str">
        <f>TEXT(B694,"mmyy")</f>
        <v>0712</v>
      </c>
      <c r="E694" s="5" t="str">
        <f>LEFT(D694,2)</f>
        <v>07</v>
      </c>
      <c r="F694" s="5" t="str">
        <f>TEXT(B694,"dd")</f>
        <v>20</v>
      </c>
      <c r="G694" s="5" t="str">
        <f>E694&amp;F694</f>
        <v>0720</v>
      </c>
      <c r="H694" s="4">
        <f>IF($C694&lt;65,65-$C694,0)</f>
        <v>0</v>
      </c>
      <c r="I694" s="4">
        <f>IF($C694&gt;=65,$C694-65,0)</f>
        <v>8.2271999999999963</v>
      </c>
    </row>
    <row r="695" spans="2:9" x14ac:dyDescent="0.2">
      <c r="B695" s="9">
        <v>41111</v>
      </c>
      <c r="C695" s="8">
        <v>76.254575000000003</v>
      </c>
      <c r="D695" s="5" t="str">
        <f>TEXT(B695,"mmyy")</f>
        <v>0712</v>
      </c>
      <c r="E695" s="5" t="str">
        <f>LEFT(D695,2)</f>
        <v>07</v>
      </c>
      <c r="F695" s="5" t="str">
        <f>TEXT(B695,"dd")</f>
        <v>21</v>
      </c>
      <c r="G695" s="5" t="str">
        <f>E695&amp;F695</f>
        <v>0721</v>
      </c>
      <c r="H695" s="4">
        <f>IF($C695&lt;65,65-$C695,0)</f>
        <v>0</v>
      </c>
      <c r="I695" s="4">
        <f>IF($C695&gt;=65,$C695-65,0)</f>
        <v>11.254575000000003</v>
      </c>
    </row>
    <row r="696" spans="2:9" x14ac:dyDescent="0.2">
      <c r="B696" s="9">
        <v>41112</v>
      </c>
      <c r="C696" s="8">
        <v>80.956400000000002</v>
      </c>
      <c r="D696" s="5" t="str">
        <f>TEXT(B696,"mmyy")</f>
        <v>0712</v>
      </c>
      <c r="E696" s="5" t="str">
        <f>LEFT(D696,2)</f>
        <v>07</v>
      </c>
      <c r="F696" s="5" t="str">
        <f>TEXT(B696,"dd")</f>
        <v>22</v>
      </c>
      <c r="G696" s="5" t="str">
        <f>E696&amp;F696</f>
        <v>0722</v>
      </c>
      <c r="H696" s="4">
        <f>IF($C696&lt;65,65-$C696,0)</f>
        <v>0</v>
      </c>
      <c r="I696" s="4">
        <f>IF($C696&gt;=65,$C696-65,0)</f>
        <v>15.956400000000002</v>
      </c>
    </row>
    <row r="697" spans="2:9" x14ac:dyDescent="0.2">
      <c r="B697" s="9">
        <v>41113</v>
      </c>
      <c r="C697" s="8">
        <v>85.326800000000006</v>
      </c>
      <c r="D697" s="5" t="str">
        <f>TEXT(B697,"mmyy")</f>
        <v>0712</v>
      </c>
      <c r="E697" s="5" t="str">
        <f>LEFT(D697,2)</f>
        <v>07</v>
      </c>
      <c r="F697" s="5" t="str">
        <f>TEXT(B697,"dd")</f>
        <v>23</v>
      </c>
      <c r="G697" s="5" t="str">
        <f>E697&amp;F697</f>
        <v>0723</v>
      </c>
      <c r="H697" s="4">
        <f>IF($C697&lt;65,65-$C697,0)</f>
        <v>0</v>
      </c>
      <c r="I697" s="4">
        <f>IF($C697&gt;=65,$C697-65,0)</f>
        <v>20.326800000000006</v>
      </c>
    </row>
    <row r="698" spans="2:9" x14ac:dyDescent="0.2">
      <c r="B698" s="9">
        <v>41114</v>
      </c>
      <c r="C698" s="8">
        <v>80.363299999999995</v>
      </c>
      <c r="D698" s="5" t="str">
        <f>TEXT(B698,"mmyy")</f>
        <v>0712</v>
      </c>
      <c r="E698" s="5" t="str">
        <f>LEFT(D698,2)</f>
        <v>07</v>
      </c>
      <c r="F698" s="5" t="str">
        <f>TEXT(B698,"dd")</f>
        <v>24</v>
      </c>
      <c r="G698" s="5" t="str">
        <f>E698&amp;F698</f>
        <v>0724</v>
      </c>
      <c r="H698" s="4">
        <f>IF($C698&lt;65,65-$C698,0)</f>
        <v>0</v>
      </c>
      <c r="I698" s="4">
        <f>IF($C698&gt;=65,$C698-65,0)</f>
        <v>15.363299999999995</v>
      </c>
    </row>
    <row r="699" spans="2:9" x14ac:dyDescent="0.2">
      <c r="B699" s="9">
        <v>41115</v>
      </c>
      <c r="C699" s="8">
        <v>85.080200000000005</v>
      </c>
      <c r="D699" s="5" t="str">
        <f>TEXT(B699,"mmyy")</f>
        <v>0712</v>
      </c>
      <c r="E699" s="5" t="str">
        <f>LEFT(D699,2)</f>
        <v>07</v>
      </c>
      <c r="F699" s="5" t="str">
        <f>TEXT(B699,"dd")</f>
        <v>25</v>
      </c>
      <c r="G699" s="5" t="str">
        <f>E699&amp;F699</f>
        <v>0725</v>
      </c>
      <c r="H699" s="4">
        <f>IF($C699&lt;65,65-$C699,0)</f>
        <v>0</v>
      </c>
      <c r="I699" s="4">
        <f>IF($C699&gt;=65,$C699-65,0)</f>
        <v>20.080200000000005</v>
      </c>
    </row>
    <row r="700" spans="2:9" x14ac:dyDescent="0.2">
      <c r="B700" s="9">
        <v>41116</v>
      </c>
      <c r="C700" s="8">
        <v>78.264049999999997</v>
      </c>
      <c r="D700" s="5" t="str">
        <f>TEXT(B700,"mmyy")</f>
        <v>0712</v>
      </c>
      <c r="E700" s="5" t="str">
        <f>LEFT(D700,2)</f>
        <v>07</v>
      </c>
      <c r="F700" s="5" t="str">
        <f>TEXT(B700,"dd")</f>
        <v>26</v>
      </c>
      <c r="G700" s="5" t="str">
        <f>E700&amp;F700</f>
        <v>0726</v>
      </c>
      <c r="H700" s="4">
        <f>IF($C700&lt;65,65-$C700,0)</f>
        <v>0</v>
      </c>
      <c r="I700" s="4">
        <f>IF($C700&gt;=65,$C700-65,0)</f>
        <v>13.264049999999997</v>
      </c>
    </row>
    <row r="701" spans="2:9" x14ac:dyDescent="0.2">
      <c r="B701" s="9">
        <v>41117</v>
      </c>
      <c r="C701" s="8">
        <v>76.504549999999995</v>
      </c>
      <c r="D701" s="5" t="str">
        <f>TEXT(B701,"mmyy")</f>
        <v>0712</v>
      </c>
      <c r="E701" s="5" t="str">
        <f>LEFT(D701,2)</f>
        <v>07</v>
      </c>
      <c r="F701" s="5" t="str">
        <f>TEXT(B701,"dd")</f>
        <v>27</v>
      </c>
      <c r="G701" s="5" t="str">
        <f>E701&amp;F701</f>
        <v>0727</v>
      </c>
      <c r="H701" s="4">
        <f>IF($C701&lt;65,65-$C701,0)</f>
        <v>0</v>
      </c>
      <c r="I701" s="4">
        <f>IF($C701&gt;=65,$C701-65,0)</f>
        <v>11.504549999999995</v>
      </c>
    </row>
    <row r="702" spans="2:9" x14ac:dyDescent="0.2">
      <c r="B702" s="9">
        <v>41118</v>
      </c>
      <c r="C702" s="8">
        <v>72.901399999999995</v>
      </c>
      <c r="D702" s="5" t="str">
        <f>TEXT(B702,"mmyy")</f>
        <v>0712</v>
      </c>
      <c r="E702" s="5" t="str">
        <f>LEFT(D702,2)</f>
        <v>07</v>
      </c>
      <c r="F702" s="5" t="str">
        <f>TEXT(B702,"dd")</f>
        <v>28</v>
      </c>
      <c r="G702" s="5" t="str">
        <f>E702&amp;F702</f>
        <v>0728</v>
      </c>
      <c r="H702" s="4">
        <f>IF($C702&lt;65,65-$C702,0)</f>
        <v>0</v>
      </c>
      <c r="I702" s="4">
        <f>IF($C702&gt;=65,$C702-65,0)</f>
        <v>7.9013999999999953</v>
      </c>
    </row>
    <row r="703" spans="2:9" x14ac:dyDescent="0.2">
      <c r="B703" s="9">
        <v>41119</v>
      </c>
      <c r="C703" s="8">
        <v>76.137799999999999</v>
      </c>
      <c r="D703" s="5" t="str">
        <f>TEXT(B703,"mmyy")</f>
        <v>0712</v>
      </c>
      <c r="E703" s="5" t="str">
        <f>LEFT(D703,2)</f>
        <v>07</v>
      </c>
      <c r="F703" s="5" t="str">
        <f>TEXT(B703,"dd")</f>
        <v>29</v>
      </c>
      <c r="G703" s="5" t="str">
        <f>E703&amp;F703</f>
        <v>0729</v>
      </c>
      <c r="H703" s="4">
        <f>IF($C703&lt;65,65-$C703,0)</f>
        <v>0</v>
      </c>
      <c r="I703" s="4">
        <f>IF($C703&gt;=65,$C703-65,0)</f>
        <v>11.137799999999999</v>
      </c>
    </row>
    <row r="704" spans="2:9" x14ac:dyDescent="0.2">
      <c r="B704" s="9">
        <v>41120</v>
      </c>
      <c r="C704" s="8">
        <v>79.020499999999998</v>
      </c>
      <c r="D704" s="5" t="str">
        <f>TEXT(B704,"mmyy")</f>
        <v>0712</v>
      </c>
      <c r="E704" s="5" t="str">
        <f>LEFT(D704,2)</f>
        <v>07</v>
      </c>
      <c r="F704" s="5" t="str">
        <f>TEXT(B704,"dd")</f>
        <v>30</v>
      </c>
      <c r="G704" s="5" t="str">
        <f>E704&amp;F704</f>
        <v>0730</v>
      </c>
      <c r="H704" s="4">
        <f>IF($C704&lt;65,65-$C704,0)</f>
        <v>0</v>
      </c>
      <c r="I704" s="4">
        <f>IF($C704&gt;=65,$C704-65,0)</f>
        <v>14.020499999999998</v>
      </c>
    </row>
    <row r="705" spans="2:9" x14ac:dyDescent="0.2">
      <c r="B705" s="9">
        <v>41121</v>
      </c>
      <c r="C705" s="8">
        <v>77.019350000000003</v>
      </c>
      <c r="D705" s="5" t="str">
        <f>TEXT(B705,"mmyy")</f>
        <v>0712</v>
      </c>
      <c r="E705" s="5" t="str">
        <f>LEFT(D705,2)</f>
        <v>07</v>
      </c>
      <c r="F705" s="5" t="str">
        <f>TEXT(B705,"dd")</f>
        <v>31</v>
      </c>
      <c r="G705" s="5" t="str">
        <f>E705&amp;F705</f>
        <v>0731</v>
      </c>
      <c r="H705" s="4">
        <f>IF($C705&lt;65,65-$C705,0)</f>
        <v>0</v>
      </c>
      <c r="I705" s="4">
        <f>IF($C705&gt;=65,$C705-65,0)</f>
        <v>12.019350000000003</v>
      </c>
    </row>
    <row r="706" spans="2:9" x14ac:dyDescent="0.2">
      <c r="B706" s="9">
        <v>41122</v>
      </c>
      <c r="C706" s="8">
        <v>75.888949999999994</v>
      </c>
      <c r="D706" s="5" t="str">
        <f>TEXT(B706,"mmyy")</f>
        <v>0812</v>
      </c>
      <c r="E706" s="5" t="str">
        <f>LEFT(D706,2)</f>
        <v>08</v>
      </c>
      <c r="F706" s="5" t="str">
        <f>TEXT(B706,"dd")</f>
        <v>01</v>
      </c>
      <c r="G706" s="5" t="str">
        <f>E706&amp;F706</f>
        <v>0801</v>
      </c>
      <c r="H706" s="4">
        <f>IF($C706&lt;65,65-$C706,0)</f>
        <v>0</v>
      </c>
      <c r="I706" s="4">
        <f>IF($C706&gt;=65,$C706-65,0)</f>
        <v>10.888949999999994</v>
      </c>
    </row>
    <row r="707" spans="2:9" x14ac:dyDescent="0.2">
      <c r="B707" s="9">
        <v>41123</v>
      </c>
      <c r="C707" s="8">
        <v>79.924549999999996</v>
      </c>
      <c r="D707" s="5" t="str">
        <f>TEXT(B707,"mmyy")</f>
        <v>0812</v>
      </c>
      <c r="E707" s="5" t="str">
        <f>LEFT(D707,2)</f>
        <v>08</v>
      </c>
      <c r="F707" s="5" t="str">
        <f>TEXT(B707,"dd")</f>
        <v>02</v>
      </c>
      <c r="G707" s="5" t="str">
        <f>E707&amp;F707</f>
        <v>0802</v>
      </c>
      <c r="H707" s="4">
        <f>IF($C707&lt;65,65-$C707,0)</f>
        <v>0</v>
      </c>
      <c r="I707" s="4">
        <f>IF($C707&gt;=65,$C707-65,0)</f>
        <v>14.924549999999996</v>
      </c>
    </row>
    <row r="708" spans="2:9" x14ac:dyDescent="0.2">
      <c r="B708" s="9">
        <v>41124</v>
      </c>
      <c r="C708" s="8">
        <v>81.457025000000002</v>
      </c>
      <c r="D708" s="5" t="str">
        <f>TEXT(B708,"mmyy")</f>
        <v>0812</v>
      </c>
      <c r="E708" s="5" t="str">
        <f>LEFT(D708,2)</f>
        <v>08</v>
      </c>
      <c r="F708" s="5" t="str">
        <f>TEXT(B708,"dd")</f>
        <v>03</v>
      </c>
      <c r="G708" s="5" t="str">
        <f>E708&amp;F708</f>
        <v>0803</v>
      </c>
      <c r="H708" s="4">
        <f>IF($C708&lt;65,65-$C708,0)</f>
        <v>0</v>
      </c>
      <c r="I708" s="4">
        <f>IF($C708&gt;=65,$C708-65,0)</f>
        <v>16.457025000000002</v>
      </c>
    </row>
    <row r="709" spans="2:9" x14ac:dyDescent="0.2">
      <c r="B709" s="9">
        <v>41125</v>
      </c>
      <c r="C709" s="8">
        <v>80.757499999999993</v>
      </c>
      <c r="D709" s="5" t="str">
        <f>TEXT(B709,"mmyy")</f>
        <v>0812</v>
      </c>
      <c r="E709" s="5" t="str">
        <f>LEFT(D709,2)</f>
        <v>08</v>
      </c>
      <c r="F709" s="5" t="str">
        <f>TEXT(B709,"dd")</f>
        <v>04</v>
      </c>
      <c r="G709" s="5" t="str">
        <f>E709&amp;F709</f>
        <v>0804</v>
      </c>
      <c r="H709" s="4">
        <f>IF($C709&lt;65,65-$C709,0)</f>
        <v>0</v>
      </c>
      <c r="I709" s="4">
        <f>IF($C709&gt;=65,$C709-65,0)</f>
        <v>15.757499999999993</v>
      </c>
    </row>
    <row r="710" spans="2:9" x14ac:dyDescent="0.2">
      <c r="B710" s="9">
        <v>41126</v>
      </c>
      <c r="C710" s="8">
        <v>71.428550000000001</v>
      </c>
      <c r="D710" s="5" t="str">
        <f>TEXT(B710,"mmyy")</f>
        <v>0812</v>
      </c>
      <c r="E710" s="5" t="str">
        <f>LEFT(D710,2)</f>
        <v>08</v>
      </c>
      <c r="F710" s="5" t="str">
        <f>TEXT(B710,"dd")</f>
        <v>05</v>
      </c>
      <c r="G710" s="5" t="str">
        <f>E710&amp;F710</f>
        <v>0805</v>
      </c>
      <c r="H710" s="4">
        <f>IF($C710&lt;65,65-$C710,0)</f>
        <v>0</v>
      </c>
      <c r="I710" s="4">
        <f>IF($C710&gt;=65,$C710-65,0)</f>
        <v>6.4285500000000013</v>
      </c>
    </row>
    <row r="711" spans="2:9" x14ac:dyDescent="0.2">
      <c r="B711" s="9">
        <v>41127</v>
      </c>
      <c r="C711" s="8">
        <v>73.111549999999994</v>
      </c>
      <c r="D711" s="5" t="str">
        <f>TEXT(B711,"mmyy")</f>
        <v>0812</v>
      </c>
      <c r="E711" s="5" t="str">
        <f>LEFT(D711,2)</f>
        <v>08</v>
      </c>
      <c r="F711" s="5" t="str">
        <f>TEXT(B711,"dd")</f>
        <v>06</v>
      </c>
      <c r="G711" s="5" t="str">
        <f>E711&amp;F711</f>
        <v>0806</v>
      </c>
      <c r="H711" s="4">
        <f>IF($C711&lt;65,65-$C711,0)</f>
        <v>0</v>
      </c>
      <c r="I711" s="4">
        <f>IF($C711&gt;=65,$C711-65,0)</f>
        <v>8.111549999999994</v>
      </c>
    </row>
    <row r="712" spans="2:9" x14ac:dyDescent="0.2">
      <c r="B712" s="9">
        <v>41128</v>
      </c>
      <c r="C712" s="8">
        <v>77.047925000000006</v>
      </c>
      <c r="D712" s="5" t="str">
        <f>TEXT(B712,"mmyy")</f>
        <v>0812</v>
      </c>
      <c r="E712" s="5" t="str">
        <f>LEFT(D712,2)</f>
        <v>08</v>
      </c>
      <c r="F712" s="5" t="str">
        <f>TEXT(B712,"dd")</f>
        <v>07</v>
      </c>
      <c r="G712" s="5" t="str">
        <f>E712&amp;F712</f>
        <v>0807</v>
      </c>
      <c r="H712" s="4">
        <f>IF($C712&lt;65,65-$C712,0)</f>
        <v>0</v>
      </c>
      <c r="I712" s="4">
        <f>IF($C712&gt;=65,$C712-65,0)</f>
        <v>12.047925000000006</v>
      </c>
    </row>
    <row r="713" spans="2:9" x14ac:dyDescent="0.2">
      <c r="B713" s="9">
        <v>41129</v>
      </c>
      <c r="C713" s="8">
        <v>79.546099999999996</v>
      </c>
      <c r="D713" s="5" t="str">
        <f>TEXT(B713,"mmyy")</f>
        <v>0812</v>
      </c>
      <c r="E713" s="5" t="str">
        <f>LEFT(D713,2)</f>
        <v>08</v>
      </c>
      <c r="F713" s="5" t="str">
        <f>TEXT(B713,"dd")</f>
        <v>08</v>
      </c>
      <c r="G713" s="5" t="str">
        <f>E713&amp;F713</f>
        <v>0808</v>
      </c>
      <c r="H713" s="4">
        <f>IF($C713&lt;65,65-$C713,0)</f>
        <v>0</v>
      </c>
      <c r="I713" s="4">
        <f>IF($C713&gt;=65,$C713-65,0)</f>
        <v>14.546099999999996</v>
      </c>
    </row>
    <row r="714" spans="2:9" x14ac:dyDescent="0.2">
      <c r="B714" s="9">
        <v>41130</v>
      </c>
      <c r="C714" s="8">
        <v>72.164749999999998</v>
      </c>
      <c r="D714" s="5" t="str">
        <f>TEXT(B714,"mmyy")</f>
        <v>0812</v>
      </c>
      <c r="E714" s="5" t="str">
        <f>LEFT(D714,2)</f>
        <v>08</v>
      </c>
      <c r="F714" s="5" t="str">
        <f>TEXT(B714,"dd")</f>
        <v>09</v>
      </c>
      <c r="G714" s="5" t="str">
        <f>E714&amp;F714</f>
        <v>0809</v>
      </c>
      <c r="H714" s="4">
        <f>IF($C714&lt;65,65-$C714,0)</f>
        <v>0</v>
      </c>
      <c r="I714" s="4">
        <f>IF($C714&gt;=65,$C714-65,0)</f>
        <v>7.164749999999998</v>
      </c>
    </row>
    <row r="715" spans="2:9" x14ac:dyDescent="0.2">
      <c r="B715" s="9">
        <v>41131</v>
      </c>
      <c r="C715" s="8">
        <v>64.069699999999997</v>
      </c>
      <c r="D715" s="5" t="str">
        <f>TEXT(B715,"mmyy")</f>
        <v>0812</v>
      </c>
      <c r="E715" s="5" t="str">
        <f>LEFT(D715,2)</f>
        <v>08</v>
      </c>
      <c r="F715" s="5" t="str">
        <f>TEXT(B715,"dd")</f>
        <v>10</v>
      </c>
      <c r="G715" s="5" t="str">
        <f>E715&amp;F715</f>
        <v>0810</v>
      </c>
      <c r="H715" s="4">
        <f>IF($C715&lt;65,65-$C715,0)</f>
        <v>0.93030000000000257</v>
      </c>
      <c r="I715" s="4">
        <f>IF($C715&gt;=65,$C715-65,0)</f>
        <v>0</v>
      </c>
    </row>
    <row r="716" spans="2:9" x14ac:dyDescent="0.2">
      <c r="B716" s="9">
        <v>41132</v>
      </c>
      <c r="C716" s="8">
        <v>66.149150000000006</v>
      </c>
      <c r="D716" s="5" t="str">
        <f>TEXT(B716,"mmyy")</f>
        <v>0812</v>
      </c>
      <c r="E716" s="5" t="str">
        <f>LEFT(D716,2)</f>
        <v>08</v>
      </c>
      <c r="F716" s="5" t="str">
        <f>TEXT(B716,"dd")</f>
        <v>11</v>
      </c>
      <c r="G716" s="5" t="str">
        <f>E716&amp;F716</f>
        <v>0811</v>
      </c>
      <c r="H716" s="4">
        <f>IF($C716&lt;65,65-$C716,0)</f>
        <v>0</v>
      </c>
      <c r="I716" s="4">
        <f>IF($C716&gt;=65,$C716-65,0)</f>
        <v>1.1491500000000059</v>
      </c>
    </row>
    <row r="717" spans="2:9" x14ac:dyDescent="0.2">
      <c r="B717" s="9">
        <v>41133</v>
      </c>
      <c r="C717" s="8">
        <v>69.1952</v>
      </c>
      <c r="D717" s="5" t="str">
        <f>TEXT(B717,"mmyy")</f>
        <v>0812</v>
      </c>
      <c r="E717" s="5" t="str">
        <f>LEFT(D717,2)</f>
        <v>08</v>
      </c>
      <c r="F717" s="5" t="str">
        <f>TEXT(B717,"dd")</f>
        <v>12</v>
      </c>
      <c r="G717" s="5" t="str">
        <f>E717&amp;F717</f>
        <v>0812</v>
      </c>
      <c r="H717" s="4">
        <f>IF($C717&lt;65,65-$C717,0)</f>
        <v>0</v>
      </c>
      <c r="I717" s="4">
        <f>IF($C717&gt;=65,$C717-65,0)</f>
        <v>4.1951999999999998</v>
      </c>
    </row>
    <row r="718" spans="2:9" x14ac:dyDescent="0.2">
      <c r="B718" s="9">
        <v>41134</v>
      </c>
      <c r="C718" s="8">
        <v>68.306224999999998</v>
      </c>
      <c r="D718" s="5" t="str">
        <f>TEXT(B718,"mmyy")</f>
        <v>0812</v>
      </c>
      <c r="E718" s="5" t="str">
        <f>LEFT(D718,2)</f>
        <v>08</v>
      </c>
      <c r="F718" s="5" t="str">
        <f>TEXT(B718,"dd")</f>
        <v>13</v>
      </c>
      <c r="G718" s="5" t="str">
        <f>E718&amp;F718</f>
        <v>0813</v>
      </c>
      <c r="H718" s="4">
        <f>IF($C718&lt;65,65-$C718,0)</f>
        <v>0</v>
      </c>
      <c r="I718" s="4">
        <f>IF($C718&gt;=65,$C718-65,0)</f>
        <v>3.3062249999999977</v>
      </c>
    </row>
    <row r="719" spans="2:9" x14ac:dyDescent="0.2">
      <c r="B719" s="9">
        <v>41135</v>
      </c>
      <c r="C719" s="8">
        <v>68.867599999999996</v>
      </c>
      <c r="D719" s="5" t="str">
        <f>TEXT(B719,"mmyy")</f>
        <v>0812</v>
      </c>
      <c r="E719" s="5" t="str">
        <f>LEFT(D719,2)</f>
        <v>08</v>
      </c>
      <c r="F719" s="5" t="str">
        <f>TEXT(B719,"dd")</f>
        <v>14</v>
      </c>
      <c r="G719" s="5" t="str">
        <f>E719&amp;F719</f>
        <v>0814</v>
      </c>
      <c r="H719" s="4">
        <f>IF($C719&lt;65,65-$C719,0)</f>
        <v>0</v>
      </c>
      <c r="I719" s="4">
        <f>IF($C719&gt;=65,$C719-65,0)</f>
        <v>3.8675999999999959</v>
      </c>
    </row>
    <row r="720" spans="2:9" x14ac:dyDescent="0.2">
      <c r="B720" s="9">
        <v>41136</v>
      </c>
      <c r="C720" s="8">
        <v>73.678100000000001</v>
      </c>
      <c r="D720" s="5" t="str">
        <f>TEXT(B720,"mmyy")</f>
        <v>0812</v>
      </c>
      <c r="E720" s="5" t="str">
        <f>LEFT(D720,2)</f>
        <v>08</v>
      </c>
      <c r="F720" s="5" t="str">
        <f>TEXT(B720,"dd")</f>
        <v>15</v>
      </c>
      <c r="G720" s="5" t="str">
        <f>E720&amp;F720</f>
        <v>0815</v>
      </c>
      <c r="H720" s="4">
        <f>IF($C720&lt;65,65-$C720,0)</f>
        <v>0</v>
      </c>
      <c r="I720" s="4">
        <f>IF($C720&gt;=65,$C720-65,0)</f>
        <v>8.6781000000000006</v>
      </c>
    </row>
    <row r="721" spans="2:9" x14ac:dyDescent="0.2">
      <c r="B721" s="9">
        <v>41137</v>
      </c>
      <c r="C721" s="8">
        <v>70.391750000000002</v>
      </c>
      <c r="D721" s="5" t="str">
        <f>TEXT(B721,"mmyy")</f>
        <v>0812</v>
      </c>
      <c r="E721" s="5" t="str">
        <f>LEFT(D721,2)</f>
        <v>08</v>
      </c>
      <c r="F721" s="5" t="str">
        <f>TEXT(B721,"dd")</f>
        <v>16</v>
      </c>
      <c r="G721" s="5" t="str">
        <f>E721&amp;F721</f>
        <v>0816</v>
      </c>
      <c r="H721" s="4">
        <f>IF($C721&lt;65,65-$C721,0)</f>
        <v>0</v>
      </c>
      <c r="I721" s="4">
        <f>IF($C721&gt;=65,$C721-65,0)</f>
        <v>5.3917500000000018</v>
      </c>
    </row>
    <row r="722" spans="2:9" x14ac:dyDescent="0.2">
      <c r="B722" s="9">
        <v>41138</v>
      </c>
      <c r="C722" s="8">
        <v>63.945050000000002</v>
      </c>
      <c r="D722" s="5" t="str">
        <f>TEXT(B722,"mmyy")</f>
        <v>0812</v>
      </c>
      <c r="E722" s="5" t="str">
        <f>LEFT(D722,2)</f>
        <v>08</v>
      </c>
      <c r="F722" s="5" t="str">
        <f>TEXT(B722,"dd")</f>
        <v>17</v>
      </c>
      <c r="G722" s="5" t="str">
        <f>E722&amp;F722</f>
        <v>0817</v>
      </c>
      <c r="H722" s="4">
        <f>IF($C722&lt;65,65-$C722,0)</f>
        <v>1.0549499999999981</v>
      </c>
      <c r="I722" s="4">
        <f>IF($C722&gt;=65,$C722-65,0)</f>
        <v>0</v>
      </c>
    </row>
    <row r="723" spans="2:9" x14ac:dyDescent="0.2">
      <c r="B723" s="9">
        <v>41139</v>
      </c>
      <c r="C723" s="8">
        <v>65.272549999999995</v>
      </c>
      <c r="D723" s="5" t="str">
        <f>TEXT(B723,"mmyy")</f>
        <v>0812</v>
      </c>
      <c r="E723" s="5" t="str">
        <f>LEFT(D723,2)</f>
        <v>08</v>
      </c>
      <c r="F723" s="5" t="str">
        <f>TEXT(B723,"dd")</f>
        <v>18</v>
      </c>
      <c r="G723" s="5" t="str">
        <f>E723&amp;F723</f>
        <v>0818</v>
      </c>
      <c r="H723" s="4">
        <f>IF($C723&lt;65,65-$C723,0)</f>
        <v>0</v>
      </c>
      <c r="I723" s="4">
        <f>IF($C723&gt;=65,$C723-65,0)</f>
        <v>0.27254999999999541</v>
      </c>
    </row>
    <row r="724" spans="2:9" x14ac:dyDescent="0.2">
      <c r="B724" s="9">
        <v>41140</v>
      </c>
      <c r="C724" s="8">
        <v>66.839449999999999</v>
      </c>
      <c r="D724" s="5" t="str">
        <f>TEXT(B724,"mmyy")</f>
        <v>0812</v>
      </c>
      <c r="E724" s="5" t="str">
        <f>LEFT(D724,2)</f>
        <v>08</v>
      </c>
      <c r="F724" s="5" t="str">
        <f>TEXT(B724,"dd")</f>
        <v>19</v>
      </c>
      <c r="G724" s="5" t="str">
        <f>E724&amp;F724</f>
        <v>0819</v>
      </c>
      <c r="H724" s="4">
        <f>IF($C724&lt;65,65-$C724,0)</f>
        <v>0</v>
      </c>
      <c r="I724" s="4">
        <f>IF($C724&gt;=65,$C724-65,0)</f>
        <v>1.8394499999999994</v>
      </c>
    </row>
    <row r="725" spans="2:9" x14ac:dyDescent="0.2">
      <c r="B725" s="9">
        <v>41141</v>
      </c>
      <c r="C725" s="8">
        <v>66.636949999999999</v>
      </c>
      <c r="D725" s="5" t="str">
        <f>TEXT(B725,"mmyy")</f>
        <v>0812</v>
      </c>
      <c r="E725" s="5" t="str">
        <f>LEFT(D725,2)</f>
        <v>08</v>
      </c>
      <c r="F725" s="5" t="str">
        <f>TEXT(B725,"dd")</f>
        <v>20</v>
      </c>
      <c r="G725" s="5" t="str">
        <f>E725&amp;F725</f>
        <v>0820</v>
      </c>
      <c r="H725" s="4">
        <f>IF($C725&lt;65,65-$C725,0)</f>
        <v>0</v>
      </c>
      <c r="I725" s="4">
        <f>IF($C725&gt;=65,$C725-65,0)</f>
        <v>1.6369499999999988</v>
      </c>
    </row>
    <row r="726" spans="2:9" x14ac:dyDescent="0.2">
      <c r="B726" s="9">
        <v>41142</v>
      </c>
      <c r="C726" s="8">
        <v>67.134649999999993</v>
      </c>
      <c r="D726" s="5" t="str">
        <f>TEXT(B726,"mmyy")</f>
        <v>0812</v>
      </c>
      <c r="E726" s="5" t="str">
        <f>LEFT(D726,2)</f>
        <v>08</v>
      </c>
      <c r="F726" s="5" t="str">
        <f>TEXT(B726,"dd")</f>
        <v>21</v>
      </c>
      <c r="G726" s="5" t="str">
        <f>E726&amp;F726</f>
        <v>0821</v>
      </c>
      <c r="H726" s="4">
        <f>IF($C726&lt;65,65-$C726,0)</f>
        <v>0</v>
      </c>
      <c r="I726" s="4">
        <f>IF($C726&gt;=65,$C726-65,0)</f>
        <v>2.1346499999999935</v>
      </c>
    </row>
    <row r="727" spans="2:9" x14ac:dyDescent="0.2">
      <c r="B727" s="9">
        <v>41143</v>
      </c>
      <c r="C727" s="8">
        <v>69.795050000000003</v>
      </c>
      <c r="D727" s="5" t="str">
        <f>TEXT(B727,"mmyy")</f>
        <v>0812</v>
      </c>
      <c r="E727" s="5" t="str">
        <f>LEFT(D727,2)</f>
        <v>08</v>
      </c>
      <c r="F727" s="5" t="str">
        <f>TEXT(B727,"dd")</f>
        <v>22</v>
      </c>
      <c r="G727" s="5" t="str">
        <f>E727&amp;F727</f>
        <v>0822</v>
      </c>
      <c r="H727" s="4">
        <f>IF($C727&lt;65,65-$C727,0)</f>
        <v>0</v>
      </c>
      <c r="I727" s="4">
        <f>IF($C727&gt;=65,$C727-65,0)</f>
        <v>4.7950500000000034</v>
      </c>
    </row>
    <row r="728" spans="2:9" x14ac:dyDescent="0.2">
      <c r="B728" s="9">
        <v>41144</v>
      </c>
      <c r="C728" s="8">
        <v>73.812200000000004</v>
      </c>
      <c r="D728" s="5" t="str">
        <f>TEXT(B728,"mmyy")</f>
        <v>0812</v>
      </c>
      <c r="E728" s="5" t="str">
        <f>LEFT(D728,2)</f>
        <v>08</v>
      </c>
      <c r="F728" s="5" t="str">
        <f>TEXT(B728,"dd")</f>
        <v>23</v>
      </c>
      <c r="G728" s="5" t="str">
        <f>E728&amp;F728</f>
        <v>0823</v>
      </c>
      <c r="H728" s="4">
        <f>IF($C728&lt;65,65-$C728,0)</f>
        <v>0</v>
      </c>
      <c r="I728" s="4">
        <f>IF($C728&gt;=65,$C728-65,0)</f>
        <v>8.8122000000000043</v>
      </c>
    </row>
    <row r="729" spans="2:9" x14ac:dyDescent="0.2">
      <c r="B729" s="9">
        <v>41145</v>
      </c>
      <c r="C729" s="8">
        <v>76.777249999999995</v>
      </c>
      <c r="D729" s="5" t="str">
        <f>TEXT(B729,"mmyy")</f>
        <v>0812</v>
      </c>
      <c r="E729" s="5" t="str">
        <f>LEFT(D729,2)</f>
        <v>08</v>
      </c>
      <c r="F729" s="5" t="str">
        <f>TEXT(B729,"dd")</f>
        <v>24</v>
      </c>
      <c r="G729" s="5" t="str">
        <f>E729&amp;F729</f>
        <v>0824</v>
      </c>
      <c r="H729" s="4">
        <f>IF($C729&lt;65,65-$C729,0)</f>
        <v>0</v>
      </c>
      <c r="I729" s="4">
        <f>IF($C729&gt;=65,$C729-65,0)</f>
        <v>11.777249999999995</v>
      </c>
    </row>
    <row r="730" spans="2:9" x14ac:dyDescent="0.2">
      <c r="B730" s="9">
        <v>41146</v>
      </c>
      <c r="C730" s="8">
        <v>78.399050000000003</v>
      </c>
      <c r="D730" s="5" t="str">
        <f>TEXT(B730,"mmyy")</f>
        <v>0812</v>
      </c>
      <c r="E730" s="5" t="str">
        <f>LEFT(D730,2)</f>
        <v>08</v>
      </c>
      <c r="F730" s="5" t="str">
        <f>TEXT(B730,"dd")</f>
        <v>25</v>
      </c>
      <c r="G730" s="5" t="str">
        <f>E730&amp;F730</f>
        <v>0825</v>
      </c>
      <c r="H730" s="4">
        <f>IF($C730&lt;65,65-$C730,0)</f>
        <v>0</v>
      </c>
      <c r="I730" s="4">
        <f>IF($C730&gt;=65,$C730-65,0)</f>
        <v>13.399050000000003</v>
      </c>
    </row>
    <row r="731" spans="2:9" x14ac:dyDescent="0.2">
      <c r="B731" s="9">
        <v>41147</v>
      </c>
      <c r="C731" s="8">
        <v>77.631349999999998</v>
      </c>
      <c r="D731" s="5" t="str">
        <f>TEXT(B731,"mmyy")</f>
        <v>0812</v>
      </c>
      <c r="E731" s="5" t="str">
        <f>LEFT(D731,2)</f>
        <v>08</v>
      </c>
      <c r="F731" s="5" t="str">
        <f>TEXT(B731,"dd")</f>
        <v>26</v>
      </c>
      <c r="G731" s="5" t="str">
        <f>E731&amp;F731</f>
        <v>0826</v>
      </c>
      <c r="H731" s="4">
        <f>IF($C731&lt;65,65-$C731,0)</f>
        <v>0</v>
      </c>
      <c r="I731" s="4">
        <f>IF($C731&gt;=65,$C731-65,0)</f>
        <v>12.631349999999998</v>
      </c>
    </row>
    <row r="732" spans="2:9" x14ac:dyDescent="0.2">
      <c r="B732" s="9">
        <v>41148</v>
      </c>
      <c r="C732" s="8">
        <v>72.045500000000004</v>
      </c>
      <c r="D732" s="5" t="str">
        <f>TEXT(B732,"mmyy")</f>
        <v>0812</v>
      </c>
      <c r="E732" s="5" t="str">
        <f>LEFT(D732,2)</f>
        <v>08</v>
      </c>
      <c r="F732" s="5" t="str">
        <f>TEXT(B732,"dd")</f>
        <v>27</v>
      </c>
      <c r="G732" s="5" t="str">
        <f>E732&amp;F732</f>
        <v>0827</v>
      </c>
      <c r="H732" s="4">
        <f>IF($C732&lt;65,65-$C732,0)</f>
        <v>0</v>
      </c>
      <c r="I732" s="4">
        <f>IF($C732&gt;=65,$C732-65,0)</f>
        <v>7.0455000000000041</v>
      </c>
    </row>
    <row r="733" spans="2:9" x14ac:dyDescent="0.2">
      <c r="B733" s="9">
        <v>41149</v>
      </c>
      <c r="C733" s="8">
        <v>72.446899999999999</v>
      </c>
      <c r="D733" s="5" t="str">
        <f>TEXT(B733,"mmyy")</f>
        <v>0812</v>
      </c>
      <c r="E733" s="5" t="str">
        <f>LEFT(D733,2)</f>
        <v>08</v>
      </c>
      <c r="F733" s="5" t="str">
        <f>TEXT(B733,"dd")</f>
        <v>28</v>
      </c>
      <c r="G733" s="5" t="str">
        <f>E733&amp;F733</f>
        <v>0828</v>
      </c>
      <c r="H733" s="4">
        <f>IF($C733&lt;65,65-$C733,0)</f>
        <v>0</v>
      </c>
      <c r="I733" s="4">
        <f>IF($C733&gt;=65,$C733-65,0)</f>
        <v>7.4468999999999994</v>
      </c>
    </row>
    <row r="734" spans="2:9" x14ac:dyDescent="0.2">
      <c r="B734" s="9">
        <v>41150</v>
      </c>
      <c r="C734" s="8">
        <v>71.747150000000005</v>
      </c>
      <c r="D734" s="5" t="str">
        <f>TEXT(B734,"mmyy")</f>
        <v>0812</v>
      </c>
      <c r="E734" s="5" t="str">
        <f>LEFT(D734,2)</f>
        <v>08</v>
      </c>
      <c r="F734" s="5" t="str">
        <f>TEXT(B734,"dd")</f>
        <v>29</v>
      </c>
      <c r="G734" s="5" t="str">
        <f>E734&amp;F734</f>
        <v>0829</v>
      </c>
      <c r="H734" s="4">
        <f>IF($C734&lt;65,65-$C734,0)</f>
        <v>0</v>
      </c>
      <c r="I734" s="4">
        <f>IF($C734&gt;=65,$C734-65,0)</f>
        <v>6.7471500000000049</v>
      </c>
    </row>
    <row r="735" spans="2:9" x14ac:dyDescent="0.2">
      <c r="B735" s="9">
        <v>41151</v>
      </c>
      <c r="C735" s="8">
        <v>73.845950000000002</v>
      </c>
      <c r="D735" s="5" t="str">
        <f>TEXT(B735,"mmyy")</f>
        <v>0812</v>
      </c>
      <c r="E735" s="5" t="str">
        <f>LEFT(D735,2)</f>
        <v>08</v>
      </c>
      <c r="F735" s="5" t="str">
        <f>TEXT(B735,"dd")</f>
        <v>30</v>
      </c>
      <c r="G735" s="5" t="str">
        <f>E735&amp;F735</f>
        <v>0830</v>
      </c>
      <c r="H735" s="4">
        <f>IF($C735&lt;65,65-$C735,0)</f>
        <v>0</v>
      </c>
      <c r="I735" s="4">
        <f>IF($C735&gt;=65,$C735-65,0)</f>
        <v>8.845950000000002</v>
      </c>
    </row>
    <row r="736" spans="2:9" x14ac:dyDescent="0.2">
      <c r="B736" s="9">
        <v>41152</v>
      </c>
      <c r="C736" s="8">
        <v>79.107799999999997</v>
      </c>
      <c r="D736" s="5" t="str">
        <f>TEXT(B736,"mmyy")</f>
        <v>0812</v>
      </c>
      <c r="E736" s="5" t="str">
        <f>LEFT(D736,2)</f>
        <v>08</v>
      </c>
      <c r="F736" s="5" t="str">
        <f>TEXT(B736,"dd")</f>
        <v>31</v>
      </c>
      <c r="G736" s="5" t="str">
        <f>E736&amp;F736</f>
        <v>0831</v>
      </c>
      <c r="H736" s="4">
        <f>IF($C736&lt;65,65-$C736,0)</f>
        <v>0</v>
      </c>
      <c r="I736" s="4">
        <f>IF($C736&gt;=65,$C736-65,0)</f>
        <v>14.107799999999997</v>
      </c>
    </row>
    <row r="737" spans="2:9" x14ac:dyDescent="0.2">
      <c r="B737" s="9">
        <v>41153</v>
      </c>
      <c r="C737" s="8">
        <v>77.028800000000004</v>
      </c>
      <c r="D737" s="5" t="str">
        <f>TEXT(B737,"mmyy")</f>
        <v>0912</v>
      </c>
      <c r="E737" s="5" t="str">
        <f>LEFT(D737,2)</f>
        <v>09</v>
      </c>
      <c r="F737" s="5" t="str">
        <f>TEXT(B737,"dd")</f>
        <v>01</v>
      </c>
      <c r="G737" s="5" t="str">
        <f>E737&amp;F737</f>
        <v>0901</v>
      </c>
      <c r="H737" s="4">
        <f>IF($C737&lt;65,65-$C737,0)</f>
        <v>0</v>
      </c>
      <c r="I737" s="4">
        <f>IF($C737&gt;=65,$C737-65,0)</f>
        <v>12.028800000000004</v>
      </c>
    </row>
    <row r="738" spans="2:9" x14ac:dyDescent="0.2">
      <c r="B738" s="9">
        <v>41154</v>
      </c>
      <c r="C738" s="8">
        <v>75.178849999999997</v>
      </c>
      <c r="D738" s="5" t="str">
        <f>TEXT(B738,"mmyy")</f>
        <v>0912</v>
      </c>
      <c r="E738" s="5" t="str">
        <f>LEFT(D738,2)</f>
        <v>09</v>
      </c>
      <c r="F738" s="5" t="str">
        <f>TEXT(B738,"dd")</f>
        <v>02</v>
      </c>
      <c r="G738" s="5" t="str">
        <f>E738&amp;F738</f>
        <v>0902</v>
      </c>
      <c r="H738" s="4">
        <f>IF($C738&lt;65,65-$C738,0)</f>
        <v>0</v>
      </c>
      <c r="I738" s="4">
        <f>IF($C738&gt;=65,$C738-65,0)</f>
        <v>10.178849999999997</v>
      </c>
    </row>
    <row r="739" spans="2:9" x14ac:dyDescent="0.2">
      <c r="B739" s="9">
        <v>41155</v>
      </c>
      <c r="C739" s="8">
        <v>77.194850000000002</v>
      </c>
      <c r="D739" s="5" t="str">
        <f>TEXT(B739,"mmyy")</f>
        <v>0912</v>
      </c>
      <c r="E739" s="5" t="str">
        <f>LEFT(D739,2)</f>
        <v>09</v>
      </c>
      <c r="F739" s="5" t="str">
        <f>TEXT(B739,"dd")</f>
        <v>03</v>
      </c>
      <c r="G739" s="5" t="str">
        <f>E739&amp;F739</f>
        <v>0903</v>
      </c>
      <c r="H739" s="4">
        <f>IF($C739&lt;65,65-$C739,0)</f>
        <v>0</v>
      </c>
      <c r="I739" s="4">
        <f>IF($C739&gt;=65,$C739-65,0)</f>
        <v>12.194850000000002</v>
      </c>
    </row>
    <row r="740" spans="2:9" x14ac:dyDescent="0.2">
      <c r="B740" s="9">
        <v>41156</v>
      </c>
      <c r="C740" s="8">
        <v>77.486900000000006</v>
      </c>
      <c r="D740" s="5" t="str">
        <f>TEXT(B740,"mmyy")</f>
        <v>0912</v>
      </c>
      <c r="E740" s="5" t="str">
        <f>LEFT(D740,2)</f>
        <v>09</v>
      </c>
      <c r="F740" s="5" t="str">
        <f>TEXT(B740,"dd")</f>
        <v>04</v>
      </c>
      <c r="G740" s="5" t="str">
        <f>E740&amp;F740</f>
        <v>0904</v>
      </c>
      <c r="H740" s="4">
        <f>IF($C740&lt;65,65-$C740,0)</f>
        <v>0</v>
      </c>
      <c r="I740" s="4">
        <f>IF($C740&gt;=65,$C740-65,0)</f>
        <v>12.486900000000006</v>
      </c>
    </row>
    <row r="741" spans="2:9" x14ac:dyDescent="0.2">
      <c r="B741" s="9">
        <v>41157</v>
      </c>
      <c r="C741" s="8">
        <v>73.235299999999995</v>
      </c>
      <c r="D741" s="5" t="str">
        <f>TEXT(B741,"mmyy")</f>
        <v>0912</v>
      </c>
      <c r="E741" s="5" t="str">
        <f>LEFT(D741,2)</f>
        <v>09</v>
      </c>
      <c r="F741" s="5" t="str">
        <f>TEXT(B741,"dd")</f>
        <v>05</v>
      </c>
      <c r="G741" s="5" t="str">
        <f>E741&amp;F741</f>
        <v>0905</v>
      </c>
      <c r="H741" s="4">
        <f>IF($C741&lt;65,65-$C741,0)</f>
        <v>0</v>
      </c>
      <c r="I741" s="4">
        <f>IF($C741&gt;=65,$C741-65,0)</f>
        <v>8.2352999999999952</v>
      </c>
    </row>
    <row r="742" spans="2:9" x14ac:dyDescent="0.2">
      <c r="B742" s="9">
        <v>41158</v>
      </c>
      <c r="C742" s="8">
        <v>74.419700000000006</v>
      </c>
      <c r="D742" s="5" t="str">
        <f>TEXT(B742,"mmyy")</f>
        <v>0912</v>
      </c>
      <c r="E742" s="5" t="str">
        <f>LEFT(D742,2)</f>
        <v>09</v>
      </c>
      <c r="F742" s="5" t="str">
        <f>TEXT(B742,"dd")</f>
        <v>06</v>
      </c>
      <c r="G742" s="5" t="str">
        <f>E742&amp;F742</f>
        <v>0906</v>
      </c>
      <c r="H742" s="4">
        <f>IF($C742&lt;65,65-$C742,0)</f>
        <v>0</v>
      </c>
      <c r="I742" s="4">
        <f>IF($C742&gt;=65,$C742-65,0)</f>
        <v>9.419700000000006</v>
      </c>
    </row>
    <row r="743" spans="2:9" x14ac:dyDescent="0.2">
      <c r="B743" s="9">
        <v>41159</v>
      </c>
      <c r="C743" s="8">
        <v>69.893600000000006</v>
      </c>
      <c r="D743" s="5" t="str">
        <f>TEXT(B743,"mmyy")</f>
        <v>0912</v>
      </c>
      <c r="E743" s="5" t="str">
        <f>LEFT(D743,2)</f>
        <v>09</v>
      </c>
      <c r="F743" s="5" t="str">
        <f>TEXT(B743,"dd")</f>
        <v>07</v>
      </c>
      <c r="G743" s="5" t="str">
        <f>E743&amp;F743</f>
        <v>0907</v>
      </c>
      <c r="H743" s="4">
        <f>IF($C743&lt;65,65-$C743,0)</f>
        <v>0</v>
      </c>
      <c r="I743" s="4">
        <f>IF($C743&gt;=65,$C743-65,0)</f>
        <v>4.8936000000000064</v>
      </c>
    </row>
    <row r="744" spans="2:9" x14ac:dyDescent="0.2">
      <c r="B744" s="9">
        <v>41160</v>
      </c>
      <c r="C744" s="8">
        <v>62.402000000000001</v>
      </c>
      <c r="D744" s="5" t="str">
        <f>TEXT(B744,"mmyy")</f>
        <v>0912</v>
      </c>
      <c r="E744" s="5" t="str">
        <f>LEFT(D744,2)</f>
        <v>09</v>
      </c>
      <c r="F744" s="5" t="str">
        <f>TEXT(B744,"dd")</f>
        <v>08</v>
      </c>
      <c r="G744" s="5" t="str">
        <f>E744&amp;F744</f>
        <v>0908</v>
      </c>
      <c r="H744" s="4">
        <f>IF($C744&lt;65,65-$C744,0)</f>
        <v>2.597999999999999</v>
      </c>
      <c r="I744" s="4">
        <f>IF($C744&gt;=65,$C744-65,0)</f>
        <v>0</v>
      </c>
    </row>
    <row r="745" spans="2:9" x14ac:dyDescent="0.2">
      <c r="B745" s="9">
        <v>41161</v>
      </c>
      <c r="C745" s="8">
        <v>62.6126</v>
      </c>
      <c r="D745" s="5" t="str">
        <f>TEXT(B745,"mmyy")</f>
        <v>0912</v>
      </c>
      <c r="E745" s="5" t="str">
        <f>LEFT(D745,2)</f>
        <v>09</v>
      </c>
      <c r="F745" s="5" t="str">
        <f>TEXT(B745,"dd")</f>
        <v>09</v>
      </c>
      <c r="G745" s="5" t="str">
        <f>E745&amp;F745</f>
        <v>0909</v>
      </c>
      <c r="H745" s="4">
        <f>IF($C745&lt;65,65-$C745,0)</f>
        <v>2.3873999999999995</v>
      </c>
      <c r="I745" s="4">
        <f>IF($C745&gt;=65,$C745-65,0)</f>
        <v>0</v>
      </c>
    </row>
    <row r="746" spans="2:9" x14ac:dyDescent="0.2">
      <c r="B746" s="9">
        <v>41162</v>
      </c>
      <c r="C746" s="8">
        <v>64.020650000000003</v>
      </c>
      <c r="D746" s="5" t="str">
        <f>TEXT(B746,"mmyy")</f>
        <v>0912</v>
      </c>
      <c r="E746" s="5" t="str">
        <f>LEFT(D746,2)</f>
        <v>09</v>
      </c>
      <c r="F746" s="5" t="str">
        <f>TEXT(B746,"dd")</f>
        <v>10</v>
      </c>
      <c r="G746" s="5" t="str">
        <f>E746&amp;F746</f>
        <v>0910</v>
      </c>
      <c r="H746" s="4">
        <f>IF($C746&lt;65,65-$C746,0)</f>
        <v>0.97934999999999661</v>
      </c>
      <c r="I746" s="4">
        <f>IF($C746&gt;=65,$C746-65,0)</f>
        <v>0</v>
      </c>
    </row>
    <row r="747" spans="2:9" x14ac:dyDescent="0.2">
      <c r="B747" s="9">
        <v>41163</v>
      </c>
      <c r="C747" s="8">
        <v>67.148150000000001</v>
      </c>
      <c r="D747" s="5" t="str">
        <f>TEXT(B747,"mmyy")</f>
        <v>0912</v>
      </c>
      <c r="E747" s="5" t="str">
        <f>LEFT(D747,2)</f>
        <v>09</v>
      </c>
      <c r="F747" s="5" t="str">
        <f>TEXT(B747,"dd")</f>
        <v>11</v>
      </c>
      <c r="G747" s="5" t="str">
        <f>E747&amp;F747</f>
        <v>0911</v>
      </c>
      <c r="H747" s="4">
        <f>IF($C747&lt;65,65-$C747,0)</f>
        <v>0</v>
      </c>
      <c r="I747" s="4">
        <f>IF($C747&gt;=65,$C747-65,0)</f>
        <v>2.1481500000000011</v>
      </c>
    </row>
    <row r="748" spans="2:9" x14ac:dyDescent="0.2">
      <c r="B748" s="9">
        <v>41164</v>
      </c>
      <c r="C748" s="8">
        <v>69.983149999999995</v>
      </c>
      <c r="D748" s="5" t="str">
        <f>TEXT(B748,"mmyy")</f>
        <v>0912</v>
      </c>
      <c r="E748" s="5" t="str">
        <f>LEFT(D748,2)</f>
        <v>09</v>
      </c>
      <c r="F748" s="5" t="str">
        <f>TEXT(B748,"dd")</f>
        <v>12</v>
      </c>
      <c r="G748" s="5" t="str">
        <f>E748&amp;F748</f>
        <v>0912</v>
      </c>
      <c r="H748" s="4">
        <f>IF($C748&lt;65,65-$C748,0)</f>
        <v>0</v>
      </c>
      <c r="I748" s="4">
        <f>IF($C748&gt;=65,$C748-65,0)</f>
        <v>4.9831499999999949</v>
      </c>
    </row>
    <row r="749" spans="2:9" x14ac:dyDescent="0.2">
      <c r="B749" s="9">
        <v>41165</v>
      </c>
      <c r="C749" s="8">
        <v>69.649249999999995</v>
      </c>
      <c r="D749" s="5" t="str">
        <f>TEXT(B749,"mmyy")</f>
        <v>0912</v>
      </c>
      <c r="E749" s="5" t="str">
        <f>LEFT(D749,2)</f>
        <v>09</v>
      </c>
      <c r="F749" s="5" t="str">
        <f>TEXT(B749,"dd")</f>
        <v>13</v>
      </c>
      <c r="G749" s="5" t="str">
        <f>E749&amp;F749</f>
        <v>0913</v>
      </c>
      <c r="H749" s="4">
        <f>IF($C749&lt;65,65-$C749,0)</f>
        <v>0</v>
      </c>
      <c r="I749" s="4">
        <f>IF($C749&gt;=65,$C749-65,0)</f>
        <v>4.649249999999995</v>
      </c>
    </row>
    <row r="750" spans="2:9" x14ac:dyDescent="0.2">
      <c r="B750" s="9">
        <v>41166</v>
      </c>
      <c r="C750" s="8">
        <v>60.803600000000003</v>
      </c>
      <c r="D750" s="5" t="str">
        <f>TEXT(B750,"mmyy")</f>
        <v>0912</v>
      </c>
      <c r="E750" s="5" t="str">
        <f>LEFT(D750,2)</f>
        <v>09</v>
      </c>
      <c r="F750" s="5" t="str">
        <f>TEXT(B750,"dd")</f>
        <v>14</v>
      </c>
      <c r="G750" s="5" t="str">
        <f>E750&amp;F750</f>
        <v>0914</v>
      </c>
      <c r="H750" s="4">
        <f>IF($C750&lt;65,65-$C750,0)</f>
        <v>4.196399999999997</v>
      </c>
      <c r="I750" s="4">
        <f>IF($C750&gt;=65,$C750-65,0)</f>
        <v>0</v>
      </c>
    </row>
    <row r="751" spans="2:9" x14ac:dyDescent="0.2">
      <c r="B751" s="9">
        <v>41167</v>
      </c>
      <c r="C751" s="8">
        <v>62.214799999999997</v>
      </c>
      <c r="D751" s="5" t="str">
        <f>TEXT(B751,"mmyy")</f>
        <v>0912</v>
      </c>
      <c r="E751" s="5" t="str">
        <f>LEFT(D751,2)</f>
        <v>09</v>
      </c>
      <c r="F751" s="5" t="str">
        <f>TEXT(B751,"dd")</f>
        <v>15</v>
      </c>
      <c r="G751" s="5" t="str">
        <f>E751&amp;F751</f>
        <v>0915</v>
      </c>
      <c r="H751" s="4">
        <f>IF($C751&lt;65,65-$C751,0)</f>
        <v>2.7852000000000032</v>
      </c>
      <c r="I751" s="4">
        <f>IF($C751&gt;=65,$C751-65,0)</f>
        <v>0</v>
      </c>
    </row>
    <row r="752" spans="2:9" x14ac:dyDescent="0.2">
      <c r="B752" s="9">
        <v>41168</v>
      </c>
      <c r="C752" s="8">
        <v>64.740650000000002</v>
      </c>
      <c r="D752" s="5" t="str">
        <f>TEXT(B752,"mmyy")</f>
        <v>0912</v>
      </c>
      <c r="E752" s="5" t="str">
        <f>LEFT(D752,2)</f>
        <v>09</v>
      </c>
      <c r="F752" s="5" t="str">
        <f>TEXT(B752,"dd")</f>
        <v>16</v>
      </c>
      <c r="G752" s="5" t="str">
        <f>E752&amp;F752</f>
        <v>0916</v>
      </c>
      <c r="H752" s="4">
        <f>IF($C752&lt;65,65-$C752,0)</f>
        <v>0.25934999999999775</v>
      </c>
      <c r="I752" s="4">
        <f>IF($C752&gt;=65,$C752-65,0)</f>
        <v>0</v>
      </c>
    </row>
    <row r="753" spans="2:9" x14ac:dyDescent="0.2">
      <c r="B753" s="9">
        <v>41169</v>
      </c>
      <c r="C753" s="8">
        <v>64.163802989999994</v>
      </c>
      <c r="D753" s="5" t="str">
        <f>TEXT(B753,"mmyy")</f>
        <v>0912</v>
      </c>
      <c r="E753" s="5" t="str">
        <f>LEFT(D753,2)</f>
        <v>09</v>
      </c>
      <c r="F753" s="5" t="str">
        <f>TEXT(B753,"dd")</f>
        <v>17</v>
      </c>
      <c r="G753" s="5" t="str">
        <f>E753&amp;F753</f>
        <v>0917</v>
      </c>
      <c r="H753" s="4">
        <f>IF($C753&lt;65,65-$C753,0)</f>
        <v>0.83619701000000646</v>
      </c>
      <c r="I753" s="4">
        <f>IF($C753&gt;=65,$C753-65,0)</f>
        <v>0</v>
      </c>
    </row>
    <row r="754" spans="2:9" x14ac:dyDescent="0.2">
      <c r="B754" s="9">
        <v>41170</v>
      </c>
      <c r="C754" s="8">
        <v>52.382750000000001</v>
      </c>
      <c r="D754" s="5" t="str">
        <f>TEXT(B754,"mmyy")</f>
        <v>0912</v>
      </c>
      <c r="E754" s="5" t="str">
        <f>LEFT(D754,2)</f>
        <v>09</v>
      </c>
      <c r="F754" s="5" t="str">
        <f>TEXT(B754,"dd")</f>
        <v>18</v>
      </c>
      <c r="G754" s="5" t="str">
        <f>E754&amp;F754</f>
        <v>0918</v>
      </c>
      <c r="H754" s="4">
        <f>IF($C754&lt;65,65-$C754,0)</f>
        <v>12.617249999999999</v>
      </c>
      <c r="I754" s="4">
        <f>IF($C754&gt;=65,$C754-65,0)</f>
        <v>0</v>
      </c>
    </row>
    <row r="755" spans="2:9" x14ac:dyDescent="0.2">
      <c r="B755" s="9">
        <v>41171</v>
      </c>
      <c r="C755" s="8">
        <v>55.086799999999997</v>
      </c>
      <c r="D755" s="5" t="str">
        <f>TEXT(B755,"mmyy")</f>
        <v>0912</v>
      </c>
      <c r="E755" s="5" t="str">
        <f>LEFT(D755,2)</f>
        <v>09</v>
      </c>
      <c r="F755" s="5" t="str">
        <f>TEXT(B755,"dd")</f>
        <v>19</v>
      </c>
      <c r="G755" s="5" t="str">
        <f>E755&amp;F755</f>
        <v>0919</v>
      </c>
      <c r="H755" s="4">
        <f>IF($C755&lt;65,65-$C755,0)</f>
        <v>9.9132000000000033</v>
      </c>
      <c r="I755" s="4">
        <f>IF($C755&gt;=65,$C755-65,0)</f>
        <v>0</v>
      </c>
    </row>
    <row r="756" spans="2:9" x14ac:dyDescent="0.2">
      <c r="B756" s="9">
        <v>41172</v>
      </c>
      <c r="C756" s="8">
        <v>60.242449999999998</v>
      </c>
      <c r="D756" s="5" t="str">
        <f>TEXT(B756,"mmyy")</f>
        <v>0912</v>
      </c>
      <c r="E756" s="5" t="str">
        <f>LEFT(D756,2)</f>
        <v>09</v>
      </c>
      <c r="F756" s="5" t="str">
        <f>TEXT(B756,"dd")</f>
        <v>20</v>
      </c>
      <c r="G756" s="5" t="str">
        <f>E756&amp;F756</f>
        <v>0920</v>
      </c>
      <c r="H756" s="4">
        <f>IF($C756&lt;65,65-$C756,0)</f>
        <v>4.7575500000000019</v>
      </c>
      <c r="I756" s="4">
        <f>IF($C756&gt;=65,$C756-65,0)</f>
        <v>0</v>
      </c>
    </row>
    <row r="757" spans="2:9" x14ac:dyDescent="0.2">
      <c r="B757" s="9">
        <v>41173</v>
      </c>
      <c r="C757" s="8">
        <v>59.103499999999997</v>
      </c>
      <c r="D757" s="5" t="str">
        <f>TEXT(B757,"mmyy")</f>
        <v>0912</v>
      </c>
      <c r="E757" s="5" t="str">
        <f>LEFT(D757,2)</f>
        <v>09</v>
      </c>
      <c r="F757" s="5" t="str">
        <f>TEXT(B757,"dd")</f>
        <v>21</v>
      </c>
      <c r="G757" s="5" t="str">
        <f>E757&amp;F757</f>
        <v>0921</v>
      </c>
      <c r="H757" s="4">
        <f>IF($C757&lt;65,65-$C757,0)</f>
        <v>5.8965000000000032</v>
      </c>
      <c r="I757" s="4">
        <f>IF($C757&gt;=65,$C757-65,0)</f>
        <v>0</v>
      </c>
    </row>
    <row r="758" spans="2:9" x14ac:dyDescent="0.2">
      <c r="B758" s="9">
        <v>41174</v>
      </c>
      <c r="C758" s="8">
        <v>49.963549999999998</v>
      </c>
      <c r="D758" s="5" t="str">
        <f>TEXT(B758,"mmyy")</f>
        <v>0912</v>
      </c>
      <c r="E758" s="5" t="str">
        <f>LEFT(D758,2)</f>
        <v>09</v>
      </c>
      <c r="F758" s="5" t="str">
        <f>TEXT(B758,"dd")</f>
        <v>22</v>
      </c>
      <c r="G758" s="5" t="str">
        <f>E758&amp;F758</f>
        <v>0922</v>
      </c>
      <c r="H758" s="4">
        <f>IF($C758&lt;65,65-$C758,0)</f>
        <v>15.036450000000002</v>
      </c>
      <c r="I758" s="4">
        <f>IF($C758&gt;=65,$C758-65,0)</f>
        <v>0</v>
      </c>
    </row>
    <row r="759" spans="2:9" x14ac:dyDescent="0.2">
      <c r="B759" s="9">
        <v>41175</v>
      </c>
      <c r="C759" s="8">
        <v>49.025300000000001</v>
      </c>
      <c r="D759" s="5" t="str">
        <f>TEXT(B759,"mmyy")</f>
        <v>0912</v>
      </c>
      <c r="E759" s="5" t="str">
        <f>LEFT(D759,2)</f>
        <v>09</v>
      </c>
      <c r="F759" s="5" t="str">
        <f>TEXT(B759,"dd")</f>
        <v>23</v>
      </c>
      <c r="G759" s="5" t="str">
        <f>E759&amp;F759</f>
        <v>0923</v>
      </c>
      <c r="H759" s="4">
        <f>IF($C759&lt;65,65-$C759,0)</f>
        <v>15.974699999999999</v>
      </c>
      <c r="I759" s="4">
        <f>IF($C759&gt;=65,$C759-65,0)</f>
        <v>0</v>
      </c>
    </row>
    <row r="760" spans="2:9" x14ac:dyDescent="0.2">
      <c r="B760" s="9">
        <v>41176</v>
      </c>
      <c r="C760" s="8">
        <v>52.392200000000003</v>
      </c>
      <c r="D760" s="5" t="str">
        <f>TEXT(B760,"mmyy")</f>
        <v>0912</v>
      </c>
      <c r="E760" s="5" t="str">
        <f>LEFT(D760,2)</f>
        <v>09</v>
      </c>
      <c r="F760" s="5" t="str">
        <f>TEXT(B760,"dd")</f>
        <v>24</v>
      </c>
      <c r="G760" s="5" t="str">
        <f>E760&amp;F760</f>
        <v>0924</v>
      </c>
      <c r="H760" s="4">
        <f>IF($C760&lt;65,65-$C760,0)</f>
        <v>12.607799999999997</v>
      </c>
      <c r="I760" s="4">
        <f>IF($C760&gt;=65,$C760-65,0)</f>
        <v>0</v>
      </c>
    </row>
    <row r="761" spans="2:9" x14ac:dyDescent="0.2">
      <c r="B761" s="9">
        <v>41177</v>
      </c>
      <c r="C761" s="8">
        <v>62.637349999999998</v>
      </c>
      <c r="D761" s="5" t="str">
        <f>TEXT(B761,"mmyy")</f>
        <v>0912</v>
      </c>
      <c r="E761" s="5" t="str">
        <f>LEFT(D761,2)</f>
        <v>09</v>
      </c>
      <c r="F761" s="5" t="str">
        <f>TEXT(B761,"dd")</f>
        <v>25</v>
      </c>
      <c r="G761" s="5" t="str">
        <f>E761&amp;F761</f>
        <v>0925</v>
      </c>
      <c r="H761" s="4">
        <f>IF($C761&lt;65,65-$C761,0)</f>
        <v>2.3626500000000021</v>
      </c>
      <c r="I761" s="4">
        <f>IF($C761&gt;=65,$C761-65,0)</f>
        <v>0</v>
      </c>
    </row>
    <row r="762" spans="2:9" x14ac:dyDescent="0.2">
      <c r="B762" s="9">
        <v>41178</v>
      </c>
      <c r="C762" s="8">
        <v>63.771839739999997</v>
      </c>
      <c r="D762" s="5" t="str">
        <f>TEXT(B762,"mmyy")</f>
        <v>0912</v>
      </c>
      <c r="E762" s="5" t="str">
        <f>LEFT(D762,2)</f>
        <v>09</v>
      </c>
      <c r="F762" s="5" t="str">
        <f>TEXT(B762,"dd")</f>
        <v>26</v>
      </c>
      <c r="G762" s="5" t="str">
        <f>E762&amp;F762</f>
        <v>0926</v>
      </c>
      <c r="H762" s="4">
        <f>IF($C762&lt;65,65-$C762,0)</f>
        <v>1.2281602600000028</v>
      </c>
      <c r="I762" s="4">
        <f>IF($C762&gt;=65,$C762-65,0)</f>
        <v>0</v>
      </c>
    </row>
    <row r="763" spans="2:9" x14ac:dyDescent="0.2">
      <c r="B763" s="9">
        <v>41179</v>
      </c>
      <c r="C763" s="8">
        <v>62.666943089999997</v>
      </c>
      <c r="D763" s="5" t="str">
        <f>TEXT(B763,"mmyy")</f>
        <v>0912</v>
      </c>
      <c r="E763" s="5" t="str">
        <f>LEFT(D763,2)</f>
        <v>09</v>
      </c>
      <c r="F763" s="5" t="str">
        <f>TEXT(B763,"dd")</f>
        <v>27</v>
      </c>
      <c r="G763" s="5" t="str">
        <f>E763&amp;F763</f>
        <v>0927</v>
      </c>
      <c r="H763" s="4">
        <f>IF($C763&lt;65,65-$C763,0)</f>
        <v>2.3330569100000034</v>
      </c>
      <c r="I763" s="4">
        <f>IF($C763&gt;=65,$C763-65,0)</f>
        <v>0</v>
      </c>
    </row>
    <row r="764" spans="2:9" x14ac:dyDescent="0.2">
      <c r="B764" s="9">
        <v>41180</v>
      </c>
      <c r="C764" s="8">
        <v>58.573399999999999</v>
      </c>
      <c r="D764" s="5" t="str">
        <f>TEXT(B764,"mmyy")</f>
        <v>0912</v>
      </c>
      <c r="E764" s="5" t="str">
        <f>LEFT(D764,2)</f>
        <v>09</v>
      </c>
      <c r="F764" s="5" t="str">
        <f>TEXT(B764,"dd")</f>
        <v>28</v>
      </c>
      <c r="G764" s="5" t="str">
        <f>E764&amp;F764</f>
        <v>0928</v>
      </c>
      <c r="H764" s="4">
        <f>IF($C764&lt;65,65-$C764,0)</f>
        <v>6.4266000000000005</v>
      </c>
      <c r="I764" s="4">
        <f>IF($C764&gt;=65,$C764-65,0)</f>
        <v>0</v>
      </c>
    </row>
    <row r="765" spans="2:9" x14ac:dyDescent="0.2">
      <c r="B765" s="9">
        <v>41181</v>
      </c>
      <c r="C765" s="8">
        <v>59.445950000000003</v>
      </c>
      <c r="D765" s="5" t="str">
        <f>TEXT(B765,"mmyy")</f>
        <v>0912</v>
      </c>
      <c r="E765" s="5" t="str">
        <f>LEFT(D765,2)</f>
        <v>09</v>
      </c>
      <c r="F765" s="5" t="str">
        <f>TEXT(B765,"dd")</f>
        <v>29</v>
      </c>
      <c r="G765" s="5" t="str">
        <f>E765&amp;F765</f>
        <v>0929</v>
      </c>
      <c r="H765" s="4">
        <f>IF($C765&lt;65,65-$C765,0)</f>
        <v>5.5540499999999966</v>
      </c>
      <c r="I765" s="4">
        <f>IF($C765&gt;=65,$C765-65,0)</f>
        <v>0</v>
      </c>
    </row>
    <row r="766" spans="2:9" x14ac:dyDescent="0.2">
      <c r="B766" s="9">
        <v>41182</v>
      </c>
      <c r="C766" s="8">
        <v>57.029000000000003</v>
      </c>
      <c r="D766" s="5" t="str">
        <f>TEXT(B766,"mmyy")</f>
        <v>0912</v>
      </c>
      <c r="E766" s="5" t="str">
        <f>LEFT(D766,2)</f>
        <v>09</v>
      </c>
      <c r="F766" s="5" t="str">
        <f>TEXT(B766,"dd")</f>
        <v>30</v>
      </c>
      <c r="G766" s="5" t="str">
        <f>E766&amp;F766</f>
        <v>0930</v>
      </c>
      <c r="H766" s="4">
        <f>IF($C766&lt;65,65-$C766,0)</f>
        <v>7.9709999999999965</v>
      </c>
      <c r="I766" s="4">
        <f>IF($C766&gt;=65,$C766-65,0)</f>
        <v>0</v>
      </c>
    </row>
    <row r="767" spans="2:9" x14ac:dyDescent="0.2">
      <c r="B767" s="9">
        <v>41183</v>
      </c>
      <c r="C767" s="8">
        <v>55.68665</v>
      </c>
      <c r="D767" s="5" t="str">
        <f>TEXT(B767,"mmyy")</f>
        <v>1012</v>
      </c>
      <c r="E767" s="5" t="str">
        <f>LEFT(D767,2)</f>
        <v>10</v>
      </c>
      <c r="F767" s="5" t="str">
        <f>TEXT(B767,"dd")</f>
        <v>01</v>
      </c>
      <c r="G767" s="5" t="str">
        <f>E767&amp;F767</f>
        <v>1001</v>
      </c>
      <c r="H767" s="4">
        <f>IF($C767&lt;65,65-$C767,0)</f>
        <v>9.3133499999999998</v>
      </c>
      <c r="I767" s="4">
        <f>IF($C767&gt;=65,$C767-65,0)</f>
        <v>0</v>
      </c>
    </row>
    <row r="768" spans="2:9" x14ac:dyDescent="0.2">
      <c r="B768" s="9">
        <v>41184</v>
      </c>
      <c r="C768" s="8">
        <v>58.076149999999998</v>
      </c>
      <c r="D768" s="5" t="str">
        <f>TEXT(B768,"mmyy")</f>
        <v>1012</v>
      </c>
      <c r="E768" s="5" t="str">
        <f>LEFT(D768,2)</f>
        <v>10</v>
      </c>
      <c r="F768" s="5" t="str">
        <f>TEXT(B768,"dd")</f>
        <v>02</v>
      </c>
      <c r="G768" s="5" t="str">
        <f>E768&amp;F768</f>
        <v>1002</v>
      </c>
      <c r="H768" s="4">
        <f>IF($C768&lt;65,65-$C768,0)</f>
        <v>6.9238500000000016</v>
      </c>
      <c r="I768" s="4">
        <f>IF($C768&gt;=65,$C768-65,0)</f>
        <v>0</v>
      </c>
    </row>
    <row r="769" spans="2:9" x14ac:dyDescent="0.2">
      <c r="B769" s="9">
        <v>41185</v>
      </c>
      <c r="C769" s="8">
        <v>60.575449999999996</v>
      </c>
      <c r="D769" s="5" t="str">
        <f>TEXT(B769,"mmyy")</f>
        <v>1012</v>
      </c>
      <c r="E769" s="5" t="str">
        <f>LEFT(D769,2)</f>
        <v>10</v>
      </c>
      <c r="F769" s="5" t="str">
        <f>TEXT(B769,"dd")</f>
        <v>03</v>
      </c>
      <c r="G769" s="5" t="str">
        <f>E769&amp;F769</f>
        <v>1003</v>
      </c>
      <c r="H769" s="4">
        <f>IF($C769&lt;65,65-$C769,0)</f>
        <v>4.4245500000000035</v>
      </c>
      <c r="I769" s="4">
        <f>IF($C769&gt;=65,$C769-65,0)</f>
        <v>0</v>
      </c>
    </row>
    <row r="770" spans="2:9" x14ac:dyDescent="0.2">
      <c r="B770" s="9">
        <v>41186</v>
      </c>
      <c r="C770" s="8">
        <v>64.907150000000001</v>
      </c>
      <c r="D770" s="5" t="str">
        <f>TEXT(B770,"mmyy")</f>
        <v>1012</v>
      </c>
      <c r="E770" s="5" t="str">
        <f>LEFT(D770,2)</f>
        <v>10</v>
      </c>
      <c r="F770" s="5" t="str">
        <f>TEXT(B770,"dd")</f>
        <v>04</v>
      </c>
      <c r="G770" s="5" t="str">
        <f>E770&amp;F770</f>
        <v>1004</v>
      </c>
      <c r="H770" s="4">
        <f>IF($C770&lt;65,65-$C770,0)</f>
        <v>9.2849999999998545E-2</v>
      </c>
      <c r="I770" s="4">
        <f>IF($C770&gt;=65,$C770-65,0)</f>
        <v>0</v>
      </c>
    </row>
    <row r="771" spans="2:9" x14ac:dyDescent="0.2">
      <c r="B771" s="9">
        <v>41187</v>
      </c>
      <c r="C771" s="8">
        <v>45.391550000000002</v>
      </c>
      <c r="D771" s="5" t="str">
        <f>TEXT(B771,"mmyy")</f>
        <v>1012</v>
      </c>
      <c r="E771" s="5" t="str">
        <f>LEFT(D771,2)</f>
        <v>10</v>
      </c>
      <c r="F771" s="5" t="str">
        <f>TEXT(B771,"dd")</f>
        <v>05</v>
      </c>
      <c r="G771" s="5" t="str">
        <f>E771&amp;F771</f>
        <v>1005</v>
      </c>
      <c r="H771" s="4">
        <f>IF($C771&lt;65,65-$C771,0)</f>
        <v>19.608449999999998</v>
      </c>
      <c r="I771" s="4">
        <f>IF($C771&gt;=65,$C771-65,0)</f>
        <v>0</v>
      </c>
    </row>
    <row r="772" spans="2:9" x14ac:dyDescent="0.2">
      <c r="B772" s="9">
        <v>41188</v>
      </c>
      <c r="C772" s="8">
        <v>43.7639</v>
      </c>
      <c r="D772" s="5" t="str">
        <f>TEXT(B772,"mmyy")</f>
        <v>1012</v>
      </c>
      <c r="E772" s="5" t="str">
        <f>LEFT(D772,2)</f>
        <v>10</v>
      </c>
      <c r="F772" s="5" t="str">
        <f>TEXT(B772,"dd")</f>
        <v>06</v>
      </c>
      <c r="G772" s="5" t="str">
        <f>E772&amp;F772</f>
        <v>1006</v>
      </c>
      <c r="H772" s="4">
        <f>IF($C772&lt;65,65-$C772,0)</f>
        <v>21.2361</v>
      </c>
      <c r="I772" s="4">
        <f>IF($C772&gt;=65,$C772-65,0)</f>
        <v>0</v>
      </c>
    </row>
    <row r="773" spans="2:9" x14ac:dyDescent="0.2">
      <c r="B773" s="9">
        <v>41189</v>
      </c>
      <c r="C773" s="8">
        <v>42.213650000000001</v>
      </c>
      <c r="D773" s="5" t="str">
        <f>TEXT(B773,"mmyy")</f>
        <v>1012</v>
      </c>
      <c r="E773" s="5" t="str">
        <f>LEFT(D773,2)</f>
        <v>10</v>
      </c>
      <c r="F773" s="5" t="str">
        <f>TEXT(B773,"dd")</f>
        <v>07</v>
      </c>
      <c r="G773" s="5" t="str">
        <f>E773&amp;F773</f>
        <v>1007</v>
      </c>
      <c r="H773" s="4">
        <f>IF($C773&lt;65,65-$C773,0)</f>
        <v>22.786349999999999</v>
      </c>
      <c r="I773" s="4">
        <f>IF($C773&gt;=65,$C773-65,0)</f>
        <v>0</v>
      </c>
    </row>
    <row r="774" spans="2:9" x14ac:dyDescent="0.2">
      <c r="B774" s="9">
        <v>41190</v>
      </c>
      <c r="C774" s="8">
        <v>44.177</v>
      </c>
      <c r="D774" s="5" t="str">
        <f>TEXT(B774,"mmyy")</f>
        <v>1012</v>
      </c>
      <c r="E774" s="5" t="str">
        <f>LEFT(D774,2)</f>
        <v>10</v>
      </c>
      <c r="F774" s="5" t="str">
        <f>TEXT(B774,"dd")</f>
        <v>08</v>
      </c>
      <c r="G774" s="5" t="str">
        <f>E774&amp;F774</f>
        <v>1008</v>
      </c>
      <c r="H774" s="4">
        <f>IF($C774&lt;65,65-$C774,0)</f>
        <v>20.823</v>
      </c>
      <c r="I774" s="4">
        <f>IF($C774&gt;=65,$C774-65,0)</f>
        <v>0</v>
      </c>
    </row>
    <row r="775" spans="2:9" x14ac:dyDescent="0.2">
      <c r="B775" s="9">
        <v>41191</v>
      </c>
      <c r="C775" s="8">
        <v>50.712800000000001</v>
      </c>
      <c r="D775" s="5" t="str">
        <f>TEXT(B775,"mmyy")</f>
        <v>1012</v>
      </c>
      <c r="E775" s="5" t="str">
        <f>LEFT(D775,2)</f>
        <v>10</v>
      </c>
      <c r="F775" s="5" t="str">
        <f>TEXT(B775,"dd")</f>
        <v>09</v>
      </c>
      <c r="G775" s="5" t="str">
        <f>E775&amp;F775</f>
        <v>1009</v>
      </c>
      <c r="H775" s="4">
        <f>IF($C775&lt;65,65-$C775,0)</f>
        <v>14.287199999999999</v>
      </c>
      <c r="I775" s="4">
        <f>IF($C775&gt;=65,$C775-65,0)</f>
        <v>0</v>
      </c>
    </row>
    <row r="776" spans="2:9" x14ac:dyDescent="0.2">
      <c r="B776" s="9">
        <v>41192</v>
      </c>
      <c r="C776" s="8">
        <v>42.912950000000002</v>
      </c>
      <c r="D776" s="5" t="str">
        <f>TEXT(B776,"mmyy")</f>
        <v>1012</v>
      </c>
      <c r="E776" s="5" t="str">
        <f>LEFT(D776,2)</f>
        <v>10</v>
      </c>
      <c r="F776" s="5" t="str">
        <f>TEXT(B776,"dd")</f>
        <v>10</v>
      </c>
      <c r="G776" s="5" t="str">
        <f>E776&amp;F776</f>
        <v>1010</v>
      </c>
      <c r="H776" s="4">
        <f>IF($C776&lt;65,65-$C776,0)</f>
        <v>22.087049999999998</v>
      </c>
      <c r="I776" s="4">
        <f>IF($C776&gt;=65,$C776-65,0)</f>
        <v>0</v>
      </c>
    </row>
    <row r="777" spans="2:9" x14ac:dyDescent="0.2">
      <c r="B777" s="9">
        <v>41193</v>
      </c>
      <c r="C777" s="8">
        <v>48.377749999999999</v>
      </c>
      <c r="D777" s="5" t="str">
        <f>TEXT(B777,"mmyy")</f>
        <v>1012</v>
      </c>
      <c r="E777" s="5" t="str">
        <f>LEFT(D777,2)</f>
        <v>10</v>
      </c>
      <c r="F777" s="5" t="str">
        <f>TEXT(B777,"dd")</f>
        <v>11</v>
      </c>
      <c r="G777" s="5" t="str">
        <f>E777&amp;F777</f>
        <v>1011</v>
      </c>
      <c r="H777" s="4">
        <f>IF($C777&lt;65,65-$C777,0)</f>
        <v>16.622250000000001</v>
      </c>
      <c r="I777" s="4">
        <f>IF($C777&gt;=65,$C777-65,0)</f>
        <v>0</v>
      </c>
    </row>
    <row r="778" spans="2:9" x14ac:dyDescent="0.2">
      <c r="B778" s="9">
        <v>41194</v>
      </c>
      <c r="C778" s="8">
        <v>49.145000000000003</v>
      </c>
      <c r="D778" s="5" t="str">
        <f>TEXT(B778,"mmyy")</f>
        <v>1012</v>
      </c>
      <c r="E778" s="5" t="str">
        <f>LEFT(D778,2)</f>
        <v>10</v>
      </c>
      <c r="F778" s="5" t="str">
        <f>TEXT(B778,"dd")</f>
        <v>12</v>
      </c>
      <c r="G778" s="5" t="str">
        <f>E778&amp;F778</f>
        <v>1012</v>
      </c>
      <c r="H778" s="4">
        <f>IF($C778&lt;65,65-$C778,0)</f>
        <v>15.854999999999997</v>
      </c>
      <c r="I778" s="4">
        <f>IF($C778&gt;=65,$C778-65,0)</f>
        <v>0</v>
      </c>
    </row>
    <row r="779" spans="2:9" x14ac:dyDescent="0.2">
      <c r="B779" s="9">
        <v>41195</v>
      </c>
      <c r="C779" s="8">
        <v>57.43985</v>
      </c>
      <c r="D779" s="5" t="str">
        <f>TEXT(B779,"mmyy")</f>
        <v>1012</v>
      </c>
      <c r="E779" s="5" t="str">
        <f>LEFT(D779,2)</f>
        <v>10</v>
      </c>
      <c r="F779" s="5" t="str">
        <f>TEXT(B779,"dd")</f>
        <v>13</v>
      </c>
      <c r="G779" s="5" t="str">
        <f>E779&amp;F779</f>
        <v>1013</v>
      </c>
      <c r="H779" s="4">
        <f>IF($C779&lt;65,65-$C779,0)</f>
        <v>7.5601500000000001</v>
      </c>
      <c r="I779" s="4">
        <f>IF($C779&gt;=65,$C779-65,0)</f>
        <v>0</v>
      </c>
    </row>
    <row r="780" spans="2:9" x14ac:dyDescent="0.2">
      <c r="B780" s="9">
        <v>41196</v>
      </c>
      <c r="C780" s="8">
        <v>60.624949999999998</v>
      </c>
      <c r="D780" s="5" t="str">
        <f>TEXT(B780,"mmyy")</f>
        <v>1012</v>
      </c>
      <c r="E780" s="5" t="str">
        <f>LEFT(D780,2)</f>
        <v>10</v>
      </c>
      <c r="F780" s="5" t="str">
        <f>TEXT(B780,"dd")</f>
        <v>14</v>
      </c>
      <c r="G780" s="5" t="str">
        <f>E780&amp;F780</f>
        <v>1014</v>
      </c>
      <c r="H780" s="4">
        <f>IF($C780&lt;65,65-$C780,0)</f>
        <v>4.3750500000000017</v>
      </c>
      <c r="I780" s="4">
        <f>IF($C780&gt;=65,$C780-65,0)</f>
        <v>0</v>
      </c>
    </row>
    <row r="781" spans="2:9" x14ac:dyDescent="0.2">
      <c r="B781" s="9">
        <v>41197</v>
      </c>
      <c r="C781" s="8">
        <v>47.513300000000001</v>
      </c>
      <c r="D781" s="5" t="str">
        <f>TEXT(B781,"mmyy")</f>
        <v>1012</v>
      </c>
      <c r="E781" s="5" t="str">
        <f>LEFT(D781,2)</f>
        <v>10</v>
      </c>
      <c r="F781" s="5" t="str">
        <f>TEXT(B781,"dd")</f>
        <v>15</v>
      </c>
      <c r="G781" s="5" t="str">
        <f>E781&amp;F781</f>
        <v>1015</v>
      </c>
      <c r="H781" s="4">
        <f>IF($C781&lt;65,65-$C781,0)</f>
        <v>17.486699999999999</v>
      </c>
      <c r="I781" s="4">
        <f>IF($C781&gt;=65,$C781-65,0)</f>
        <v>0</v>
      </c>
    </row>
    <row r="782" spans="2:9" x14ac:dyDescent="0.2">
      <c r="B782" s="9">
        <v>41198</v>
      </c>
      <c r="C782" s="8">
        <v>51.96875</v>
      </c>
      <c r="D782" s="5" t="str">
        <f>TEXT(B782,"mmyy")</f>
        <v>1012</v>
      </c>
      <c r="E782" s="5" t="str">
        <f>LEFT(D782,2)</f>
        <v>10</v>
      </c>
      <c r="F782" s="5" t="str">
        <f>TEXT(B782,"dd")</f>
        <v>16</v>
      </c>
      <c r="G782" s="5" t="str">
        <f>E782&amp;F782</f>
        <v>1016</v>
      </c>
      <c r="H782" s="4">
        <f>IF($C782&lt;65,65-$C782,0)</f>
        <v>13.03125</v>
      </c>
      <c r="I782" s="4">
        <f>IF($C782&gt;=65,$C782-65,0)</f>
        <v>0</v>
      </c>
    </row>
    <row r="783" spans="2:9" x14ac:dyDescent="0.2">
      <c r="B783" s="9">
        <v>41199</v>
      </c>
      <c r="C783" s="8">
        <v>60.892249999999997</v>
      </c>
      <c r="D783" s="5" t="str">
        <f>TEXT(B783,"mmyy")</f>
        <v>1012</v>
      </c>
      <c r="E783" s="5" t="str">
        <f>LEFT(D783,2)</f>
        <v>10</v>
      </c>
      <c r="F783" s="5" t="str">
        <f>TEXT(B783,"dd")</f>
        <v>17</v>
      </c>
      <c r="G783" s="5" t="str">
        <f>E783&amp;F783</f>
        <v>1017</v>
      </c>
      <c r="H783" s="4">
        <f>IF($C783&lt;65,65-$C783,0)</f>
        <v>4.1077500000000029</v>
      </c>
      <c r="I783" s="4">
        <f>IF($C783&gt;=65,$C783-65,0)</f>
        <v>0</v>
      </c>
    </row>
    <row r="784" spans="2:9" x14ac:dyDescent="0.2">
      <c r="B784" s="9">
        <v>41200</v>
      </c>
      <c r="C784" s="8">
        <v>53.459600000000002</v>
      </c>
      <c r="D784" s="5" t="str">
        <f>TEXT(B784,"mmyy")</f>
        <v>1012</v>
      </c>
      <c r="E784" s="5" t="str">
        <f>LEFT(D784,2)</f>
        <v>10</v>
      </c>
      <c r="F784" s="5" t="str">
        <f>TEXT(B784,"dd")</f>
        <v>18</v>
      </c>
      <c r="G784" s="5" t="str">
        <f>E784&amp;F784</f>
        <v>1018</v>
      </c>
      <c r="H784" s="4">
        <f>IF($C784&lt;65,65-$C784,0)</f>
        <v>11.540399999999998</v>
      </c>
      <c r="I784" s="4">
        <f>IF($C784&gt;=65,$C784-65,0)</f>
        <v>0</v>
      </c>
    </row>
    <row r="785" spans="2:9" x14ac:dyDescent="0.2">
      <c r="B785" s="9">
        <v>41201</v>
      </c>
      <c r="C785" s="8">
        <v>47.674849999999999</v>
      </c>
      <c r="D785" s="5" t="str">
        <f>TEXT(B785,"mmyy")</f>
        <v>1012</v>
      </c>
      <c r="E785" s="5" t="str">
        <f>LEFT(D785,2)</f>
        <v>10</v>
      </c>
      <c r="F785" s="5" t="str">
        <f>TEXT(B785,"dd")</f>
        <v>19</v>
      </c>
      <c r="G785" s="5" t="str">
        <f>E785&amp;F785</f>
        <v>1019</v>
      </c>
      <c r="H785" s="4">
        <f>IF($C785&lt;65,65-$C785,0)</f>
        <v>17.325150000000001</v>
      </c>
      <c r="I785" s="4">
        <f>IF($C785&gt;=65,$C785-65,0)</f>
        <v>0</v>
      </c>
    </row>
    <row r="786" spans="2:9" x14ac:dyDescent="0.2">
      <c r="B786" s="9">
        <v>41202</v>
      </c>
      <c r="C786" s="8">
        <v>47.223500000000001</v>
      </c>
      <c r="D786" s="5" t="str">
        <f>TEXT(B786,"mmyy")</f>
        <v>1012</v>
      </c>
      <c r="E786" s="5" t="str">
        <f>LEFT(D786,2)</f>
        <v>10</v>
      </c>
      <c r="F786" s="5" t="str">
        <f>TEXT(B786,"dd")</f>
        <v>20</v>
      </c>
      <c r="G786" s="5" t="str">
        <f>E786&amp;F786</f>
        <v>1020</v>
      </c>
      <c r="H786" s="4">
        <f>IF($C786&lt;65,65-$C786,0)</f>
        <v>17.776499999999999</v>
      </c>
      <c r="I786" s="4">
        <f>IF($C786&gt;=65,$C786-65,0)</f>
        <v>0</v>
      </c>
    </row>
    <row r="787" spans="2:9" x14ac:dyDescent="0.2">
      <c r="B787" s="9">
        <v>41203</v>
      </c>
      <c r="C787" s="8">
        <v>53.3354</v>
      </c>
      <c r="D787" s="5" t="str">
        <f>TEXT(B787,"mmyy")</f>
        <v>1012</v>
      </c>
      <c r="E787" s="5" t="str">
        <f>LEFT(D787,2)</f>
        <v>10</v>
      </c>
      <c r="F787" s="5" t="str">
        <f>TEXT(B787,"dd")</f>
        <v>21</v>
      </c>
      <c r="G787" s="5" t="str">
        <f>E787&amp;F787</f>
        <v>1021</v>
      </c>
      <c r="H787" s="4">
        <f>IF($C787&lt;65,65-$C787,0)</f>
        <v>11.6646</v>
      </c>
      <c r="I787" s="4">
        <f>IF($C787&gt;=65,$C787-65,0)</f>
        <v>0</v>
      </c>
    </row>
    <row r="788" spans="2:9" x14ac:dyDescent="0.2">
      <c r="B788" s="9">
        <v>41204</v>
      </c>
      <c r="C788" s="8">
        <v>64.082300000000004</v>
      </c>
      <c r="D788" s="5" t="str">
        <f>TEXT(B788,"mmyy")</f>
        <v>1012</v>
      </c>
      <c r="E788" s="5" t="str">
        <f>LEFT(D788,2)</f>
        <v>10</v>
      </c>
      <c r="F788" s="5" t="str">
        <f>TEXT(B788,"dd")</f>
        <v>22</v>
      </c>
      <c r="G788" s="5" t="str">
        <f>E788&amp;F788</f>
        <v>1022</v>
      </c>
      <c r="H788" s="4">
        <f>IF($C788&lt;65,65-$C788,0)</f>
        <v>0.91769999999999641</v>
      </c>
      <c r="I788" s="4">
        <f>IF($C788&gt;=65,$C788-65,0)</f>
        <v>0</v>
      </c>
    </row>
    <row r="789" spans="2:9" x14ac:dyDescent="0.2">
      <c r="B789" s="9">
        <v>41205</v>
      </c>
      <c r="C789" s="8">
        <v>64.459400000000002</v>
      </c>
      <c r="D789" s="5" t="str">
        <f>TEXT(B789,"mmyy")</f>
        <v>1012</v>
      </c>
      <c r="E789" s="5" t="str">
        <f>LEFT(D789,2)</f>
        <v>10</v>
      </c>
      <c r="F789" s="5" t="str">
        <f>TEXT(B789,"dd")</f>
        <v>23</v>
      </c>
      <c r="G789" s="5" t="str">
        <f>E789&amp;F789</f>
        <v>1023</v>
      </c>
      <c r="H789" s="4">
        <f>IF($C789&lt;65,65-$C789,0)</f>
        <v>0.54059999999999775</v>
      </c>
      <c r="I789" s="4">
        <f>IF($C789&gt;=65,$C789-65,0)</f>
        <v>0</v>
      </c>
    </row>
    <row r="790" spans="2:9" x14ac:dyDescent="0.2">
      <c r="B790" s="9">
        <v>41206</v>
      </c>
      <c r="C790" s="8">
        <v>68.582300000000004</v>
      </c>
      <c r="D790" s="5" t="str">
        <f>TEXT(B790,"mmyy")</f>
        <v>1012</v>
      </c>
      <c r="E790" s="5" t="str">
        <f>LEFT(D790,2)</f>
        <v>10</v>
      </c>
      <c r="F790" s="5" t="str">
        <f>TEXT(B790,"dd")</f>
        <v>24</v>
      </c>
      <c r="G790" s="5" t="str">
        <f>E790&amp;F790</f>
        <v>1024</v>
      </c>
      <c r="H790" s="4">
        <f>IF($C790&lt;65,65-$C790,0)</f>
        <v>0</v>
      </c>
      <c r="I790" s="4">
        <f>IF($C790&gt;=65,$C790-65,0)</f>
        <v>3.5823000000000036</v>
      </c>
    </row>
    <row r="791" spans="2:9" x14ac:dyDescent="0.2">
      <c r="B791" s="9">
        <v>41207</v>
      </c>
      <c r="C791" s="8">
        <v>60.922400000000003</v>
      </c>
      <c r="D791" s="5" t="str">
        <f>TEXT(B791,"mmyy")</f>
        <v>1012</v>
      </c>
      <c r="E791" s="5" t="str">
        <f>LEFT(D791,2)</f>
        <v>10</v>
      </c>
      <c r="F791" s="5" t="str">
        <f>TEXT(B791,"dd")</f>
        <v>25</v>
      </c>
      <c r="G791" s="5" t="str">
        <f>E791&amp;F791</f>
        <v>1025</v>
      </c>
      <c r="H791" s="4">
        <f>IF($C791&lt;65,65-$C791,0)</f>
        <v>4.0775999999999968</v>
      </c>
      <c r="I791" s="4">
        <f>IF($C791&gt;=65,$C791-65,0)</f>
        <v>0</v>
      </c>
    </row>
    <row r="792" spans="2:9" x14ac:dyDescent="0.2">
      <c r="B792" s="9">
        <v>41208</v>
      </c>
      <c r="C792" s="8">
        <v>42.197450000000003</v>
      </c>
      <c r="D792" s="5" t="str">
        <f>TEXT(B792,"mmyy")</f>
        <v>1012</v>
      </c>
      <c r="E792" s="5" t="str">
        <f>LEFT(D792,2)</f>
        <v>10</v>
      </c>
      <c r="F792" s="5" t="str">
        <f>TEXT(B792,"dd")</f>
        <v>26</v>
      </c>
      <c r="G792" s="5" t="str">
        <f>E792&amp;F792</f>
        <v>1026</v>
      </c>
      <c r="H792" s="4">
        <f>IF($C792&lt;65,65-$C792,0)</f>
        <v>22.802549999999997</v>
      </c>
      <c r="I792" s="4">
        <f>IF($C792&gt;=65,$C792-65,0)</f>
        <v>0</v>
      </c>
    </row>
    <row r="793" spans="2:9" x14ac:dyDescent="0.2">
      <c r="B793" s="9">
        <v>41209</v>
      </c>
      <c r="C793" s="8">
        <v>44.541499999999999</v>
      </c>
      <c r="D793" s="5" t="str">
        <f>TEXT(B793,"mmyy")</f>
        <v>1012</v>
      </c>
      <c r="E793" s="5" t="str">
        <f>LEFT(D793,2)</f>
        <v>10</v>
      </c>
      <c r="F793" s="5" t="str">
        <f>TEXT(B793,"dd")</f>
        <v>27</v>
      </c>
      <c r="G793" s="5" t="str">
        <f>E793&amp;F793</f>
        <v>1027</v>
      </c>
      <c r="H793" s="4">
        <f>IF($C793&lt;65,65-$C793,0)</f>
        <v>20.458500000000001</v>
      </c>
      <c r="I793" s="4">
        <f>IF($C793&gt;=65,$C793-65,0)</f>
        <v>0</v>
      </c>
    </row>
    <row r="794" spans="2:9" x14ac:dyDescent="0.2">
      <c r="B794" s="9">
        <v>41210</v>
      </c>
      <c r="C794" s="8">
        <v>42.311300000000003</v>
      </c>
      <c r="D794" s="5" t="str">
        <f>TEXT(B794,"mmyy")</f>
        <v>1012</v>
      </c>
      <c r="E794" s="5" t="str">
        <f>LEFT(D794,2)</f>
        <v>10</v>
      </c>
      <c r="F794" s="5" t="str">
        <f>TEXT(B794,"dd")</f>
        <v>28</v>
      </c>
      <c r="G794" s="5" t="str">
        <f>E794&amp;F794</f>
        <v>1028</v>
      </c>
      <c r="H794" s="4">
        <f>IF($C794&lt;65,65-$C794,0)</f>
        <v>22.688699999999997</v>
      </c>
      <c r="I794" s="4">
        <f>IF($C794&gt;=65,$C794-65,0)</f>
        <v>0</v>
      </c>
    </row>
    <row r="795" spans="2:9" x14ac:dyDescent="0.2">
      <c r="B795" s="9">
        <v>41211</v>
      </c>
      <c r="C795" s="8">
        <v>43.061</v>
      </c>
      <c r="D795" s="5" t="str">
        <f>TEXT(B795,"mmyy")</f>
        <v>1012</v>
      </c>
      <c r="E795" s="5" t="str">
        <f>LEFT(D795,2)</f>
        <v>10</v>
      </c>
      <c r="F795" s="5" t="str">
        <f>TEXT(B795,"dd")</f>
        <v>29</v>
      </c>
      <c r="G795" s="5" t="str">
        <f>E795&amp;F795</f>
        <v>1029</v>
      </c>
      <c r="H795" s="4">
        <f>IF($C795&lt;65,65-$C795,0)</f>
        <v>21.939</v>
      </c>
      <c r="I795" s="4">
        <f>IF($C795&gt;=65,$C795-65,0)</f>
        <v>0</v>
      </c>
    </row>
    <row r="796" spans="2:9" x14ac:dyDescent="0.2">
      <c r="B796" s="9">
        <v>41212</v>
      </c>
      <c r="C796" s="8">
        <v>40.655299999999997</v>
      </c>
      <c r="D796" s="5" t="str">
        <f>TEXT(B796,"mmyy")</f>
        <v>1012</v>
      </c>
      <c r="E796" s="5" t="str">
        <f>LEFT(D796,2)</f>
        <v>10</v>
      </c>
      <c r="F796" s="5" t="str">
        <f>TEXT(B796,"dd")</f>
        <v>30</v>
      </c>
      <c r="G796" s="5" t="str">
        <f>E796&amp;F796</f>
        <v>1030</v>
      </c>
      <c r="H796" s="4">
        <f>IF($C796&lt;65,65-$C796,0)</f>
        <v>24.344700000000003</v>
      </c>
      <c r="I796" s="4">
        <f>IF($C796&gt;=65,$C796-65,0)</f>
        <v>0</v>
      </c>
    </row>
    <row r="797" spans="2:9" x14ac:dyDescent="0.2">
      <c r="B797" s="9">
        <v>41213</v>
      </c>
      <c r="C797" s="8">
        <v>39.102350000000001</v>
      </c>
      <c r="D797" s="5" t="str">
        <f>TEXT(B797,"mmyy")</f>
        <v>1012</v>
      </c>
      <c r="E797" s="5" t="str">
        <f>LEFT(D797,2)</f>
        <v>10</v>
      </c>
      <c r="F797" s="5" t="str">
        <f>TEXT(B797,"dd")</f>
        <v>31</v>
      </c>
      <c r="G797" s="5" t="str">
        <f>E797&amp;F797</f>
        <v>1031</v>
      </c>
      <c r="H797" s="4">
        <f>IF($C797&lt;65,65-$C797,0)</f>
        <v>25.897649999999999</v>
      </c>
      <c r="I797" s="4">
        <f>IF($C797&gt;=65,$C797-65,0)</f>
        <v>0</v>
      </c>
    </row>
    <row r="798" spans="2:9" x14ac:dyDescent="0.2">
      <c r="B798" s="9">
        <v>41214</v>
      </c>
      <c r="C798" s="8">
        <v>42.147500000000001</v>
      </c>
      <c r="D798" s="5" t="str">
        <f>TEXT(B798,"mmyy")</f>
        <v>1112</v>
      </c>
      <c r="E798" s="5" t="str">
        <f>LEFT(D798,2)</f>
        <v>11</v>
      </c>
      <c r="F798" s="5" t="str">
        <f>TEXT(B798,"dd")</f>
        <v>01</v>
      </c>
      <c r="G798" s="5" t="str">
        <f>E798&amp;F798</f>
        <v>1101</v>
      </c>
      <c r="H798" s="4">
        <f>IF($C798&lt;65,65-$C798,0)</f>
        <v>22.852499999999999</v>
      </c>
      <c r="I798" s="4">
        <f>IF($C798&gt;=65,$C798-65,0)</f>
        <v>0</v>
      </c>
    </row>
    <row r="799" spans="2:9" x14ac:dyDescent="0.2">
      <c r="B799" s="9">
        <v>41215</v>
      </c>
      <c r="C799" s="8">
        <v>41.330300000000001</v>
      </c>
      <c r="D799" s="5" t="str">
        <f>TEXT(B799,"mmyy")</f>
        <v>1112</v>
      </c>
      <c r="E799" s="5" t="str">
        <f>LEFT(D799,2)</f>
        <v>11</v>
      </c>
      <c r="F799" s="5" t="str">
        <f>TEXT(B799,"dd")</f>
        <v>02</v>
      </c>
      <c r="G799" s="5" t="str">
        <f>E799&amp;F799</f>
        <v>1102</v>
      </c>
      <c r="H799" s="4">
        <f>IF($C799&lt;65,65-$C799,0)</f>
        <v>23.669699999999999</v>
      </c>
      <c r="I799" s="4">
        <f>IF($C799&gt;=65,$C799-65,0)</f>
        <v>0</v>
      </c>
    </row>
    <row r="800" spans="2:9" x14ac:dyDescent="0.2">
      <c r="B800" s="9">
        <v>41216</v>
      </c>
      <c r="C800" s="8">
        <v>38.199199999999998</v>
      </c>
      <c r="D800" s="5" t="str">
        <f>TEXT(B800,"mmyy")</f>
        <v>1112</v>
      </c>
      <c r="E800" s="5" t="str">
        <f>LEFT(D800,2)</f>
        <v>11</v>
      </c>
      <c r="F800" s="5" t="str">
        <f>TEXT(B800,"dd")</f>
        <v>03</v>
      </c>
      <c r="G800" s="5" t="str">
        <f>E800&amp;F800</f>
        <v>1103</v>
      </c>
      <c r="H800" s="4">
        <f>IF($C800&lt;65,65-$C800,0)</f>
        <v>26.800800000000002</v>
      </c>
      <c r="I800" s="4">
        <f>IF($C800&gt;=65,$C800-65,0)</f>
        <v>0</v>
      </c>
    </row>
    <row r="801" spans="2:9" x14ac:dyDescent="0.2">
      <c r="B801" s="9">
        <v>41217</v>
      </c>
      <c r="C801" s="8">
        <v>35.816899999999997</v>
      </c>
      <c r="D801" s="5" t="str">
        <f>TEXT(B801,"mmyy")</f>
        <v>1112</v>
      </c>
      <c r="E801" s="5" t="str">
        <f>LEFT(D801,2)</f>
        <v>11</v>
      </c>
      <c r="F801" s="5" t="str">
        <f>TEXT(B801,"dd")</f>
        <v>04</v>
      </c>
      <c r="G801" s="5" t="str">
        <f>E801&amp;F801</f>
        <v>1104</v>
      </c>
      <c r="H801" s="4">
        <f>IF($C801&lt;65,65-$C801,0)</f>
        <v>29.183100000000003</v>
      </c>
      <c r="I801" s="4">
        <f>IF($C801&gt;=65,$C801-65,0)</f>
        <v>0</v>
      </c>
    </row>
    <row r="802" spans="2:9" x14ac:dyDescent="0.2">
      <c r="B802" s="9">
        <v>41218</v>
      </c>
      <c r="C802" s="8">
        <v>34.998800000000003</v>
      </c>
      <c r="D802" s="5" t="str">
        <f>TEXT(B802,"mmyy")</f>
        <v>1112</v>
      </c>
      <c r="E802" s="5" t="str">
        <f>LEFT(D802,2)</f>
        <v>11</v>
      </c>
      <c r="F802" s="5" t="str">
        <f>TEXT(B802,"dd")</f>
        <v>05</v>
      </c>
      <c r="G802" s="5" t="str">
        <f>E802&amp;F802</f>
        <v>1105</v>
      </c>
      <c r="H802" s="4">
        <f>IF($C802&lt;65,65-$C802,0)</f>
        <v>30.001199999999997</v>
      </c>
      <c r="I802" s="4">
        <f>IF($C802&gt;=65,$C802-65,0)</f>
        <v>0</v>
      </c>
    </row>
    <row r="803" spans="2:9" x14ac:dyDescent="0.2">
      <c r="B803" s="9">
        <v>41219</v>
      </c>
      <c r="C803" s="8">
        <v>37.593049999999998</v>
      </c>
      <c r="D803" s="5" t="str">
        <f>TEXT(B803,"mmyy")</f>
        <v>1112</v>
      </c>
      <c r="E803" s="5" t="str">
        <f>LEFT(D803,2)</f>
        <v>11</v>
      </c>
      <c r="F803" s="5" t="str">
        <f>TEXT(B803,"dd")</f>
        <v>06</v>
      </c>
      <c r="G803" s="5" t="str">
        <f>E803&amp;F803</f>
        <v>1106</v>
      </c>
      <c r="H803" s="4">
        <f>IF($C803&lt;65,65-$C803,0)</f>
        <v>27.406950000000002</v>
      </c>
      <c r="I803" s="4">
        <f>IF($C803&gt;=65,$C803-65,0)</f>
        <v>0</v>
      </c>
    </row>
    <row r="804" spans="2:9" x14ac:dyDescent="0.2">
      <c r="B804" s="9">
        <v>41220</v>
      </c>
      <c r="C804" s="8">
        <v>39.701749999999997</v>
      </c>
      <c r="D804" s="5" t="str">
        <f>TEXT(B804,"mmyy")</f>
        <v>1112</v>
      </c>
      <c r="E804" s="5" t="str">
        <f>LEFT(D804,2)</f>
        <v>11</v>
      </c>
      <c r="F804" s="5" t="str">
        <f>TEXT(B804,"dd")</f>
        <v>07</v>
      </c>
      <c r="G804" s="5" t="str">
        <f>E804&amp;F804</f>
        <v>1107</v>
      </c>
      <c r="H804" s="4">
        <f>IF($C804&lt;65,65-$C804,0)</f>
        <v>25.298250000000003</v>
      </c>
      <c r="I804" s="4">
        <f>IF($C804&gt;=65,$C804-65,0)</f>
        <v>0</v>
      </c>
    </row>
    <row r="805" spans="2:9" x14ac:dyDescent="0.2">
      <c r="B805" s="9">
        <v>41221</v>
      </c>
      <c r="C805" s="8">
        <v>38.984000000000002</v>
      </c>
      <c r="D805" s="5" t="str">
        <f>TEXT(B805,"mmyy")</f>
        <v>1112</v>
      </c>
      <c r="E805" s="5" t="str">
        <f>LEFT(D805,2)</f>
        <v>11</v>
      </c>
      <c r="F805" s="5" t="str">
        <f>TEXT(B805,"dd")</f>
        <v>08</v>
      </c>
      <c r="G805" s="5" t="str">
        <f>E805&amp;F805</f>
        <v>1108</v>
      </c>
      <c r="H805" s="4">
        <f>IF($C805&lt;65,65-$C805,0)</f>
        <v>26.015999999999998</v>
      </c>
      <c r="I805" s="4">
        <f>IF($C805&gt;=65,$C805-65,0)</f>
        <v>0</v>
      </c>
    </row>
    <row r="806" spans="2:9" x14ac:dyDescent="0.2">
      <c r="B806" s="9">
        <v>41222</v>
      </c>
      <c r="C806" s="8">
        <v>47.046199999999999</v>
      </c>
      <c r="D806" s="5" t="str">
        <f>TEXT(B806,"mmyy")</f>
        <v>1112</v>
      </c>
      <c r="E806" s="5" t="str">
        <f>LEFT(D806,2)</f>
        <v>11</v>
      </c>
      <c r="F806" s="5" t="str">
        <f>TEXT(B806,"dd")</f>
        <v>09</v>
      </c>
      <c r="G806" s="5" t="str">
        <f>E806&amp;F806</f>
        <v>1109</v>
      </c>
      <c r="H806" s="4">
        <f>IF($C806&lt;65,65-$C806,0)</f>
        <v>17.953800000000001</v>
      </c>
      <c r="I806" s="4">
        <f>IF($C806&gt;=65,$C806-65,0)</f>
        <v>0</v>
      </c>
    </row>
    <row r="807" spans="2:9" x14ac:dyDescent="0.2">
      <c r="B807" s="9">
        <v>41223</v>
      </c>
      <c r="C807" s="8">
        <v>60.157850000000003</v>
      </c>
      <c r="D807" s="5" t="str">
        <f>TEXT(B807,"mmyy")</f>
        <v>1112</v>
      </c>
      <c r="E807" s="5" t="str">
        <f>LEFT(D807,2)</f>
        <v>11</v>
      </c>
      <c r="F807" s="5" t="str">
        <f>TEXT(B807,"dd")</f>
        <v>10</v>
      </c>
      <c r="G807" s="5" t="str">
        <f>E807&amp;F807</f>
        <v>1110</v>
      </c>
      <c r="H807" s="4">
        <f>IF($C807&lt;65,65-$C807,0)</f>
        <v>4.8421499999999966</v>
      </c>
      <c r="I807" s="4">
        <f>IF($C807&gt;=65,$C807-65,0)</f>
        <v>0</v>
      </c>
    </row>
    <row r="808" spans="2:9" x14ac:dyDescent="0.2">
      <c r="B808" s="9">
        <v>41224</v>
      </c>
      <c r="C808" s="8">
        <v>56.698700000000002</v>
      </c>
      <c r="D808" s="5" t="str">
        <f>TEXT(B808,"mmyy")</f>
        <v>1112</v>
      </c>
      <c r="E808" s="5" t="str">
        <f>LEFT(D808,2)</f>
        <v>11</v>
      </c>
      <c r="F808" s="5" t="str">
        <f>TEXT(B808,"dd")</f>
        <v>11</v>
      </c>
      <c r="G808" s="5" t="str">
        <f>E808&amp;F808</f>
        <v>1111</v>
      </c>
      <c r="H808" s="4">
        <f>IF($C808&lt;65,65-$C808,0)</f>
        <v>8.3012999999999977</v>
      </c>
      <c r="I808" s="4">
        <f>IF($C808&gt;=65,$C808-65,0)</f>
        <v>0</v>
      </c>
    </row>
    <row r="809" spans="2:9" x14ac:dyDescent="0.2">
      <c r="B809" s="9">
        <v>41225</v>
      </c>
      <c r="C809" s="8">
        <v>35.026699999999998</v>
      </c>
      <c r="D809" s="5" t="str">
        <f>TEXT(B809,"mmyy")</f>
        <v>1112</v>
      </c>
      <c r="E809" s="5" t="str">
        <f>LEFT(D809,2)</f>
        <v>11</v>
      </c>
      <c r="F809" s="5" t="str">
        <f>TEXT(B809,"dd")</f>
        <v>12</v>
      </c>
      <c r="G809" s="5" t="str">
        <f>E809&amp;F809</f>
        <v>1112</v>
      </c>
      <c r="H809" s="4">
        <f>IF($C809&lt;65,65-$C809,0)</f>
        <v>29.973300000000002</v>
      </c>
      <c r="I809" s="4">
        <f>IF($C809&gt;=65,$C809-65,0)</f>
        <v>0</v>
      </c>
    </row>
    <row r="810" spans="2:9" x14ac:dyDescent="0.2">
      <c r="B810" s="9">
        <v>41226</v>
      </c>
      <c r="C810" s="8">
        <v>32.876600000000003</v>
      </c>
      <c r="D810" s="5" t="str">
        <f>TEXT(B810,"mmyy")</f>
        <v>1112</v>
      </c>
      <c r="E810" s="5" t="str">
        <f>LEFT(D810,2)</f>
        <v>11</v>
      </c>
      <c r="F810" s="5" t="str">
        <f>TEXT(B810,"dd")</f>
        <v>13</v>
      </c>
      <c r="G810" s="5" t="str">
        <f>E810&amp;F810</f>
        <v>1113</v>
      </c>
      <c r="H810" s="4">
        <f>IF($C810&lt;65,65-$C810,0)</f>
        <v>32.123399999999997</v>
      </c>
      <c r="I810" s="4">
        <f>IF($C810&gt;=65,$C810-65,0)</f>
        <v>0</v>
      </c>
    </row>
    <row r="811" spans="2:9" x14ac:dyDescent="0.2">
      <c r="B811" s="9">
        <v>41227</v>
      </c>
      <c r="C811" s="8">
        <v>33.593000000000004</v>
      </c>
      <c r="D811" s="5" t="str">
        <f>TEXT(B811,"mmyy")</f>
        <v>1112</v>
      </c>
      <c r="E811" s="5" t="str">
        <f>LEFT(D811,2)</f>
        <v>11</v>
      </c>
      <c r="F811" s="5" t="str">
        <f>TEXT(B811,"dd")</f>
        <v>14</v>
      </c>
      <c r="G811" s="5" t="str">
        <f>E811&amp;F811</f>
        <v>1114</v>
      </c>
      <c r="H811" s="4">
        <f>IF($C811&lt;65,65-$C811,0)</f>
        <v>31.406999999999996</v>
      </c>
      <c r="I811" s="4">
        <f>IF($C811&gt;=65,$C811-65,0)</f>
        <v>0</v>
      </c>
    </row>
    <row r="812" spans="2:9" x14ac:dyDescent="0.2">
      <c r="B812" s="9">
        <v>41228</v>
      </c>
      <c r="C812" s="8">
        <v>36.171950000000002</v>
      </c>
      <c r="D812" s="5" t="str">
        <f>TEXT(B812,"mmyy")</f>
        <v>1112</v>
      </c>
      <c r="E812" s="5" t="str">
        <f>LEFT(D812,2)</f>
        <v>11</v>
      </c>
      <c r="F812" s="5" t="str">
        <f>TEXT(B812,"dd")</f>
        <v>15</v>
      </c>
      <c r="G812" s="5" t="str">
        <f>E812&amp;F812</f>
        <v>1115</v>
      </c>
      <c r="H812" s="4">
        <f>IF($C812&lt;65,65-$C812,0)</f>
        <v>28.828049999999998</v>
      </c>
      <c r="I812" s="4">
        <f>IF($C812&gt;=65,$C812-65,0)</f>
        <v>0</v>
      </c>
    </row>
    <row r="813" spans="2:9" x14ac:dyDescent="0.2">
      <c r="B813" s="9">
        <v>41229</v>
      </c>
      <c r="C813" s="8">
        <v>39.0137</v>
      </c>
      <c r="D813" s="5" t="str">
        <f>TEXT(B813,"mmyy")</f>
        <v>1112</v>
      </c>
      <c r="E813" s="5" t="str">
        <f>LEFT(D813,2)</f>
        <v>11</v>
      </c>
      <c r="F813" s="5" t="str">
        <f>TEXT(B813,"dd")</f>
        <v>16</v>
      </c>
      <c r="G813" s="5" t="str">
        <f>E813&amp;F813</f>
        <v>1116</v>
      </c>
      <c r="H813" s="4">
        <f>IF($C813&lt;65,65-$C813,0)</f>
        <v>25.9863</v>
      </c>
      <c r="I813" s="4">
        <f>IF($C813&gt;=65,$C813-65,0)</f>
        <v>0</v>
      </c>
    </row>
    <row r="814" spans="2:9" x14ac:dyDescent="0.2">
      <c r="B814" s="9">
        <v>41230</v>
      </c>
      <c r="C814" s="8">
        <v>41.464849999999998</v>
      </c>
      <c r="D814" s="5" t="str">
        <f>TEXT(B814,"mmyy")</f>
        <v>1112</v>
      </c>
      <c r="E814" s="5" t="str">
        <f>LEFT(D814,2)</f>
        <v>11</v>
      </c>
      <c r="F814" s="5" t="str">
        <f>TEXT(B814,"dd")</f>
        <v>17</v>
      </c>
      <c r="G814" s="5" t="str">
        <f>E814&amp;F814</f>
        <v>1117</v>
      </c>
      <c r="H814" s="4">
        <f>IF($C814&lt;65,65-$C814,0)</f>
        <v>23.535150000000002</v>
      </c>
      <c r="I814" s="4">
        <f>IF($C814&gt;=65,$C814-65,0)</f>
        <v>0</v>
      </c>
    </row>
    <row r="815" spans="2:9" x14ac:dyDescent="0.2">
      <c r="B815" s="9">
        <v>41231</v>
      </c>
      <c r="C815" s="8">
        <v>44.403799999999997</v>
      </c>
      <c r="D815" s="5" t="str">
        <f>TEXT(B815,"mmyy")</f>
        <v>1112</v>
      </c>
      <c r="E815" s="5" t="str">
        <f>LEFT(D815,2)</f>
        <v>11</v>
      </c>
      <c r="F815" s="5" t="str">
        <f>TEXT(B815,"dd")</f>
        <v>18</v>
      </c>
      <c r="G815" s="5" t="str">
        <f>E815&amp;F815</f>
        <v>1118</v>
      </c>
      <c r="H815" s="4">
        <f>IF($C815&lt;65,65-$C815,0)</f>
        <v>20.596200000000003</v>
      </c>
      <c r="I815" s="4">
        <f>IF($C815&gt;=65,$C815-65,0)</f>
        <v>0</v>
      </c>
    </row>
    <row r="816" spans="2:9" x14ac:dyDescent="0.2">
      <c r="B816" s="9">
        <v>41232</v>
      </c>
      <c r="C816" s="8">
        <v>46.476500000000001</v>
      </c>
      <c r="D816" s="5" t="str">
        <f>TEXT(B816,"mmyy")</f>
        <v>1112</v>
      </c>
      <c r="E816" s="5" t="str">
        <f>LEFT(D816,2)</f>
        <v>11</v>
      </c>
      <c r="F816" s="5" t="str">
        <f>TEXT(B816,"dd")</f>
        <v>19</v>
      </c>
      <c r="G816" s="5" t="str">
        <f>E816&amp;F816</f>
        <v>1119</v>
      </c>
      <c r="H816" s="4">
        <f>IF($C816&lt;65,65-$C816,0)</f>
        <v>18.523499999999999</v>
      </c>
      <c r="I816" s="4">
        <f>IF($C816&gt;=65,$C816-65,0)</f>
        <v>0</v>
      </c>
    </row>
    <row r="817" spans="2:9" x14ac:dyDescent="0.2">
      <c r="B817" s="9">
        <v>41233</v>
      </c>
      <c r="C817" s="8">
        <v>47.381450000000001</v>
      </c>
      <c r="D817" s="5" t="str">
        <f>TEXT(B817,"mmyy")</f>
        <v>1112</v>
      </c>
      <c r="E817" s="5" t="str">
        <f>LEFT(D817,2)</f>
        <v>11</v>
      </c>
      <c r="F817" s="5" t="str">
        <f>TEXT(B817,"dd")</f>
        <v>20</v>
      </c>
      <c r="G817" s="5" t="str">
        <f>E817&amp;F817</f>
        <v>1120</v>
      </c>
      <c r="H817" s="4">
        <f>IF($C817&lt;65,65-$C817,0)</f>
        <v>17.618549999999999</v>
      </c>
      <c r="I817" s="4">
        <f>IF($C817&gt;=65,$C817-65,0)</f>
        <v>0</v>
      </c>
    </row>
    <row r="818" spans="2:9" x14ac:dyDescent="0.2">
      <c r="B818" s="9">
        <v>41234</v>
      </c>
      <c r="C818" s="8">
        <v>46.851799999999997</v>
      </c>
      <c r="D818" s="5" t="str">
        <f>TEXT(B818,"mmyy")</f>
        <v>1112</v>
      </c>
      <c r="E818" s="5" t="str">
        <f>LEFT(D818,2)</f>
        <v>11</v>
      </c>
      <c r="F818" s="5" t="str">
        <f>TEXT(B818,"dd")</f>
        <v>21</v>
      </c>
      <c r="G818" s="5" t="str">
        <f>E818&amp;F818</f>
        <v>1121</v>
      </c>
      <c r="H818" s="4">
        <f>IF($C818&lt;65,65-$C818,0)</f>
        <v>18.148200000000003</v>
      </c>
      <c r="I818" s="4">
        <f>IF($C818&gt;=65,$C818-65,0)</f>
        <v>0</v>
      </c>
    </row>
    <row r="819" spans="2:9" x14ac:dyDescent="0.2">
      <c r="B819" s="9">
        <v>41235</v>
      </c>
      <c r="C819" s="8">
        <v>49.636850000000003</v>
      </c>
      <c r="D819" s="5" t="str">
        <f>TEXT(B819,"mmyy")</f>
        <v>1112</v>
      </c>
      <c r="E819" s="5" t="str">
        <f>LEFT(D819,2)</f>
        <v>11</v>
      </c>
      <c r="F819" s="5" t="str">
        <f>TEXT(B819,"dd")</f>
        <v>22</v>
      </c>
      <c r="G819" s="5" t="str">
        <f>E819&amp;F819</f>
        <v>1122</v>
      </c>
      <c r="H819" s="4">
        <f>IF($C819&lt;65,65-$C819,0)</f>
        <v>15.363149999999997</v>
      </c>
      <c r="I819" s="4">
        <f>IF($C819&gt;=65,$C819-65,0)</f>
        <v>0</v>
      </c>
    </row>
    <row r="820" spans="2:9" x14ac:dyDescent="0.2">
      <c r="B820" s="9">
        <v>41236</v>
      </c>
      <c r="C820" s="8">
        <v>34.089350000000003</v>
      </c>
      <c r="D820" s="5" t="str">
        <f>TEXT(B820,"mmyy")</f>
        <v>1112</v>
      </c>
      <c r="E820" s="5" t="str">
        <f>LEFT(D820,2)</f>
        <v>11</v>
      </c>
      <c r="F820" s="5" t="str">
        <f>TEXT(B820,"dd")</f>
        <v>23</v>
      </c>
      <c r="G820" s="5" t="str">
        <f>E820&amp;F820</f>
        <v>1123</v>
      </c>
      <c r="H820" s="4">
        <f>IF($C820&lt;65,65-$C820,0)</f>
        <v>30.910649999999997</v>
      </c>
      <c r="I820" s="4">
        <f>IF($C820&gt;=65,$C820-65,0)</f>
        <v>0</v>
      </c>
    </row>
    <row r="821" spans="2:9" x14ac:dyDescent="0.2">
      <c r="B821" s="9">
        <v>41237</v>
      </c>
      <c r="C821" s="8">
        <v>28.7699</v>
      </c>
      <c r="D821" s="5" t="str">
        <f>TEXT(B821,"mmyy")</f>
        <v>1112</v>
      </c>
      <c r="E821" s="5" t="str">
        <f>LEFT(D821,2)</f>
        <v>11</v>
      </c>
      <c r="F821" s="5" t="str">
        <f>TEXT(B821,"dd")</f>
        <v>24</v>
      </c>
      <c r="G821" s="5" t="str">
        <f>E821&amp;F821</f>
        <v>1124</v>
      </c>
      <c r="H821" s="4">
        <f>IF($C821&lt;65,65-$C821,0)</f>
        <v>36.2301</v>
      </c>
      <c r="I821" s="4">
        <f>IF($C821&gt;=65,$C821-65,0)</f>
        <v>0</v>
      </c>
    </row>
    <row r="822" spans="2:9" x14ac:dyDescent="0.2">
      <c r="B822" s="9">
        <v>41238</v>
      </c>
      <c r="C822" s="8">
        <v>37.38335</v>
      </c>
      <c r="D822" s="5" t="str">
        <f>TEXT(B822,"mmyy")</f>
        <v>1112</v>
      </c>
      <c r="E822" s="5" t="str">
        <f>LEFT(D822,2)</f>
        <v>11</v>
      </c>
      <c r="F822" s="5" t="str">
        <f>TEXT(B822,"dd")</f>
        <v>25</v>
      </c>
      <c r="G822" s="5" t="str">
        <f>E822&amp;F822</f>
        <v>1125</v>
      </c>
      <c r="H822" s="4">
        <f>IF($C822&lt;65,65-$C822,0)</f>
        <v>27.61665</v>
      </c>
      <c r="I822" s="4">
        <f>IF($C822&gt;=65,$C822-65,0)</f>
        <v>0</v>
      </c>
    </row>
    <row r="823" spans="2:9" x14ac:dyDescent="0.2">
      <c r="B823" s="9">
        <v>41239</v>
      </c>
      <c r="C823" s="8">
        <v>34.960549999999998</v>
      </c>
      <c r="D823" s="5" t="str">
        <f>TEXT(B823,"mmyy")</f>
        <v>1112</v>
      </c>
      <c r="E823" s="5" t="str">
        <f>LEFT(D823,2)</f>
        <v>11</v>
      </c>
      <c r="F823" s="5" t="str">
        <f>TEXT(B823,"dd")</f>
        <v>26</v>
      </c>
      <c r="G823" s="5" t="str">
        <f>E823&amp;F823</f>
        <v>1126</v>
      </c>
      <c r="H823" s="4">
        <f>IF($C823&lt;65,65-$C823,0)</f>
        <v>30.039450000000002</v>
      </c>
      <c r="I823" s="4">
        <f>IF($C823&gt;=65,$C823-65,0)</f>
        <v>0</v>
      </c>
    </row>
    <row r="824" spans="2:9" x14ac:dyDescent="0.2">
      <c r="B824" s="9">
        <v>41240</v>
      </c>
      <c r="C824" s="8">
        <v>31.234549999999999</v>
      </c>
      <c r="D824" s="5" t="str">
        <f>TEXT(B824,"mmyy")</f>
        <v>1112</v>
      </c>
      <c r="E824" s="5" t="str">
        <f>LEFT(D824,2)</f>
        <v>11</v>
      </c>
      <c r="F824" s="5" t="str">
        <f>TEXT(B824,"dd")</f>
        <v>27</v>
      </c>
      <c r="G824" s="5" t="str">
        <f>E824&amp;F824</f>
        <v>1127</v>
      </c>
      <c r="H824" s="4">
        <f>IF($C824&lt;65,65-$C824,0)</f>
        <v>33.765450000000001</v>
      </c>
      <c r="I824" s="4">
        <f>IF($C824&gt;=65,$C824-65,0)</f>
        <v>0</v>
      </c>
    </row>
    <row r="825" spans="2:9" x14ac:dyDescent="0.2">
      <c r="B825" s="9">
        <v>41241</v>
      </c>
      <c r="C825" s="8">
        <v>34.571750000000002</v>
      </c>
      <c r="D825" s="5" t="str">
        <f>TEXT(B825,"mmyy")</f>
        <v>1112</v>
      </c>
      <c r="E825" s="5" t="str">
        <f>LEFT(D825,2)</f>
        <v>11</v>
      </c>
      <c r="F825" s="5" t="str">
        <f>TEXT(B825,"dd")</f>
        <v>28</v>
      </c>
      <c r="G825" s="5" t="str">
        <f>E825&amp;F825</f>
        <v>1128</v>
      </c>
      <c r="H825" s="4">
        <f>IF($C825&lt;65,65-$C825,0)</f>
        <v>30.428249999999998</v>
      </c>
      <c r="I825" s="4">
        <f>IF($C825&gt;=65,$C825-65,0)</f>
        <v>0</v>
      </c>
    </row>
    <row r="826" spans="2:9" x14ac:dyDescent="0.2">
      <c r="B826" s="9">
        <v>41242</v>
      </c>
      <c r="C826" s="8">
        <v>38.641100000000002</v>
      </c>
      <c r="D826" s="5" t="str">
        <f>TEXT(B826,"mmyy")</f>
        <v>1112</v>
      </c>
      <c r="E826" s="5" t="str">
        <f>LEFT(D826,2)</f>
        <v>11</v>
      </c>
      <c r="F826" s="5" t="str">
        <f>TEXT(B826,"dd")</f>
        <v>29</v>
      </c>
      <c r="G826" s="5" t="str">
        <f>E826&amp;F826</f>
        <v>1129</v>
      </c>
      <c r="H826" s="4">
        <f>IF($C826&lt;65,65-$C826,0)</f>
        <v>26.358899999999998</v>
      </c>
      <c r="I826" s="4">
        <f>IF($C826&gt;=65,$C826-65,0)</f>
        <v>0</v>
      </c>
    </row>
    <row r="827" spans="2:9" x14ac:dyDescent="0.2">
      <c r="B827" s="9">
        <v>41243</v>
      </c>
      <c r="C827" s="8">
        <v>45.212000000000003</v>
      </c>
      <c r="D827" s="5" t="str">
        <f>TEXT(B827,"mmyy")</f>
        <v>1112</v>
      </c>
      <c r="E827" s="5" t="str">
        <f>LEFT(D827,2)</f>
        <v>11</v>
      </c>
      <c r="F827" s="5" t="str">
        <f>TEXT(B827,"dd")</f>
        <v>30</v>
      </c>
      <c r="G827" s="5" t="str">
        <f>E827&amp;F827</f>
        <v>1130</v>
      </c>
      <c r="H827" s="4">
        <f>IF($C827&lt;65,65-$C827,0)</f>
        <v>19.787999999999997</v>
      </c>
      <c r="I827" s="4">
        <f>IF($C827&gt;=65,$C827-65,0)</f>
        <v>0</v>
      </c>
    </row>
    <row r="828" spans="2:9" x14ac:dyDescent="0.2">
      <c r="B828" s="9">
        <v>41244</v>
      </c>
      <c r="C828" s="8">
        <v>49.158499999999997</v>
      </c>
      <c r="D828" s="5" t="str">
        <f>TEXT(B828,"mmyy")</f>
        <v>1212</v>
      </c>
      <c r="E828" s="5" t="str">
        <f>LEFT(D828,2)</f>
        <v>12</v>
      </c>
      <c r="F828" s="5" t="str">
        <f>TEXT(B828,"dd")</f>
        <v>01</v>
      </c>
      <c r="G828" s="5" t="str">
        <f>E828&amp;F828</f>
        <v>1201</v>
      </c>
      <c r="H828" s="4">
        <f>IF($C828&lt;65,65-$C828,0)</f>
        <v>15.841500000000003</v>
      </c>
      <c r="I828" s="4">
        <f>IF($C828&gt;=65,$C828-65,0)</f>
        <v>0</v>
      </c>
    </row>
    <row r="829" spans="2:9" x14ac:dyDescent="0.2">
      <c r="B829" s="9">
        <v>41245</v>
      </c>
      <c r="C829" s="8">
        <v>56.424199999999999</v>
      </c>
      <c r="D829" s="5" t="str">
        <f>TEXT(B829,"mmyy")</f>
        <v>1212</v>
      </c>
      <c r="E829" s="5" t="str">
        <f>LEFT(D829,2)</f>
        <v>12</v>
      </c>
      <c r="F829" s="5" t="str">
        <f>TEXT(B829,"dd")</f>
        <v>02</v>
      </c>
      <c r="G829" s="5" t="str">
        <f>E829&amp;F829</f>
        <v>1202</v>
      </c>
      <c r="H829" s="4">
        <f>IF($C829&lt;65,65-$C829,0)</f>
        <v>8.575800000000001</v>
      </c>
      <c r="I829" s="4">
        <f>IF($C829&gt;=65,$C829-65,0)</f>
        <v>0</v>
      </c>
    </row>
    <row r="830" spans="2:9" x14ac:dyDescent="0.2">
      <c r="B830" s="9">
        <v>41246</v>
      </c>
      <c r="C830" s="8">
        <v>60.962899999999998</v>
      </c>
      <c r="D830" s="5" t="str">
        <f>TEXT(B830,"mmyy")</f>
        <v>1212</v>
      </c>
      <c r="E830" s="5" t="str">
        <f>LEFT(D830,2)</f>
        <v>12</v>
      </c>
      <c r="F830" s="5" t="str">
        <f>TEXT(B830,"dd")</f>
        <v>03</v>
      </c>
      <c r="G830" s="5" t="str">
        <f>E830&amp;F830</f>
        <v>1203</v>
      </c>
      <c r="H830" s="4">
        <f>IF($C830&lt;65,65-$C830,0)</f>
        <v>4.0371000000000024</v>
      </c>
      <c r="I830" s="4">
        <f>IF($C830&gt;=65,$C830-65,0)</f>
        <v>0</v>
      </c>
    </row>
    <row r="831" spans="2:9" x14ac:dyDescent="0.2">
      <c r="B831" s="9">
        <v>41247</v>
      </c>
      <c r="C831" s="8">
        <v>46.890949999999997</v>
      </c>
      <c r="D831" s="5" t="str">
        <f>TEXT(B831,"mmyy")</f>
        <v>1212</v>
      </c>
      <c r="E831" s="5" t="str">
        <f>LEFT(D831,2)</f>
        <v>12</v>
      </c>
      <c r="F831" s="5" t="str">
        <f>TEXT(B831,"dd")</f>
        <v>04</v>
      </c>
      <c r="G831" s="5" t="str">
        <f>E831&amp;F831</f>
        <v>1204</v>
      </c>
      <c r="H831" s="4">
        <f>IF($C831&lt;65,65-$C831,0)</f>
        <v>18.109050000000003</v>
      </c>
      <c r="I831" s="4">
        <f>IF($C831&gt;=65,$C831-65,0)</f>
        <v>0</v>
      </c>
    </row>
    <row r="832" spans="2:9" x14ac:dyDescent="0.2">
      <c r="B832" s="9">
        <v>41248</v>
      </c>
      <c r="C832" s="8">
        <v>36.273650000000004</v>
      </c>
      <c r="D832" s="5" t="str">
        <f>TEXT(B832,"mmyy")</f>
        <v>1212</v>
      </c>
      <c r="E832" s="5" t="str">
        <f>LEFT(D832,2)</f>
        <v>12</v>
      </c>
      <c r="F832" s="5" t="str">
        <f>TEXT(B832,"dd")</f>
        <v>05</v>
      </c>
      <c r="G832" s="5" t="str">
        <f>E832&amp;F832</f>
        <v>1205</v>
      </c>
      <c r="H832" s="4">
        <f>IF($C832&lt;65,65-$C832,0)</f>
        <v>28.726349999999996</v>
      </c>
      <c r="I832" s="4">
        <f>IF($C832&gt;=65,$C832-65,0)</f>
        <v>0</v>
      </c>
    </row>
    <row r="833" spans="2:9" x14ac:dyDescent="0.2">
      <c r="B833" s="9">
        <v>41249</v>
      </c>
      <c r="C833" s="8">
        <v>37.125050000000002</v>
      </c>
      <c r="D833" s="5" t="str">
        <f>TEXT(B833,"mmyy")</f>
        <v>1212</v>
      </c>
      <c r="E833" s="5" t="str">
        <f>LEFT(D833,2)</f>
        <v>12</v>
      </c>
      <c r="F833" s="5" t="str">
        <f>TEXT(B833,"dd")</f>
        <v>06</v>
      </c>
      <c r="G833" s="5" t="str">
        <f>E833&amp;F833</f>
        <v>1206</v>
      </c>
      <c r="H833" s="4">
        <f>IF($C833&lt;65,65-$C833,0)</f>
        <v>27.874949999999998</v>
      </c>
      <c r="I833" s="4">
        <f>IF($C833&gt;=65,$C833-65,0)</f>
        <v>0</v>
      </c>
    </row>
    <row r="834" spans="2:9" x14ac:dyDescent="0.2">
      <c r="B834" s="9">
        <v>41250</v>
      </c>
      <c r="C834" s="8">
        <v>47.148350000000001</v>
      </c>
      <c r="D834" s="5" t="str">
        <f>TEXT(B834,"mmyy")</f>
        <v>1212</v>
      </c>
      <c r="E834" s="5" t="str">
        <f>LEFT(D834,2)</f>
        <v>12</v>
      </c>
      <c r="F834" s="5" t="str">
        <f>TEXT(B834,"dd")</f>
        <v>07</v>
      </c>
      <c r="G834" s="5" t="str">
        <f>E834&amp;F834</f>
        <v>1207</v>
      </c>
      <c r="H834" s="4">
        <f>IF($C834&lt;65,65-$C834,0)</f>
        <v>17.851649999999999</v>
      </c>
      <c r="I834" s="4">
        <f>IF($C834&gt;=65,$C834-65,0)</f>
        <v>0</v>
      </c>
    </row>
    <row r="835" spans="2:9" x14ac:dyDescent="0.2">
      <c r="B835" s="9">
        <v>41251</v>
      </c>
      <c r="C835" s="8">
        <v>43.495249999999999</v>
      </c>
      <c r="D835" s="5" t="str">
        <f>TEXT(B835,"mmyy")</f>
        <v>1212</v>
      </c>
      <c r="E835" s="5" t="str">
        <f>LEFT(D835,2)</f>
        <v>12</v>
      </c>
      <c r="F835" s="5" t="str">
        <f>TEXT(B835,"dd")</f>
        <v>08</v>
      </c>
      <c r="G835" s="5" t="str">
        <f>E835&amp;F835</f>
        <v>1208</v>
      </c>
      <c r="H835" s="4">
        <f>IF($C835&lt;65,65-$C835,0)</f>
        <v>21.504750000000001</v>
      </c>
      <c r="I835" s="4">
        <f>IF($C835&gt;=65,$C835-65,0)</f>
        <v>0</v>
      </c>
    </row>
    <row r="836" spans="2:9" x14ac:dyDescent="0.2">
      <c r="B836" s="9">
        <v>41252</v>
      </c>
      <c r="C836" s="8">
        <v>44.738149999999997</v>
      </c>
      <c r="D836" s="5" t="str">
        <f>TEXT(B836,"mmyy")</f>
        <v>1212</v>
      </c>
      <c r="E836" s="5" t="str">
        <f>LEFT(D836,2)</f>
        <v>12</v>
      </c>
      <c r="F836" s="5" t="str">
        <f>TEXT(B836,"dd")</f>
        <v>09</v>
      </c>
      <c r="G836" s="5" t="str">
        <f>E836&amp;F836</f>
        <v>1209</v>
      </c>
      <c r="H836" s="4">
        <f>IF($C836&lt;65,65-$C836,0)</f>
        <v>20.261850000000003</v>
      </c>
      <c r="I836" s="4">
        <f>IF($C836&gt;=65,$C836-65,0)</f>
        <v>0</v>
      </c>
    </row>
    <row r="837" spans="2:9" x14ac:dyDescent="0.2">
      <c r="B837" s="9">
        <v>41253</v>
      </c>
      <c r="C837" s="8">
        <v>33.329300000000003</v>
      </c>
      <c r="D837" s="5" t="str">
        <f>TEXT(B837,"mmyy")</f>
        <v>1212</v>
      </c>
      <c r="E837" s="5" t="str">
        <f>LEFT(D837,2)</f>
        <v>12</v>
      </c>
      <c r="F837" s="5" t="str">
        <f>TEXT(B837,"dd")</f>
        <v>10</v>
      </c>
      <c r="G837" s="5" t="str">
        <f>E837&amp;F837</f>
        <v>1210</v>
      </c>
      <c r="H837" s="4">
        <f>IF($C837&lt;65,65-$C837,0)</f>
        <v>31.670699999999997</v>
      </c>
      <c r="I837" s="4">
        <f>IF($C837&gt;=65,$C837-65,0)</f>
        <v>0</v>
      </c>
    </row>
    <row r="838" spans="2:9" x14ac:dyDescent="0.2">
      <c r="B838" s="9">
        <v>41254</v>
      </c>
      <c r="C838" s="8">
        <v>29.700949999999999</v>
      </c>
      <c r="D838" s="5" t="str">
        <f>TEXT(B838,"mmyy")</f>
        <v>1212</v>
      </c>
      <c r="E838" s="5" t="str">
        <f>LEFT(D838,2)</f>
        <v>12</v>
      </c>
      <c r="F838" s="5" t="str">
        <f>TEXT(B838,"dd")</f>
        <v>11</v>
      </c>
      <c r="G838" s="5" t="str">
        <f>E838&amp;F838</f>
        <v>1211</v>
      </c>
      <c r="H838" s="4">
        <f>IF($C838&lt;65,65-$C838,0)</f>
        <v>35.299050000000001</v>
      </c>
      <c r="I838" s="4">
        <f>IF($C838&gt;=65,$C838-65,0)</f>
        <v>0</v>
      </c>
    </row>
    <row r="839" spans="2:9" x14ac:dyDescent="0.2">
      <c r="B839" s="9">
        <v>41255</v>
      </c>
      <c r="C839" s="8">
        <v>33.020600000000002</v>
      </c>
      <c r="D839" s="5" t="str">
        <f>TEXT(B839,"mmyy")</f>
        <v>1212</v>
      </c>
      <c r="E839" s="5" t="str">
        <f>LEFT(D839,2)</f>
        <v>12</v>
      </c>
      <c r="F839" s="5" t="str">
        <f>TEXT(B839,"dd")</f>
        <v>12</v>
      </c>
      <c r="G839" s="5" t="str">
        <f>E839&amp;F839</f>
        <v>1212</v>
      </c>
      <c r="H839" s="4">
        <f>IF($C839&lt;65,65-$C839,0)</f>
        <v>31.979399999999998</v>
      </c>
      <c r="I839" s="4">
        <f>IF($C839&gt;=65,$C839-65,0)</f>
        <v>0</v>
      </c>
    </row>
    <row r="840" spans="2:9" x14ac:dyDescent="0.2">
      <c r="B840" s="9">
        <v>41256</v>
      </c>
      <c r="C840" s="8">
        <v>36.853700000000003</v>
      </c>
      <c r="D840" s="5" t="str">
        <f>TEXT(B840,"mmyy")</f>
        <v>1212</v>
      </c>
      <c r="E840" s="5" t="str">
        <f>LEFT(D840,2)</f>
        <v>12</v>
      </c>
      <c r="F840" s="5" t="str">
        <f>TEXT(B840,"dd")</f>
        <v>13</v>
      </c>
      <c r="G840" s="5" t="str">
        <f>E840&amp;F840</f>
        <v>1213</v>
      </c>
      <c r="H840" s="4">
        <f>IF($C840&lt;65,65-$C840,0)</f>
        <v>28.146299999999997</v>
      </c>
      <c r="I840" s="4">
        <f>IF($C840&gt;=65,$C840-65,0)</f>
        <v>0</v>
      </c>
    </row>
    <row r="841" spans="2:9" x14ac:dyDescent="0.2">
      <c r="B841" s="9">
        <v>41257</v>
      </c>
      <c r="C841" s="8">
        <v>39.792650000000002</v>
      </c>
      <c r="D841" s="5" t="str">
        <f>TEXT(B841,"mmyy")</f>
        <v>1212</v>
      </c>
      <c r="E841" s="5" t="str">
        <f>LEFT(D841,2)</f>
        <v>12</v>
      </c>
      <c r="F841" s="5" t="str">
        <f>TEXT(B841,"dd")</f>
        <v>14</v>
      </c>
      <c r="G841" s="5" t="str">
        <f>E841&amp;F841</f>
        <v>1214</v>
      </c>
      <c r="H841" s="4">
        <f>IF($C841&lt;65,65-$C841,0)</f>
        <v>25.207349999999998</v>
      </c>
      <c r="I841" s="4">
        <f>IF($C841&gt;=65,$C841-65,0)</f>
        <v>0</v>
      </c>
    </row>
    <row r="842" spans="2:9" x14ac:dyDescent="0.2">
      <c r="B842" s="9">
        <v>41258</v>
      </c>
      <c r="C842" s="8">
        <v>47.876899999999999</v>
      </c>
      <c r="D842" s="5" t="str">
        <f>TEXT(B842,"mmyy")</f>
        <v>1212</v>
      </c>
      <c r="E842" s="5" t="str">
        <f>LEFT(D842,2)</f>
        <v>12</v>
      </c>
      <c r="F842" s="5" t="str">
        <f>TEXT(B842,"dd")</f>
        <v>15</v>
      </c>
      <c r="G842" s="5" t="str">
        <f>E842&amp;F842</f>
        <v>1215</v>
      </c>
      <c r="H842" s="4">
        <f>IF($C842&lt;65,65-$C842,0)</f>
        <v>17.123100000000001</v>
      </c>
      <c r="I842" s="4">
        <f>IF($C842&gt;=65,$C842-65,0)</f>
        <v>0</v>
      </c>
    </row>
    <row r="843" spans="2:9" x14ac:dyDescent="0.2">
      <c r="B843" s="9">
        <v>41259</v>
      </c>
      <c r="C843" s="8">
        <v>46.799599999999998</v>
      </c>
      <c r="D843" s="5" t="str">
        <f>TEXT(B843,"mmyy")</f>
        <v>1212</v>
      </c>
      <c r="E843" s="5" t="str">
        <f>LEFT(D843,2)</f>
        <v>12</v>
      </c>
      <c r="F843" s="5" t="str">
        <f>TEXT(B843,"dd")</f>
        <v>16</v>
      </c>
      <c r="G843" s="5" t="str">
        <f>E843&amp;F843</f>
        <v>1216</v>
      </c>
      <c r="H843" s="4">
        <f>IF($C843&lt;65,65-$C843,0)</f>
        <v>18.200400000000002</v>
      </c>
      <c r="I843" s="4">
        <f>IF($C843&gt;=65,$C843-65,0)</f>
        <v>0</v>
      </c>
    </row>
    <row r="844" spans="2:9" x14ac:dyDescent="0.2">
      <c r="B844" s="9">
        <v>41260</v>
      </c>
      <c r="C844" s="8">
        <v>40.414549999999998</v>
      </c>
      <c r="D844" s="5" t="str">
        <f>TEXT(B844,"mmyy")</f>
        <v>1212</v>
      </c>
      <c r="E844" s="5" t="str">
        <f>LEFT(D844,2)</f>
        <v>12</v>
      </c>
      <c r="F844" s="5" t="str">
        <f>TEXT(B844,"dd")</f>
        <v>17</v>
      </c>
      <c r="G844" s="5" t="str">
        <f>E844&amp;F844</f>
        <v>1217</v>
      </c>
      <c r="H844" s="4">
        <f>IF($C844&lt;65,65-$C844,0)</f>
        <v>24.585450000000002</v>
      </c>
      <c r="I844" s="4">
        <f>IF($C844&gt;=65,$C844-65,0)</f>
        <v>0</v>
      </c>
    </row>
    <row r="845" spans="2:9" x14ac:dyDescent="0.2">
      <c r="B845" s="9">
        <v>41261</v>
      </c>
      <c r="C845" s="8">
        <v>39.535699999999999</v>
      </c>
      <c r="D845" s="5" t="str">
        <f>TEXT(B845,"mmyy")</f>
        <v>1212</v>
      </c>
      <c r="E845" s="5" t="str">
        <f>LEFT(D845,2)</f>
        <v>12</v>
      </c>
      <c r="F845" s="5" t="str">
        <f>TEXT(B845,"dd")</f>
        <v>18</v>
      </c>
      <c r="G845" s="5" t="str">
        <f>E845&amp;F845</f>
        <v>1218</v>
      </c>
      <c r="H845" s="4">
        <f>IF($C845&lt;65,65-$C845,0)</f>
        <v>25.464300000000001</v>
      </c>
      <c r="I845" s="4">
        <f>IF($C845&gt;=65,$C845-65,0)</f>
        <v>0</v>
      </c>
    </row>
    <row r="846" spans="2:9" x14ac:dyDescent="0.2">
      <c r="B846" s="9">
        <v>41262</v>
      </c>
      <c r="C846" s="8">
        <v>42.917450000000002</v>
      </c>
      <c r="D846" s="5" t="str">
        <f>TEXT(B846,"mmyy")</f>
        <v>1212</v>
      </c>
      <c r="E846" s="5" t="str">
        <f>LEFT(D846,2)</f>
        <v>12</v>
      </c>
      <c r="F846" s="5" t="str">
        <f>TEXT(B846,"dd")</f>
        <v>19</v>
      </c>
      <c r="G846" s="5" t="str">
        <f>E846&amp;F846</f>
        <v>1219</v>
      </c>
      <c r="H846" s="4">
        <f>IF($C846&lt;65,65-$C846,0)</f>
        <v>22.082549999999998</v>
      </c>
      <c r="I846" s="4">
        <f>IF($C846&gt;=65,$C846-65,0)</f>
        <v>0</v>
      </c>
    </row>
    <row r="847" spans="2:9" x14ac:dyDescent="0.2">
      <c r="B847" s="9">
        <v>41263</v>
      </c>
      <c r="C847" s="8">
        <v>41.592649999999999</v>
      </c>
      <c r="D847" s="5" t="str">
        <f>TEXT(B847,"mmyy")</f>
        <v>1212</v>
      </c>
      <c r="E847" s="5" t="str">
        <f>LEFT(D847,2)</f>
        <v>12</v>
      </c>
      <c r="F847" s="5" t="str">
        <f>TEXT(B847,"dd")</f>
        <v>20</v>
      </c>
      <c r="G847" s="5" t="str">
        <f>E847&amp;F847</f>
        <v>1220</v>
      </c>
      <c r="H847" s="4">
        <f>IF($C847&lt;65,65-$C847,0)</f>
        <v>23.407350000000001</v>
      </c>
      <c r="I847" s="4">
        <f>IF($C847&gt;=65,$C847-65,0)</f>
        <v>0</v>
      </c>
    </row>
    <row r="848" spans="2:9" x14ac:dyDescent="0.2">
      <c r="B848" s="9">
        <v>41264</v>
      </c>
      <c r="C848" s="8">
        <v>29.32565</v>
      </c>
      <c r="D848" s="5" t="str">
        <f>TEXT(B848,"mmyy")</f>
        <v>1212</v>
      </c>
      <c r="E848" s="5" t="str">
        <f>LEFT(D848,2)</f>
        <v>12</v>
      </c>
      <c r="F848" s="5" t="str">
        <f>TEXT(B848,"dd")</f>
        <v>21</v>
      </c>
      <c r="G848" s="5" t="str">
        <f>E848&amp;F848</f>
        <v>1221</v>
      </c>
      <c r="H848" s="4">
        <f>IF($C848&lt;65,65-$C848,0)</f>
        <v>35.674350000000004</v>
      </c>
      <c r="I848" s="4">
        <f>IF($C848&gt;=65,$C848-65,0)</f>
        <v>0</v>
      </c>
    </row>
    <row r="849" spans="2:9" x14ac:dyDescent="0.2">
      <c r="B849" s="9">
        <v>41265</v>
      </c>
      <c r="C849" s="8">
        <v>25.3796</v>
      </c>
      <c r="D849" s="5" t="str">
        <f>TEXT(B849,"mmyy")</f>
        <v>1212</v>
      </c>
      <c r="E849" s="5" t="str">
        <f>LEFT(D849,2)</f>
        <v>12</v>
      </c>
      <c r="F849" s="5" t="str">
        <f>TEXT(B849,"dd")</f>
        <v>22</v>
      </c>
      <c r="G849" s="5" t="str">
        <f>E849&amp;F849</f>
        <v>1222</v>
      </c>
      <c r="H849" s="4">
        <f>IF($C849&lt;65,65-$C849,0)</f>
        <v>39.620400000000004</v>
      </c>
      <c r="I849" s="4">
        <f>IF($C849&gt;=65,$C849-65,0)</f>
        <v>0</v>
      </c>
    </row>
    <row r="850" spans="2:9" x14ac:dyDescent="0.2">
      <c r="B850" s="9">
        <v>41266</v>
      </c>
      <c r="C850" s="8">
        <v>33.285200000000003</v>
      </c>
      <c r="D850" s="5" t="str">
        <f>TEXT(B850,"mmyy")</f>
        <v>1212</v>
      </c>
      <c r="E850" s="5" t="str">
        <f>LEFT(D850,2)</f>
        <v>12</v>
      </c>
      <c r="F850" s="5" t="str">
        <f>TEXT(B850,"dd")</f>
        <v>23</v>
      </c>
      <c r="G850" s="5" t="str">
        <f>E850&amp;F850</f>
        <v>1223</v>
      </c>
      <c r="H850" s="4">
        <f>IF($C850&lt;65,65-$C850,0)</f>
        <v>31.714799999999997</v>
      </c>
      <c r="I850" s="4">
        <f>IF($C850&gt;=65,$C850-65,0)</f>
        <v>0</v>
      </c>
    </row>
    <row r="851" spans="2:9" x14ac:dyDescent="0.2">
      <c r="B851" s="9">
        <v>41267</v>
      </c>
      <c r="C851" s="8">
        <v>31.56935</v>
      </c>
      <c r="D851" s="5" t="str">
        <f>TEXT(B851,"mmyy")</f>
        <v>1212</v>
      </c>
      <c r="E851" s="5" t="str">
        <f>LEFT(D851,2)</f>
        <v>12</v>
      </c>
      <c r="F851" s="5" t="str">
        <f>TEXT(B851,"dd")</f>
        <v>24</v>
      </c>
      <c r="G851" s="5" t="str">
        <f>E851&amp;F851</f>
        <v>1224</v>
      </c>
      <c r="H851" s="4">
        <f>IF($C851&lt;65,65-$C851,0)</f>
        <v>33.43065</v>
      </c>
      <c r="I851" s="4">
        <f>IF($C851&gt;=65,$C851-65,0)</f>
        <v>0</v>
      </c>
    </row>
    <row r="852" spans="2:9" x14ac:dyDescent="0.2">
      <c r="B852" s="9">
        <v>41268</v>
      </c>
      <c r="C852" s="8">
        <v>30.564050000000002</v>
      </c>
      <c r="D852" s="5" t="str">
        <f>TEXT(B852,"mmyy")</f>
        <v>1212</v>
      </c>
      <c r="E852" s="5" t="str">
        <f>LEFT(D852,2)</f>
        <v>12</v>
      </c>
      <c r="F852" s="5" t="str">
        <f>TEXT(B852,"dd")</f>
        <v>25</v>
      </c>
      <c r="G852" s="5" t="str">
        <f>E852&amp;F852</f>
        <v>1225</v>
      </c>
      <c r="H852" s="4">
        <f>IF($C852&lt;65,65-$C852,0)</f>
        <v>34.435949999999998</v>
      </c>
      <c r="I852" s="4">
        <f>IF($C852&gt;=65,$C852-65,0)</f>
        <v>0</v>
      </c>
    </row>
    <row r="853" spans="2:9" x14ac:dyDescent="0.2">
      <c r="B853" s="9">
        <v>41269</v>
      </c>
      <c r="C853" s="8">
        <v>28.350950000000001</v>
      </c>
      <c r="D853" s="5" t="str">
        <f>TEXT(B853,"mmyy")</f>
        <v>1212</v>
      </c>
      <c r="E853" s="5" t="str">
        <f>LEFT(D853,2)</f>
        <v>12</v>
      </c>
      <c r="F853" s="5" t="str">
        <f>TEXT(B853,"dd")</f>
        <v>26</v>
      </c>
      <c r="G853" s="5" t="str">
        <f>E853&amp;F853</f>
        <v>1226</v>
      </c>
      <c r="H853" s="4">
        <f>IF($C853&lt;65,65-$C853,0)</f>
        <v>36.649050000000003</v>
      </c>
      <c r="I853" s="4">
        <f>IF($C853&gt;=65,$C853-65,0)</f>
        <v>0</v>
      </c>
    </row>
    <row r="854" spans="2:9" x14ac:dyDescent="0.2">
      <c r="B854" s="9">
        <v>41270</v>
      </c>
      <c r="C854" s="8">
        <v>28.540849999999999</v>
      </c>
      <c r="D854" s="5" t="str">
        <f>TEXT(B854,"mmyy")</f>
        <v>1212</v>
      </c>
      <c r="E854" s="5" t="str">
        <f>LEFT(D854,2)</f>
        <v>12</v>
      </c>
      <c r="F854" s="5" t="str">
        <f>TEXT(B854,"dd")</f>
        <v>27</v>
      </c>
      <c r="G854" s="5" t="str">
        <f>E854&amp;F854</f>
        <v>1227</v>
      </c>
      <c r="H854" s="4">
        <f>IF($C854&lt;65,65-$C854,0)</f>
        <v>36.459150000000001</v>
      </c>
      <c r="I854" s="4">
        <f>IF($C854&gt;=65,$C854-65,0)</f>
        <v>0</v>
      </c>
    </row>
    <row r="855" spans="2:9" x14ac:dyDescent="0.2">
      <c r="B855" s="9">
        <v>41271</v>
      </c>
      <c r="C855" s="8">
        <v>29.309449999999998</v>
      </c>
      <c r="D855" s="5" t="str">
        <f>TEXT(B855,"mmyy")</f>
        <v>1212</v>
      </c>
      <c r="E855" s="5" t="str">
        <f>LEFT(D855,2)</f>
        <v>12</v>
      </c>
      <c r="F855" s="5" t="str">
        <f>TEXT(B855,"dd")</f>
        <v>28</v>
      </c>
      <c r="G855" s="5" t="str">
        <f>E855&amp;F855</f>
        <v>1228</v>
      </c>
      <c r="H855" s="4">
        <f>IF($C855&lt;65,65-$C855,0)</f>
        <v>35.690550000000002</v>
      </c>
      <c r="I855" s="4">
        <f>IF($C855&gt;=65,$C855-65,0)</f>
        <v>0</v>
      </c>
    </row>
    <row r="856" spans="2:9" x14ac:dyDescent="0.2">
      <c r="B856" s="9">
        <v>41272</v>
      </c>
      <c r="C856" s="8">
        <v>23.882449999999999</v>
      </c>
      <c r="D856" s="5" t="str">
        <f>TEXT(B856,"mmyy")</f>
        <v>1212</v>
      </c>
      <c r="E856" s="5" t="str">
        <f>LEFT(D856,2)</f>
        <v>12</v>
      </c>
      <c r="F856" s="5" t="str">
        <f>TEXT(B856,"dd")</f>
        <v>29</v>
      </c>
      <c r="G856" s="5" t="str">
        <f>E856&amp;F856</f>
        <v>1229</v>
      </c>
      <c r="H856" s="4">
        <f>IF($C856&lt;65,65-$C856,0)</f>
        <v>41.117550000000001</v>
      </c>
      <c r="I856" s="4">
        <f>IF($C856&gt;=65,$C856-65,0)</f>
        <v>0</v>
      </c>
    </row>
    <row r="857" spans="2:9" x14ac:dyDescent="0.2">
      <c r="B857" s="9">
        <v>41273</v>
      </c>
      <c r="C857" s="8">
        <v>22.370899999999999</v>
      </c>
      <c r="D857" s="5" t="str">
        <f>TEXT(B857,"mmyy")</f>
        <v>1212</v>
      </c>
      <c r="E857" s="5" t="str">
        <f>LEFT(D857,2)</f>
        <v>12</v>
      </c>
      <c r="F857" s="5" t="str">
        <f>TEXT(B857,"dd")</f>
        <v>30</v>
      </c>
      <c r="G857" s="5" t="str">
        <f>E857&amp;F857</f>
        <v>1230</v>
      </c>
      <c r="H857" s="4">
        <f>IF($C857&lt;65,65-$C857,0)</f>
        <v>42.629100000000001</v>
      </c>
      <c r="I857" s="4">
        <f>IF($C857&gt;=65,$C857-65,0)</f>
        <v>0</v>
      </c>
    </row>
    <row r="858" spans="2:9" x14ac:dyDescent="0.2">
      <c r="B858" s="9">
        <v>41274</v>
      </c>
      <c r="C858" s="8">
        <v>31.2746</v>
      </c>
      <c r="D858" s="5" t="str">
        <f>TEXT(B858,"mmyy")</f>
        <v>1212</v>
      </c>
      <c r="E858" s="5" t="str">
        <f>LEFT(D858,2)</f>
        <v>12</v>
      </c>
      <c r="F858" s="5" t="str">
        <f>TEXT(B858,"dd")</f>
        <v>31</v>
      </c>
      <c r="G858" s="5" t="str">
        <f>E858&amp;F858</f>
        <v>1231</v>
      </c>
      <c r="H858" s="4">
        <f>IF($C858&lt;65,65-$C858,0)</f>
        <v>33.7254</v>
      </c>
      <c r="I858" s="4">
        <f>IF($C858&gt;=65,$C858-65,0)</f>
        <v>0</v>
      </c>
    </row>
    <row r="859" spans="2:9" x14ac:dyDescent="0.2">
      <c r="B859" s="9">
        <v>41275</v>
      </c>
      <c r="C859" s="8">
        <v>20.050699999999999</v>
      </c>
      <c r="D859" s="5" t="str">
        <f>TEXT(B859,"mmyy")</f>
        <v>0113</v>
      </c>
      <c r="E859" s="5" t="str">
        <f>LEFT(D859,2)</f>
        <v>01</v>
      </c>
      <c r="F859" s="5" t="str">
        <f>TEXT(B859,"dd")</f>
        <v>01</v>
      </c>
      <c r="G859" s="5" t="str">
        <f>E859&amp;F859</f>
        <v>0101</v>
      </c>
      <c r="H859" s="4">
        <f>IF($C859&lt;65,65-$C859,0)</f>
        <v>44.949300000000001</v>
      </c>
      <c r="I859" s="4">
        <f>IF($C859&gt;=65,$C859-65,0)</f>
        <v>0</v>
      </c>
    </row>
    <row r="860" spans="2:9" x14ac:dyDescent="0.2">
      <c r="B860" s="9">
        <v>41276</v>
      </c>
      <c r="C860" s="8">
        <v>16.327850000000002</v>
      </c>
      <c r="D860" s="5" t="str">
        <f>TEXT(B860,"mmyy")</f>
        <v>0113</v>
      </c>
      <c r="E860" s="5" t="str">
        <f>LEFT(D860,2)</f>
        <v>01</v>
      </c>
      <c r="F860" s="5" t="str">
        <f>TEXT(B860,"dd")</f>
        <v>02</v>
      </c>
      <c r="G860" s="5" t="str">
        <f>E860&amp;F860</f>
        <v>0102</v>
      </c>
      <c r="H860" s="4">
        <f>IF($C860&lt;65,65-$C860,0)</f>
        <v>48.672150000000002</v>
      </c>
      <c r="I860" s="4">
        <f>IF($C860&gt;=65,$C860-65,0)</f>
        <v>0</v>
      </c>
    </row>
    <row r="861" spans="2:9" x14ac:dyDescent="0.2">
      <c r="B861" s="9">
        <v>41277</v>
      </c>
      <c r="C861" s="8">
        <v>23.090450000000001</v>
      </c>
      <c r="D861" s="5" t="str">
        <f>TEXT(B861,"mmyy")</f>
        <v>0113</v>
      </c>
      <c r="E861" s="5" t="str">
        <f>LEFT(D861,2)</f>
        <v>01</v>
      </c>
      <c r="F861" s="5" t="str">
        <f>TEXT(B861,"dd")</f>
        <v>03</v>
      </c>
      <c r="G861" s="5" t="str">
        <f>E861&amp;F861</f>
        <v>0103</v>
      </c>
      <c r="H861" s="4">
        <f>IF($C861&lt;65,65-$C861,0)</f>
        <v>41.909549999999996</v>
      </c>
      <c r="I861" s="4">
        <f>IF($C861&gt;=65,$C861-65,0)</f>
        <v>0</v>
      </c>
    </row>
    <row r="862" spans="2:9" x14ac:dyDescent="0.2">
      <c r="B862" s="9">
        <v>41278</v>
      </c>
      <c r="C862" s="8">
        <v>22.657550000000001</v>
      </c>
      <c r="D862" s="5" t="str">
        <f>TEXT(B862,"mmyy")</f>
        <v>0113</v>
      </c>
      <c r="E862" s="5" t="str">
        <f>LEFT(D862,2)</f>
        <v>01</v>
      </c>
      <c r="F862" s="5" t="str">
        <f>TEXT(B862,"dd")</f>
        <v>04</v>
      </c>
      <c r="G862" s="5" t="str">
        <f>E862&amp;F862</f>
        <v>0104</v>
      </c>
      <c r="H862" s="4">
        <f>IF($C862&lt;65,65-$C862,0)</f>
        <v>42.342449999999999</v>
      </c>
      <c r="I862" s="4">
        <f>IF($C862&gt;=65,$C862-65,0)</f>
        <v>0</v>
      </c>
    </row>
    <row r="863" spans="2:9" x14ac:dyDescent="0.2">
      <c r="B863" s="9">
        <v>41279</v>
      </c>
      <c r="C863" s="8">
        <v>27.261949999999999</v>
      </c>
      <c r="D863" s="5" t="str">
        <f>TEXT(B863,"mmyy")</f>
        <v>0113</v>
      </c>
      <c r="E863" s="5" t="str">
        <f>LEFT(D863,2)</f>
        <v>01</v>
      </c>
      <c r="F863" s="5" t="str">
        <f>TEXT(B863,"dd")</f>
        <v>05</v>
      </c>
      <c r="G863" s="5" t="str">
        <f>E863&amp;F863</f>
        <v>0105</v>
      </c>
      <c r="H863" s="4">
        <f>IF($C863&lt;65,65-$C863,0)</f>
        <v>37.738050000000001</v>
      </c>
      <c r="I863" s="4">
        <f>IF($C863&gt;=65,$C863-65,0)</f>
        <v>0</v>
      </c>
    </row>
    <row r="864" spans="2:9" x14ac:dyDescent="0.2">
      <c r="B864" s="9">
        <v>41280</v>
      </c>
      <c r="C864" s="8">
        <v>27.438800000000001</v>
      </c>
      <c r="D864" s="5" t="str">
        <f>TEXT(B864,"mmyy")</f>
        <v>0113</v>
      </c>
      <c r="E864" s="5" t="str">
        <f>LEFT(D864,2)</f>
        <v>01</v>
      </c>
      <c r="F864" s="5" t="str">
        <f>TEXT(B864,"dd")</f>
        <v>06</v>
      </c>
      <c r="G864" s="5" t="str">
        <f>E864&amp;F864</f>
        <v>0106</v>
      </c>
      <c r="H864" s="4">
        <f>IF($C864&lt;65,65-$C864,0)</f>
        <v>37.561199999999999</v>
      </c>
      <c r="I864" s="4">
        <f>IF($C864&gt;=65,$C864-65,0)</f>
        <v>0</v>
      </c>
    </row>
    <row r="865" spans="2:9" x14ac:dyDescent="0.2">
      <c r="B865" s="9">
        <v>41281</v>
      </c>
      <c r="C865" s="8">
        <v>26.593699999999998</v>
      </c>
      <c r="D865" s="5" t="str">
        <f>TEXT(B865,"mmyy")</f>
        <v>0113</v>
      </c>
      <c r="E865" s="5" t="str">
        <f>LEFT(D865,2)</f>
        <v>01</v>
      </c>
      <c r="F865" s="5" t="str">
        <f>TEXT(B865,"dd")</f>
        <v>07</v>
      </c>
      <c r="G865" s="5" t="str">
        <f>E865&amp;F865</f>
        <v>0107</v>
      </c>
      <c r="H865" s="4">
        <f>IF($C865&lt;65,65-$C865,0)</f>
        <v>38.406300000000002</v>
      </c>
      <c r="I865" s="4">
        <f>IF($C865&gt;=65,$C865-65,0)</f>
        <v>0</v>
      </c>
    </row>
    <row r="866" spans="2:9" x14ac:dyDescent="0.2">
      <c r="B866" s="9">
        <v>41282</v>
      </c>
      <c r="C866" s="8">
        <v>34.227499999999999</v>
      </c>
      <c r="D866" s="5" t="str">
        <f>TEXT(B866,"mmyy")</f>
        <v>0113</v>
      </c>
      <c r="E866" s="5" t="str">
        <f>LEFT(D866,2)</f>
        <v>01</v>
      </c>
      <c r="F866" s="5" t="str">
        <f>TEXT(B866,"dd")</f>
        <v>08</v>
      </c>
      <c r="G866" s="5" t="str">
        <f>E866&amp;F866</f>
        <v>0108</v>
      </c>
      <c r="H866" s="4">
        <f>IF($C866&lt;65,65-$C866,0)</f>
        <v>30.772500000000001</v>
      </c>
      <c r="I866" s="4">
        <f>IF($C866&gt;=65,$C866-65,0)</f>
        <v>0</v>
      </c>
    </row>
    <row r="867" spans="2:9" x14ac:dyDescent="0.2">
      <c r="B867" s="9">
        <v>41283</v>
      </c>
      <c r="C867" s="8">
        <v>38.219900000000003</v>
      </c>
      <c r="D867" s="5" t="str">
        <f>TEXT(B867,"mmyy")</f>
        <v>0113</v>
      </c>
      <c r="E867" s="5" t="str">
        <f>LEFT(D867,2)</f>
        <v>01</v>
      </c>
      <c r="F867" s="5" t="str">
        <f>TEXT(B867,"dd")</f>
        <v>09</v>
      </c>
      <c r="G867" s="5" t="str">
        <f>E867&amp;F867</f>
        <v>0109</v>
      </c>
      <c r="H867" s="4">
        <f>IF($C867&lt;65,65-$C867,0)</f>
        <v>26.780099999999997</v>
      </c>
      <c r="I867" s="4">
        <f>IF($C867&gt;=65,$C867-65,0)</f>
        <v>0</v>
      </c>
    </row>
    <row r="868" spans="2:9" x14ac:dyDescent="0.2">
      <c r="B868" s="9">
        <v>41284</v>
      </c>
      <c r="C868" s="8">
        <v>41.062550000000002</v>
      </c>
      <c r="D868" s="5" t="str">
        <f>TEXT(B868,"mmyy")</f>
        <v>0113</v>
      </c>
      <c r="E868" s="5" t="str">
        <f>LEFT(D868,2)</f>
        <v>01</v>
      </c>
      <c r="F868" s="5" t="str">
        <f>TEXT(B868,"dd")</f>
        <v>10</v>
      </c>
      <c r="G868" s="5" t="str">
        <f>E868&amp;F868</f>
        <v>0110</v>
      </c>
      <c r="H868" s="4">
        <f>IF($C868&lt;65,65-$C868,0)</f>
        <v>23.937449999999998</v>
      </c>
      <c r="I868" s="4">
        <f>IF($C868&gt;=65,$C868-65,0)</f>
        <v>0</v>
      </c>
    </row>
    <row r="869" spans="2:9" x14ac:dyDescent="0.2">
      <c r="B869" s="9">
        <v>41285</v>
      </c>
      <c r="C869" s="8">
        <v>52.967300000000002</v>
      </c>
      <c r="D869" s="5" t="str">
        <f>TEXT(B869,"mmyy")</f>
        <v>0113</v>
      </c>
      <c r="E869" s="5" t="str">
        <f>LEFT(D869,2)</f>
        <v>01</v>
      </c>
      <c r="F869" s="5" t="str">
        <f>TEXT(B869,"dd")</f>
        <v>11</v>
      </c>
      <c r="G869" s="5" t="str">
        <f>E869&amp;F869</f>
        <v>0111</v>
      </c>
      <c r="H869" s="4">
        <f>IF($C869&lt;65,65-$C869,0)</f>
        <v>12.032699999999998</v>
      </c>
      <c r="I869" s="4">
        <f>IF($C869&gt;=65,$C869-65,0)</f>
        <v>0</v>
      </c>
    </row>
    <row r="870" spans="2:9" x14ac:dyDescent="0.2">
      <c r="B870" s="9">
        <v>41286</v>
      </c>
      <c r="C870" s="8">
        <v>49.544600000000003</v>
      </c>
      <c r="D870" s="5" t="str">
        <f>TEXT(B870,"mmyy")</f>
        <v>0113</v>
      </c>
      <c r="E870" s="5" t="str">
        <f>LEFT(D870,2)</f>
        <v>01</v>
      </c>
      <c r="F870" s="5" t="str">
        <f>TEXT(B870,"dd")</f>
        <v>12</v>
      </c>
      <c r="G870" s="5" t="str">
        <f>E870&amp;F870</f>
        <v>0112</v>
      </c>
      <c r="H870" s="4">
        <f>IF($C870&lt;65,65-$C870,0)</f>
        <v>15.455399999999997</v>
      </c>
      <c r="I870" s="4">
        <f>IF($C870&gt;=65,$C870-65,0)</f>
        <v>0</v>
      </c>
    </row>
    <row r="871" spans="2:9" x14ac:dyDescent="0.2">
      <c r="B871" s="9">
        <v>41287</v>
      </c>
      <c r="C871" s="8">
        <v>28.330249999999999</v>
      </c>
      <c r="D871" s="5" t="str">
        <f>TEXT(B871,"mmyy")</f>
        <v>0113</v>
      </c>
      <c r="E871" s="5" t="str">
        <f>LEFT(D871,2)</f>
        <v>01</v>
      </c>
      <c r="F871" s="5" t="str">
        <f>TEXT(B871,"dd")</f>
        <v>13</v>
      </c>
      <c r="G871" s="5" t="str">
        <f>E871&amp;F871</f>
        <v>0113</v>
      </c>
      <c r="H871" s="4">
        <f>IF($C871&lt;65,65-$C871,0)</f>
        <v>36.669750000000001</v>
      </c>
      <c r="I871" s="4">
        <f>IF($C871&gt;=65,$C871-65,0)</f>
        <v>0</v>
      </c>
    </row>
    <row r="872" spans="2:9" x14ac:dyDescent="0.2">
      <c r="B872" s="9">
        <v>41288</v>
      </c>
      <c r="C872" s="8">
        <v>20.520499999999998</v>
      </c>
      <c r="D872" s="5" t="str">
        <f>TEXT(B872,"mmyy")</f>
        <v>0113</v>
      </c>
      <c r="E872" s="5" t="str">
        <f>LEFT(D872,2)</f>
        <v>01</v>
      </c>
      <c r="F872" s="5" t="str">
        <f>TEXT(B872,"dd")</f>
        <v>14</v>
      </c>
      <c r="G872" s="5" t="str">
        <f>E872&amp;F872</f>
        <v>0114</v>
      </c>
      <c r="H872" s="4">
        <f>IF($C872&lt;65,65-$C872,0)</f>
        <v>44.479500000000002</v>
      </c>
      <c r="I872" s="4">
        <f>IF($C872&gt;=65,$C872-65,0)</f>
        <v>0</v>
      </c>
    </row>
    <row r="873" spans="2:9" x14ac:dyDescent="0.2">
      <c r="B873" s="9">
        <v>41289</v>
      </c>
      <c r="C873" s="8">
        <v>23.785250000000001</v>
      </c>
      <c r="D873" s="5" t="str">
        <f>TEXT(B873,"mmyy")</f>
        <v>0113</v>
      </c>
      <c r="E873" s="5" t="str">
        <f>LEFT(D873,2)</f>
        <v>01</v>
      </c>
      <c r="F873" s="5" t="str">
        <f>TEXT(B873,"dd")</f>
        <v>15</v>
      </c>
      <c r="G873" s="5" t="str">
        <f>E873&amp;F873</f>
        <v>0115</v>
      </c>
      <c r="H873" s="4">
        <f>IF($C873&lt;65,65-$C873,0)</f>
        <v>41.214749999999995</v>
      </c>
      <c r="I873" s="4">
        <f>IF($C873&gt;=65,$C873-65,0)</f>
        <v>0</v>
      </c>
    </row>
    <row r="874" spans="2:9" x14ac:dyDescent="0.2">
      <c r="B874" s="9">
        <v>41290</v>
      </c>
      <c r="C874" s="8">
        <v>29.332850000000001</v>
      </c>
      <c r="D874" s="5" t="str">
        <f>TEXT(B874,"mmyy")</f>
        <v>0113</v>
      </c>
      <c r="E874" s="5" t="str">
        <f>LEFT(D874,2)</f>
        <v>01</v>
      </c>
      <c r="F874" s="5" t="str">
        <f>TEXT(B874,"dd")</f>
        <v>16</v>
      </c>
      <c r="G874" s="5" t="str">
        <f>E874&amp;F874</f>
        <v>0116</v>
      </c>
      <c r="H874" s="4">
        <f>IF($C874&lt;65,65-$C874,0)</f>
        <v>35.667149999999999</v>
      </c>
      <c r="I874" s="4">
        <f>IF($C874&gt;=65,$C874-65,0)</f>
        <v>0</v>
      </c>
    </row>
    <row r="875" spans="2:9" x14ac:dyDescent="0.2">
      <c r="B875" s="9">
        <v>41291</v>
      </c>
      <c r="C875" s="8">
        <v>29.762599999999999</v>
      </c>
      <c r="D875" s="5" t="str">
        <f>TEXT(B875,"mmyy")</f>
        <v>0113</v>
      </c>
      <c r="E875" s="5" t="str">
        <f>LEFT(D875,2)</f>
        <v>01</v>
      </c>
      <c r="F875" s="5" t="str">
        <f>TEXT(B875,"dd")</f>
        <v>17</v>
      </c>
      <c r="G875" s="5" t="str">
        <f>E875&amp;F875</f>
        <v>0117</v>
      </c>
      <c r="H875" s="4">
        <f>IF($C875&lt;65,65-$C875,0)</f>
        <v>35.237400000000001</v>
      </c>
      <c r="I875" s="4">
        <f>IF($C875&gt;=65,$C875-65,0)</f>
        <v>0</v>
      </c>
    </row>
    <row r="876" spans="2:9" x14ac:dyDescent="0.2">
      <c r="B876" s="9">
        <v>41292</v>
      </c>
      <c r="C876" s="8">
        <v>29.979500000000002</v>
      </c>
      <c r="D876" s="5" t="str">
        <f>TEXT(B876,"mmyy")</f>
        <v>0113</v>
      </c>
      <c r="E876" s="5" t="str">
        <f>LEFT(D876,2)</f>
        <v>01</v>
      </c>
      <c r="F876" s="5" t="str">
        <f>TEXT(B876,"dd")</f>
        <v>18</v>
      </c>
      <c r="G876" s="5" t="str">
        <f>E876&amp;F876</f>
        <v>0118</v>
      </c>
      <c r="H876" s="4">
        <f>IF($C876&lt;65,65-$C876,0)</f>
        <v>35.020499999999998</v>
      </c>
      <c r="I876" s="4">
        <f>IF($C876&gt;=65,$C876-65,0)</f>
        <v>0</v>
      </c>
    </row>
    <row r="877" spans="2:9" x14ac:dyDescent="0.2">
      <c r="B877" s="9">
        <v>41293</v>
      </c>
      <c r="C877" s="8">
        <v>39.100549999999998</v>
      </c>
      <c r="D877" s="5" t="str">
        <f>TEXT(B877,"mmyy")</f>
        <v>0113</v>
      </c>
      <c r="E877" s="5" t="str">
        <f>LEFT(D877,2)</f>
        <v>01</v>
      </c>
      <c r="F877" s="5" t="str">
        <f>TEXT(B877,"dd")</f>
        <v>19</v>
      </c>
      <c r="G877" s="5" t="str">
        <f>E877&amp;F877</f>
        <v>0119</v>
      </c>
      <c r="H877" s="4">
        <f>IF($C877&lt;65,65-$C877,0)</f>
        <v>25.899450000000002</v>
      </c>
      <c r="I877" s="4">
        <f>IF($C877&gt;=65,$C877-65,0)</f>
        <v>0</v>
      </c>
    </row>
    <row r="878" spans="2:9" x14ac:dyDescent="0.2">
      <c r="B878" s="9">
        <v>41294</v>
      </c>
      <c r="C878" s="8">
        <v>22.95635</v>
      </c>
      <c r="D878" s="5" t="str">
        <f>TEXT(B878,"mmyy")</f>
        <v>0113</v>
      </c>
      <c r="E878" s="5" t="str">
        <f>LEFT(D878,2)</f>
        <v>01</v>
      </c>
      <c r="F878" s="5" t="str">
        <f>TEXT(B878,"dd")</f>
        <v>20</v>
      </c>
      <c r="G878" s="5" t="str">
        <f>E878&amp;F878</f>
        <v>0120</v>
      </c>
      <c r="H878" s="4">
        <f>IF($C878&lt;65,65-$C878,0)</f>
        <v>42.04365</v>
      </c>
      <c r="I878" s="4">
        <f>IF($C878&gt;=65,$C878-65,0)</f>
        <v>0</v>
      </c>
    </row>
    <row r="879" spans="2:9" x14ac:dyDescent="0.2">
      <c r="B879" s="9">
        <v>41295</v>
      </c>
      <c r="C879" s="8">
        <v>13.53875</v>
      </c>
      <c r="D879" s="5" t="str">
        <f>TEXT(B879,"mmyy")</f>
        <v>0113</v>
      </c>
      <c r="E879" s="5" t="str">
        <f>LEFT(D879,2)</f>
        <v>01</v>
      </c>
      <c r="F879" s="5" t="str">
        <f>TEXT(B879,"dd")</f>
        <v>21</v>
      </c>
      <c r="G879" s="5" t="str">
        <f>E879&amp;F879</f>
        <v>0121</v>
      </c>
      <c r="H879" s="4">
        <f>IF($C879&lt;65,65-$C879,0)</f>
        <v>51.46125</v>
      </c>
      <c r="I879" s="4">
        <f>IF($C879&gt;=65,$C879-65,0)</f>
        <v>0</v>
      </c>
    </row>
    <row r="880" spans="2:9" x14ac:dyDescent="0.2">
      <c r="B880" s="9">
        <v>41296</v>
      </c>
      <c r="C880" s="8">
        <v>10.315849999999999</v>
      </c>
      <c r="D880" s="5" t="str">
        <f>TEXT(B880,"mmyy")</f>
        <v>0113</v>
      </c>
      <c r="E880" s="5" t="str">
        <f>LEFT(D880,2)</f>
        <v>01</v>
      </c>
      <c r="F880" s="5" t="str">
        <f>TEXT(B880,"dd")</f>
        <v>22</v>
      </c>
      <c r="G880" s="5" t="str">
        <f>E880&amp;F880</f>
        <v>0122</v>
      </c>
      <c r="H880" s="4">
        <f>IF($C880&lt;65,65-$C880,0)</f>
        <v>54.684150000000002</v>
      </c>
      <c r="I880" s="4">
        <f>IF($C880&gt;=65,$C880-65,0)</f>
        <v>0</v>
      </c>
    </row>
    <row r="881" spans="2:9" x14ac:dyDescent="0.2">
      <c r="B881" s="9">
        <v>41297</v>
      </c>
      <c r="C881" s="8">
        <v>17.848849999999999</v>
      </c>
      <c r="D881" s="5" t="str">
        <f>TEXT(B881,"mmyy")</f>
        <v>0113</v>
      </c>
      <c r="E881" s="5" t="str">
        <f>LEFT(D881,2)</f>
        <v>01</v>
      </c>
      <c r="F881" s="5" t="str">
        <f>TEXT(B881,"dd")</f>
        <v>23</v>
      </c>
      <c r="G881" s="5" t="str">
        <f>E881&amp;F881</f>
        <v>0123</v>
      </c>
      <c r="H881" s="4">
        <f>IF($C881&lt;65,65-$C881,0)</f>
        <v>47.151150000000001</v>
      </c>
      <c r="I881" s="4">
        <f>IF($C881&gt;=65,$C881-65,0)</f>
        <v>0</v>
      </c>
    </row>
    <row r="882" spans="2:9" x14ac:dyDescent="0.2">
      <c r="B882" s="9">
        <v>41298</v>
      </c>
      <c r="C882" s="8">
        <v>17.298500000000001</v>
      </c>
      <c r="D882" s="5" t="str">
        <f>TEXT(B882,"mmyy")</f>
        <v>0113</v>
      </c>
      <c r="E882" s="5" t="str">
        <f>LEFT(D882,2)</f>
        <v>01</v>
      </c>
      <c r="F882" s="5" t="str">
        <f>TEXT(B882,"dd")</f>
        <v>24</v>
      </c>
      <c r="G882" s="5" t="str">
        <f>E882&amp;F882</f>
        <v>0124</v>
      </c>
      <c r="H882" s="4">
        <f>IF($C882&lt;65,65-$C882,0)</f>
        <v>47.701499999999996</v>
      </c>
      <c r="I882" s="4">
        <f>IF($C882&gt;=65,$C882-65,0)</f>
        <v>0</v>
      </c>
    </row>
    <row r="883" spans="2:9" x14ac:dyDescent="0.2">
      <c r="B883" s="9">
        <v>41299</v>
      </c>
      <c r="C883" s="8">
        <v>23.00855</v>
      </c>
      <c r="D883" s="5" t="str">
        <f>TEXT(B883,"mmyy")</f>
        <v>0113</v>
      </c>
      <c r="E883" s="5" t="str">
        <f>LEFT(D883,2)</f>
        <v>01</v>
      </c>
      <c r="F883" s="5" t="str">
        <f>TEXT(B883,"dd")</f>
        <v>25</v>
      </c>
      <c r="G883" s="5" t="str">
        <f>E883&amp;F883</f>
        <v>0125</v>
      </c>
      <c r="H883" s="4">
        <f>IF($C883&lt;65,65-$C883,0)</f>
        <v>41.99145</v>
      </c>
      <c r="I883" s="4">
        <f>IF($C883&gt;=65,$C883-65,0)</f>
        <v>0</v>
      </c>
    </row>
    <row r="884" spans="2:9" x14ac:dyDescent="0.2">
      <c r="B884" s="9">
        <v>41300</v>
      </c>
      <c r="C884" s="8">
        <v>24.626300000000001</v>
      </c>
      <c r="D884" s="5" t="str">
        <f>TEXT(B884,"mmyy")</f>
        <v>0113</v>
      </c>
      <c r="E884" s="5" t="str">
        <f>LEFT(D884,2)</f>
        <v>01</v>
      </c>
      <c r="F884" s="5" t="str">
        <f>TEXT(B884,"dd")</f>
        <v>26</v>
      </c>
      <c r="G884" s="5" t="str">
        <f>E884&amp;F884</f>
        <v>0126</v>
      </c>
      <c r="H884" s="4">
        <f>IF($C884&lt;65,65-$C884,0)</f>
        <v>40.373699999999999</v>
      </c>
      <c r="I884" s="4">
        <f>IF($C884&gt;=65,$C884-65,0)</f>
        <v>0</v>
      </c>
    </row>
    <row r="885" spans="2:9" x14ac:dyDescent="0.2">
      <c r="B885" s="9">
        <v>41301</v>
      </c>
      <c r="C885" s="8">
        <v>32.785699999999999</v>
      </c>
      <c r="D885" s="5" t="str">
        <f>TEXT(B885,"mmyy")</f>
        <v>0113</v>
      </c>
      <c r="E885" s="5" t="str">
        <f>LEFT(D885,2)</f>
        <v>01</v>
      </c>
      <c r="F885" s="5" t="str">
        <f>TEXT(B885,"dd")</f>
        <v>27</v>
      </c>
      <c r="G885" s="5" t="str">
        <f>E885&amp;F885</f>
        <v>0127</v>
      </c>
      <c r="H885" s="4">
        <f>IF($C885&lt;65,65-$C885,0)</f>
        <v>32.214300000000001</v>
      </c>
      <c r="I885" s="4">
        <f>IF($C885&gt;=65,$C885-65,0)</f>
        <v>0</v>
      </c>
    </row>
    <row r="886" spans="2:9" x14ac:dyDescent="0.2">
      <c r="B886" s="9">
        <v>41302</v>
      </c>
      <c r="C886" s="8">
        <v>49.761949999999999</v>
      </c>
      <c r="D886" s="5" t="str">
        <f>TEXT(B886,"mmyy")</f>
        <v>0113</v>
      </c>
      <c r="E886" s="5" t="str">
        <f>LEFT(D886,2)</f>
        <v>01</v>
      </c>
      <c r="F886" s="5" t="str">
        <f>TEXT(B886,"dd")</f>
        <v>28</v>
      </c>
      <c r="G886" s="5" t="str">
        <f>E886&amp;F886</f>
        <v>0128</v>
      </c>
      <c r="H886" s="4">
        <f>IF($C886&lt;65,65-$C886,0)</f>
        <v>15.238050000000001</v>
      </c>
      <c r="I886" s="4">
        <f>IF($C886&gt;=65,$C886-65,0)</f>
        <v>0</v>
      </c>
    </row>
    <row r="887" spans="2:9" x14ac:dyDescent="0.2">
      <c r="B887" s="9">
        <v>41303</v>
      </c>
      <c r="C887" s="8">
        <v>56.707250000000002</v>
      </c>
      <c r="D887" s="5" t="str">
        <f>TEXT(B887,"mmyy")</f>
        <v>0113</v>
      </c>
      <c r="E887" s="5" t="str">
        <f>LEFT(D887,2)</f>
        <v>01</v>
      </c>
      <c r="F887" s="5" t="str">
        <f>TEXT(B887,"dd")</f>
        <v>29</v>
      </c>
      <c r="G887" s="5" t="str">
        <f>E887&amp;F887</f>
        <v>0129</v>
      </c>
      <c r="H887" s="4">
        <f>IF($C887&lt;65,65-$C887,0)</f>
        <v>8.2927499999999981</v>
      </c>
      <c r="I887" s="4">
        <f>IF($C887&gt;=65,$C887-65,0)</f>
        <v>0</v>
      </c>
    </row>
    <row r="888" spans="2:9" x14ac:dyDescent="0.2">
      <c r="B888" s="9">
        <v>41304</v>
      </c>
      <c r="C888" s="8">
        <v>38.208649999999999</v>
      </c>
      <c r="D888" s="5" t="str">
        <f>TEXT(B888,"mmyy")</f>
        <v>0113</v>
      </c>
      <c r="E888" s="5" t="str">
        <f>LEFT(D888,2)</f>
        <v>01</v>
      </c>
      <c r="F888" s="5" t="str">
        <f>TEXT(B888,"dd")</f>
        <v>30</v>
      </c>
      <c r="G888" s="5" t="str">
        <f>E888&amp;F888</f>
        <v>0130</v>
      </c>
      <c r="H888" s="4">
        <f>IF($C888&lt;65,65-$C888,0)</f>
        <v>26.791350000000001</v>
      </c>
      <c r="I888" s="4">
        <f>IF($C888&gt;=65,$C888-65,0)</f>
        <v>0</v>
      </c>
    </row>
    <row r="889" spans="2:9" x14ac:dyDescent="0.2">
      <c r="B889" s="9">
        <v>41305</v>
      </c>
      <c r="C889" s="8">
        <v>16.471399999999999</v>
      </c>
      <c r="D889" s="5" t="str">
        <f>TEXT(B889,"mmyy")</f>
        <v>0113</v>
      </c>
      <c r="E889" s="5" t="str">
        <f>LEFT(D889,2)</f>
        <v>01</v>
      </c>
      <c r="F889" s="5" t="str">
        <f>TEXT(B889,"dd")</f>
        <v>31</v>
      </c>
      <c r="G889" s="5" t="str">
        <f>E889&amp;F889</f>
        <v>0131</v>
      </c>
      <c r="H889" s="4">
        <f>IF($C889&lt;65,65-$C889,0)</f>
        <v>48.528599999999997</v>
      </c>
      <c r="I889" s="4">
        <f>IF($C889&gt;=65,$C889-65,0)</f>
        <v>0</v>
      </c>
    </row>
    <row r="890" spans="2:9" x14ac:dyDescent="0.2">
      <c r="B890" s="9">
        <v>41306</v>
      </c>
      <c r="C890" s="8">
        <v>12.69905</v>
      </c>
      <c r="D890" s="5" t="str">
        <f>TEXT(B890,"mmyy")</f>
        <v>0213</v>
      </c>
      <c r="E890" s="5" t="str">
        <f>LEFT(D890,2)</f>
        <v>02</v>
      </c>
      <c r="F890" s="5" t="str">
        <f>TEXT(B890,"dd")</f>
        <v>01</v>
      </c>
      <c r="G890" s="5" t="str">
        <f>E890&amp;F890</f>
        <v>0201</v>
      </c>
      <c r="H890" s="4">
        <f>IF($C890&lt;65,65-$C890,0)</f>
        <v>52.30095</v>
      </c>
      <c r="I890" s="4">
        <f>IF($C890&gt;=65,$C890-65,0)</f>
        <v>0</v>
      </c>
    </row>
    <row r="891" spans="2:9" x14ac:dyDescent="0.2">
      <c r="B891" s="9">
        <v>41307</v>
      </c>
      <c r="C891" s="8">
        <v>22.626950000000001</v>
      </c>
      <c r="D891" s="5" t="str">
        <f>TEXT(B891,"mmyy")</f>
        <v>0213</v>
      </c>
      <c r="E891" s="5" t="str">
        <f>LEFT(D891,2)</f>
        <v>02</v>
      </c>
      <c r="F891" s="5" t="str">
        <f>TEXT(B891,"dd")</f>
        <v>02</v>
      </c>
      <c r="G891" s="5" t="str">
        <f>E891&amp;F891</f>
        <v>0202</v>
      </c>
      <c r="H891" s="4">
        <f>IF($C891&lt;65,65-$C891,0)</f>
        <v>42.373049999999999</v>
      </c>
      <c r="I891" s="4">
        <f>IF($C891&gt;=65,$C891-65,0)</f>
        <v>0</v>
      </c>
    </row>
    <row r="892" spans="2:9" x14ac:dyDescent="0.2">
      <c r="B892" s="9">
        <v>41308</v>
      </c>
      <c r="C892" s="8">
        <v>18.748850000000001</v>
      </c>
      <c r="D892" s="5" t="str">
        <f>TEXT(B892,"mmyy")</f>
        <v>0213</v>
      </c>
      <c r="E892" s="5" t="str">
        <f>LEFT(D892,2)</f>
        <v>02</v>
      </c>
      <c r="F892" s="5" t="str">
        <f>TEXT(B892,"dd")</f>
        <v>03</v>
      </c>
      <c r="G892" s="5" t="str">
        <f>E892&amp;F892</f>
        <v>0203</v>
      </c>
      <c r="H892" s="4">
        <f>IF($C892&lt;65,65-$C892,0)</f>
        <v>46.251149999999996</v>
      </c>
      <c r="I892" s="4">
        <f>IF($C892&gt;=65,$C892-65,0)</f>
        <v>0</v>
      </c>
    </row>
    <row r="893" spans="2:9" x14ac:dyDescent="0.2">
      <c r="B893" s="9">
        <v>41309</v>
      </c>
      <c r="C893" s="8">
        <v>25.567699999999999</v>
      </c>
      <c r="D893" s="5" t="str">
        <f>TEXT(B893,"mmyy")</f>
        <v>0213</v>
      </c>
      <c r="E893" s="5" t="str">
        <f>LEFT(D893,2)</f>
        <v>02</v>
      </c>
      <c r="F893" s="5" t="str">
        <f>TEXT(B893,"dd")</f>
        <v>04</v>
      </c>
      <c r="G893" s="5" t="str">
        <f>E893&amp;F893</f>
        <v>0204</v>
      </c>
      <c r="H893" s="4">
        <f>IF($C893&lt;65,65-$C893,0)</f>
        <v>39.432299999999998</v>
      </c>
      <c r="I893" s="4">
        <f>IF($C893&gt;=65,$C893-65,0)</f>
        <v>0</v>
      </c>
    </row>
    <row r="894" spans="2:9" x14ac:dyDescent="0.2">
      <c r="B894" s="9">
        <v>41310</v>
      </c>
      <c r="C894" s="8">
        <v>26.808350000000001</v>
      </c>
      <c r="D894" s="5" t="str">
        <f>TEXT(B894,"mmyy")</f>
        <v>0213</v>
      </c>
      <c r="E894" s="5" t="str">
        <f>LEFT(D894,2)</f>
        <v>02</v>
      </c>
      <c r="F894" s="5" t="str">
        <f>TEXT(B894,"dd")</f>
        <v>05</v>
      </c>
      <c r="G894" s="5" t="str">
        <f>E894&amp;F894</f>
        <v>0205</v>
      </c>
      <c r="H894" s="4">
        <f>IF($C894&lt;65,65-$C894,0)</f>
        <v>38.191649999999996</v>
      </c>
      <c r="I894" s="4">
        <f>IF($C894&gt;=65,$C894-65,0)</f>
        <v>0</v>
      </c>
    </row>
    <row r="895" spans="2:9" x14ac:dyDescent="0.2">
      <c r="B895" s="9">
        <v>41311</v>
      </c>
      <c r="C895" s="8">
        <v>29.91065</v>
      </c>
      <c r="D895" s="5" t="str">
        <f>TEXT(B895,"mmyy")</f>
        <v>0213</v>
      </c>
      <c r="E895" s="5" t="str">
        <f>LEFT(D895,2)</f>
        <v>02</v>
      </c>
      <c r="F895" s="5" t="str">
        <f>TEXT(B895,"dd")</f>
        <v>06</v>
      </c>
      <c r="G895" s="5" t="str">
        <f>E895&amp;F895</f>
        <v>0206</v>
      </c>
      <c r="H895" s="4">
        <f>IF($C895&lt;65,65-$C895,0)</f>
        <v>35.089349999999996</v>
      </c>
      <c r="I895" s="4">
        <f>IF($C895&gt;=65,$C895-65,0)</f>
        <v>0</v>
      </c>
    </row>
    <row r="896" spans="2:9" x14ac:dyDescent="0.2">
      <c r="B896" s="9">
        <v>41312</v>
      </c>
      <c r="C896" s="8">
        <v>38.394500000000001</v>
      </c>
      <c r="D896" s="5" t="str">
        <f>TEXT(B896,"mmyy")</f>
        <v>0213</v>
      </c>
      <c r="E896" s="5" t="str">
        <f>LEFT(D896,2)</f>
        <v>02</v>
      </c>
      <c r="F896" s="5" t="str">
        <f>TEXT(B896,"dd")</f>
        <v>07</v>
      </c>
      <c r="G896" s="5" t="str">
        <f>E896&amp;F896</f>
        <v>0207</v>
      </c>
      <c r="H896" s="4">
        <f>IF($C896&lt;65,65-$C896,0)</f>
        <v>26.605499999999999</v>
      </c>
      <c r="I896" s="4">
        <f>IF($C896&gt;=65,$C896-65,0)</f>
        <v>0</v>
      </c>
    </row>
    <row r="897" spans="2:9" x14ac:dyDescent="0.2">
      <c r="B897" s="9">
        <v>41313</v>
      </c>
      <c r="C897" s="8">
        <v>27.753799999999998</v>
      </c>
      <c r="D897" s="5" t="str">
        <f>TEXT(B897,"mmyy")</f>
        <v>0213</v>
      </c>
      <c r="E897" s="5" t="str">
        <f>LEFT(D897,2)</f>
        <v>02</v>
      </c>
      <c r="F897" s="5" t="str">
        <f>TEXT(B897,"dd")</f>
        <v>08</v>
      </c>
      <c r="G897" s="5" t="str">
        <f>E897&amp;F897</f>
        <v>0208</v>
      </c>
      <c r="H897" s="4">
        <f>IF($C897&lt;65,65-$C897,0)</f>
        <v>37.246200000000002</v>
      </c>
      <c r="I897" s="4">
        <f>IF($C897&gt;=65,$C897-65,0)</f>
        <v>0</v>
      </c>
    </row>
    <row r="898" spans="2:9" x14ac:dyDescent="0.2">
      <c r="B898" s="9">
        <v>41314</v>
      </c>
      <c r="C898" s="8">
        <v>29.786000000000001</v>
      </c>
      <c r="D898" s="5" t="str">
        <f>TEXT(B898,"mmyy")</f>
        <v>0213</v>
      </c>
      <c r="E898" s="5" t="str">
        <f>LEFT(D898,2)</f>
        <v>02</v>
      </c>
      <c r="F898" s="5" t="str">
        <f>TEXT(B898,"dd")</f>
        <v>09</v>
      </c>
      <c r="G898" s="5" t="str">
        <f>E898&amp;F898</f>
        <v>0209</v>
      </c>
      <c r="H898" s="4">
        <f>IF($C898&lt;65,65-$C898,0)</f>
        <v>35.213999999999999</v>
      </c>
      <c r="I898" s="4">
        <f>IF($C898&gt;=65,$C898-65,0)</f>
        <v>0</v>
      </c>
    </row>
    <row r="899" spans="2:9" x14ac:dyDescent="0.2">
      <c r="B899" s="9">
        <v>41315</v>
      </c>
      <c r="C899" s="8">
        <v>42.981349999999999</v>
      </c>
      <c r="D899" s="5" t="str">
        <f>TEXT(B899,"mmyy")</f>
        <v>0213</v>
      </c>
      <c r="E899" s="5" t="str">
        <f>LEFT(D899,2)</f>
        <v>02</v>
      </c>
      <c r="F899" s="5" t="str">
        <f>TEXT(B899,"dd")</f>
        <v>10</v>
      </c>
      <c r="G899" s="5" t="str">
        <f>E899&amp;F899</f>
        <v>0210</v>
      </c>
      <c r="H899" s="4">
        <f>IF($C899&lt;65,65-$C899,0)</f>
        <v>22.018650000000001</v>
      </c>
      <c r="I899" s="4">
        <f>IF($C899&gt;=65,$C899-65,0)</f>
        <v>0</v>
      </c>
    </row>
    <row r="900" spans="2:9" x14ac:dyDescent="0.2">
      <c r="B900" s="9">
        <v>41316</v>
      </c>
      <c r="C900" s="8">
        <v>34.943449999999999</v>
      </c>
      <c r="D900" s="5" t="str">
        <f>TEXT(B900,"mmyy")</f>
        <v>0213</v>
      </c>
      <c r="E900" s="5" t="str">
        <f>LEFT(D900,2)</f>
        <v>02</v>
      </c>
      <c r="F900" s="5" t="str">
        <f>TEXT(B900,"dd")</f>
        <v>11</v>
      </c>
      <c r="G900" s="5" t="str">
        <f>E900&amp;F900</f>
        <v>0211</v>
      </c>
      <c r="H900" s="4">
        <f>IF($C900&lt;65,65-$C900,0)</f>
        <v>30.056550000000001</v>
      </c>
      <c r="I900" s="4">
        <f>IF($C900&gt;=65,$C900-65,0)</f>
        <v>0</v>
      </c>
    </row>
    <row r="901" spans="2:9" x14ac:dyDescent="0.2">
      <c r="B901" s="9">
        <v>41317</v>
      </c>
      <c r="C901" s="8">
        <v>31.7561</v>
      </c>
      <c r="D901" s="5" t="str">
        <f>TEXT(B901,"mmyy")</f>
        <v>0213</v>
      </c>
      <c r="E901" s="5" t="str">
        <f>LEFT(D901,2)</f>
        <v>02</v>
      </c>
      <c r="F901" s="5" t="str">
        <f>TEXT(B901,"dd")</f>
        <v>12</v>
      </c>
      <c r="G901" s="5" t="str">
        <f>E901&amp;F901</f>
        <v>0212</v>
      </c>
      <c r="H901" s="4">
        <f>IF($C901&lt;65,65-$C901,0)</f>
        <v>33.243899999999996</v>
      </c>
      <c r="I901" s="4">
        <f>IF($C901&gt;=65,$C901-65,0)</f>
        <v>0</v>
      </c>
    </row>
    <row r="902" spans="2:9" x14ac:dyDescent="0.2">
      <c r="B902" s="9">
        <v>41318</v>
      </c>
      <c r="C902" s="8">
        <v>34.978999999999999</v>
      </c>
      <c r="D902" s="5" t="str">
        <f>TEXT(B902,"mmyy")</f>
        <v>0213</v>
      </c>
      <c r="E902" s="5" t="str">
        <f>LEFT(D902,2)</f>
        <v>02</v>
      </c>
      <c r="F902" s="5" t="str">
        <f>TEXT(B902,"dd")</f>
        <v>13</v>
      </c>
      <c r="G902" s="5" t="str">
        <f>E902&amp;F902</f>
        <v>0213</v>
      </c>
      <c r="H902" s="4">
        <f>IF($C902&lt;65,65-$C902,0)</f>
        <v>30.021000000000001</v>
      </c>
      <c r="I902" s="4">
        <f>IF($C902&gt;=65,$C902-65,0)</f>
        <v>0</v>
      </c>
    </row>
    <row r="903" spans="2:9" x14ac:dyDescent="0.2">
      <c r="B903" s="9">
        <v>41319</v>
      </c>
      <c r="C903" s="8">
        <v>37.94585</v>
      </c>
      <c r="D903" s="5" t="str">
        <f>TEXT(B903,"mmyy")</f>
        <v>0213</v>
      </c>
      <c r="E903" s="5" t="str">
        <f>LEFT(D903,2)</f>
        <v>02</v>
      </c>
      <c r="F903" s="5" t="str">
        <f>TEXT(B903,"dd")</f>
        <v>14</v>
      </c>
      <c r="G903" s="5" t="str">
        <f>E903&amp;F903</f>
        <v>0214</v>
      </c>
      <c r="H903" s="4">
        <f>IF($C903&lt;65,65-$C903,0)</f>
        <v>27.05415</v>
      </c>
      <c r="I903" s="4">
        <f>IF($C903&gt;=65,$C903-65,0)</f>
        <v>0</v>
      </c>
    </row>
    <row r="904" spans="2:9" x14ac:dyDescent="0.2">
      <c r="B904" s="9">
        <v>41320</v>
      </c>
      <c r="C904" s="8">
        <v>28.048549999999999</v>
      </c>
      <c r="D904" s="5" t="str">
        <f>TEXT(B904,"mmyy")</f>
        <v>0213</v>
      </c>
      <c r="E904" s="5" t="str">
        <f>LEFT(D904,2)</f>
        <v>02</v>
      </c>
      <c r="F904" s="5" t="str">
        <f>TEXT(B904,"dd")</f>
        <v>15</v>
      </c>
      <c r="G904" s="5" t="str">
        <f>E904&amp;F904</f>
        <v>0215</v>
      </c>
      <c r="H904" s="4">
        <f>IF($C904&lt;65,65-$C904,0)</f>
        <v>36.951450000000001</v>
      </c>
      <c r="I904" s="4">
        <f>IF($C904&gt;=65,$C904-65,0)</f>
        <v>0</v>
      </c>
    </row>
    <row r="905" spans="2:9" x14ac:dyDescent="0.2">
      <c r="B905" s="9">
        <v>41321</v>
      </c>
      <c r="C905" s="8">
        <v>19.265450000000001</v>
      </c>
      <c r="D905" s="5" t="str">
        <f>TEXT(B905,"mmyy")</f>
        <v>0213</v>
      </c>
      <c r="E905" s="5" t="str">
        <f>LEFT(D905,2)</f>
        <v>02</v>
      </c>
      <c r="F905" s="5" t="str">
        <f>TEXT(B905,"dd")</f>
        <v>16</v>
      </c>
      <c r="G905" s="5" t="str">
        <f>E905&amp;F905</f>
        <v>0216</v>
      </c>
      <c r="H905" s="4">
        <f>IF($C905&lt;65,65-$C905,0)</f>
        <v>45.734549999999999</v>
      </c>
      <c r="I905" s="4">
        <f>IF($C905&gt;=65,$C905-65,0)</f>
        <v>0</v>
      </c>
    </row>
    <row r="906" spans="2:9" x14ac:dyDescent="0.2">
      <c r="B906" s="9">
        <v>41322</v>
      </c>
      <c r="C906" s="8">
        <v>23.301950000000001</v>
      </c>
      <c r="D906" s="5" t="str">
        <f>TEXT(B906,"mmyy")</f>
        <v>0213</v>
      </c>
      <c r="E906" s="5" t="str">
        <f>LEFT(D906,2)</f>
        <v>02</v>
      </c>
      <c r="F906" s="5" t="str">
        <f>TEXT(B906,"dd")</f>
        <v>17</v>
      </c>
      <c r="G906" s="5" t="str">
        <f>E906&amp;F906</f>
        <v>0217</v>
      </c>
      <c r="H906" s="4">
        <f>IF($C906&lt;65,65-$C906,0)</f>
        <v>41.698049999999995</v>
      </c>
      <c r="I906" s="4">
        <f>IF($C906&gt;=65,$C906-65,0)</f>
        <v>0</v>
      </c>
    </row>
    <row r="907" spans="2:9" x14ac:dyDescent="0.2">
      <c r="B907" s="9">
        <v>41323</v>
      </c>
      <c r="C907" s="8">
        <v>41.729900000000001</v>
      </c>
      <c r="D907" s="5" t="str">
        <f>TEXT(B907,"mmyy")</f>
        <v>0213</v>
      </c>
      <c r="E907" s="5" t="str">
        <f>LEFT(D907,2)</f>
        <v>02</v>
      </c>
      <c r="F907" s="5" t="str">
        <f>TEXT(B907,"dd")</f>
        <v>18</v>
      </c>
      <c r="G907" s="5" t="str">
        <f>E907&amp;F907</f>
        <v>0218</v>
      </c>
      <c r="H907" s="4">
        <f>IF($C907&lt;65,65-$C907,0)</f>
        <v>23.270099999999999</v>
      </c>
      <c r="I907" s="4">
        <f>IF($C907&gt;=65,$C907-65,0)</f>
        <v>0</v>
      </c>
    </row>
    <row r="908" spans="2:9" x14ac:dyDescent="0.2">
      <c r="B908" s="9">
        <v>41324</v>
      </c>
      <c r="C908" s="8">
        <v>21.9344</v>
      </c>
      <c r="D908" s="5" t="str">
        <f>TEXT(B908,"mmyy")</f>
        <v>0213</v>
      </c>
      <c r="E908" s="5" t="str">
        <f>LEFT(D908,2)</f>
        <v>02</v>
      </c>
      <c r="F908" s="5" t="str">
        <f>TEXT(B908,"dd")</f>
        <v>19</v>
      </c>
      <c r="G908" s="5" t="str">
        <f>E908&amp;F908</f>
        <v>0219</v>
      </c>
      <c r="H908" s="4">
        <f>IF($C908&lt;65,65-$C908,0)</f>
        <v>43.065600000000003</v>
      </c>
      <c r="I908" s="4">
        <f>IF($C908&gt;=65,$C908-65,0)</f>
        <v>0</v>
      </c>
    </row>
    <row r="909" spans="2:9" x14ac:dyDescent="0.2">
      <c r="B909" s="9">
        <v>41325</v>
      </c>
      <c r="C909" s="8">
        <v>19.891400000000001</v>
      </c>
      <c r="D909" s="5" t="str">
        <f>TEXT(B909,"mmyy")</f>
        <v>0213</v>
      </c>
      <c r="E909" s="5" t="str">
        <f>LEFT(D909,2)</f>
        <v>02</v>
      </c>
      <c r="F909" s="5" t="str">
        <f>TEXT(B909,"dd")</f>
        <v>20</v>
      </c>
      <c r="G909" s="5" t="str">
        <f>E909&amp;F909</f>
        <v>0220</v>
      </c>
      <c r="H909" s="4">
        <f>IF($C909&lt;65,65-$C909,0)</f>
        <v>45.108599999999996</v>
      </c>
      <c r="I909" s="4">
        <f>IF($C909&gt;=65,$C909-65,0)</f>
        <v>0</v>
      </c>
    </row>
    <row r="910" spans="2:9" x14ac:dyDescent="0.2">
      <c r="B910" s="9">
        <v>41326</v>
      </c>
      <c r="C910" s="8">
        <v>25.736450000000001</v>
      </c>
      <c r="D910" s="5" t="str">
        <f>TEXT(B910,"mmyy")</f>
        <v>0213</v>
      </c>
      <c r="E910" s="5" t="str">
        <f>LEFT(D910,2)</f>
        <v>02</v>
      </c>
      <c r="F910" s="5" t="str">
        <f>TEXT(B910,"dd")</f>
        <v>21</v>
      </c>
      <c r="G910" s="5" t="str">
        <f>E910&amp;F910</f>
        <v>0221</v>
      </c>
      <c r="H910" s="4">
        <f>IF($C910&lt;65,65-$C910,0)</f>
        <v>39.263549999999995</v>
      </c>
      <c r="I910" s="4">
        <f>IF($C910&gt;=65,$C910-65,0)</f>
        <v>0</v>
      </c>
    </row>
    <row r="911" spans="2:9" x14ac:dyDescent="0.2">
      <c r="B911" s="9">
        <v>41327</v>
      </c>
      <c r="C911" s="8">
        <v>30.88805</v>
      </c>
      <c r="D911" s="5" t="str">
        <f>TEXT(B911,"mmyy")</f>
        <v>0213</v>
      </c>
      <c r="E911" s="5" t="str">
        <f>LEFT(D911,2)</f>
        <v>02</v>
      </c>
      <c r="F911" s="5" t="str">
        <f>TEXT(B911,"dd")</f>
        <v>22</v>
      </c>
      <c r="G911" s="5" t="str">
        <f>E911&amp;F911</f>
        <v>0222</v>
      </c>
      <c r="H911" s="4">
        <f>IF($C911&lt;65,65-$C911,0)</f>
        <v>34.11195</v>
      </c>
      <c r="I911" s="4">
        <f>IF($C911&gt;=65,$C911-65,0)</f>
        <v>0</v>
      </c>
    </row>
    <row r="912" spans="2:9" x14ac:dyDescent="0.2">
      <c r="B912" s="9">
        <v>41328</v>
      </c>
      <c r="C912" s="8">
        <v>28.19435</v>
      </c>
      <c r="D912" s="5" t="str">
        <f>TEXT(B912,"mmyy")</f>
        <v>0213</v>
      </c>
      <c r="E912" s="5" t="str">
        <f>LEFT(D912,2)</f>
        <v>02</v>
      </c>
      <c r="F912" s="5" t="str">
        <f>TEXT(B912,"dd")</f>
        <v>23</v>
      </c>
      <c r="G912" s="5" t="str">
        <f>E912&amp;F912</f>
        <v>0223</v>
      </c>
      <c r="H912" s="4">
        <f>IF($C912&lt;65,65-$C912,0)</f>
        <v>36.80565</v>
      </c>
      <c r="I912" s="4">
        <f>IF($C912&gt;=65,$C912-65,0)</f>
        <v>0</v>
      </c>
    </row>
    <row r="913" spans="2:9" x14ac:dyDescent="0.2">
      <c r="B913" s="9">
        <v>41329</v>
      </c>
      <c r="C913" s="8">
        <v>30.38045</v>
      </c>
      <c r="D913" s="5" t="str">
        <f>TEXT(B913,"mmyy")</f>
        <v>0213</v>
      </c>
      <c r="E913" s="5" t="str">
        <f>LEFT(D913,2)</f>
        <v>02</v>
      </c>
      <c r="F913" s="5" t="str">
        <f>TEXT(B913,"dd")</f>
        <v>24</v>
      </c>
      <c r="G913" s="5" t="str">
        <f>E913&amp;F913</f>
        <v>0224</v>
      </c>
      <c r="H913" s="4">
        <f>IF($C913&lt;65,65-$C913,0)</f>
        <v>34.619550000000004</v>
      </c>
      <c r="I913" s="4">
        <f>IF($C913&gt;=65,$C913-65,0)</f>
        <v>0</v>
      </c>
    </row>
    <row r="914" spans="2:9" x14ac:dyDescent="0.2">
      <c r="B914" s="9">
        <v>41330</v>
      </c>
      <c r="C914" s="8">
        <v>33.647449999999999</v>
      </c>
      <c r="D914" s="5" t="str">
        <f>TEXT(B914,"mmyy")</f>
        <v>0213</v>
      </c>
      <c r="E914" s="5" t="str">
        <f>LEFT(D914,2)</f>
        <v>02</v>
      </c>
      <c r="F914" s="5" t="str">
        <f>TEXT(B914,"dd")</f>
        <v>25</v>
      </c>
      <c r="G914" s="5" t="str">
        <f>E914&amp;F914</f>
        <v>0225</v>
      </c>
      <c r="H914" s="4">
        <f>IF($C914&lt;65,65-$C914,0)</f>
        <v>31.352550000000001</v>
      </c>
      <c r="I914" s="4">
        <f>IF($C914&gt;=65,$C914-65,0)</f>
        <v>0</v>
      </c>
    </row>
    <row r="915" spans="2:9" x14ac:dyDescent="0.2">
      <c r="B915" s="9">
        <v>41331</v>
      </c>
      <c r="C915" s="8">
        <v>36.332149999999999</v>
      </c>
      <c r="D915" s="5" t="str">
        <f>TEXT(B915,"mmyy")</f>
        <v>0213</v>
      </c>
      <c r="E915" s="5" t="str">
        <f>LEFT(D915,2)</f>
        <v>02</v>
      </c>
      <c r="F915" s="5" t="str">
        <f>TEXT(B915,"dd")</f>
        <v>26</v>
      </c>
      <c r="G915" s="5" t="str">
        <f>E915&amp;F915</f>
        <v>0226</v>
      </c>
      <c r="H915" s="4">
        <f>IF($C915&lt;65,65-$C915,0)</f>
        <v>28.667850000000001</v>
      </c>
      <c r="I915" s="4">
        <f>IF($C915&gt;=65,$C915-65,0)</f>
        <v>0</v>
      </c>
    </row>
    <row r="916" spans="2:9" x14ac:dyDescent="0.2">
      <c r="B916" s="9">
        <v>41332</v>
      </c>
      <c r="C916" s="8">
        <v>33.851750000000003</v>
      </c>
      <c r="D916" s="5" t="str">
        <f>TEXT(B916,"mmyy")</f>
        <v>0213</v>
      </c>
      <c r="E916" s="5" t="str">
        <f>LEFT(D916,2)</f>
        <v>02</v>
      </c>
      <c r="F916" s="5" t="str">
        <f>TEXT(B916,"dd")</f>
        <v>27</v>
      </c>
      <c r="G916" s="5" t="str">
        <f>E916&amp;F916</f>
        <v>0227</v>
      </c>
      <c r="H916" s="4">
        <f>IF($C916&lt;65,65-$C916,0)</f>
        <v>31.148249999999997</v>
      </c>
      <c r="I916" s="4">
        <f>IF($C916&gt;=65,$C916-65,0)</f>
        <v>0</v>
      </c>
    </row>
    <row r="917" spans="2:9" x14ac:dyDescent="0.2">
      <c r="B917" s="9">
        <v>41333</v>
      </c>
      <c r="C917" s="8">
        <v>34.139299999999999</v>
      </c>
      <c r="D917" s="5" t="str">
        <f>TEXT(B917,"mmyy")</f>
        <v>0213</v>
      </c>
      <c r="E917" s="5" t="str">
        <f>LEFT(D917,2)</f>
        <v>02</v>
      </c>
      <c r="F917" s="5" t="str">
        <f>TEXT(B917,"dd")</f>
        <v>28</v>
      </c>
      <c r="G917" s="5" t="str">
        <f>E917&amp;F917</f>
        <v>0228</v>
      </c>
      <c r="H917" s="4">
        <f>IF($C917&lt;65,65-$C917,0)</f>
        <v>30.860700000000001</v>
      </c>
      <c r="I917" s="4">
        <f>IF($C917&gt;=65,$C917-65,0)</f>
        <v>0</v>
      </c>
    </row>
    <row r="918" spans="2:9" x14ac:dyDescent="0.2">
      <c r="B918" s="9">
        <v>41334</v>
      </c>
      <c r="C918" s="8">
        <v>30.34355</v>
      </c>
      <c r="D918" s="5" t="str">
        <f>TEXT(B918,"mmyy")</f>
        <v>0313</v>
      </c>
      <c r="E918" s="5" t="str">
        <f>LEFT(D918,2)</f>
        <v>03</v>
      </c>
      <c r="F918" s="5" t="str">
        <f>TEXT(B918,"dd")</f>
        <v>01</v>
      </c>
      <c r="G918" s="5" t="str">
        <f>E918&amp;F918</f>
        <v>0301</v>
      </c>
      <c r="H918" s="4">
        <f>IF($C918&lt;65,65-$C918,0)</f>
        <v>34.65645</v>
      </c>
      <c r="I918" s="4">
        <f>IF($C918&gt;=65,$C918-65,0)</f>
        <v>0</v>
      </c>
    </row>
    <row r="919" spans="2:9" x14ac:dyDescent="0.2">
      <c r="B919" s="9">
        <v>41335</v>
      </c>
      <c r="C919" s="8">
        <v>26.905550000000002</v>
      </c>
      <c r="D919" s="5" t="str">
        <f>TEXT(B919,"mmyy")</f>
        <v>0313</v>
      </c>
      <c r="E919" s="5" t="str">
        <f>LEFT(D919,2)</f>
        <v>03</v>
      </c>
      <c r="F919" s="5" t="str">
        <f>TEXT(B919,"dd")</f>
        <v>02</v>
      </c>
      <c r="G919" s="5" t="str">
        <f>E919&amp;F919</f>
        <v>0302</v>
      </c>
      <c r="H919" s="4">
        <f>IF($C919&lt;65,65-$C919,0)</f>
        <v>38.094449999999995</v>
      </c>
      <c r="I919" s="4">
        <f>IF($C919&gt;=65,$C919-65,0)</f>
        <v>0</v>
      </c>
    </row>
    <row r="920" spans="2:9" x14ac:dyDescent="0.2">
      <c r="B920" s="9">
        <v>41336</v>
      </c>
      <c r="C920" s="8">
        <v>26.271049999999999</v>
      </c>
      <c r="D920" s="5" t="str">
        <f>TEXT(B920,"mmyy")</f>
        <v>0313</v>
      </c>
      <c r="E920" s="5" t="str">
        <f>LEFT(D920,2)</f>
        <v>03</v>
      </c>
      <c r="F920" s="5" t="str">
        <f>TEXT(B920,"dd")</f>
        <v>03</v>
      </c>
      <c r="G920" s="5" t="str">
        <f>E920&amp;F920</f>
        <v>0303</v>
      </c>
      <c r="H920" s="4">
        <f>IF($C920&lt;65,65-$C920,0)</f>
        <v>38.728949999999998</v>
      </c>
      <c r="I920" s="4">
        <f>IF($C920&gt;=65,$C920-65,0)</f>
        <v>0</v>
      </c>
    </row>
    <row r="921" spans="2:9" x14ac:dyDescent="0.2">
      <c r="B921" s="9">
        <v>41337</v>
      </c>
      <c r="C921" s="8">
        <v>29.836849999999998</v>
      </c>
      <c r="D921" s="5" t="str">
        <f>TEXT(B921,"mmyy")</f>
        <v>0313</v>
      </c>
      <c r="E921" s="5" t="str">
        <f>LEFT(D921,2)</f>
        <v>03</v>
      </c>
      <c r="F921" s="5" t="str">
        <f>TEXT(B921,"dd")</f>
        <v>04</v>
      </c>
      <c r="G921" s="5" t="str">
        <f>E921&amp;F921</f>
        <v>0304</v>
      </c>
      <c r="H921" s="4">
        <f>IF($C921&lt;65,65-$C921,0)</f>
        <v>35.163150000000002</v>
      </c>
      <c r="I921" s="4">
        <f>IF($C921&gt;=65,$C921-65,0)</f>
        <v>0</v>
      </c>
    </row>
    <row r="922" spans="2:9" x14ac:dyDescent="0.2">
      <c r="B922" s="9">
        <v>41338</v>
      </c>
      <c r="C922" s="8">
        <v>32.277200000000001</v>
      </c>
      <c r="D922" s="5" t="str">
        <f>TEXT(B922,"mmyy")</f>
        <v>0313</v>
      </c>
      <c r="E922" s="5" t="str">
        <f>LEFT(D922,2)</f>
        <v>03</v>
      </c>
      <c r="F922" s="5" t="str">
        <f>TEXT(B922,"dd")</f>
        <v>05</v>
      </c>
      <c r="G922" s="5" t="str">
        <f>E922&amp;F922</f>
        <v>0305</v>
      </c>
      <c r="H922" s="4">
        <f>IF($C922&lt;65,65-$C922,0)</f>
        <v>32.722799999999999</v>
      </c>
      <c r="I922" s="4">
        <f>IF($C922&gt;=65,$C922-65,0)</f>
        <v>0</v>
      </c>
    </row>
    <row r="923" spans="2:9" x14ac:dyDescent="0.2">
      <c r="B923" s="9">
        <v>41339</v>
      </c>
      <c r="C923" s="8">
        <v>31.240400000000001</v>
      </c>
      <c r="D923" s="5" t="str">
        <f>TEXT(B923,"mmyy")</f>
        <v>0313</v>
      </c>
      <c r="E923" s="5" t="str">
        <f>LEFT(D923,2)</f>
        <v>03</v>
      </c>
      <c r="F923" s="5" t="str">
        <f>TEXT(B923,"dd")</f>
        <v>06</v>
      </c>
      <c r="G923" s="5" t="str">
        <f>E923&amp;F923</f>
        <v>0306</v>
      </c>
      <c r="H923" s="4">
        <f>IF($C923&lt;65,65-$C923,0)</f>
        <v>33.759599999999999</v>
      </c>
      <c r="I923" s="4">
        <f>IF($C923&gt;=65,$C923-65,0)</f>
        <v>0</v>
      </c>
    </row>
    <row r="924" spans="2:9" x14ac:dyDescent="0.2">
      <c r="B924" s="9">
        <v>41340</v>
      </c>
      <c r="C924" s="8">
        <v>29.2118</v>
      </c>
      <c r="D924" s="5" t="str">
        <f>TEXT(B924,"mmyy")</f>
        <v>0313</v>
      </c>
      <c r="E924" s="5" t="str">
        <f>LEFT(D924,2)</f>
        <v>03</v>
      </c>
      <c r="F924" s="5" t="str">
        <f>TEXT(B924,"dd")</f>
        <v>07</v>
      </c>
      <c r="G924" s="5" t="str">
        <f>E924&amp;F924</f>
        <v>0307</v>
      </c>
      <c r="H924" s="4">
        <f>IF($C924&lt;65,65-$C924,0)</f>
        <v>35.788200000000003</v>
      </c>
      <c r="I924" s="4">
        <f>IF($C924&gt;=65,$C924-65,0)</f>
        <v>0</v>
      </c>
    </row>
    <row r="925" spans="2:9" x14ac:dyDescent="0.2">
      <c r="B925" s="9">
        <v>41341</v>
      </c>
      <c r="C925" s="8">
        <v>30.719750000000001</v>
      </c>
      <c r="D925" s="5" t="str">
        <f>TEXT(B925,"mmyy")</f>
        <v>0313</v>
      </c>
      <c r="E925" s="5" t="str">
        <f>LEFT(D925,2)</f>
        <v>03</v>
      </c>
      <c r="F925" s="5" t="str">
        <f>TEXT(B925,"dd")</f>
        <v>08</v>
      </c>
      <c r="G925" s="5" t="str">
        <f>E925&amp;F925</f>
        <v>0308</v>
      </c>
      <c r="H925" s="4">
        <f>IF($C925&lt;65,65-$C925,0)</f>
        <v>34.280249999999995</v>
      </c>
      <c r="I925" s="4">
        <f>IF($C925&gt;=65,$C925-65,0)</f>
        <v>0</v>
      </c>
    </row>
    <row r="926" spans="2:9" x14ac:dyDescent="0.2">
      <c r="B926" s="9">
        <v>41342</v>
      </c>
      <c r="C926" s="8">
        <v>41.0747</v>
      </c>
      <c r="D926" s="5" t="str">
        <f>TEXT(B926,"mmyy")</f>
        <v>0313</v>
      </c>
      <c r="E926" s="5" t="str">
        <f>LEFT(D926,2)</f>
        <v>03</v>
      </c>
      <c r="F926" s="5" t="str">
        <f>TEXT(B926,"dd")</f>
        <v>09</v>
      </c>
      <c r="G926" s="5" t="str">
        <f>E926&amp;F926</f>
        <v>0309</v>
      </c>
      <c r="H926" s="4">
        <f>IF($C926&lt;65,65-$C926,0)</f>
        <v>23.9253</v>
      </c>
      <c r="I926" s="4">
        <f>IF($C926&gt;=65,$C926-65,0)</f>
        <v>0</v>
      </c>
    </row>
    <row r="927" spans="2:9" x14ac:dyDescent="0.2">
      <c r="B927" s="9">
        <v>41343</v>
      </c>
      <c r="C927" s="8">
        <v>53.336300000000001</v>
      </c>
      <c r="D927" s="5" t="str">
        <f>TEXT(B927,"mmyy")</f>
        <v>0313</v>
      </c>
      <c r="E927" s="5" t="str">
        <f>LEFT(D927,2)</f>
        <v>03</v>
      </c>
      <c r="F927" s="5" t="str">
        <f>TEXT(B927,"dd")</f>
        <v>10</v>
      </c>
      <c r="G927" s="5" t="str">
        <f>E927&amp;F927</f>
        <v>0310</v>
      </c>
      <c r="H927" s="4">
        <f>IF($C927&lt;65,65-$C927,0)</f>
        <v>11.663699999999999</v>
      </c>
      <c r="I927" s="4">
        <f>IF($C927&gt;=65,$C927-65,0)</f>
        <v>0</v>
      </c>
    </row>
    <row r="928" spans="2:9" x14ac:dyDescent="0.2">
      <c r="B928" s="9">
        <v>41344</v>
      </c>
      <c r="C928" s="8">
        <v>40.848799999999997</v>
      </c>
      <c r="D928" s="5" t="str">
        <f>TEXT(B928,"mmyy")</f>
        <v>0313</v>
      </c>
      <c r="E928" s="5" t="str">
        <f>LEFT(D928,2)</f>
        <v>03</v>
      </c>
      <c r="F928" s="5" t="str">
        <f>TEXT(B928,"dd")</f>
        <v>11</v>
      </c>
      <c r="G928" s="5" t="str">
        <f>E928&amp;F928</f>
        <v>0311</v>
      </c>
      <c r="H928" s="4">
        <f>IF($C928&lt;65,65-$C928,0)</f>
        <v>24.151200000000003</v>
      </c>
      <c r="I928" s="4">
        <f>IF($C928&gt;=65,$C928-65,0)</f>
        <v>0</v>
      </c>
    </row>
    <row r="929" spans="2:9" x14ac:dyDescent="0.2">
      <c r="B929" s="9">
        <v>41345</v>
      </c>
      <c r="C929" s="8">
        <v>33.702350000000003</v>
      </c>
      <c r="D929" s="5" t="str">
        <f>TEXT(B929,"mmyy")</f>
        <v>0313</v>
      </c>
      <c r="E929" s="5" t="str">
        <f>LEFT(D929,2)</f>
        <v>03</v>
      </c>
      <c r="F929" s="5" t="str">
        <f>TEXT(B929,"dd")</f>
        <v>12</v>
      </c>
      <c r="G929" s="5" t="str">
        <f>E929&amp;F929</f>
        <v>0312</v>
      </c>
      <c r="H929" s="4">
        <f>IF($C929&lt;65,65-$C929,0)</f>
        <v>31.297649999999997</v>
      </c>
      <c r="I929" s="4">
        <f>IF($C929&gt;=65,$C929-65,0)</f>
        <v>0</v>
      </c>
    </row>
    <row r="930" spans="2:9" x14ac:dyDescent="0.2">
      <c r="B930" s="9">
        <v>41346</v>
      </c>
      <c r="C930" s="8">
        <v>26.07845</v>
      </c>
      <c r="D930" s="5" t="str">
        <f>TEXT(B930,"mmyy")</f>
        <v>0313</v>
      </c>
      <c r="E930" s="5" t="str">
        <f>LEFT(D930,2)</f>
        <v>03</v>
      </c>
      <c r="F930" s="5" t="str">
        <f>TEXT(B930,"dd")</f>
        <v>13</v>
      </c>
      <c r="G930" s="5" t="str">
        <f>E930&amp;F930</f>
        <v>0313</v>
      </c>
      <c r="H930" s="4">
        <f>IF($C930&lt;65,65-$C930,0)</f>
        <v>38.921549999999996</v>
      </c>
      <c r="I930" s="4">
        <f>IF($C930&gt;=65,$C930-65,0)</f>
        <v>0</v>
      </c>
    </row>
    <row r="931" spans="2:9" x14ac:dyDescent="0.2">
      <c r="B931" s="9">
        <v>41347</v>
      </c>
      <c r="C931" s="8">
        <v>30.73415</v>
      </c>
      <c r="D931" s="5" t="str">
        <f>TEXT(B931,"mmyy")</f>
        <v>0313</v>
      </c>
      <c r="E931" s="5" t="str">
        <f>LEFT(D931,2)</f>
        <v>03</v>
      </c>
      <c r="F931" s="5" t="str">
        <f>TEXT(B931,"dd")</f>
        <v>14</v>
      </c>
      <c r="G931" s="5" t="str">
        <f>E931&amp;F931</f>
        <v>0314</v>
      </c>
      <c r="H931" s="4">
        <f>IF($C931&lt;65,65-$C931,0)</f>
        <v>34.26585</v>
      </c>
      <c r="I931" s="4">
        <f>IF($C931&gt;=65,$C931-65,0)</f>
        <v>0</v>
      </c>
    </row>
    <row r="932" spans="2:9" x14ac:dyDescent="0.2">
      <c r="B932" s="9">
        <v>41348</v>
      </c>
      <c r="C932" s="8">
        <v>40.810099999999998</v>
      </c>
      <c r="D932" s="5" t="str">
        <f>TEXT(B932,"mmyy")</f>
        <v>0313</v>
      </c>
      <c r="E932" s="5" t="str">
        <f>LEFT(D932,2)</f>
        <v>03</v>
      </c>
      <c r="F932" s="5" t="str">
        <f>TEXT(B932,"dd")</f>
        <v>15</v>
      </c>
      <c r="G932" s="5" t="str">
        <f>E932&amp;F932</f>
        <v>0315</v>
      </c>
      <c r="H932" s="4">
        <f>IF($C932&lt;65,65-$C932,0)</f>
        <v>24.189900000000002</v>
      </c>
      <c r="I932" s="4">
        <f>IF($C932&gt;=65,$C932-65,0)</f>
        <v>0</v>
      </c>
    </row>
    <row r="933" spans="2:9" x14ac:dyDescent="0.2">
      <c r="B933" s="9">
        <v>41349</v>
      </c>
      <c r="C933" s="8">
        <v>37.939100000000003</v>
      </c>
      <c r="D933" s="5" t="str">
        <f>TEXT(B933,"mmyy")</f>
        <v>0313</v>
      </c>
      <c r="E933" s="5" t="str">
        <f>LEFT(D933,2)</f>
        <v>03</v>
      </c>
      <c r="F933" s="5" t="str">
        <f>TEXT(B933,"dd")</f>
        <v>16</v>
      </c>
      <c r="G933" s="5" t="str">
        <f>E933&amp;F933</f>
        <v>0316</v>
      </c>
      <c r="H933" s="4">
        <f>IF($C933&lt;65,65-$C933,0)</f>
        <v>27.060899999999997</v>
      </c>
      <c r="I933" s="4">
        <f>IF($C933&gt;=65,$C933-65,0)</f>
        <v>0</v>
      </c>
    </row>
    <row r="934" spans="2:9" x14ac:dyDescent="0.2">
      <c r="B934" s="9">
        <v>41350</v>
      </c>
      <c r="C934" s="8">
        <v>33.691549999999999</v>
      </c>
      <c r="D934" s="5" t="str">
        <f>TEXT(B934,"mmyy")</f>
        <v>0313</v>
      </c>
      <c r="E934" s="5" t="str">
        <f>LEFT(D934,2)</f>
        <v>03</v>
      </c>
      <c r="F934" s="5" t="str">
        <f>TEXT(B934,"dd")</f>
        <v>17</v>
      </c>
      <c r="G934" s="5" t="str">
        <f>E934&amp;F934</f>
        <v>0317</v>
      </c>
      <c r="H934" s="4">
        <f>IF($C934&lt;65,65-$C934,0)</f>
        <v>31.308450000000001</v>
      </c>
      <c r="I934" s="4">
        <f>IF($C934&gt;=65,$C934-65,0)</f>
        <v>0</v>
      </c>
    </row>
    <row r="935" spans="2:9" x14ac:dyDescent="0.2">
      <c r="B935" s="9">
        <v>41351</v>
      </c>
      <c r="C935" s="8">
        <v>32.111150000000002</v>
      </c>
      <c r="D935" s="5" t="str">
        <f>TEXT(B935,"mmyy")</f>
        <v>0313</v>
      </c>
      <c r="E935" s="5" t="str">
        <f>LEFT(D935,2)</f>
        <v>03</v>
      </c>
      <c r="F935" s="5" t="str">
        <f>TEXT(B935,"dd")</f>
        <v>18</v>
      </c>
      <c r="G935" s="5" t="str">
        <f>E935&amp;F935</f>
        <v>0318</v>
      </c>
      <c r="H935" s="4">
        <f>IF($C935&lt;65,65-$C935,0)</f>
        <v>32.888849999999998</v>
      </c>
      <c r="I935" s="4">
        <f>IF($C935&gt;=65,$C935-65,0)</f>
        <v>0</v>
      </c>
    </row>
    <row r="936" spans="2:9" x14ac:dyDescent="0.2">
      <c r="B936" s="9">
        <v>41352</v>
      </c>
      <c r="C936" s="8">
        <v>31.302949999999999</v>
      </c>
      <c r="D936" s="5" t="str">
        <f>TEXT(B936,"mmyy")</f>
        <v>0313</v>
      </c>
      <c r="E936" s="5" t="str">
        <f>LEFT(D936,2)</f>
        <v>03</v>
      </c>
      <c r="F936" s="5" t="str">
        <f>TEXT(B936,"dd")</f>
        <v>19</v>
      </c>
      <c r="G936" s="5" t="str">
        <f>E936&amp;F936</f>
        <v>0319</v>
      </c>
      <c r="H936" s="4">
        <f>IF($C936&lt;65,65-$C936,0)</f>
        <v>33.697050000000004</v>
      </c>
      <c r="I936" s="4">
        <f>IF($C936&gt;=65,$C936-65,0)</f>
        <v>0</v>
      </c>
    </row>
    <row r="937" spans="2:9" x14ac:dyDescent="0.2">
      <c r="B937" s="9">
        <v>41353</v>
      </c>
      <c r="C937" s="8">
        <v>23.1251</v>
      </c>
      <c r="D937" s="5" t="str">
        <f>TEXT(B937,"mmyy")</f>
        <v>0313</v>
      </c>
      <c r="E937" s="5" t="str">
        <f>LEFT(D937,2)</f>
        <v>03</v>
      </c>
      <c r="F937" s="5" t="str">
        <f>TEXT(B937,"dd")</f>
        <v>20</v>
      </c>
      <c r="G937" s="5" t="str">
        <f>E937&amp;F937</f>
        <v>0320</v>
      </c>
      <c r="H937" s="4">
        <f>IF($C937&lt;65,65-$C937,0)</f>
        <v>41.874899999999997</v>
      </c>
      <c r="I937" s="4">
        <f>IF($C937&gt;=65,$C937-65,0)</f>
        <v>0</v>
      </c>
    </row>
    <row r="938" spans="2:9" x14ac:dyDescent="0.2">
      <c r="B938" s="9">
        <v>41354</v>
      </c>
      <c r="C938" s="8">
        <v>24.626300000000001</v>
      </c>
      <c r="D938" s="5" t="str">
        <f>TEXT(B938,"mmyy")</f>
        <v>0313</v>
      </c>
      <c r="E938" s="5" t="str">
        <f>LEFT(D938,2)</f>
        <v>03</v>
      </c>
      <c r="F938" s="5" t="str">
        <f>TEXT(B938,"dd")</f>
        <v>21</v>
      </c>
      <c r="G938" s="5" t="str">
        <f>E938&amp;F938</f>
        <v>0321</v>
      </c>
      <c r="H938" s="4">
        <f>IF($C938&lt;65,65-$C938,0)</f>
        <v>40.373699999999999</v>
      </c>
      <c r="I938" s="4">
        <f>IF($C938&gt;=65,$C938-65,0)</f>
        <v>0</v>
      </c>
    </row>
    <row r="939" spans="2:9" x14ac:dyDescent="0.2">
      <c r="B939" s="9">
        <v>41355</v>
      </c>
      <c r="C939" s="8">
        <v>30.044750000000001</v>
      </c>
      <c r="D939" s="5" t="str">
        <f>TEXT(B939,"mmyy")</f>
        <v>0313</v>
      </c>
      <c r="E939" s="5" t="str">
        <f>LEFT(D939,2)</f>
        <v>03</v>
      </c>
      <c r="F939" s="5" t="str">
        <f>TEXT(B939,"dd")</f>
        <v>22</v>
      </c>
      <c r="G939" s="5" t="str">
        <f>E939&amp;F939</f>
        <v>0322</v>
      </c>
      <c r="H939" s="4">
        <f>IF($C939&lt;65,65-$C939,0)</f>
        <v>34.955249999999999</v>
      </c>
      <c r="I939" s="4">
        <f>IF($C939&gt;=65,$C939-65,0)</f>
        <v>0</v>
      </c>
    </row>
    <row r="940" spans="2:9" x14ac:dyDescent="0.2">
      <c r="B940" s="9">
        <v>41356</v>
      </c>
      <c r="C940" s="8">
        <v>37.636249999999997</v>
      </c>
      <c r="D940" s="5" t="str">
        <f>TEXT(B940,"mmyy")</f>
        <v>0313</v>
      </c>
      <c r="E940" s="5" t="str">
        <f>LEFT(D940,2)</f>
        <v>03</v>
      </c>
      <c r="F940" s="5" t="str">
        <f>TEXT(B940,"dd")</f>
        <v>23</v>
      </c>
      <c r="G940" s="5" t="str">
        <f>E940&amp;F940</f>
        <v>0323</v>
      </c>
      <c r="H940" s="4">
        <f>IF($C940&lt;65,65-$C940,0)</f>
        <v>27.363750000000003</v>
      </c>
      <c r="I940" s="4">
        <f>IF($C940&gt;=65,$C940-65,0)</f>
        <v>0</v>
      </c>
    </row>
    <row r="941" spans="2:9" x14ac:dyDescent="0.2">
      <c r="B941" s="9">
        <v>41357</v>
      </c>
      <c r="C941" s="8">
        <v>33.5687</v>
      </c>
      <c r="D941" s="5" t="str">
        <f>TEXT(B941,"mmyy")</f>
        <v>0313</v>
      </c>
      <c r="E941" s="5" t="str">
        <f>LEFT(D941,2)</f>
        <v>03</v>
      </c>
      <c r="F941" s="5" t="str">
        <f>TEXT(B941,"dd")</f>
        <v>24</v>
      </c>
      <c r="G941" s="5" t="str">
        <f>E941&amp;F941</f>
        <v>0324</v>
      </c>
      <c r="H941" s="4">
        <f>IF($C941&lt;65,65-$C941,0)</f>
        <v>31.4313</v>
      </c>
      <c r="I941" s="4">
        <f>IF($C941&gt;=65,$C941-65,0)</f>
        <v>0</v>
      </c>
    </row>
    <row r="942" spans="2:9" x14ac:dyDescent="0.2">
      <c r="B942" s="9">
        <v>41358</v>
      </c>
      <c r="C942" s="8">
        <v>32.766350000000003</v>
      </c>
      <c r="D942" s="5" t="str">
        <f>TEXT(B942,"mmyy")</f>
        <v>0313</v>
      </c>
      <c r="E942" s="5" t="str">
        <f>LEFT(D942,2)</f>
        <v>03</v>
      </c>
      <c r="F942" s="5" t="str">
        <f>TEXT(B942,"dd")</f>
        <v>25</v>
      </c>
      <c r="G942" s="5" t="str">
        <f>E942&amp;F942</f>
        <v>0325</v>
      </c>
      <c r="H942" s="4">
        <f>IF($C942&lt;65,65-$C942,0)</f>
        <v>32.233649999999997</v>
      </c>
      <c r="I942" s="4">
        <f>IF($C942&gt;=65,$C942-65,0)</f>
        <v>0</v>
      </c>
    </row>
    <row r="943" spans="2:9" x14ac:dyDescent="0.2">
      <c r="B943" s="9">
        <v>41359</v>
      </c>
      <c r="C943" s="8">
        <v>33.919249999999998</v>
      </c>
      <c r="D943" s="5" t="str">
        <f>TEXT(B943,"mmyy")</f>
        <v>0313</v>
      </c>
      <c r="E943" s="5" t="str">
        <f>LEFT(D943,2)</f>
        <v>03</v>
      </c>
      <c r="F943" s="5" t="str">
        <f>TEXT(B943,"dd")</f>
        <v>26</v>
      </c>
      <c r="G943" s="5" t="str">
        <f>E943&amp;F943</f>
        <v>0326</v>
      </c>
      <c r="H943" s="4">
        <f>IF($C943&lt;65,65-$C943,0)</f>
        <v>31.080750000000002</v>
      </c>
      <c r="I943" s="4">
        <f>IF($C943&gt;=65,$C943-65,0)</f>
        <v>0</v>
      </c>
    </row>
    <row r="944" spans="2:9" x14ac:dyDescent="0.2">
      <c r="B944" s="9">
        <v>41360</v>
      </c>
      <c r="C944" s="8">
        <v>33.990349999999999</v>
      </c>
      <c r="D944" s="5" t="str">
        <f>TEXT(B944,"mmyy")</f>
        <v>0313</v>
      </c>
      <c r="E944" s="5" t="str">
        <f>LEFT(D944,2)</f>
        <v>03</v>
      </c>
      <c r="F944" s="5" t="str">
        <f>TEXT(B944,"dd")</f>
        <v>27</v>
      </c>
      <c r="G944" s="5" t="str">
        <f>E944&amp;F944</f>
        <v>0327</v>
      </c>
      <c r="H944" s="4">
        <f>IF($C944&lt;65,65-$C944,0)</f>
        <v>31.009650000000001</v>
      </c>
      <c r="I944" s="4">
        <f>IF($C944&gt;=65,$C944-65,0)</f>
        <v>0</v>
      </c>
    </row>
    <row r="945" spans="2:9" x14ac:dyDescent="0.2">
      <c r="B945" s="9">
        <v>41361</v>
      </c>
      <c r="C945" s="8">
        <v>38.421500000000002</v>
      </c>
      <c r="D945" s="5" t="str">
        <f>TEXT(B945,"mmyy")</f>
        <v>0313</v>
      </c>
      <c r="E945" s="5" t="str">
        <f>LEFT(D945,2)</f>
        <v>03</v>
      </c>
      <c r="F945" s="5" t="str">
        <f>TEXT(B945,"dd")</f>
        <v>28</v>
      </c>
      <c r="G945" s="5" t="str">
        <f>E945&amp;F945</f>
        <v>0328</v>
      </c>
      <c r="H945" s="4">
        <f>IF($C945&lt;65,65-$C945,0)</f>
        <v>26.578499999999998</v>
      </c>
      <c r="I945" s="4">
        <f>IF($C945&gt;=65,$C945-65,0)</f>
        <v>0</v>
      </c>
    </row>
    <row r="946" spans="2:9" x14ac:dyDescent="0.2">
      <c r="B946" s="9">
        <v>41362</v>
      </c>
      <c r="C946" s="8">
        <v>40.643149999999999</v>
      </c>
      <c r="D946" s="5" t="str">
        <f>TEXT(B946,"mmyy")</f>
        <v>0313</v>
      </c>
      <c r="E946" s="5" t="str">
        <f>LEFT(D946,2)</f>
        <v>03</v>
      </c>
      <c r="F946" s="5" t="str">
        <f>TEXT(B946,"dd")</f>
        <v>29</v>
      </c>
      <c r="G946" s="5" t="str">
        <f>E946&amp;F946</f>
        <v>0329</v>
      </c>
      <c r="H946" s="4">
        <f>IF($C946&lt;65,65-$C946,0)</f>
        <v>24.356850000000001</v>
      </c>
      <c r="I946" s="4">
        <f>IF($C946&gt;=65,$C946-65,0)</f>
        <v>0</v>
      </c>
    </row>
    <row r="947" spans="2:9" x14ac:dyDescent="0.2">
      <c r="B947" s="9">
        <v>41363</v>
      </c>
      <c r="C947" s="8">
        <v>43.229300000000002</v>
      </c>
      <c r="D947" s="5" t="str">
        <f>TEXT(B947,"mmyy")</f>
        <v>0313</v>
      </c>
      <c r="E947" s="5" t="str">
        <f>LEFT(D947,2)</f>
        <v>03</v>
      </c>
      <c r="F947" s="5" t="str">
        <f>TEXT(B947,"dd")</f>
        <v>30</v>
      </c>
      <c r="G947" s="5" t="str">
        <f>E947&amp;F947</f>
        <v>0330</v>
      </c>
      <c r="H947" s="4">
        <f>IF($C947&lt;65,65-$C947,0)</f>
        <v>21.770699999999998</v>
      </c>
      <c r="I947" s="4">
        <f>IF($C947&gt;=65,$C947-65,0)</f>
        <v>0</v>
      </c>
    </row>
    <row r="948" spans="2:9" x14ac:dyDescent="0.2">
      <c r="B948" s="9">
        <v>41364</v>
      </c>
      <c r="C948" s="8">
        <v>46.735700000000001</v>
      </c>
      <c r="D948" s="5" t="str">
        <f>TEXT(B948,"mmyy")</f>
        <v>0313</v>
      </c>
      <c r="E948" s="5" t="str">
        <f>LEFT(D948,2)</f>
        <v>03</v>
      </c>
      <c r="F948" s="5" t="str">
        <f>TEXT(B948,"dd")</f>
        <v>31</v>
      </c>
      <c r="G948" s="5" t="str">
        <f>E948&amp;F948</f>
        <v>0331</v>
      </c>
      <c r="H948" s="4">
        <f>IF($C948&lt;65,65-$C948,0)</f>
        <v>18.264299999999999</v>
      </c>
      <c r="I948" s="4">
        <f>IF($C948&gt;=65,$C948-65,0)</f>
        <v>0</v>
      </c>
    </row>
    <row r="949" spans="2:9" x14ac:dyDescent="0.2">
      <c r="B949" s="9">
        <v>41365</v>
      </c>
      <c r="C949" s="8">
        <v>33.6083</v>
      </c>
      <c r="D949" s="5" t="str">
        <f>TEXT(B949,"mmyy")</f>
        <v>0413</v>
      </c>
      <c r="E949" s="5" t="str">
        <f>LEFT(D949,2)</f>
        <v>04</v>
      </c>
      <c r="F949" s="5" t="str">
        <f>TEXT(B949,"dd")</f>
        <v>01</v>
      </c>
      <c r="G949" s="5" t="str">
        <f>E949&amp;F949</f>
        <v>0401</v>
      </c>
      <c r="H949" s="4">
        <f>IF($C949&lt;65,65-$C949,0)</f>
        <v>31.3917</v>
      </c>
      <c r="I949" s="4">
        <f>IF($C949&gt;=65,$C949-65,0)</f>
        <v>0</v>
      </c>
    </row>
    <row r="950" spans="2:9" x14ac:dyDescent="0.2">
      <c r="B950" s="9">
        <v>41366</v>
      </c>
      <c r="C950" s="8">
        <v>33.754550000000002</v>
      </c>
      <c r="D950" s="5" t="str">
        <f>TEXT(B950,"mmyy")</f>
        <v>0413</v>
      </c>
      <c r="E950" s="5" t="str">
        <f>LEFT(D950,2)</f>
        <v>04</v>
      </c>
      <c r="F950" s="5" t="str">
        <f>TEXT(B950,"dd")</f>
        <v>02</v>
      </c>
      <c r="G950" s="5" t="str">
        <f>E950&amp;F950</f>
        <v>0402</v>
      </c>
      <c r="H950" s="4">
        <f>IF($C950&lt;65,65-$C950,0)</f>
        <v>31.245449999999998</v>
      </c>
      <c r="I950" s="4">
        <f>IF($C950&gt;=65,$C950-65,0)</f>
        <v>0</v>
      </c>
    </row>
    <row r="951" spans="2:9" x14ac:dyDescent="0.2">
      <c r="B951" s="9">
        <v>41367</v>
      </c>
      <c r="C951" s="8">
        <v>36.135950000000001</v>
      </c>
      <c r="D951" s="5" t="str">
        <f>TEXT(B951,"mmyy")</f>
        <v>0413</v>
      </c>
      <c r="E951" s="5" t="str">
        <f>LEFT(D951,2)</f>
        <v>04</v>
      </c>
      <c r="F951" s="5" t="str">
        <f>TEXT(B951,"dd")</f>
        <v>03</v>
      </c>
      <c r="G951" s="5" t="str">
        <f>E951&amp;F951</f>
        <v>0403</v>
      </c>
      <c r="H951" s="4">
        <f>IF($C951&lt;65,65-$C951,0)</f>
        <v>28.864049999999999</v>
      </c>
      <c r="I951" s="4">
        <f>IF($C951&gt;=65,$C951-65,0)</f>
        <v>0</v>
      </c>
    </row>
    <row r="952" spans="2:9" x14ac:dyDescent="0.2">
      <c r="B952" s="9">
        <v>41368</v>
      </c>
      <c r="C952" s="8">
        <v>43.506950000000003</v>
      </c>
      <c r="D952" s="5" t="str">
        <f>TEXT(B952,"mmyy")</f>
        <v>0413</v>
      </c>
      <c r="E952" s="5" t="str">
        <f>LEFT(D952,2)</f>
        <v>04</v>
      </c>
      <c r="F952" s="5" t="str">
        <f>TEXT(B952,"dd")</f>
        <v>04</v>
      </c>
      <c r="G952" s="5" t="str">
        <f>E952&amp;F952</f>
        <v>0404</v>
      </c>
      <c r="H952" s="4">
        <f>IF($C952&lt;65,65-$C952,0)</f>
        <v>21.493049999999997</v>
      </c>
      <c r="I952" s="4">
        <f>IF($C952&gt;=65,$C952-65,0)</f>
        <v>0</v>
      </c>
    </row>
    <row r="953" spans="2:9" x14ac:dyDescent="0.2">
      <c r="B953" s="9">
        <v>41369</v>
      </c>
      <c r="C953" s="8">
        <v>44.826799999999999</v>
      </c>
      <c r="D953" s="5" t="str">
        <f>TEXT(B953,"mmyy")</f>
        <v>0413</v>
      </c>
      <c r="E953" s="5" t="str">
        <f>LEFT(D953,2)</f>
        <v>04</v>
      </c>
      <c r="F953" s="5" t="str">
        <f>TEXT(B953,"dd")</f>
        <v>05</v>
      </c>
      <c r="G953" s="5" t="str">
        <f>E953&amp;F953</f>
        <v>0405</v>
      </c>
      <c r="H953" s="4">
        <f>IF($C953&lt;65,65-$C953,0)</f>
        <v>20.173200000000001</v>
      </c>
      <c r="I953" s="4">
        <f>IF($C953&gt;=65,$C953-65,0)</f>
        <v>0</v>
      </c>
    </row>
    <row r="954" spans="2:9" x14ac:dyDescent="0.2">
      <c r="B954" s="9">
        <v>41370</v>
      </c>
      <c r="C954" s="8">
        <v>54.51755</v>
      </c>
      <c r="D954" s="5" t="str">
        <f>TEXT(B954,"mmyy")</f>
        <v>0413</v>
      </c>
      <c r="E954" s="5" t="str">
        <f>LEFT(D954,2)</f>
        <v>04</v>
      </c>
      <c r="F954" s="5" t="str">
        <f>TEXT(B954,"dd")</f>
        <v>06</v>
      </c>
      <c r="G954" s="5" t="str">
        <f>E954&amp;F954</f>
        <v>0406</v>
      </c>
      <c r="H954" s="4">
        <f>IF($C954&lt;65,65-$C954,0)</f>
        <v>10.48245</v>
      </c>
      <c r="I954" s="4">
        <f>IF($C954&gt;=65,$C954-65,0)</f>
        <v>0</v>
      </c>
    </row>
    <row r="955" spans="2:9" x14ac:dyDescent="0.2">
      <c r="B955" s="9">
        <v>41371</v>
      </c>
      <c r="C955" s="8">
        <v>57.331850000000003</v>
      </c>
      <c r="D955" s="5" t="str">
        <f>TEXT(B955,"mmyy")</f>
        <v>0413</v>
      </c>
      <c r="E955" s="5" t="str">
        <f>LEFT(D955,2)</f>
        <v>04</v>
      </c>
      <c r="F955" s="5" t="str">
        <f>TEXT(B955,"dd")</f>
        <v>07</v>
      </c>
      <c r="G955" s="5" t="str">
        <f>E955&amp;F955</f>
        <v>0407</v>
      </c>
      <c r="H955" s="4">
        <f>IF($C955&lt;65,65-$C955,0)</f>
        <v>7.6681499999999971</v>
      </c>
      <c r="I955" s="4">
        <f>IF($C955&gt;=65,$C955-65,0)</f>
        <v>0</v>
      </c>
    </row>
    <row r="956" spans="2:9" x14ac:dyDescent="0.2">
      <c r="B956" s="9">
        <v>41372</v>
      </c>
      <c r="C956" s="8">
        <v>60.512450000000001</v>
      </c>
      <c r="D956" s="5" t="str">
        <f>TEXT(B956,"mmyy")</f>
        <v>0413</v>
      </c>
      <c r="E956" s="5" t="str">
        <f>LEFT(D956,2)</f>
        <v>04</v>
      </c>
      <c r="F956" s="5" t="str">
        <f>TEXT(B956,"dd")</f>
        <v>08</v>
      </c>
      <c r="G956" s="5" t="str">
        <f>E956&amp;F956</f>
        <v>0408</v>
      </c>
      <c r="H956" s="4">
        <f>IF($C956&lt;65,65-$C956,0)</f>
        <v>4.4875499999999988</v>
      </c>
      <c r="I956" s="4">
        <f>IF($C956&gt;=65,$C956-65,0)</f>
        <v>0</v>
      </c>
    </row>
    <row r="957" spans="2:9" x14ac:dyDescent="0.2">
      <c r="B957" s="9">
        <v>41373</v>
      </c>
      <c r="C957" s="8">
        <v>66.731449999999995</v>
      </c>
      <c r="D957" s="5" t="str">
        <f>TEXT(B957,"mmyy")</f>
        <v>0413</v>
      </c>
      <c r="E957" s="5" t="str">
        <f>LEFT(D957,2)</f>
        <v>04</v>
      </c>
      <c r="F957" s="5" t="str">
        <f>TEXT(B957,"dd")</f>
        <v>09</v>
      </c>
      <c r="G957" s="5" t="str">
        <f>E957&amp;F957</f>
        <v>0409</v>
      </c>
      <c r="H957" s="4">
        <f>IF($C957&lt;65,65-$C957,0)</f>
        <v>0</v>
      </c>
      <c r="I957" s="4">
        <f>IF($C957&gt;=65,$C957-65,0)</f>
        <v>1.7314499999999953</v>
      </c>
    </row>
    <row r="958" spans="2:9" x14ac:dyDescent="0.2">
      <c r="B958" s="9">
        <v>41374</v>
      </c>
      <c r="C958" s="8">
        <v>58.991900000000001</v>
      </c>
      <c r="D958" s="5" t="str">
        <f>TEXT(B958,"mmyy")</f>
        <v>0413</v>
      </c>
      <c r="E958" s="5" t="str">
        <f>LEFT(D958,2)</f>
        <v>04</v>
      </c>
      <c r="F958" s="5" t="str">
        <f>TEXT(B958,"dd")</f>
        <v>10</v>
      </c>
      <c r="G958" s="5" t="str">
        <f>E958&amp;F958</f>
        <v>0410</v>
      </c>
      <c r="H958" s="4">
        <f>IF($C958&lt;65,65-$C958,0)</f>
        <v>6.0080999999999989</v>
      </c>
      <c r="I958" s="4">
        <f>IF($C958&gt;=65,$C958-65,0)</f>
        <v>0</v>
      </c>
    </row>
    <row r="959" spans="2:9" x14ac:dyDescent="0.2">
      <c r="B959" s="9">
        <v>41375</v>
      </c>
      <c r="C959" s="8">
        <v>45.540950000000002</v>
      </c>
      <c r="D959" s="5" t="str">
        <f>TEXT(B959,"mmyy")</f>
        <v>0413</v>
      </c>
      <c r="E959" s="5" t="str">
        <f>LEFT(D959,2)</f>
        <v>04</v>
      </c>
      <c r="F959" s="5" t="str">
        <f>TEXT(B959,"dd")</f>
        <v>11</v>
      </c>
      <c r="G959" s="5" t="str">
        <f>E959&amp;F959</f>
        <v>0411</v>
      </c>
      <c r="H959" s="4">
        <f>IF($C959&lt;65,65-$C959,0)</f>
        <v>19.459049999999998</v>
      </c>
      <c r="I959" s="4">
        <f>IF($C959&gt;=65,$C959-65,0)</f>
        <v>0</v>
      </c>
    </row>
    <row r="960" spans="2:9" x14ac:dyDescent="0.2">
      <c r="B960" s="9">
        <v>41376</v>
      </c>
      <c r="C960" s="8">
        <v>41.43065</v>
      </c>
      <c r="D960" s="5" t="str">
        <f>TEXT(B960,"mmyy")</f>
        <v>0413</v>
      </c>
      <c r="E960" s="5" t="str">
        <f>LEFT(D960,2)</f>
        <v>04</v>
      </c>
      <c r="F960" s="5" t="str">
        <f>TEXT(B960,"dd")</f>
        <v>12</v>
      </c>
      <c r="G960" s="5" t="str">
        <f>E960&amp;F960</f>
        <v>0412</v>
      </c>
      <c r="H960" s="4">
        <f>IF($C960&lt;65,65-$C960,0)</f>
        <v>23.56935</v>
      </c>
      <c r="I960" s="4">
        <f>IF($C960&gt;=65,$C960-65,0)</f>
        <v>0</v>
      </c>
    </row>
    <row r="961" spans="2:9" x14ac:dyDescent="0.2">
      <c r="B961" s="9">
        <v>41377</v>
      </c>
      <c r="C961" s="8">
        <v>42.766249999999999</v>
      </c>
      <c r="D961" s="5" t="str">
        <f>TEXT(B961,"mmyy")</f>
        <v>0413</v>
      </c>
      <c r="E961" s="5" t="str">
        <f>LEFT(D961,2)</f>
        <v>04</v>
      </c>
      <c r="F961" s="5" t="str">
        <f>TEXT(B961,"dd")</f>
        <v>13</v>
      </c>
      <c r="G961" s="5" t="str">
        <f>E961&amp;F961</f>
        <v>0413</v>
      </c>
      <c r="H961" s="4">
        <f>IF($C961&lt;65,65-$C961,0)</f>
        <v>22.233750000000001</v>
      </c>
      <c r="I961" s="4">
        <f>IF($C961&gt;=65,$C961-65,0)</f>
        <v>0</v>
      </c>
    </row>
    <row r="962" spans="2:9" x14ac:dyDescent="0.2">
      <c r="B962" s="9">
        <v>41378</v>
      </c>
      <c r="C962" s="8">
        <v>54.440600000000003</v>
      </c>
      <c r="D962" s="5" t="str">
        <f>TEXT(B962,"mmyy")</f>
        <v>0413</v>
      </c>
      <c r="E962" s="5" t="str">
        <f>LEFT(D962,2)</f>
        <v>04</v>
      </c>
      <c r="F962" s="5" t="str">
        <f>TEXT(B962,"dd")</f>
        <v>14</v>
      </c>
      <c r="G962" s="5" t="str">
        <f>E962&amp;F962</f>
        <v>0414</v>
      </c>
      <c r="H962" s="4">
        <f>IF($C962&lt;65,65-$C962,0)</f>
        <v>10.559399999999997</v>
      </c>
      <c r="I962" s="4">
        <f>IF($C962&gt;=65,$C962-65,0)</f>
        <v>0</v>
      </c>
    </row>
    <row r="963" spans="2:9" x14ac:dyDescent="0.2">
      <c r="B963" s="9">
        <v>41379</v>
      </c>
      <c r="C963" s="8">
        <v>58.842950000000002</v>
      </c>
      <c r="D963" s="5" t="str">
        <f>TEXT(B963,"mmyy")</f>
        <v>0413</v>
      </c>
      <c r="E963" s="5" t="str">
        <f>LEFT(D963,2)</f>
        <v>04</v>
      </c>
      <c r="F963" s="5" t="str">
        <f>TEXT(B963,"dd")</f>
        <v>15</v>
      </c>
      <c r="G963" s="5" t="str">
        <f>E963&amp;F963</f>
        <v>0415</v>
      </c>
      <c r="H963" s="4">
        <f>IF($C963&lt;65,65-$C963,0)</f>
        <v>6.1570499999999981</v>
      </c>
      <c r="I963" s="4">
        <f>IF($C963&gt;=65,$C963-65,0)</f>
        <v>0</v>
      </c>
    </row>
    <row r="964" spans="2:9" x14ac:dyDescent="0.2">
      <c r="B964" s="9">
        <v>41380</v>
      </c>
      <c r="C964" s="8">
        <v>54.593150000000001</v>
      </c>
      <c r="D964" s="5" t="str">
        <f>TEXT(B964,"mmyy")</f>
        <v>0413</v>
      </c>
      <c r="E964" s="5" t="str">
        <f>LEFT(D964,2)</f>
        <v>04</v>
      </c>
      <c r="F964" s="5" t="str">
        <f>TEXT(B964,"dd")</f>
        <v>16</v>
      </c>
      <c r="G964" s="5" t="str">
        <f>E964&amp;F964</f>
        <v>0416</v>
      </c>
      <c r="H964" s="4">
        <f>IF($C964&lt;65,65-$C964,0)</f>
        <v>10.406849999999999</v>
      </c>
      <c r="I964" s="4">
        <f>IF($C964&gt;=65,$C964-65,0)</f>
        <v>0</v>
      </c>
    </row>
    <row r="965" spans="2:9" x14ac:dyDescent="0.2">
      <c r="B965" s="9">
        <v>41381</v>
      </c>
      <c r="C965" s="8">
        <v>58.8065</v>
      </c>
      <c r="D965" s="5" t="str">
        <f>TEXT(B965,"mmyy")</f>
        <v>0413</v>
      </c>
      <c r="E965" s="5" t="str">
        <f>LEFT(D965,2)</f>
        <v>04</v>
      </c>
      <c r="F965" s="5" t="str">
        <f>TEXT(B965,"dd")</f>
        <v>17</v>
      </c>
      <c r="G965" s="5" t="str">
        <f>E965&amp;F965</f>
        <v>0417</v>
      </c>
      <c r="H965" s="4">
        <f>IF($C965&lt;65,65-$C965,0)</f>
        <v>6.1935000000000002</v>
      </c>
      <c r="I965" s="4">
        <f>IF($C965&gt;=65,$C965-65,0)</f>
        <v>0</v>
      </c>
    </row>
    <row r="966" spans="2:9" x14ac:dyDescent="0.2">
      <c r="B966" s="9">
        <v>41382</v>
      </c>
      <c r="C966" s="8">
        <v>57.540199999999999</v>
      </c>
      <c r="D966" s="5" t="str">
        <f>TEXT(B966,"mmyy")</f>
        <v>0413</v>
      </c>
      <c r="E966" s="5" t="str">
        <f>LEFT(D966,2)</f>
        <v>04</v>
      </c>
      <c r="F966" s="5" t="str">
        <f>TEXT(B966,"dd")</f>
        <v>18</v>
      </c>
      <c r="G966" s="5" t="str">
        <f>E966&amp;F966</f>
        <v>0418</v>
      </c>
      <c r="H966" s="4">
        <f>IF($C966&lt;65,65-$C966,0)</f>
        <v>7.4598000000000013</v>
      </c>
      <c r="I966" s="4">
        <f>IF($C966&gt;=65,$C966-65,0)</f>
        <v>0</v>
      </c>
    </row>
    <row r="967" spans="2:9" x14ac:dyDescent="0.2">
      <c r="B967" s="9">
        <v>41383</v>
      </c>
      <c r="C967" s="8">
        <v>36.844250000000002</v>
      </c>
      <c r="D967" s="5" t="str">
        <f>TEXT(B967,"mmyy")</f>
        <v>0413</v>
      </c>
      <c r="E967" s="5" t="str">
        <f>LEFT(D967,2)</f>
        <v>04</v>
      </c>
      <c r="F967" s="5" t="str">
        <f>TEXT(B967,"dd")</f>
        <v>19</v>
      </c>
      <c r="G967" s="5" t="str">
        <f>E967&amp;F967</f>
        <v>0419</v>
      </c>
      <c r="H967" s="4">
        <f>IF($C967&lt;65,65-$C967,0)</f>
        <v>28.155749999999998</v>
      </c>
      <c r="I967" s="4">
        <f>IF($C967&gt;=65,$C967-65,0)</f>
        <v>0</v>
      </c>
    </row>
    <row r="968" spans="2:9" x14ac:dyDescent="0.2">
      <c r="B968" s="9">
        <v>41384</v>
      </c>
      <c r="C968" s="8">
        <v>38.552900000000001</v>
      </c>
      <c r="D968" s="5" t="str">
        <f>TEXT(B968,"mmyy")</f>
        <v>0413</v>
      </c>
      <c r="E968" s="5" t="str">
        <f>LEFT(D968,2)</f>
        <v>04</v>
      </c>
      <c r="F968" s="5" t="str">
        <f>TEXT(B968,"dd")</f>
        <v>20</v>
      </c>
      <c r="G968" s="5" t="str">
        <f>E968&amp;F968</f>
        <v>0420</v>
      </c>
      <c r="H968" s="4">
        <f>IF($C968&lt;65,65-$C968,0)</f>
        <v>26.447099999999999</v>
      </c>
      <c r="I968" s="4">
        <f>IF($C968&gt;=65,$C968-65,0)</f>
        <v>0</v>
      </c>
    </row>
    <row r="969" spans="2:9" x14ac:dyDescent="0.2">
      <c r="B969" s="9">
        <v>41385</v>
      </c>
      <c r="C969" s="8">
        <v>43.580300000000001</v>
      </c>
      <c r="D969" s="5" t="str">
        <f>TEXT(B969,"mmyy")</f>
        <v>0413</v>
      </c>
      <c r="E969" s="5" t="str">
        <f>LEFT(D969,2)</f>
        <v>04</v>
      </c>
      <c r="F969" s="5" t="str">
        <f>TEXT(B969,"dd")</f>
        <v>21</v>
      </c>
      <c r="G969" s="5" t="str">
        <f>E969&amp;F969</f>
        <v>0421</v>
      </c>
      <c r="H969" s="4">
        <f>IF($C969&lt;65,65-$C969,0)</f>
        <v>21.419699999999999</v>
      </c>
      <c r="I969" s="4">
        <f>IF($C969&gt;=65,$C969-65,0)</f>
        <v>0</v>
      </c>
    </row>
    <row r="970" spans="2:9" x14ac:dyDescent="0.2">
      <c r="B970" s="9">
        <v>41386</v>
      </c>
      <c r="C970" s="8">
        <v>51.823399999999999</v>
      </c>
      <c r="D970" s="5" t="str">
        <f>TEXT(B970,"mmyy")</f>
        <v>0413</v>
      </c>
      <c r="E970" s="5" t="str">
        <f>LEFT(D970,2)</f>
        <v>04</v>
      </c>
      <c r="F970" s="5" t="str">
        <f>TEXT(B970,"dd")</f>
        <v>22</v>
      </c>
      <c r="G970" s="5" t="str">
        <f>E970&amp;F970</f>
        <v>0422</v>
      </c>
      <c r="H970" s="4">
        <f>IF($C970&lt;65,65-$C970,0)</f>
        <v>13.176600000000001</v>
      </c>
      <c r="I970" s="4">
        <f>IF($C970&gt;=65,$C970-65,0)</f>
        <v>0</v>
      </c>
    </row>
    <row r="971" spans="2:9" x14ac:dyDescent="0.2">
      <c r="B971" s="9">
        <v>41387</v>
      </c>
      <c r="C971" s="8">
        <v>54.062600000000003</v>
      </c>
      <c r="D971" s="5" t="str">
        <f>TEXT(B971,"mmyy")</f>
        <v>0413</v>
      </c>
      <c r="E971" s="5" t="str">
        <f>LEFT(D971,2)</f>
        <v>04</v>
      </c>
      <c r="F971" s="5" t="str">
        <f>TEXT(B971,"dd")</f>
        <v>23</v>
      </c>
      <c r="G971" s="5" t="str">
        <f>E971&amp;F971</f>
        <v>0423</v>
      </c>
      <c r="H971" s="4">
        <f>IF($C971&lt;65,65-$C971,0)</f>
        <v>10.937399999999997</v>
      </c>
      <c r="I971" s="4">
        <f>IF($C971&gt;=65,$C971-65,0)</f>
        <v>0</v>
      </c>
    </row>
    <row r="972" spans="2:9" x14ac:dyDescent="0.2">
      <c r="B972" s="9">
        <v>41388</v>
      </c>
      <c r="C972" s="8">
        <v>40.4861</v>
      </c>
      <c r="D972" s="5" t="str">
        <f>TEXT(B972,"mmyy")</f>
        <v>0413</v>
      </c>
      <c r="E972" s="5" t="str">
        <f>LEFT(D972,2)</f>
        <v>04</v>
      </c>
      <c r="F972" s="5" t="str">
        <f>TEXT(B972,"dd")</f>
        <v>24</v>
      </c>
      <c r="G972" s="5" t="str">
        <f>E972&amp;F972</f>
        <v>0424</v>
      </c>
      <c r="H972" s="4">
        <f>IF($C972&lt;65,65-$C972,0)</f>
        <v>24.5139</v>
      </c>
      <c r="I972" s="4">
        <f>IF($C972&gt;=65,$C972-65,0)</f>
        <v>0</v>
      </c>
    </row>
    <row r="973" spans="2:9" x14ac:dyDescent="0.2">
      <c r="B973" s="9">
        <v>41389</v>
      </c>
      <c r="C973" s="8">
        <v>44.405149999999999</v>
      </c>
      <c r="D973" s="5" t="str">
        <f>TEXT(B973,"mmyy")</f>
        <v>0413</v>
      </c>
      <c r="E973" s="5" t="str">
        <f>LEFT(D973,2)</f>
        <v>04</v>
      </c>
      <c r="F973" s="5" t="str">
        <f>TEXT(B973,"dd")</f>
        <v>25</v>
      </c>
      <c r="G973" s="5" t="str">
        <f>E973&amp;F973</f>
        <v>0425</v>
      </c>
      <c r="H973" s="4">
        <f>IF($C973&lt;65,65-$C973,0)</f>
        <v>20.594850000000001</v>
      </c>
      <c r="I973" s="4">
        <f>IF($C973&gt;=65,$C973-65,0)</f>
        <v>0</v>
      </c>
    </row>
    <row r="974" spans="2:9" x14ac:dyDescent="0.2">
      <c r="B974" s="9">
        <v>41390</v>
      </c>
      <c r="C974" s="8">
        <v>50.616950000000003</v>
      </c>
      <c r="D974" s="5" t="str">
        <f>TEXT(B974,"mmyy")</f>
        <v>0413</v>
      </c>
      <c r="E974" s="5" t="str">
        <f>LEFT(D974,2)</f>
        <v>04</v>
      </c>
      <c r="F974" s="5" t="str">
        <f>TEXT(B974,"dd")</f>
        <v>26</v>
      </c>
      <c r="G974" s="5" t="str">
        <f>E974&amp;F974</f>
        <v>0426</v>
      </c>
      <c r="H974" s="4">
        <f>IF($C974&lt;65,65-$C974,0)</f>
        <v>14.383049999999997</v>
      </c>
      <c r="I974" s="4">
        <f>IF($C974&gt;=65,$C974-65,0)</f>
        <v>0</v>
      </c>
    </row>
    <row r="975" spans="2:9" x14ac:dyDescent="0.2">
      <c r="B975" s="9">
        <v>41391</v>
      </c>
      <c r="C975" s="8">
        <v>54.9923</v>
      </c>
      <c r="D975" s="5" t="str">
        <f>TEXT(B975,"mmyy")</f>
        <v>0413</v>
      </c>
      <c r="E975" s="5" t="str">
        <f>LEFT(D975,2)</f>
        <v>04</v>
      </c>
      <c r="F975" s="5" t="str">
        <f>TEXT(B975,"dd")</f>
        <v>27</v>
      </c>
      <c r="G975" s="5" t="str">
        <f>E975&amp;F975</f>
        <v>0427</v>
      </c>
      <c r="H975" s="4">
        <f>IF($C975&lt;65,65-$C975,0)</f>
        <v>10.0077</v>
      </c>
      <c r="I975" s="4">
        <f>IF($C975&gt;=65,$C975-65,0)</f>
        <v>0</v>
      </c>
    </row>
    <row r="976" spans="2:9" x14ac:dyDescent="0.2">
      <c r="B976" s="9">
        <v>41392</v>
      </c>
      <c r="C976" s="8">
        <v>54.740299999999998</v>
      </c>
      <c r="D976" s="5" t="str">
        <f>TEXT(B976,"mmyy")</f>
        <v>0413</v>
      </c>
      <c r="E976" s="5" t="str">
        <f>LEFT(D976,2)</f>
        <v>04</v>
      </c>
      <c r="F976" s="5" t="str">
        <f>TEXT(B976,"dd")</f>
        <v>28</v>
      </c>
      <c r="G976" s="5" t="str">
        <f>E976&amp;F976</f>
        <v>0428</v>
      </c>
      <c r="H976" s="4">
        <f>IF($C976&lt;65,65-$C976,0)</f>
        <v>10.259700000000002</v>
      </c>
      <c r="I976" s="4">
        <f>IF($C976&gt;=65,$C976-65,0)</f>
        <v>0</v>
      </c>
    </row>
    <row r="977" spans="2:9" x14ac:dyDescent="0.2">
      <c r="B977" s="9">
        <v>41393</v>
      </c>
      <c r="C977" s="8">
        <v>59.927900000000001</v>
      </c>
      <c r="D977" s="5" t="str">
        <f>TEXT(B977,"mmyy")</f>
        <v>0413</v>
      </c>
      <c r="E977" s="5" t="str">
        <f>LEFT(D977,2)</f>
        <v>04</v>
      </c>
      <c r="F977" s="5" t="str">
        <f>TEXT(B977,"dd")</f>
        <v>29</v>
      </c>
      <c r="G977" s="5" t="str">
        <f>E977&amp;F977</f>
        <v>0429</v>
      </c>
      <c r="H977" s="4">
        <f>IF($C977&lt;65,65-$C977,0)</f>
        <v>5.0720999999999989</v>
      </c>
      <c r="I977" s="4">
        <f>IF($C977&gt;=65,$C977-65,0)</f>
        <v>0</v>
      </c>
    </row>
    <row r="978" spans="2:9" x14ac:dyDescent="0.2">
      <c r="B978" s="9">
        <v>41394</v>
      </c>
      <c r="C978" s="8">
        <v>67.307450000000003</v>
      </c>
      <c r="D978" s="5" t="str">
        <f>TEXT(B978,"mmyy")</f>
        <v>0413</v>
      </c>
      <c r="E978" s="5" t="str">
        <f>LEFT(D978,2)</f>
        <v>04</v>
      </c>
      <c r="F978" s="5" t="str">
        <f>TEXT(B978,"dd")</f>
        <v>30</v>
      </c>
      <c r="G978" s="5" t="str">
        <f>E978&amp;F978</f>
        <v>0430</v>
      </c>
      <c r="H978" s="4">
        <f>IF($C978&lt;65,65-$C978,0)</f>
        <v>0</v>
      </c>
      <c r="I978" s="4">
        <f>IF($C978&gt;=65,$C978-65,0)</f>
        <v>2.3074500000000029</v>
      </c>
    </row>
    <row r="979" spans="2:9" x14ac:dyDescent="0.2">
      <c r="B979" s="9">
        <v>41395</v>
      </c>
      <c r="C979" s="8">
        <v>70.246849999999995</v>
      </c>
      <c r="D979" s="5" t="str">
        <f>TEXT(B979,"mmyy")</f>
        <v>0513</v>
      </c>
      <c r="E979" s="5" t="str">
        <f>LEFT(D979,2)</f>
        <v>05</v>
      </c>
      <c r="F979" s="5" t="str">
        <f>TEXT(B979,"dd")</f>
        <v>01</v>
      </c>
      <c r="G979" s="5" t="str">
        <f>E979&amp;F979</f>
        <v>0501</v>
      </c>
      <c r="H979" s="4">
        <f>IF($C979&lt;65,65-$C979,0)</f>
        <v>0</v>
      </c>
      <c r="I979" s="4">
        <f>IF($C979&gt;=65,$C979-65,0)</f>
        <v>5.2468499999999949</v>
      </c>
    </row>
    <row r="980" spans="2:9" x14ac:dyDescent="0.2">
      <c r="B980" s="9">
        <v>41396</v>
      </c>
      <c r="C980" s="8">
        <v>66.128</v>
      </c>
      <c r="D980" s="5" t="str">
        <f>TEXT(B980,"mmyy")</f>
        <v>0513</v>
      </c>
      <c r="E980" s="5" t="str">
        <f>LEFT(D980,2)</f>
        <v>05</v>
      </c>
      <c r="F980" s="5" t="str">
        <f>TEXT(B980,"dd")</f>
        <v>02</v>
      </c>
      <c r="G980" s="5" t="str">
        <f>E980&amp;F980</f>
        <v>0502</v>
      </c>
      <c r="H980" s="4">
        <f>IF($C980&lt;65,65-$C980,0)</f>
        <v>0</v>
      </c>
      <c r="I980" s="4">
        <f>IF($C980&gt;=65,$C980-65,0)</f>
        <v>1.1280000000000001</v>
      </c>
    </row>
    <row r="981" spans="2:9" x14ac:dyDescent="0.2">
      <c r="B981" s="9">
        <v>41397</v>
      </c>
      <c r="C981" s="8">
        <v>63.727699999999999</v>
      </c>
      <c r="D981" s="5" t="str">
        <f>TEXT(B981,"mmyy")</f>
        <v>0513</v>
      </c>
      <c r="E981" s="5" t="str">
        <f>LEFT(D981,2)</f>
        <v>05</v>
      </c>
      <c r="F981" s="5" t="str">
        <f>TEXT(B981,"dd")</f>
        <v>03</v>
      </c>
      <c r="G981" s="5" t="str">
        <f>E981&amp;F981</f>
        <v>0503</v>
      </c>
      <c r="H981" s="4">
        <f>IF($C981&lt;65,65-$C981,0)</f>
        <v>1.2723000000000013</v>
      </c>
      <c r="I981" s="4">
        <f>IF($C981&gt;=65,$C981-65,0)</f>
        <v>0</v>
      </c>
    </row>
    <row r="982" spans="2:9" x14ac:dyDescent="0.2">
      <c r="B982" s="9">
        <v>41398</v>
      </c>
      <c r="C982" s="8">
        <v>58.412750000000003</v>
      </c>
      <c r="D982" s="5" t="str">
        <f>TEXT(B982,"mmyy")</f>
        <v>0513</v>
      </c>
      <c r="E982" s="5" t="str">
        <f>LEFT(D982,2)</f>
        <v>05</v>
      </c>
      <c r="F982" s="5" t="str">
        <f>TEXT(B982,"dd")</f>
        <v>04</v>
      </c>
      <c r="G982" s="5" t="str">
        <f>E982&amp;F982</f>
        <v>0504</v>
      </c>
      <c r="H982" s="4">
        <f>IF($C982&lt;65,65-$C982,0)</f>
        <v>6.5872499999999974</v>
      </c>
      <c r="I982" s="4">
        <f>IF($C982&gt;=65,$C982-65,0)</f>
        <v>0</v>
      </c>
    </row>
    <row r="983" spans="2:9" x14ac:dyDescent="0.2">
      <c r="B983" s="9">
        <v>41399</v>
      </c>
      <c r="C983" s="8">
        <v>60.048949999999998</v>
      </c>
      <c r="D983" s="5" t="str">
        <f>TEXT(B983,"mmyy")</f>
        <v>0513</v>
      </c>
      <c r="E983" s="5" t="str">
        <f>LEFT(D983,2)</f>
        <v>05</v>
      </c>
      <c r="F983" s="5" t="str">
        <f>TEXT(B983,"dd")</f>
        <v>05</v>
      </c>
      <c r="G983" s="5" t="str">
        <f>E983&amp;F983</f>
        <v>0505</v>
      </c>
      <c r="H983" s="4">
        <f>IF($C983&lt;65,65-$C983,0)</f>
        <v>4.9510500000000022</v>
      </c>
      <c r="I983" s="4">
        <f>IF($C983&gt;=65,$C983-65,0)</f>
        <v>0</v>
      </c>
    </row>
    <row r="984" spans="2:9" x14ac:dyDescent="0.2">
      <c r="B984" s="9">
        <v>41400</v>
      </c>
      <c r="C984" s="8">
        <v>61.591999999999999</v>
      </c>
      <c r="D984" s="5" t="str">
        <f>TEXT(B984,"mmyy")</f>
        <v>0513</v>
      </c>
      <c r="E984" s="5" t="str">
        <f>LEFT(D984,2)</f>
        <v>05</v>
      </c>
      <c r="F984" s="5" t="str">
        <f>TEXT(B984,"dd")</f>
        <v>06</v>
      </c>
      <c r="G984" s="5" t="str">
        <f>E984&amp;F984</f>
        <v>0506</v>
      </c>
      <c r="H984" s="4">
        <f>IF($C984&lt;65,65-$C984,0)</f>
        <v>3.4080000000000013</v>
      </c>
      <c r="I984" s="4">
        <f>IF($C984&gt;=65,$C984-65,0)</f>
        <v>0</v>
      </c>
    </row>
    <row r="985" spans="2:9" x14ac:dyDescent="0.2">
      <c r="B985" s="9">
        <v>41401</v>
      </c>
      <c r="C985" s="8">
        <v>63.463099999999997</v>
      </c>
      <c r="D985" s="5" t="str">
        <f>TEXT(B985,"mmyy")</f>
        <v>0513</v>
      </c>
      <c r="E985" s="5" t="str">
        <f>LEFT(D985,2)</f>
        <v>05</v>
      </c>
      <c r="F985" s="5" t="str">
        <f>TEXT(B985,"dd")</f>
        <v>07</v>
      </c>
      <c r="G985" s="5" t="str">
        <f>E985&amp;F985</f>
        <v>0507</v>
      </c>
      <c r="H985" s="4">
        <f>IF($C985&lt;65,65-$C985,0)</f>
        <v>1.5369000000000028</v>
      </c>
      <c r="I985" s="4">
        <f>IF($C985&gt;=65,$C985-65,0)</f>
        <v>0</v>
      </c>
    </row>
    <row r="986" spans="2:9" x14ac:dyDescent="0.2">
      <c r="B986" s="9">
        <v>41402</v>
      </c>
      <c r="C986" s="8">
        <v>65.153300000000002</v>
      </c>
      <c r="D986" s="5" t="str">
        <f>TEXT(B986,"mmyy")</f>
        <v>0513</v>
      </c>
      <c r="E986" s="5" t="str">
        <f>LEFT(D986,2)</f>
        <v>05</v>
      </c>
      <c r="F986" s="5" t="str">
        <f>TEXT(B986,"dd")</f>
        <v>08</v>
      </c>
      <c r="G986" s="5" t="str">
        <f>E986&amp;F986</f>
        <v>0508</v>
      </c>
      <c r="H986" s="4">
        <f>IF($C986&lt;65,65-$C986,0)</f>
        <v>0</v>
      </c>
      <c r="I986" s="4">
        <f>IF($C986&gt;=65,$C986-65,0)</f>
        <v>0.15330000000000155</v>
      </c>
    </row>
    <row r="987" spans="2:9" x14ac:dyDescent="0.2">
      <c r="B987" s="9">
        <v>41403</v>
      </c>
      <c r="C987" s="8">
        <v>69.147499999999994</v>
      </c>
      <c r="D987" s="5" t="str">
        <f>TEXT(B987,"mmyy")</f>
        <v>0513</v>
      </c>
      <c r="E987" s="5" t="str">
        <f>LEFT(D987,2)</f>
        <v>05</v>
      </c>
      <c r="F987" s="5" t="str">
        <f>TEXT(B987,"dd")</f>
        <v>09</v>
      </c>
      <c r="G987" s="5" t="str">
        <f>E987&amp;F987</f>
        <v>0509</v>
      </c>
      <c r="H987" s="4">
        <f>IF($C987&lt;65,65-$C987,0)</f>
        <v>0</v>
      </c>
      <c r="I987" s="4">
        <f>IF($C987&gt;=65,$C987-65,0)</f>
        <v>4.1474999999999937</v>
      </c>
    </row>
    <row r="988" spans="2:9" x14ac:dyDescent="0.2">
      <c r="B988" s="9">
        <v>41404</v>
      </c>
      <c r="C988" s="8">
        <v>57.420499999999997</v>
      </c>
      <c r="D988" s="5" t="str">
        <f>TEXT(B988,"mmyy")</f>
        <v>0513</v>
      </c>
      <c r="E988" s="5" t="str">
        <f>LEFT(D988,2)</f>
        <v>05</v>
      </c>
      <c r="F988" s="5" t="str">
        <f>TEXT(B988,"dd")</f>
        <v>10</v>
      </c>
      <c r="G988" s="5" t="str">
        <f>E988&amp;F988</f>
        <v>0510</v>
      </c>
      <c r="H988" s="4">
        <f>IF($C988&lt;65,65-$C988,0)</f>
        <v>7.579500000000003</v>
      </c>
      <c r="I988" s="4">
        <f>IF($C988&gt;=65,$C988-65,0)</f>
        <v>0</v>
      </c>
    </row>
    <row r="989" spans="2:9" x14ac:dyDescent="0.2">
      <c r="B989" s="9">
        <v>41405</v>
      </c>
      <c r="C989" s="8">
        <v>48.474499999999999</v>
      </c>
      <c r="D989" s="5" t="str">
        <f>TEXT(B989,"mmyy")</f>
        <v>0513</v>
      </c>
      <c r="E989" s="5" t="str">
        <f>LEFT(D989,2)</f>
        <v>05</v>
      </c>
      <c r="F989" s="5" t="str">
        <f>TEXT(B989,"dd")</f>
        <v>11</v>
      </c>
      <c r="G989" s="5" t="str">
        <f>E989&amp;F989</f>
        <v>0511</v>
      </c>
      <c r="H989" s="4">
        <f>IF($C989&lt;65,65-$C989,0)</f>
        <v>16.525500000000001</v>
      </c>
      <c r="I989" s="4">
        <f>IF($C989&gt;=65,$C989-65,0)</f>
        <v>0</v>
      </c>
    </row>
    <row r="990" spans="2:9" x14ac:dyDescent="0.2">
      <c r="B990" s="9">
        <v>41406</v>
      </c>
      <c r="C990" s="8">
        <v>44.969000000000001</v>
      </c>
      <c r="D990" s="5" t="str">
        <f>TEXT(B990,"mmyy")</f>
        <v>0513</v>
      </c>
      <c r="E990" s="5" t="str">
        <f>LEFT(D990,2)</f>
        <v>05</v>
      </c>
      <c r="F990" s="5" t="str">
        <f>TEXT(B990,"dd")</f>
        <v>12</v>
      </c>
      <c r="G990" s="5" t="str">
        <f>E990&amp;F990</f>
        <v>0512</v>
      </c>
      <c r="H990" s="4">
        <f>IF($C990&lt;65,65-$C990,0)</f>
        <v>20.030999999999999</v>
      </c>
      <c r="I990" s="4">
        <f>IF($C990&gt;=65,$C990-65,0)</f>
        <v>0</v>
      </c>
    </row>
    <row r="991" spans="2:9" x14ac:dyDescent="0.2">
      <c r="B991" s="9">
        <v>41407</v>
      </c>
      <c r="C991" s="8">
        <v>52.353499999999997</v>
      </c>
      <c r="D991" s="5" t="str">
        <f>TEXT(B991,"mmyy")</f>
        <v>0513</v>
      </c>
      <c r="E991" s="5" t="str">
        <f>LEFT(D991,2)</f>
        <v>05</v>
      </c>
      <c r="F991" s="5" t="str">
        <f>TEXT(B991,"dd")</f>
        <v>13</v>
      </c>
      <c r="G991" s="5" t="str">
        <f>E991&amp;F991</f>
        <v>0513</v>
      </c>
      <c r="H991" s="4">
        <f>IF($C991&lt;65,65-$C991,0)</f>
        <v>12.646500000000003</v>
      </c>
      <c r="I991" s="4">
        <f>IF($C991&gt;=65,$C991-65,0)</f>
        <v>0</v>
      </c>
    </row>
    <row r="992" spans="2:9" x14ac:dyDescent="0.2">
      <c r="B992" s="9">
        <v>41408</v>
      </c>
      <c r="C992" s="8">
        <v>68.9315</v>
      </c>
      <c r="D992" s="5" t="str">
        <f>TEXT(B992,"mmyy")</f>
        <v>0513</v>
      </c>
      <c r="E992" s="5" t="str">
        <f>LEFT(D992,2)</f>
        <v>05</v>
      </c>
      <c r="F992" s="5" t="str">
        <f>TEXT(B992,"dd")</f>
        <v>14</v>
      </c>
      <c r="G992" s="5" t="str">
        <f>E992&amp;F992</f>
        <v>0514</v>
      </c>
      <c r="H992" s="4">
        <f>IF($C992&lt;65,65-$C992,0)</f>
        <v>0</v>
      </c>
      <c r="I992" s="4">
        <f>IF($C992&gt;=65,$C992-65,0)</f>
        <v>3.9314999999999998</v>
      </c>
    </row>
    <row r="993" spans="2:9" x14ac:dyDescent="0.2">
      <c r="B993" s="9">
        <v>41409</v>
      </c>
      <c r="C993" s="8">
        <v>70.97</v>
      </c>
      <c r="D993" s="5" t="str">
        <f>TEXT(B993,"mmyy")</f>
        <v>0513</v>
      </c>
      <c r="E993" s="5" t="str">
        <f>LEFT(D993,2)</f>
        <v>05</v>
      </c>
      <c r="F993" s="5" t="str">
        <f>TEXT(B993,"dd")</f>
        <v>15</v>
      </c>
      <c r="G993" s="5" t="str">
        <f>E993&amp;F993</f>
        <v>0515</v>
      </c>
      <c r="H993" s="4">
        <f>IF($C993&lt;65,65-$C993,0)</f>
        <v>0</v>
      </c>
      <c r="I993" s="4">
        <f>IF($C993&gt;=65,$C993-65,0)</f>
        <v>5.9699999999999989</v>
      </c>
    </row>
    <row r="994" spans="2:9" x14ac:dyDescent="0.2">
      <c r="B994" s="9">
        <v>41410</v>
      </c>
      <c r="C994" s="8">
        <v>70.241</v>
      </c>
      <c r="D994" s="5" t="str">
        <f>TEXT(B994,"mmyy")</f>
        <v>0513</v>
      </c>
      <c r="E994" s="5" t="str">
        <f>LEFT(D994,2)</f>
        <v>05</v>
      </c>
      <c r="F994" s="5" t="str">
        <f>TEXT(B994,"dd")</f>
        <v>16</v>
      </c>
      <c r="G994" s="5" t="str">
        <f>E994&amp;F994</f>
        <v>0516</v>
      </c>
      <c r="H994" s="4">
        <f>IF($C994&lt;65,65-$C994,0)</f>
        <v>0</v>
      </c>
      <c r="I994" s="4">
        <f>IF($C994&gt;=65,$C994-65,0)</f>
        <v>5.2409999999999997</v>
      </c>
    </row>
    <row r="995" spans="2:9" x14ac:dyDescent="0.2">
      <c r="B995" s="9">
        <v>41411</v>
      </c>
      <c r="C995" s="8">
        <v>69.691999999999993</v>
      </c>
      <c r="D995" s="5" t="str">
        <f>TEXT(B995,"mmyy")</f>
        <v>0513</v>
      </c>
      <c r="E995" s="5" t="str">
        <f>LEFT(D995,2)</f>
        <v>05</v>
      </c>
      <c r="F995" s="5" t="str">
        <f>TEXT(B995,"dd")</f>
        <v>17</v>
      </c>
      <c r="G995" s="5" t="str">
        <f>E995&amp;F995</f>
        <v>0517</v>
      </c>
      <c r="H995" s="4">
        <f>IF($C995&lt;65,65-$C995,0)</f>
        <v>0</v>
      </c>
      <c r="I995" s="4">
        <f>IF($C995&gt;=65,$C995-65,0)</f>
        <v>4.6919999999999931</v>
      </c>
    </row>
    <row r="996" spans="2:9" x14ac:dyDescent="0.2">
      <c r="B996" s="9">
        <v>41412</v>
      </c>
      <c r="C996" s="8">
        <v>69.287000000000006</v>
      </c>
      <c r="D996" s="5" t="str">
        <f>TEXT(B996,"mmyy")</f>
        <v>0513</v>
      </c>
      <c r="E996" s="5" t="str">
        <f>LEFT(D996,2)</f>
        <v>05</v>
      </c>
      <c r="F996" s="5" t="str">
        <f>TEXT(B996,"dd")</f>
        <v>18</v>
      </c>
      <c r="G996" s="5" t="str">
        <f>E996&amp;F996</f>
        <v>0518</v>
      </c>
      <c r="H996" s="4">
        <f>IF($C996&lt;65,65-$C996,0)</f>
        <v>0</v>
      </c>
      <c r="I996" s="4">
        <f>IF($C996&gt;=65,$C996-65,0)</f>
        <v>4.2870000000000061</v>
      </c>
    </row>
    <row r="997" spans="2:9" x14ac:dyDescent="0.2">
      <c r="B997" s="9">
        <v>41413</v>
      </c>
      <c r="C997" s="8">
        <v>74.569999999999993</v>
      </c>
      <c r="D997" s="5" t="str">
        <f>TEXT(B997,"mmyy")</f>
        <v>0513</v>
      </c>
      <c r="E997" s="5" t="str">
        <f>LEFT(D997,2)</f>
        <v>05</v>
      </c>
      <c r="F997" s="5" t="str">
        <f>TEXT(B997,"dd")</f>
        <v>19</v>
      </c>
      <c r="G997" s="5" t="str">
        <f>E997&amp;F997</f>
        <v>0519</v>
      </c>
      <c r="H997" s="4">
        <f>IF($C997&lt;65,65-$C997,0)</f>
        <v>0</v>
      </c>
      <c r="I997" s="4">
        <f>IF($C997&gt;=65,$C997-65,0)</f>
        <v>9.5699999999999932</v>
      </c>
    </row>
    <row r="998" spans="2:9" x14ac:dyDescent="0.2">
      <c r="B998" s="9">
        <v>41414</v>
      </c>
      <c r="C998" s="8">
        <v>74.961500000000001</v>
      </c>
      <c r="D998" s="5" t="str">
        <f>TEXT(B998,"mmyy")</f>
        <v>0513</v>
      </c>
      <c r="E998" s="5" t="str">
        <f>LEFT(D998,2)</f>
        <v>05</v>
      </c>
      <c r="F998" s="5" t="str">
        <f>TEXT(B998,"dd")</f>
        <v>20</v>
      </c>
      <c r="G998" s="5" t="str">
        <f>E998&amp;F998</f>
        <v>0520</v>
      </c>
      <c r="H998" s="4">
        <f>IF($C998&lt;65,65-$C998,0)</f>
        <v>0</v>
      </c>
      <c r="I998" s="4">
        <f>IF($C998&gt;=65,$C998-65,0)</f>
        <v>9.9615000000000009</v>
      </c>
    </row>
    <row r="999" spans="2:9" x14ac:dyDescent="0.2">
      <c r="B999" s="9">
        <v>41415</v>
      </c>
      <c r="C999" s="8">
        <v>74.079499999999996</v>
      </c>
      <c r="D999" s="5" t="str">
        <f>TEXT(B999,"mmyy")</f>
        <v>0513</v>
      </c>
      <c r="E999" s="5" t="str">
        <f>LEFT(D999,2)</f>
        <v>05</v>
      </c>
      <c r="F999" s="5" t="str">
        <f>TEXT(B999,"dd")</f>
        <v>21</v>
      </c>
      <c r="G999" s="5" t="str">
        <f>E999&amp;F999</f>
        <v>0521</v>
      </c>
      <c r="H999" s="4">
        <f>IF($C999&lt;65,65-$C999,0)</f>
        <v>0</v>
      </c>
      <c r="I999" s="4">
        <f>IF($C999&gt;=65,$C999-65,0)</f>
        <v>9.0794999999999959</v>
      </c>
    </row>
    <row r="1000" spans="2:9" x14ac:dyDescent="0.2">
      <c r="B1000" s="9">
        <v>41416</v>
      </c>
      <c r="C1000" s="8">
        <v>66.456500000000005</v>
      </c>
      <c r="D1000" s="5" t="str">
        <f>TEXT(B1000,"mmyy")</f>
        <v>0513</v>
      </c>
      <c r="E1000" s="5" t="str">
        <f>LEFT(D1000,2)</f>
        <v>05</v>
      </c>
      <c r="F1000" s="5" t="str">
        <f>TEXT(B1000,"dd")</f>
        <v>22</v>
      </c>
      <c r="G1000" s="5" t="str">
        <f>E1000&amp;F1000</f>
        <v>0522</v>
      </c>
      <c r="H1000" s="4">
        <f>IF($C1000&lt;65,65-$C1000,0)</f>
        <v>0</v>
      </c>
      <c r="I1000" s="4">
        <f>IF($C1000&gt;=65,$C1000-65,0)</f>
        <v>1.4565000000000055</v>
      </c>
    </row>
    <row r="1001" spans="2:9" x14ac:dyDescent="0.2">
      <c r="B1001" s="9">
        <v>41417</v>
      </c>
      <c r="C1001" s="8">
        <v>51.206000000000003</v>
      </c>
      <c r="D1001" s="5" t="str">
        <f>TEXT(B1001,"mmyy")</f>
        <v>0513</v>
      </c>
      <c r="E1001" s="5" t="str">
        <f>LEFT(D1001,2)</f>
        <v>05</v>
      </c>
      <c r="F1001" s="5" t="str">
        <f>TEXT(B1001,"dd")</f>
        <v>23</v>
      </c>
      <c r="G1001" s="5" t="str">
        <f>E1001&amp;F1001</f>
        <v>0523</v>
      </c>
      <c r="H1001" s="4">
        <f>IF($C1001&lt;65,65-$C1001,0)</f>
        <v>13.793999999999997</v>
      </c>
      <c r="I1001" s="4">
        <f>IF($C1001&gt;=65,$C1001-65,0)</f>
        <v>0</v>
      </c>
    </row>
    <row r="1002" spans="2:9" x14ac:dyDescent="0.2">
      <c r="B1002" s="9">
        <v>41418</v>
      </c>
      <c r="C1002" s="8">
        <v>53.118499999999997</v>
      </c>
      <c r="D1002" s="5" t="str">
        <f>TEXT(B1002,"mmyy")</f>
        <v>0513</v>
      </c>
      <c r="E1002" s="5" t="str">
        <f>LEFT(D1002,2)</f>
        <v>05</v>
      </c>
      <c r="F1002" s="5" t="str">
        <f>TEXT(B1002,"dd")</f>
        <v>24</v>
      </c>
      <c r="G1002" s="5" t="str">
        <f>E1002&amp;F1002</f>
        <v>0524</v>
      </c>
      <c r="H1002" s="4">
        <f>IF($C1002&lt;65,65-$C1002,0)</f>
        <v>11.881500000000003</v>
      </c>
      <c r="I1002" s="4">
        <f>IF($C1002&gt;=65,$C1002-65,0)</f>
        <v>0</v>
      </c>
    </row>
    <row r="1003" spans="2:9" x14ac:dyDescent="0.2">
      <c r="B1003" s="9">
        <v>41419</v>
      </c>
      <c r="C1003" s="8">
        <v>56.5565</v>
      </c>
      <c r="D1003" s="5" t="str">
        <f>TEXT(B1003,"mmyy")</f>
        <v>0513</v>
      </c>
      <c r="E1003" s="5" t="str">
        <f>LEFT(D1003,2)</f>
        <v>05</v>
      </c>
      <c r="F1003" s="5" t="str">
        <f>TEXT(B1003,"dd")</f>
        <v>25</v>
      </c>
      <c r="G1003" s="5" t="str">
        <f>E1003&amp;F1003</f>
        <v>0525</v>
      </c>
      <c r="H1003" s="4">
        <f>IF($C1003&lt;65,65-$C1003,0)</f>
        <v>8.4435000000000002</v>
      </c>
      <c r="I1003" s="4">
        <f>IF($C1003&gt;=65,$C1003-65,0)</f>
        <v>0</v>
      </c>
    </row>
    <row r="1004" spans="2:9" x14ac:dyDescent="0.2">
      <c r="B1004" s="9">
        <v>41420</v>
      </c>
      <c r="C1004" s="8">
        <v>62.267000000000003</v>
      </c>
      <c r="D1004" s="5" t="str">
        <f>TEXT(B1004,"mmyy")</f>
        <v>0513</v>
      </c>
      <c r="E1004" s="5" t="str">
        <f>LEFT(D1004,2)</f>
        <v>05</v>
      </c>
      <c r="F1004" s="5" t="str">
        <f>TEXT(B1004,"dd")</f>
        <v>26</v>
      </c>
      <c r="G1004" s="5" t="str">
        <f>E1004&amp;F1004</f>
        <v>0526</v>
      </c>
      <c r="H1004" s="4">
        <f>IF($C1004&lt;65,65-$C1004,0)</f>
        <v>2.732999999999997</v>
      </c>
      <c r="I1004" s="4">
        <f>IF($C1004&gt;=65,$C1004-65,0)</f>
        <v>0</v>
      </c>
    </row>
    <row r="1005" spans="2:9" x14ac:dyDescent="0.2">
      <c r="B1005" s="9">
        <v>41421</v>
      </c>
      <c r="C1005" s="8">
        <v>64.278499999999994</v>
      </c>
      <c r="D1005" s="5" t="str">
        <f>TEXT(B1005,"mmyy")</f>
        <v>0513</v>
      </c>
      <c r="E1005" s="5" t="str">
        <f>LEFT(D1005,2)</f>
        <v>05</v>
      </c>
      <c r="F1005" s="5" t="str">
        <f>TEXT(B1005,"dd")</f>
        <v>27</v>
      </c>
      <c r="G1005" s="5" t="str">
        <f>E1005&amp;F1005</f>
        <v>0527</v>
      </c>
      <c r="H1005" s="4">
        <f>IF($C1005&lt;65,65-$C1005,0)</f>
        <v>0.72150000000000603</v>
      </c>
      <c r="I1005" s="4">
        <f>IF($C1005&gt;=65,$C1005-65,0)</f>
        <v>0</v>
      </c>
    </row>
    <row r="1006" spans="2:9" x14ac:dyDescent="0.2">
      <c r="B1006" s="9">
        <v>41422</v>
      </c>
      <c r="C1006" s="8">
        <v>72.554000000000002</v>
      </c>
      <c r="D1006" s="5" t="str">
        <f>TEXT(B1006,"mmyy")</f>
        <v>0513</v>
      </c>
      <c r="E1006" s="5" t="str">
        <f>LEFT(D1006,2)</f>
        <v>05</v>
      </c>
      <c r="F1006" s="5" t="str">
        <f>TEXT(B1006,"dd")</f>
        <v>28</v>
      </c>
      <c r="G1006" s="5" t="str">
        <f>E1006&amp;F1006</f>
        <v>0528</v>
      </c>
      <c r="H1006" s="4">
        <f>IF($C1006&lt;65,65-$C1006,0)</f>
        <v>0</v>
      </c>
      <c r="I1006" s="4">
        <f>IF($C1006&gt;=65,$C1006-65,0)</f>
        <v>7.554000000000002</v>
      </c>
    </row>
    <row r="1007" spans="2:9" x14ac:dyDescent="0.2">
      <c r="B1007" s="9">
        <v>41423</v>
      </c>
      <c r="C1007" s="8">
        <v>76.203500000000005</v>
      </c>
      <c r="D1007" s="5" t="str">
        <f>TEXT(B1007,"mmyy")</f>
        <v>0513</v>
      </c>
      <c r="E1007" s="5" t="str">
        <f>LEFT(D1007,2)</f>
        <v>05</v>
      </c>
      <c r="F1007" s="5" t="str">
        <f>TEXT(B1007,"dd")</f>
        <v>29</v>
      </c>
      <c r="G1007" s="5" t="str">
        <f>E1007&amp;F1007</f>
        <v>0529</v>
      </c>
      <c r="H1007" s="4">
        <f>IF($C1007&lt;65,65-$C1007,0)</f>
        <v>0</v>
      </c>
      <c r="I1007" s="4">
        <f>IF($C1007&gt;=65,$C1007-65,0)</f>
        <v>11.203500000000005</v>
      </c>
    </row>
    <row r="1008" spans="2:9" x14ac:dyDescent="0.2">
      <c r="B1008" s="9">
        <v>41424</v>
      </c>
      <c r="C1008" s="8">
        <v>76.572500000000005</v>
      </c>
      <c r="D1008" s="5" t="str">
        <f>TEXT(B1008,"mmyy")</f>
        <v>0513</v>
      </c>
      <c r="E1008" s="5" t="str">
        <f>LEFT(D1008,2)</f>
        <v>05</v>
      </c>
      <c r="F1008" s="5" t="str">
        <f>TEXT(B1008,"dd")</f>
        <v>30</v>
      </c>
      <c r="G1008" s="5" t="str">
        <f>E1008&amp;F1008</f>
        <v>0530</v>
      </c>
      <c r="H1008" s="4">
        <f>IF($C1008&lt;65,65-$C1008,0)</f>
        <v>0</v>
      </c>
      <c r="I1008" s="4">
        <f>IF($C1008&gt;=65,$C1008-65,0)</f>
        <v>11.572500000000005</v>
      </c>
    </row>
    <row r="1009" spans="2:9" x14ac:dyDescent="0.2">
      <c r="B1009" s="9">
        <v>41425</v>
      </c>
      <c r="C1009" s="8">
        <v>70.254499999999993</v>
      </c>
      <c r="D1009" s="5" t="str">
        <f>TEXT(B1009,"mmyy")</f>
        <v>0513</v>
      </c>
      <c r="E1009" s="5" t="str">
        <f>LEFT(D1009,2)</f>
        <v>05</v>
      </c>
      <c r="F1009" s="5" t="str">
        <f>TEXT(B1009,"dd")</f>
        <v>31</v>
      </c>
      <c r="G1009" s="5" t="str">
        <f>E1009&amp;F1009</f>
        <v>0531</v>
      </c>
      <c r="H1009" s="4">
        <f>IF($C1009&lt;65,65-$C1009,0)</f>
        <v>0</v>
      </c>
      <c r="I1009" s="4">
        <f>IF($C1009&gt;=65,$C1009-65,0)</f>
        <v>5.2544999999999931</v>
      </c>
    </row>
    <row r="1010" spans="2:9" x14ac:dyDescent="0.2">
      <c r="B1010" s="9">
        <v>41426</v>
      </c>
      <c r="C1010" s="8">
        <v>67.748000000000005</v>
      </c>
      <c r="D1010" s="5" t="str">
        <f>TEXT(B1010,"mmyy")</f>
        <v>0613</v>
      </c>
      <c r="E1010" s="5" t="str">
        <f>LEFT(D1010,2)</f>
        <v>06</v>
      </c>
      <c r="F1010" s="5" t="str">
        <f>TEXT(B1010,"dd")</f>
        <v>01</v>
      </c>
      <c r="G1010" s="5" t="str">
        <f>E1010&amp;F1010</f>
        <v>0601</v>
      </c>
      <c r="H1010" s="4">
        <f>IF($C1010&lt;65,65-$C1010,0)</f>
        <v>0</v>
      </c>
      <c r="I1010" s="4">
        <f>IF($C1010&gt;=65,$C1010-65,0)</f>
        <v>2.7480000000000047</v>
      </c>
    </row>
    <row r="1011" spans="2:9" x14ac:dyDescent="0.2">
      <c r="B1011" s="9">
        <v>41427</v>
      </c>
      <c r="C1011" s="8">
        <v>57.654499999999999</v>
      </c>
      <c r="D1011" s="5" t="str">
        <f>TEXT(B1011,"mmyy")</f>
        <v>0613</v>
      </c>
      <c r="E1011" s="5" t="str">
        <f>LEFT(D1011,2)</f>
        <v>06</v>
      </c>
      <c r="F1011" s="5" t="str">
        <f>TEXT(B1011,"dd")</f>
        <v>02</v>
      </c>
      <c r="G1011" s="5" t="str">
        <f>E1011&amp;F1011</f>
        <v>0602</v>
      </c>
      <c r="H1011" s="4">
        <f>IF($C1011&lt;65,65-$C1011,0)</f>
        <v>7.3455000000000013</v>
      </c>
      <c r="I1011" s="4">
        <f>IF($C1011&gt;=65,$C1011-65,0)</f>
        <v>0</v>
      </c>
    </row>
    <row r="1012" spans="2:9" x14ac:dyDescent="0.2">
      <c r="B1012" s="9">
        <v>41428</v>
      </c>
      <c r="C1012" s="8">
        <v>58.158499999999997</v>
      </c>
      <c r="D1012" s="5" t="str">
        <f>TEXT(B1012,"mmyy")</f>
        <v>0613</v>
      </c>
      <c r="E1012" s="5" t="str">
        <f>LEFT(D1012,2)</f>
        <v>06</v>
      </c>
      <c r="F1012" s="5" t="str">
        <f>TEXT(B1012,"dd")</f>
        <v>03</v>
      </c>
      <c r="G1012" s="5" t="str">
        <f>E1012&amp;F1012</f>
        <v>0603</v>
      </c>
      <c r="H1012" s="4">
        <f>IF($C1012&lt;65,65-$C1012,0)</f>
        <v>6.8415000000000035</v>
      </c>
      <c r="I1012" s="4">
        <f>IF($C1012&gt;=65,$C1012-65,0)</f>
        <v>0</v>
      </c>
    </row>
    <row r="1013" spans="2:9" x14ac:dyDescent="0.2">
      <c r="B1013" s="9">
        <v>41429</v>
      </c>
      <c r="C1013" s="8">
        <v>64.845500000000001</v>
      </c>
      <c r="D1013" s="5" t="str">
        <f>TEXT(B1013,"mmyy")</f>
        <v>0613</v>
      </c>
      <c r="E1013" s="5" t="str">
        <f>LEFT(D1013,2)</f>
        <v>06</v>
      </c>
      <c r="F1013" s="5" t="str">
        <f>TEXT(B1013,"dd")</f>
        <v>04</v>
      </c>
      <c r="G1013" s="5" t="str">
        <f>E1013&amp;F1013</f>
        <v>0604</v>
      </c>
      <c r="H1013" s="4">
        <f>IF($C1013&lt;65,65-$C1013,0)</f>
        <v>0.15449999999999875</v>
      </c>
      <c r="I1013" s="4">
        <f>IF($C1013&gt;=65,$C1013-65,0)</f>
        <v>0</v>
      </c>
    </row>
    <row r="1014" spans="2:9" x14ac:dyDescent="0.2">
      <c r="B1014" s="9">
        <v>41430</v>
      </c>
      <c r="C1014" s="8">
        <v>68.823499999999996</v>
      </c>
      <c r="D1014" s="5" t="str">
        <f>TEXT(B1014,"mmyy")</f>
        <v>0613</v>
      </c>
      <c r="E1014" s="5" t="str">
        <f>LEFT(D1014,2)</f>
        <v>06</v>
      </c>
      <c r="F1014" s="5" t="str">
        <f>TEXT(B1014,"dd")</f>
        <v>05</v>
      </c>
      <c r="G1014" s="5" t="str">
        <f>E1014&amp;F1014</f>
        <v>0605</v>
      </c>
      <c r="H1014" s="4">
        <f>IF($C1014&lt;65,65-$C1014,0)</f>
        <v>0</v>
      </c>
      <c r="I1014" s="4">
        <f>IF($C1014&gt;=65,$C1014-65,0)</f>
        <v>3.8234999999999957</v>
      </c>
    </row>
    <row r="1015" spans="2:9" x14ac:dyDescent="0.2">
      <c r="B1015" s="9">
        <v>41431</v>
      </c>
      <c r="C1015" s="8">
        <v>67.0505</v>
      </c>
      <c r="D1015" s="5" t="str">
        <f>TEXT(B1015,"mmyy")</f>
        <v>0613</v>
      </c>
      <c r="E1015" s="5" t="str">
        <f>LEFT(D1015,2)</f>
        <v>06</v>
      </c>
      <c r="F1015" s="5" t="str">
        <f>TEXT(B1015,"dd")</f>
        <v>06</v>
      </c>
      <c r="G1015" s="5" t="str">
        <f>E1015&amp;F1015</f>
        <v>0606</v>
      </c>
      <c r="H1015" s="4">
        <f>IF($C1015&lt;65,65-$C1015,0)</f>
        <v>0</v>
      </c>
      <c r="I1015" s="4">
        <f>IF($C1015&gt;=65,$C1015-65,0)</f>
        <v>2.0504999999999995</v>
      </c>
    </row>
    <row r="1016" spans="2:9" x14ac:dyDescent="0.2">
      <c r="B1016" s="9">
        <v>41432</v>
      </c>
      <c r="C1016" s="8">
        <v>64.391000000000005</v>
      </c>
      <c r="D1016" s="5" t="str">
        <f>TEXT(B1016,"mmyy")</f>
        <v>0613</v>
      </c>
      <c r="E1016" s="5" t="str">
        <f>LEFT(D1016,2)</f>
        <v>06</v>
      </c>
      <c r="F1016" s="5" t="str">
        <f>TEXT(B1016,"dd")</f>
        <v>07</v>
      </c>
      <c r="G1016" s="5" t="str">
        <f>E1016&amp;F1016</f>
        <v>0607</v>
      </c>
      <c r="H1016" s="4">
        <f>IF($C1016&lt;65,65-$C1016,0)</f>
        <v>0.60899999999999466</v>
      </c>
      <c r="I1016" s="4">
        <f>IF($C1016&gt;=65,$C1016-65,0)</f>
        <v>0</v>
      </c>
    </row>
    <row r="1017" spans="2:9" x14ac:dyDescent="0.2">
      <c r="B1017" s="9">
        <v>41433</v>
      </c>
      <c r="C1017" s="8">
        <v>67.968500000000006</v>
      </c>
      <c r="D1017" s="5" t="str">
        <f>TEXT(B1017,"mmyy")</f>
        <v>0613</v>
      </c>
      <c r="E1017" s="5" t="str">
        <f>LEFT(D1017,2)</f>
        <v>06</v>
      </c>
      <c r="F1017" s="5" t="str">
        <f>TEXT(B1017,"dd")</f>
        <v>08</v>
      </c>
      <c r="G1017" s="5" t="str">
        <f>E1017&amp;F1017</f>
        <v>0608</v>
      </c>
      <c r="H1017" s="4">
        <f>IF($C1017&lt;65,65-$C1017,0)</f>
        <v>0</v>
      </c>
      <c r="I1017" s="4">
        <f>IF($C1017&gt;=65,$C1017-65,0)</f>
        <v>2.9685000000000059</v>
      </c>
    </row>
    <row r="1018" spans="2:9" x14ac:dyDescent="0.2">
      <c r="B1018" s="9">
        <v>41434</v>
      </c>
      <c r="C1018" s="8">
        <v>72.801500000000004</v>
      </c>
      <c r="D1018" s="5" t="str">
        <f>TEXT(B1018,"mmyy")</f>
        <v>0613</v>
      </c>
      <c r="E1018" s="5" t="str">
        <f>LEFT(D1018,2)</f>
        <v>06</v>
      </c>
      <c r="F1018" s="5" t="str">
        <f>TEXT(B1018,"dd")</f>
        <v>09</v>
      </c>
      <c r="G1018" s="5" t="str">
        <f>E1018&amp;F1018</f>
        <v>0609</v>
      </c>
      <c r="H1018" s="4">
        <f>IF($C1018&lt;65,65-$C1018,0)</f>
        <v>0</v>
      </c>
      <c r="I1018" s="4">
        <f>IF($C1018&gt;=65,$C1018-65,0)</f>
        <v>7.8015000000000043</v>
      </c>
    </row>
    <row r="1019" spans="2:9" x14ac:dyDescent="0.2">
      <c r="B1019" s="9">
        <v>41435</v>
      </c>
      <c r="C1019" s="8">
        <v>68.549000000000007</v>
      </c>
      <c r="D1019" s="5" t="str">
        <f>TEXT(B1019,"mmyy")</f>
        <v>0613</v>
      </c>
      <c r="E1019" s="5" t="str">
        <f>LEFT(D1019,2)</f>
        <v>06</v>
      </c>
      <c r="F1019" s="5" t="str">
        <f>TEXT(B1019,"dd")</f>
        <v>10</v>
      </c>
      <c r="G1019" s="5" t="str">
        <f>E1019&amp;F1019</f>
        <v>0610</v>
      </c>
      <c r="H1019" s="4">
        <f>IF($C1019&lt;65,65-$C1019,0)</f>
        <v>0</v>
      </c>
      <c r="I1019" s="4">
        <f>IF($C1019&gt;=65,$C1019-65,0)</f>
        <v>3.5490000000000066</v>
      </c>
    </row>
    <row r="1020" spans="2:9" x14ac:dyDescent="0.2">
      <c r="B1020" s="9">
        <v>41436</v>
      </c>
      <c r="C1020" s="8">
        <v>73.787000000000006</v>
      </c>
      <c r="D1020" s="5" t="str">
        <f>TEXT(B1020,"mmyy")</f>
        <v>0613</v>
      </c>
      <c r="E1020" s="5" t="str">
        <f>LEFT(D1020,2)</f>
        <v>06</v>
      </c>
      <c r="F1020" s="5" t="str">
        <f>TEXT(B1020,"dd")</f>
        <v>11</v>
      </c>
      <c r="G1020" s="5" t="str">
        <f>E1020&amp;F1020</f>
        <v>0611</v>
      </c>
      <c r="H1020" s="4">
        <f>IF($C1020&lt;65,65-$C1020,0)</f>
        <v>0</v>
      </c>
      <c r="I1020" s="4">
        <f>IF($C1020&gt;=65,$C1020-65,0)</f>
        <v>8.7870000000000061</v>
      </c>
    </row>
    <row r="1021" spans="2:9" x14ac:dyDescent="0.2">
      <c r="B1021" s="9">
        <v>41437</v>
      </c>
      <c r="C1021" s="8">
        <v>78.939499999999995</v>
      </c>
      <c r="D1021" s="5" t="str">
        <f>TEXT(B1021,"mmyy")</f>
        <v>0613</v>
      </c>
      <c r="E1021" s="5" t="str">
        <f>LEFT(D1021,2)</f>
        <v>06</v>
      </c>
      <c r="F1021" s="5" t="str">
        <f>TEXT(B1021,"dd")</f>
        <v>12</v>
      </c>
      <c r="G1021" s="5" t="str">
        <f>E1021&amp;F1021</f>
        <v>0612</v>
      </c>
      <c r="H1021" s="4">
        <f>IF($C1021&lt;65,65-$C1021,0)</f>
        <v>0</v>
      </c>
      <c r="I1021" s="4">
        <f>IF($C1021&gt;=65,$C1021-65,0)</f>
        <v>13.939499999999995</v>
      </c>
    </row>
    <row r="1022" spans="2:9" x14ac:dyDescent="0.2">
      <c r="B1022" s="9">
        <v>41438</v>
      </c>
      <c r="C1022" s="8">
        <v>66.802999999999997</v>
      </c>
      <c r="D1022" s="5" t="str">
        <f>TEXT(B1022,"mmyy")</f>
        <v>0613</v>
      </c>
      <c r="E1022" s="5" t="str">
        <f>LEFT(D1022,2)</f>
        <v>06</v>
      </c>
      <c r="F1022" s="5" t="str">
        <f>TEXT(B1022,"dd")</f>
        <v>13</v>
      </c>
      <c r="G1022" s="5" t="str">
        <f>E1022&amp;F1022</f>
        <v>0613</v>
      </c>
      <c r="H1022" s="4">
        <f>IF($C1022&lt;65,65-$C1022,0)</f>
        <v>0</v>
      </c>
      <c r="I1022" s="4">
        <f>IF($C1022&gt;=65,$C1022-65,0)</f>
        <v>1.8029999999999973</v>
      </c>
    </row>
    <row r="1023" spans="2:9" x14ac:dyDescent="0.2">
      <c r="B1023" s="9">
        <v>41439</v>
      </c>
      <c r="C1023" s="8">
        <v>69.426500000000004</v>
      </c>
      <c r="D1023" s="5" t="str">
        <f>TEXT(B1023,"mmyy")</f>
        <v>0613</v>
      </c>
      <c r="E1023" s="5" t="str">
        <f>LEFT(D1023,2)</f>
        <v>06</v>
      </c>
      <c r="F1023" s="5" t="str">
        <f>TEXT(B1023,"dd")</f>
        <v>14</v>
      </c>
      <c r="G1023" s="5" t="str">
        <f>E1023&amp;F1023</f>
        <v>0614</v>
      </c>
      <c r="H1023" s="4">
        <f>IF($C1023&lt;65,65-$C1023,0)</f>
        <v>0</v>
      </c>
      <c r="I1023" s="4">
        <f>IF($C1023&gt;=65,$C1023-65,0)</f>
        <v>4.4265000000000043</v>
      </c>
    </row>
    <row r="1024" spans="2:9" x14ac:dyDescent="0.2">
      <c r="B1024" s="9">
        <v>41440</v>
      </c>
      <c r="C1024" s="8">
        <v>71.964500000000001</v>
      </c>
      <c r="D1024" s="5" t="str">
        <f>TEXT(B1024,"mmyy")</f>
        <v>0613</v>
      </c>
      <c r="E1024" s="5" t="str">
        <f>LEFT(D1024,2)</f>
        <v>06</v>
      </c>
      <c r="F1024" s="5" t="str">
        <f>TEXT(B1024,"dd")</f>
        <v>15</v>
      </c>
      <c r="G1024" s="5" t="str">
        <f>E1024&amp;F1024</f>
        <v>0615</v>
      </c>
      <c r="H1024" s="4">
        <f>IF($C1024&lt;65,65-$C1024,0)</f>
        <v>0</v>
      </c>
      <c r="I1024" s="4">
        <f>IF($C1024&gt;=65,$C1024-65,0)</f>
        <v>6.964500000000001</v>
      </c>
    </row>
    <row r="1025" spans="2:9" x14ac:dyDescent="0.2">
      <c r="B1025" s="9">
        <v>41441</v>
      </c>
      <c r="C1025" s="8">
        <v>73.634</v>
      </c>
      <c r="D1025" s="5" t="str">
        <f>TEXT(B1025,"mmyy")</f>
        <v>0613</v>
      </c>
      <c r="E1025" s="5" t="str">
        <f>LEFT(D1025,2)</f>
        <v>06</v>
      </c>
      <c r="F1025" s="5" t="str">
        <f>TEXT(B1025,"dd")</f>
        <v>16</v>
      </c>
      <c r="G1025" s="5" t="str">
        <f>E1025&amp;F1025</f>
        <v>0616</v>
      </c>
      <c r="H1025" s="4">
        <f>IF($C1025&lt;65,65-$C1025,0)</f>
        <v>0</v>
      </c>
      <c r="I1025" s="4">
        <f>IF($C1025&gt;=65,$C1025-65,0)</f>
        <v>8.6340000000000003</v>
      </c>
    </row>
    <row r="1026" spans="2:9" x14ac:dyDescent="0.2">
      <c r="B1026" s="9">
        <v>41442</v>
      </c>
      <c r="C1026" s="8">
        <v>75.159499999999994</v>
      </c>
      <c r="D1026" s="5" t="str">
        <f>TEXT(B1026,"mmyy")</f>
        <v>0613</v>
      </c>
      <c r="E1026" s="5" t="str">
        <f>LEFT(D1026,2)</f>
        <v>06</v>
      </c>
      <c r="F1026" s="5" t="str">
        <f>TEXT(B1026,"dd")</f>
        <v>17</v>
      </c>
      <c r="G1026" s="5" t="str">
        <f>E1026&amp;F1026</f>
        <v>0617</v>
      </c>
      <c r="H1026" s="4">
        <f>IF($C1026&lt;65,65-$C1026,0)</f>
        <v>0</v>
      </c>
      <c r="I1026" s="4">
        <f>IF($C1026&gt;=65,$C1026-65,0)</f>
        <v>10.159499999999994</v>
      </c>
    </row>
    <row r="1027" spans="2:9" x14ac:dyDescent="0.2">
      <c r="B1027" s="9">
        <v>41443</v>
      </c>
      <c r="C1027" s="8">
        <v>69.251000000000005</v>
      </c>
      <c r="D1027" s="5" t="str">
        <f>TEXT(B1027,"mmyy")</f>
        <v>0613</v>
      </c>
      <c r="E1027" s="5" t="str">
        <f>LEFT(D1027,2)</f>
        <v>06</v>
      </c>
      <c r="F1027" s="5" t="str">
        <f>TEXT(B1027,"dd")</f>
        <v>18</v>
      </c>
      <c r="G1027" s="5" t="str">
        <f>E1027&amp;F1027</f>
        <v>0618</v>
      </c>
      <c r="H1027" s="4">
        <f>IF($C1027&lt;65,65-$C1027,0)</f>
        <v>0</v>
      </c>
      <c r="I1027" s="4">
        <f>IF($C1027&gt;=65,$C1027-65,0)</f>
        <v>4.2510000000000048</v>
      </c>
    </row>
    <row r="1028" spans="2:9" x14ac:dyDescent="0.2">
      <c r="B1028" s="9">
        <v>41444</v>
      </c>
      <c r="C1028" s="8">
        <v>70.038499999999999</v>
      </c>
      <c r="D1028" s="5" t="str">
        <f>TEXT(B1028,"mmyy")</f>
        <v>0613</v>
      </c>
      <c r="E1028" s="5" t="str">
        <f>LEFT(D1028,2)</f>
        <v>06</v>
      </c>
      <c r="F1028" s="5" t="str">
        <f>TEXT(B1028,"dd")</f>
        <v>19</v>
      </c>
      <c r="G1028" s="5" t="str">
        <f>E1028&amp;F1028</f>
        <v>0619</v>
      </c>
      <c r="H1028" s="4">
        <f>IF($C1028&lt;65,65-$C1028,0)</f>
        <v>0</v>
      </c>
      <c r="I1028" s="4">
        <f>IF($C1028&gt;=65,$C1028-65,0)</f>
        <v>5.0384999999999991</v>
      </c>
    </row>
    <row r="1029" spans="2:9" x14ac:dyDescent="0.2">
      <c r="B1029" s="9">
        <v>41445</v>
      </c>
      <c r="C1029" s="8">
        <v>74.813000000000002</v>
      </c>
      <c r="D1029" s="5" t="str">
        <f>TEXT(B1029,"mmyy")</f>
        <v>0613</v>
      </c>
      <c r="E1029" s="5" t="str">
        <f>LEFT(D1029,2)</f>
        <v>06</v>
      </c>
      <c r="F1029" s="5" t="str">
        <f>TEXT(B1029,"dd")</f>
        <v>20</v>
      </c>
      <c r="G1029" s="5" t="str">
        <f>E1029&amp;F1029</f>
        <v>0620</v>
      </c>
      <c r="H1029" s="4">
        <f>IF($C1029&lt;65,65-$C1029,0)</f>
        <v>0</v>
      </c>
      <c r="I1029" s="4">
        <f>IF($C1029&gt;=65,$C1029-65,0)</f>
        <v>9.8130000000000024</v>
      </c>
    </row>
    <row r="1030" spans="2:9" x14ac:dyDescent="0.2">
      <c r="B1030" s="9">
        <v>41446</v>
      </c>
      <c r="C1030" s="8">
        <v>78.462500000000006</v>
      </c>
      <c r="D1030" s="5" t="str">
        <f>TEXT(B1030,"mmyy")</f>
        <v>0613</v>
      </c>
      <c r="E1030" s="5" t="str">
        <f>LEFT(D1030,2)</f>
        <v>06</v>
      </c>
      <c r="F1030" s="5" t="str">
        <f>TEXT(B1030,"dd")</f>
        <v>21</v>
      </c>
      <c r="G1030" s="5" t="str">
        <f>E1030&amp;F1030</f>
        <v>0621</v>
      </c>
      <c r="H1030" s="4">
        <f>IF($C1030&lt;65,65-$C1030,0)</f>
        <v>0</v>
      </c>
      <c r="I1030" s="4">
        <f>IF($C1030&gt;=65,$C1030-65,0)</f>
        <v>13.462500000000006</v>
      </c>
    </row>
    <row r="1031" spans="2:9" x14ac:dyDescent="0.2">
      <c r="B1031" s="9">
        <v>41447</v>
      </c>
      <c r="C1031" s="8">
        <v>77.418499999999995</v>
      </c>
      <c r="D1031" s="5" t="str">
        <f>TEXT(B1031,"mmyy")</f>
        <v>0613</v>
      </c>
      <c r="E1031" s="5" t="str">
        <f>LEFT(D1031,2)</f>
        <v>06</v>
      </c>
      <c r="F1031" s="5" t="str">
        <f>TEXT(B1031,"dd")</f>
        <v>22</v>
      </c>
      <c r="G1031" s="5" t="str">
        <f>E1031&amp;F1031</f>
        <v>0622</v>
      </c>
      <c r="H1031" s="4">
        <f>IF($C1031&lt;65,65-$C1031,0)</f>
        <v>0</v>
      </c>
      <c r="I1031" s="4">
        <f>IF($C1031&gt;=65,$C1031-65,0)</f>
        <v>12.418499999999995</v>
      </c>
    </row>
    <row r="1032" spans="2:9" x14ac:dyDescent="0.2">
      <c r="B1032" s="9">
        <v>41448</v>
      </c>
      <c r="C1032" s="8">
        <v>77.296999999999997</v>
      </c>
      <c r="D1032" s="5" t="str">
        <f>TEXT(B1032,"mmyy")</f>
        <v>0613</v>
      </c>
      <c r="E1032" s="5" t="str">
        <f>LEFT(D1032,2)</f>
        <v>06</v>
      </c>
      <c r="F1032" s="5" t="str">
        <f>TEXT(B1032,"dd")</f>
        <v>23</v>
      </c>
      <c r="G1032" s="5" t="str">
        <f>E1032&amp;F1032</f>
        <v>0623</v>
      </c>
      <c r="H1032" s="4">
        <f>IF($C1032&lt;65,65-$C1032,0)</f>
        <v>0</v>
      </c>
      <c r="I1032" s="4">
        <f>IF($C1032&gt;=65,$C1032-65,0)</f>
        <v>12.296999999999997</v>
      </c>
    </row>
    <row r="1033" spans="2:9" x14ac:dyDescent="0.2">
      <c r="B1033" s="9">
        <v>41449</v>
      </c>
      <c r="C1033" s="8">
        <v>75.56</v>
      </c>
      <c r="D1033" s="5" t="str">
        <f>TEXT(B1033,"mmyy")</f>
        <v>0613</v>
      </c>
      <c r="E1033" s="5" t="str">
        <f>LEFT(D1033,2)</f>
        <v>06</v>
      </c>
      <c r="F1033" s="5" t="str">
        <f>TEXT(B1033,"dd")</f>
        <v>24</v>
      </c>
      <c r="G1033" s="5" t="str">
        <f>E1033&amp;F1033</f>
        <v>0624</v>
      </c>
      <c r="H1033" s="4">
        <f>IF($C1033&lt;65,65-$C1033,0)</f>
        <v>0</v>
      </c>
      <c r="I1033" s="4">
        <f>IF($C1033&gt;=65,$C1033-65,0)</f>
        <v>10.560000000000002</v>
      </c>
    </row>
    <row r="1034" spans="2:9" x14ac:dyDescent="0.2">
      <c r="B1034" s="9">
        <v>41450</v>
      </c>
      <c r="C1034" s="8">
        <v>79.331000000000003</v>
      </c>
      <c r="D1034" s="5" t="str">
        <f>TEXT(B1034,"mmyy")</f>
        <v>0613</v>
      </c>
      <c r="E1034" s="5" t="str">
        <f>LEFT(D1034,2)</f>
        <v>06</v>
      </c>
      <c r="F1034" s="5" t="str">
        <f>TEXT(B1034,"dd")</f>
        <v>25</v>
      </c>
      <c r="G1034" s="5" t="str">
        <f>E1034&amp;F1034</f>
        <v>0625</v>
      </c>
      <c r="H1034" s="4">
        <f>IF($C1034&lt;65,65-$C1034,0)</f>
        <v>0</v>
      </c>
      <c r="I1034" s="4">
        <f>IF($C1034&gt;=65,$C1034-65,0)</f>
        <v>14.331000000000003</v>
      </c>
    </row>
    <row r="1035" spans="2:9" x14ac:dyDescent="0.2">
      <c r="B1035" s="9">
        <v>41451</v>
      </c>
      <c r="C1035" s="8">
        <v>75.784999999999997</v>
      </c>
      <c r="D1035" s="5" t="str">
        <f>TEXT(B1035,"mmyy")</f>
        <v>0613</v>
      </c>
      <c r="E1035" s="5" t="str">
        <f>LEFT(D1035,2)</f>
        <v>06</v>
      </c>
      <c r="F1035" s="5" t="str">
        <f>TEXT(B1035,"dd")</f>
        <v>26</v>
      </c>
      <c r="G1035" s="5" t="str">
        <f>E1035&amp;F1035</f>
        <v>0626</v>
      </c>
      <c r="H1035" s="4">
        <f>IF($C1035&lt;65,65-$C1035,0)</f>
        <v>0</v>
      </c>
      <c r="I1035" s="4">
        <f>IF($C1035&gt;=65,$C1035-65,0)</f>
        <v>10.784999999999997</v>
      </c>
    </row>
    <row r="1036" spans="2:9" x14ac:dyDescent="0.2">
      <c r="B1036" s="9">
        <v>41452</v>
      </c>
      <c r="C1036" s="8">
        <v>77.823499999999996</v>
      </c>
      <c r="D1036" s="5" t="str">
        <f>TEXT(B1036,"mmyy")</f>
        <v>0613</v>
      </c>
      <c r="E1036" s="5" t="str">
        <f>LEFT(D1036,2)</f>
        <v>06</v>
      </c>
      <c r="F1036" s="5" t="str">
        <f>TEXT(B1036,"dd")</f>
        <v>27</v>
      </c>
      <c r="G1036" s="5" t="str">
        <f>E1036&amp;F1036</f>
        <v>0627</v>
      </c>
      <c r="H1036" s="4">
        <f>IF($C1036&lt;65,65-$C1036,0)</f>
        <v>0</v>
      </c>
      <c r="I1036" s="4">
        <f>IF($C1036&gt;=65,$C1036-65,0)</f>
        <v>12.823499999999996</v>
      </c>
    </row>
    <row r="1037" spans="2:9" x14ac:dyDescent="0.2">
      <c r="B1037" s="9">
        <v>41453</v>
      </c>
      <c r="C1037" s="8">
        <v>73.188500000000005</v>
      </c>
      <c r="D1037" s="5" t="str">
        <f>TEXT(B1037,"mmyy")</f>
        <v>0613</v>
      </c>
      <c r="E1037" s="5" t="str">
        <f>LEFT(D1037,2)</f>
        <v>06</v>
      </c>
      <c r="F1037" s="5" t="str">
        <f>TEXT(B1037,"dd")</f>
        <v>28</v>
      </c>
      <c r="G1037" s="5" t="str">
        <f>E1037&amp;F1037</f>
        <v>0628</v>
      </c>
      <c r="H1037" s="4">
        <f>IF($C1037&lt;65,65-$C1037,0)</f>
        <v>0</v>
      </c>
      <c r="I1037" s="4">
        <f>IF($C1037&gt;=65,$C1037-65,0)</f>
        <v>8.1885000000000048</v>
      </c>
    </row>
    <row r="1038" spans="2:9" x14ac:dyDescent="0.2">
      <c r="B1038" s="9">
        <v>41454</v>
      </c>
      <c r="C1038" s="8">
        <v>70.4255</v>
      </c>
      <c r="D1038" s="5" t="str">
        <f>TEXT(B1038,"mmyy")</f>
        <v>0613</v>
      </c>
      <c r="E1038" s="5" t="str">
        <f>LEFT(D1038,2)</f>
        <v>06</v>
      </c>
      <c r="F1038" s="5" t="str">
        <f>TEXT(B1038,"dd")</f>
        <v>29</v>
      </c>
      <c r="G1038" s="5" t="str">
        <f>E1038&amp;F1038</f>
        <v>0629</v>
      </c>
      <c r="H1038" s="4">
        <f>IF($C1038&lt;65,65-$C1038,0)</f>
        <v>0</v>
      </c>
      <c r="I1038" s="4">
        <f>IF($C1038&gt;=65,$C1038-65,0)</f>
        <v>5.4254999999999995</v>
      </c>
    </row>
    <row r="1039" spans="2:9" x14ac:dyDescent="0.2">
      <c r="B1039" s="9">
        <v>41455</v>
      </c>
      <c r="C1039" s="8">
        <v>68.980999999999995</v>
      </c>
      <c r="D1039" s="5" t="str">
        <f>TEXT(B1039,"mmyy")</f>
        <v>0613</v>
      </c>
      <c r="E1039" s="5" t="str">
        <f>LEFT(D1039,2)</f>
        <v>06</v>
      </c>
      <c r="F1039" s="5" t="str">
        <f>TEXT(B1039,"dd")</f>
        <v>30</v>
      </c>
      <c r="G1039" s="5" t="str">
        <f>E1039&amp;F1039</f>
        <v>0630</v>
      </c>
      <c r="H1039" s="4">
        <f>IF($C1039&lt;65,65-$C1039,0)</f>
        <v>0</v>
      </c>
      <c r="I1039" s="4">
        <f>IF($C1039&gt;=65,$C1039-65,0)</f>
        <v>3.9809999999999945</v>
      </c>
    </row>
    <row r="1040" spans="2:9" x14ac:dyDescent="0.2">
      <c r="B1040" s="9">
        <v>41456</v>
      </c>
      <c r="C1040" s="8">
        <v>66.501499999999993</v>
      </c>
      <c r="D1040" s="5" t="str">
        <f>TEXT(B1040,"mmyy")</f>
        <v>0713</v>
      </c>
      <c r="E1040" s="5" t="str">
        <f>LEFT(D1040,2)</f>
        <v>07</v>
      </c>
      <c r="F1040" s="5" t="str">
        <f>TEXT(B1040,"dd")</f>
        <v>01</v>
      </c>
      <c r="G1040" s="5" t="str">
        <f>E1040&amp;F1040</f>
        <v>0701</v>
      </c>
      <c r="H1040" s="4">
        <f>IF($C1040&lt;65,65-$C1040,0)</f>
        <v>0</v>
      </c>
      <c r="I1040" s="4">
        <f>IF($C1040&gt;=65,$C1040-65,0)</f>
        <v>1.501499999999993</v>
      </c>
    </row>
    <row r="1041" spans="2:9" x14ac:dyDescent="0.2">
      <c r="B1041" s="9">
        <v>41457</v>
      </c>
      <c r="C1041" s="8">
        <v>67.441999999999993</v>
      </c>
      <c r="D1041" s="5" t="str">
        <f>TEXT(B1041,"mmyy")</f>
        <v>0713</v>
      </c>
      <c r="E1041" s="5" t="str">
        <f>LEFT(D1041,2)</f>
        <v>07</v>
      </c>
      <c r="F1041" s="5" t="str">
        <f>TEXT(B1041,"dd")</f>
        <v>02</v>
      </c>
      <c r="G1041" s="5" t="str">
        <f>E1041&amp;F1041</f>
        <v>0702</v>
      </c>
      <c r="H1041" s="4">
        <f>IF($C1041&lt;65,65-$C1041,0)</f>
        <v>0</v>
      </c>
      <c r="I1041" s="4">
        <f>IF($C1041&gt;=65,$C1041-65,0)</f>
        <v>2.4419999999999931</v>
      </c>
    </row>
    <row r="1042" spans="2:9" x14ac:dyDescent="0.2">
      <c r="B1042" s="9">
        <v>41458</v>
      </c>
      <c r="C1042" s="8">
        <v>70.623500000000007</v>
      </c>
      <c r="D1042" s="5" t="str">
        <f>TEXT(B1042,"mmyy")</f>
        <v>0713</v>
      </c>
      <c r="E1042" s="5" t="str">
        <f>LEFT(D1042,2)</f>
        <v>07</v>
      </c>
      <c r="F1042" s="5" t="str">
        <f>TEXT(B1042,"dd")</f>
        <v>03</v>
      </c>
      <c r="G1042" s="5" t="str">
        <f>E1042&amp;F1042</f>
        <v>0703</v>
      </c>
      <c r="H1042" s="4">
        <f>IF($C1042&lt;65,65-$C1042,0)</f>
        <v>0</v>
      </c>
      <c r="I1042" s="4">
        <f>IF($C1042&gt;=65,$C1042-65,0)</f>
        <v>5.623500000000007</v>
      </c>
    </row>
    <row r="1043" spans="2:9" x14ac:dyDescent="0.2">
      <c r="B1043" s="9">
        <v>41459</v>
      </c>
      <c r="C1043" s="8">
        <v>71.203999999999994</v>
      </c>
      <c r="D1043" s="5" t="str">
        <f>TEXT(B1043,"mmyy")</f>
        <v>0713</v>
      </c>
      <c r="E1043" s="5" t="str">
        <f>LEFT(D1043,2)</f>
        <v>07</v>
      </c>
      <c r="F1043" s="5" t="str">
        <f>TEXT(B1043,"dd")</f>
        <v>04</v>
      </c>
      <c r="G1043" s="5" t="str">
        <f>E1043&amp;F1043</f>
        <v>0704</v>
      </c>
      <c r="H1043" s="4">
        <f>IF($C1043&lt;65,65-$C1043,0)</f>
        <v>0</v>
      </c>
      <c r="I1043" s="4">
        <f>IF($C1043&gt;=65,$C1043-65,0)</f>
        <v>6.2039999999999935</v>
      </c>
    </row>
    <row r="1044" spans="2:9" x14ac:dyDescent="0.2">
      <c r="B1044" s="9">
        <v>41460</v>
      </c>
      <c r="C1044" s="8">
        <v>74.165000000000006</v>
      </c>
      <c r="D1044" s="5" t="str">
        <f>TEXT(B1044,"mmyy")</f>
        <v>0713</v>
      </c>
      <c r="E1044" s="5" t="str">
        <f>LEFT(D1044,2)</f>
        <v>07</v>
      </c>
      <c r="F1044" s="5" t="str">
        <f>TEXT(B1044,"dd")</f>
        <v>05</v>
      </c>
      <c r="G1044" s="5" t="str">
        <f>E1044&amp;F1044</f>
        <v>0705</v>
      </c>
      <c r="H1044" s="4">
        <f>IF($C1044&lt;65,65-$C1044,0)</f>
        <v>0</v>
      </c>
      <c r="I1044" s="4">
        <f>IF($C1044&gt;=65,$C1044-65,0)</f>
        <v>9.1650000000000063</v>
      </c>
    </row>
    <row r="1045" spans="2:9" x14ac:dyDescent="0.2">
      <c r="B1045" s="9">
        <v>41461</v>
      </c>
      <c r="C1045" s="8">
        <v>72.198499999999996</v>
      </c>
      <c r="D1045" s="5" t="str">
        <f>TEXT(B1045,"mmyy")</f>
        <v>0713</v>
      </c>
      <c r="E1045" s="5" t="str">
        <f>LEFT(D1045,2)</f>
        <v>07</v>
      </c>
      <c r="F1045" s="5" t="str">
        <f>TEXT(B1045,"dd")</f>
        <v>06</v>
      </c>
      <c r="G1045" s="5" t="str">
        <f>E1045&amp;F1045</f>
        <v>0706</v>
      </c>
      <c r="H1045" s="4">
        <f>IF($C1045&lt;65,65-$C1045,0)</f>
        <v>0</v>
      </c>
      <c r="I1045" s="4">
        <f>IF($C1045&gt;=65,$C1045-65,0)</f>
        <v>7.1984999999999957</v>
      </c>
    </row>
    <row r="1046" spans="2:9" x14ac:dyDescent="0.2">
      <c r="B1046" s="9">
        <v>41462</v>
      </c>
      <c r="C1046" s="8">
        <v>75.150499999999994</v>
      </c>
      <c r="D1046" s="5" t="str">
        <f>TEXT(B1046,"mmyy")</f>
        <v>0713</v>
      </c>
      <c r="E1046" s="5" t="str">
        <f>LEFT(D1046,2)</f>
        <v>07</v>
      </c>
      <c r="F1046" s="5" t="str">
        <f>TEXT(B1046,"dd")</f>
        <v>07</v>
      </c>
      <c r="G1046" s="5" t="str">
        <f>E1046&amp;F1046</f>
        <v>0707</v>
      </c>
      <c r="H1046" s="4">
        <f>IF($C1046&lt;65,65-$C1046,0)</f>
        <v>0</v>
      </c>
      <c r="I1046" s="4">
        <f>IF($C1046&gt;=65,$C1046-65,0)</f>
        <v>10.150499999999994</v>
      </c>
    </row>
    <row r="1047" spans="2:9" x14ac:dyDescent="0.2">
      <c r="B1047" s="9">
        <v>41463</v>
      </c>
      <c r="C1047" s="8">
        <v>78.242000000000004</v>
      </c>
      <c r="D1047" s="5" t="str">
        <f>TEXT(B1047,"mmyy")</f>
        <v>0713</v>
      </c>
      <c r="E1047" s="5" t="str">
        <f>LEFT(D1047,2)</f>
        <v>07</v>
      </c>
      <c r="F1047" s="5" t="str">
        <f>TEXT(B1047,"dd")</f>
        <v>08</v>
      </c>
      <c r="G1047" s="5" t="str">
        <f>E1047&amp;F1047</f>
        <v>0708</v>
      </c>
      <c r="H1047" s="4">
        <f>IF($C1047&lt;65,65-$C1047,0)</f>
        <v>0</v>
      </c>
      <c r="I1047" s="4">
        <f>IF($C1047&gt;=65,$C1047-65,0)</f>
        <v>13.242000000000004</v>
      </c>
    </row>
    <row r="1048" spans="2:9" x14ac:dyDescent="0.2">
      <c r="B1048" s="9">
        <v>41464</v>
      </c>
      <c r="C1048" s="8">
        <v>81.630499999999998</v>
      </c>
      <c r="D1048" s="5" t="str">
        <f>TEXT(B1048,"mmyy")</f>
        <v>0713</v>
      </c>
      <c r="E1048" s="5" t="str">
        <f>LEFT(D1048,2)</f>
        <v>07</v>
      </c>
      <c r="F1048" s="5" t="str">
        <f>TEXT(B1048,"dd")</f>
        <v>09</v>
      </c>
      <c r="G1048" s="5" t="str">
        <f>E1048&amp;F1048</f>
        <v>0709</v>
      </c>
      <c r="H1048" s="4">
        <f>IF($C1048&lt;65,65-$C1048,0)</f>
        <v>0</v>
      </c>
      <c r="I1048" s="4">
        <f>IF($C1048&gt;=65,$C1048-65,0)</f>
        <v>16.630499999999998</v>
      </c>
    </row>
    <row r="1049" spans="2:9" x14ac:dyDescent="0.2">
      <c r="B1049" s="9">
        <v>41465</v>
      </c>
      <c r="C1049" s="8">
        <v>73.404499999999999</v>
      </c>
      <c r="D1049" s="5" t="str">
        <f>TEXT(B1049,"mmyy")</f>
        <v>0713</v>
      </c>
      <c r="E1049" s="5" t="str">
        <f>LEFT(D1049,2)</f>
        <v>07</v>
      </c>
      <c r="F1049" s="5" t="str">
        <f>TEXT(B1049,"dd")</f>
        <v>10</v>
      </c>
      <c r="G1049" s="5" t="str">
        <f>E1049&amp;F1049</f>
        <v>0710</v>
      </c>
      <c r="H1049" s="4">
        <f>IF($C1049&lt;65,65-$C1049,0)</f>
        <v>0</v>
      </c>
      <c r="I1049" s="4">
        <f>IF($C1049&gt;=65,$C1049-65,0)</f>
        <v>8.4044999999999987</v>
      </c>
    </row>
    <row r="1050" spans="2:9" x14ac:dyDescent="0.2">
      <c r="B1050" s="9">
        <v>41466</v>
      </c>
      <c r="C1050" s="8">
        <v>69.421999999999997</v>
      </c>
      <c r="D1050" s="5" t="str">
        <f>TEXT(B1050,"mmyy")</f>
        <v>0713</v>
      </c>
      <c r="E1050" s="5" t="str">
        <f>LEFT(D1050,2)</f>
        <v>07</v>
      </c>
      <c r="F1050" s="5" t="str">
        <f>TEXT(B1050,"dd")</f>
        <v>11</v>
      </c>
      <c r="G1050" s="5" t="str">
        <f>E1050&amp;F1050</f>
        <v>0711</v>
      </c>
      <c r="H1050" s="4">
        <f>IF($C1050&lt;65,65-$C1050,0)</f>
        <v>0</v>
      </c>
      <c r="I1050" s="4">
        <f>IF($C1050&gt;=65,$C1050-65,0)</f>
        <v>4.421999999999997</v>
      </c>
    </row>
    <row r="1051" spans="2:9" x14ac:dyDescent="0.2">
      <c r="B1051" s="9">
        <v>41467</v>
      </c>
      <c r="C1051" s="8">
        <v>70.929500000000004</v>
      </c>
      <c r="D1051" s="5" t="str">
        <f>TEXT(B1051,"mmyy")</f>
        <v>0713</v>
      </c>
      <c r="E1051" s="5" t="str">
        <f>LEFT(D1051,2)</f>
        <v>07</v>
      </c>
      <c r="F1051" s="5" t="str">
        <f>TEXT(B1051,"dd")</f>
        <v>12</v>
      </c>
      <c r="G1051" s="5" t="str">
        <f>E1051&amp;F1051</f>
        <v>0712</v>
      </c>
      <c r="H1051" s="4">
        <f>IF($C1051&lt;65,65-$C1051,0)</f>
        <v>0</v>
      </c>
      <c r="I1051" s="4">
        <f>IF($C1051&gt;=65,$C1051-65,0)</f>
        <v>5.9295000000000044</v>
      </c>
    </row>
    <row r="1052" spans="2:9" x14ac:dyDescent="0.2">
      <c r="B1052" s="9">
        <v>41468</v>
      </c>
      <c r="C1052" s="8">
        <v>74.003</v>
      </c>
      <c r="D1052" s="5" t="str">
        <f>TEXT(B1052,"mmyy")</f>
        <v>0713</v>
      </c>
      <c r="E1052" s="5" t="str">
        <f>LEFT(D1052,2)</f>
        <v>07</v>
      </c>
      <c r="F1052" s="5" t="str">
        <f>TEXT(B1052,"dd")</f>
        <v>13</v>
      </c>
      <c r="G1052" s="5" t="str">
        <f>E1052&amp;F1052</f>
        <v>0713</v>
      </c>
      <c r="H1052" s="4">
        <f>IF($C1052&lt;65,65-$C1052,0)</f>
        <v>0</v>
      </c>
      <c r="I1052" s="4">
        <f>IF($C1052&gt;=65,$C1052-65,0)</f>
        <v>9.0030000000000001</v>
      </c>
    </row>
    <row r="1053" spans="2:9" x14ac:dyDescent="0.2">
      <c r="B1053" s="9">
        <v>41469</v>
      </c>
      <c r="C1053" s="8">
        <v>79.875500000000002</v>
      </c>
      <c r="D1053" s="5" t="str">
        <f>TEXT(B1053,"mmyy")</f>
        <v>0713</v>
      </c>
      <c r="E1053" s="5" t="str">
        <f>LEFT(D1053,2)</f>
        <v>07</v>
      </c>
      <c r="F1053" s="5" t="str">
        <f>TEXT(B1053,"dd")</f>
        <v>14</v>
      </c>
      <c r="G1053" s="5" t="str">
        <f>E1053&amp;F1053</f>
        <v>0714</v>
      </c>
      <c r="H1053" s="4">
        <f>IF($C1053&lt;65,65-$C1053,0)</f>
        <v>0</v>
      </c>
      <c r="I1053" s="4">
        <f>IF($C1053&gt;=65,$C1053-65,0)</f>
        <v>14.875500000000002</v>
      </c>
    </row>
    <row r="1054" spans="2:9" x14ac:dyDescent="0.2">
      <c r="B1054" s="9">
        <v>41470</v>
      </c>
      <c r="C1054" s="8">
        <v>80.388499999999993</v>
      </c>
      <c r="D1054" s="5" t="str">
        <f>TEXT(B1054,"mmyy")</f>
        <v>0713</v>
      </c>
      <c r="E1054" s="5" t="str">
        <f>LEFT(D1054,2)</f>
        <v>07</v>
      </c>
      <c r="F1054" s="5" t="str">
        <f>TEXT(B1054,"dd")</f>
        <v>15</v>
      </c>
      <c r="G1054" s="5" t="str">
        <f>E1054&amp;F1054</f>
        <v>0715</v>
      </c>
      <c r="H1054" s="4">
        <f>IF($C1054&lt;65,65-$C1054,0)</f>
        <v>0</v>
      </c>
      <c r="I1054" s="4">
        <f>IF($C1054&gt;=65,$C1054-65,0)</f>
        <v>15.388499999999993</v>
      </c>
    </row>
    <row r="1055" spans="2:9" x14ac:dyDescent="0.2">
      <c r="B1055" s="9">
        <v>41471</v>
      </c>
      <c r="C1055" s="8">
        <v>82.283000000000001</v>
      </c>
      <c r="D1055" s="5" t="str">
        <f>TEXT(B1055,"mmyy")</f>
        <v>0713</v>
      </c>
      <c r="E1055" s="5" t="str">
        <f>LEFT(D1055,2)</f>
        <v>07</v>
      </c>
      <c r="F1055" s="5" t="str">
        <f>TEXT(B1055,"dd")</f>
        <v>16</v>
      </c>
      <c r="G1055" s="5" t="str">
        <f>E1055&amp;F1055</f>
        <v>0716</v>
      </c>
      <c r="H1055" s="4">
        <f>IF($C1055&lt;65,65-$C1055,0)</f>
        <v>0</v>
      </c>
      <c r="I1055" s="4">
        <f>IF($C1055&gt;=65,$C1055-65,0)</f>
        <v>17.283000000000001</v>
      </c>
    </row>
    <row r="1056" spans="2:9" x14ac:dyDescent="0.2">
      <c r="B1056" s="9">
        <v>41472</v>
      </c>
      <c r="C1056" s="8">
        <v>83.394499999999994</v>
      </c>
      <c r="D1056" s="5" t="str">
        <f>TEXT(B1056,"mmyy")</f>
        <v>0713</v>
      </c>
      <c r="E1056" s="5" t="str">
        <f>LEFT(D1056,2)</f>
        <v>07</v>
      </c>
      <c r="F1056" s="5" t="str">
        <f>TEXT(B1056,"dd")</f>
        <v>17</v>
      </c>
      <c r="G1056" s="5" t="str">
        <f>E1056&amp;F1056</f>
        <v>0717</v>
      </c>
      <c r="H1056" s="4">
        <f>IF($C1056&lt;65,65-$C1056,0)</f>
        <v>0</v>
      </c>
      <c r="I1056" s="4">
        <f>IF($C1056&gt;=65,$C1056-65,0)</f>
        <v>18.394499999999994</v>
      </c>
    </row>
    <row r="1057" spans="2:9" x14ac:dyDescent="0.2">
      <c r="B1057" s="9">
        <v>41473</v>
      </c>
      <c r="C1057" s="8">
        <v>83.646500000000003</v>
      </c>
      <c r="D1057" s="5" t="str">
        <f>TEXT(B1057,"mmyy")</f>
        <v>0713</v>
      </c>
      <c r="E1057" s="5" t="str">
        <f>LEFT(D1057,2)</f>
        <v>07</v>
      </c>
      <c r="F1057" s="5" t="str">
        <f>TEXT(B1057,"dd")</f>
        <v>18</v>
      </c>
      <c r="G1057" s="5" t="str">
        <f>E1057&amp;F1057</f>
        <v>0718</v>
      </c>
      <c r="H1057" s="4">
        <f>IF($C1057&lt;65,65-$C1057,0)</f>
        <v>0</v>
      </c>
      <c r="I1057" s="4">
        <f>IF($C1057&gt;=65,$C1057-65,0)</f>
        <v>18.646500000000003</v>
      </c>
    </row>
    <row r="1058" spans="2:9" x14ac:dyDescent="0.2">
      <c r="B1058" s="9">
        <v>41474</v>
      </c>
      <c r="C1058" s="8">
        <v>82.876999999999995</v>
      </c>
      <c r="D1058" s="5" t="str">
        <f>TEXT(B1058,"mmyy")</f>
        <v>0713</v>
      </c>
      <c r="E1058" s="5" t="str">
        <f>LEFT(D1058,2)</f>
        <v>07</v>
      </c>
      <c r="F1058" s="5" t="str">
        <f>TEXT(B1058,"dd")</f>
        <v>19</v>
      </c>
      <c r="G1058" s="5" t="str">
        <f>E1058&amp;F1058</f>
        <v>0719</v>
      </c>
      <c r="H1058" s="4">
        <f>IF($C1058&lt;65,65-$C1058,0)</f>
        <v>0</v>
      </c>
      <c r="I1058" s="4">
        <f>IF($C1058&gt;=65,$C1058-65,0)</f>
        <v>17.876999999999995</v>
      </c>
    </row>
    <row r="1059" spans="2:9" x14ac:dyDescent="0.2">
      <c r="B1059" s="9">
        <v>41475</v>
      </c>
      <c r="C1059" s="8">
        <v>76.797499999999999</v>
      </c>
      <c r="D1059" s="5" t="str">
        <f>TEXT(B1059,"mmyy")</f>
        <v>0713</v>
      </c>
      <c r="E1059" s="5" t="str">
        <f>LEFT(D1059,2)</f>
        <v>07</v>
      </c>
      <c r="F1059" s="5" t="str">
        <f>TEXT(B1059,"dd")</f>
        <v>20</v>
      </c>
      <c r="G1059" s="5" t="str">
        <f>E1059&amp;F1059</f>
        <v>0720</v>
      </c>
      <c r="H1059" s="4">
        <f>IF($C1059&lt;65,65-$C1059,0)</f>
        <v>0</v>
      </c>
      <c r="I1059" s="4">
        <f>IF($C1059&gt;=65,$C1059-65,0)</f>
        <v>11.797499999999999</v>
      </c>
    </row>
    <row r="1060" spans="2:9" x14ac:dyDescent="0.2">
      <c r="B1060" s="9">
        <v>41476</v>
      </c>
      <c r="C1060" s="8">
        <v>77.229500000000002</v>
      </c>
      <c r="D1060" s="5" t="str">
        <f>TEXT(B1060,"mmyy")</f>
        <v>0713</v>
      </c>
      <c r="E1060" s="5" t="str">
        <f>LEFT(D1060,2)</f>
        <v>07</v>
      </c>
      <c r="F1060" s="5" t="str">
        <f>TEXT(B1060,"dd")</f>
        <v>21</v>
      </c>
      <c r="G1060" s="5" t="str">
        <f>E1060&amp;F1060</f>
        <v>0721</v>
      </c>
      <c r="H1060" s="4">
        <f>IF($C1060&lt;65,65-$C1060,0)</f>
        <v>0</v>
      </c>
      <c r="I1060" s="4">
        <f>IF($C1060&gt;=65,$C1060-65,0)</f>
        <v>12.229500000000002</v>
      </c>
    </row>
    <row r="1061" spans="2:9" x14ac:dyDescent="0.2">
      <c r="B1061" s="9">
        <v>41477</v>
      </c>
      <c r="C1061" s="8">
        <v>76.135999999999996</v>
      </c>
      <c r="D1061" s="5" t="str">
        <f>TEXT(B1061,"mmyy")</f>
        <v>0713</v>
      </c>
      <c r="E1061" s="5" t="str">
        <f>LEFT(D1061,2)</f>
        <v>07</v>
      </c>
      <c r="F1061" s="5" t="str">
        <f>TEXT(B1061,"dd")</f>
        <v>22</v>
      </c>
      <c r="G1061" s="5" t="str">
        <f>E1061&amp;F1061</f>
        <v>0722</v>
      </c>
      <c r="H1061" s="4">
        <f>IF($C1061&lt;65,65-$C1061,0)</f>
        <v>0</v>
      </c>
      <c r="I1061" s="4">
        <f>IF($C1061&gt;=65,$C1061-65,0)</f>
        <v>11.135999999999996</v>
      </c>
    </row>
    <row r="1062" spans="2:9" x14ac:dyDescent="0.2">
      <c r="B1062" s="9">
        <v>41478</v>
      </c>
      <c r="C1062" s="8">
        <v>71.078000000000003</v>
      </c>
      <c r="D1062" s="5" t="str">
        <f>TEXT(B1062,"mmyy")</f>
        <v>0713</v>
      </c>
      <c r="E1062" s="5" t="str">
        <f>LEFT(D1062,2)</f>
        <v>07</v>
      </c>
      <c r="F1062" s="5" t="str">
        <f>TEXT(B1062,"dd")</f>
        <v>23</v>
      </c>
      <c r="G1062" s="5" t="str">
        <f>E1062&amp;F1062</f>
        <v>0723</v>
      </c>
      <c r="H1062" s="4">
        <f>IF($C1062&lt;65,65-$C1062,0)</f>
        <v>0</v>
      </c>
      <c r="I1062" s="4">
        <f>IF($C1062&gt;=65,$C1062-65,0)</f>
        <v>6.078000000000003</v>
      </c>
    </row>
    <row r="1063" spans="2:9" x14ac:dyDescent="0.2">
      <c r="B1063" s="9">
        <v>41479</v>
      </c>
      <c r="C1063" s="8">
        <v>65.731999999999999</v>
      </c>
      <c r="D1063" s="5" t="str">
        <f>TEXT(B1063,"mmyy")</f>
        <v>0713</v>
      </c>
      <c r="E1063" s="5" t="str">
        <f>LEFT(D1063,2)</f>
        <v>07</v>
      </c>
      <c r="F1063" s="5" t="str">
        <f>TEXT(B1063,"dd")</f>
        <v>24</v>
      </c>
      <c r="G1063" s="5" t="str">
        <f>E1063&amp;F1063</f>
        <v>0724</v>
      </c>
      <c r="H1063" s="4">
        <f>IF($C1063&lt;65,65-$C1063,0)</f>
        <v>0</v>
      </c>
      <c r="I1063" s="4">
        <f>IF($C1063&gt;=65,$C1063-65,0)</f>
        <v>0.73199999999999932</v>
      </c>
    </row>
    <row r="1064" spans="2:9" x14ac:dyDescent="0.2">
      <c r="B1064" s="9">
        <v>41480</v>
      </c>
      <c r="C1064" s="8">
        <v>68.481499999999997</v>
      </c>
      <c r="D1064" s="5" t="str">
        <f>TEXT(B1064,"mmyy")</f>
        <v>0713</v>
      </c>
      <c r="E1064" s="5" t="str">
        <f>LEFT(D1064,2)</f>
        <v>07</v>
      </c>
      <c r="F1064" s="5" t="str">
        <f>TEXT(B1064,"dd")</f>
        <v>25</v>
      </c>
      <c r="G1064" s="5" t="str">
        <f>E1064&amp;F1064</f>
        <v>0725</v>
      </c>
      <c r="H1064" s="4">
        <f>IF($C1064&lt;65,65-$C1064,0)</f>
        <v>0</v>
      </c>
      <c r="I1064" s="4">
        <f>IF($C1064&gt;=65,$C1064-65,0)</f>
        <v>3.4814999999999969</v>
      </c>
    </row>
    <row r="1065" spans="2:9" x14ac:dyDescent="0.2">
      <c r="B1065" s="9">
        <v>41481</v>
      </c>
      <c r="C1065" s="8">
        <v>69.899000000000001</v>
      </c>
      <c r="D1065" s="5" t="str">
        <f>TEXT(B1065,"mmyy")</f>
        <v>0713</v>
      </c>
      <c r="E1065" s="5" t="str">
        <f>LEFT(D1065,2)</f>
        <v>07</v>
      </c>
      <c r="F1065" s="5" t="str">
        <f>TEXT(B1065,"dd")</f>
        <v>26</v>
      </c>
      <c r="G1065" s="5" t="str">
        <f>E1065&amp;F1065</f>
        <v>0726</v>
      </c>
      <c r="H1065" s="4">
        <f>IF($C1065&lt;65,65-$C1065,0)</f>
        <v>0</v>
      </c>
      <c r="I1065" s="4">
        <f>IF($C1065&gt;=65,$C1065-65,0)</f>
        <v>4.8990000000000009</v>
      </c>
    </row>
    <row r="1066" spans="2:9" x14ac:dyDescent="0.2">
      <c r="B1066" s="9">
        <v>41482</v>
      </c>
      <c r="C1066" s="8">
        <v>63.513500000000001</v>
      </c>
      <c r="D1066" s="5" t="str">
        <f>TEXT(B1066,"mmyy")</f>
        <v>0713</v>
      </c>
      <c r="E1066" s="5" t="str">
        <f>LEFT(D1066,2)</f>
        <v>07</v>
      </c>
      <c r="F1066" s="5" t="str">
        <f>TEXT(B1066,"dd")</f>
        <v>27</v>
      </c>
      <c r="G1066" s="5" t="str">
        <f>E1066&amp;F1066</f>
        <v>0727</v>
      </c>
      <c r="H1066" s="4">
        <f>IF($C1066&lt;65,65-$C1066,0)</f>
        <v>1.4864999999999995</v>
      </c>
      <c r="I1066" s="4">
        <f>IF($C1066&gt;=65,$C1066-65,0)</f>
        <v>0</v>
      </c>
    </row>
    <row r="1067" spans="2:9" x14ac:dyDescent="0.2">
      <c r="B1067" s="9">
        <v>41483</v>
      </c>
      <c r="C1067" s="8">
        <v>62.311999999999998</v>
      </c>
      <c r="D1067" s="5" t="str">
        <f>TEXT(B1067,"mmyy")</f>
        <v>0713</v>
      </c>
      <c r="E1067" s="5" t="str">
        <f>LEFT(D1067,2)</f>
        <v>07</v>
      </c>
      <c r="F1067" s="5" t="str">
        <f>TEXT(B1067,"dd")</f>
        <v>28</v>
      </c>
      <c r="G1067" s="5" t="str">
        <f>E1067&amp;F1067</f>
        <v>0728</v>
      </c>
      <c r="H1067" s="4">
        <f>IF($C1067&lt;65,65-$C1067,0)</f>
        <v>2.6880000000000024</v>
      </c>
      <c r="I1067" s="4">
        <f>IF($C1067&gt;=65,$C1067-65,0)</f>
        <v>0</v>
      </c>
    </row>
    <row r="1068" spans="2:9" x14ac:dyDescent="0.2">
      <c r="B1068" s="9">
        <v>41484</v>
      </c>
      <c r="C1068" s="8">
        <v>66.051500000000004</v>
      </c>
      <c r="D1068" s="5" t="str">
        <f>TEXT(B1068,"mmyy")</f>
        <v>0713</v>
      </c>
      <c r="E1068" s="5" t="str">
        <f>LEFT(D1068,2)</f>
        <v>07</v>
      </c>
      <c r="F1068" s="5" t="str">
        <f>TEXT(B1068,"dd")</f>
        <v>29</v>
      </c>
      <c r="G1068" s="5" t="str">
        <f>E1068&amp;F1068</f>
        <v>0729</v>
      </c>
      <c r="H1068" s="4">
        <f>IF($C1068&lt;65,65-$C1068,0)</f>
        <v>0</v>
      </c>
      <c r="I1068" s="4">
        <f>IF($C1068&gt;=65,$C1068-65,0)</f>
        <v>1.0515000000000043</v>
      </c>
    </row>
    <row r="1069" spans="2:9" x14ac:dyDescent="0.2">
      <c r="B1069" s="9">
        <v>41485</v>
      </c>
      <c r="C1069" s="8">
        <v>68.054000000000002</v>
      </c>
      <c r="D1069" s="5" t="str">
        <f>TEXT(B1069,"mmyy")</f>
        <v>0713</v>
      </c>
      <c r="E1069" s="5" t="str">
        <f>LEFT(D1069,2)</f>
        <v>07</v>
      </c>
      <c r="F1069" s="5" t="str">
        <f>TEXT(B1069,"dd")</f>
        <v>30</v>
      </c>
      <c r="G1069" s="5" t="str">
        <f>E1069&amp;F1069</f>
        <v>0730</v>
      </c>
      <c r="H1069" s="4">
        <f>IF($C1069&lt;65,65-$C1069,0)</f>
        <v>0</v>
      </c>
      <c r="I1069" s="4">
        <f>IF($C1069&gt;=65,$C1069-65,0)</f>
        <v>3.054000000000002</v>
      </c>
    </row>
    <row r="1070" spans="2:9" x14ac:dyDescent="0.2">
      <c r="B1070" s="9">
        <v>41486</v>
      </c>
      <c r="C1070" s="8">
        <v>68.5715</v>
      </c>
      <c r="D1070" s="5" t="str">
        <f>TEXT(B1070,"mmyy")</f>
        <v>0713</v>
      </c>
      <c r="E1070" s="5" t="str">
        <f>LEFT(D1070,2)</f>
        <v>07</v>
      </c>
      <c r="F1070" s="5" t="str">
        <f>TEXT(B1070,"dd")</f>
        <v>31</v>
      </c>
      <c r="G1070" s="5" t="str">
        <f>E1070&amp;F1070</f>
        <v>0731</v>
      </c>
      <c r="H1070" s="4">
        <f>IF($C1070&lt;65,65-$C1070,0)</f>
        <v>0</v>
      </c>
      <c r="I1070" s="4">
        <f>IF($C1070&gt;=65,$C1070-65,0)</f>
        <v>3.5715000000000003</v>
      </c>
    </row>
    <row r="1071" spans="2:9" x14ac:dyDescent="0.2">
      <c r="B1071" s="9">
        <v>41487</v>
      </c>
      <c r="C1071" s="8">
        <v>70.155500000000004</v>
      </c>
      <c r="D1071" s="5" t="str">
        <f>TEXT(B1071,"mmyy")</f>
        <v>0813</v>
      </c>
      <c r="E1071" s="5" t="str">
        <f>LEFT(D1071,2)</f>
        <v>08</v>
      </c>
      <c r="F1071" s="5" t="str">
        <f>TEXT(B1071,"dd")</f>
        <v>01</v>
      </c>
      <c r="G1071" s="5" t="str">
        <f>E1071&amp;F1071</f>
        <v>0801</v>
      </c>
      <c r="H1071" s="4">
        <f>IF($C1071&lt;65,65-$C1071,0)</f>
        <v>0</v>
      </c>
      <c r="I1071" s="4">
        <f>IF($C1071&gt;=65,$C1071-65,0)</f>
        <v>5.1555000000000035</v>
      </c>
    </row>
    <row r="1072" spans="2:9" x14ac:dyDescent="0.2">
      <c r="B1072" s="9">
        <v>41488</v>
      </c>
      <c r="C1072" s="8">
        <v>71.906000000000006</v>
      </c>
      <c r="D1072" s="5" t="str">
        <f>TEXT(B1072,"mmyy")</f>
        <v>0813</v>
      </c>
      <c r="E1072" s="5" t="str">
        <f>LEFT(D1072,2)</f>
        <v>08</v>
      </c>
      <c r="F1072" s="5" t="str">
        <f>TEXT(B1072,"dd")</f>
        <v>02</v>
      </c>
      <c r="G1072" s="5" t="str">
        <f>E1072&amp;F1072</f>
        <v>0802</v>
      </c>
      <c r="H1072" s="4">
        <f>IF($C1072&lt;65,65-$C1072,0)</f>
        <v>0</v>
      </c>
      <c r="I1072" s="4">
        <f>IF($C1072&gt;=65,$C1072-65,0)</f>
        <v>6.9060000000000059</v>
      </c>
    </row>
    <row r="1073" spans="2:9" x14ac:dyDescent="0.2">
      <c r="B1073" s="9">
        <v>41489</v>
      </c>
      <c r="C1073" s="8">
        <v>69.948499999999996</v>
      </c>
      <c r="D1073" s="5" t="str">
        <f>TEXT(B1073,"mmyy")</f>
        <v>0813</v>
      </c>
      <c r="E1073" s="5" t="str">
        <f>LEFT(D1073,2)</f>
        <v>08</v>
      </c>
      <c r="F1073" s="5" t="str">
        <f>TEXT(B1073,"dd")</f>
        <v>03</v>
      </c>
      <c r="G1073" s="5" t="str">
        <f>E1073&amp;F1073</f>
        <v>0803</v>
      </c>
      <c r="H1073" s="4">
        <f>IF($C1073&lt;65,65-$C1073,0)</f>
        <v>0</v>
      </c>
      <c r="I1073" s="4">
        <f>IF($C1073&gt;=65,$C1073-65,0)</f>
        <v>4.9484999999999957</v>
      </c>
    </row>
    <row r="1074" spans="2:9" x14ac:dyDescent="0.2">
      <c r="B1074" s="9">
        <v>41490</v>
      </c>
      <c r="C1074" s="8">
        <v>67.653499999999994</v>
      </c>
      <c r="D1074" s="5" t="str">
        <f>TEXT(B1074,"mmyy")</f>
        <v>0813</v>
      </c>
      <c r="E1074" s="5" t="str">
        <f>LEFT(D1074,2)</f>
        <v>08</v>
      </c>
      <c r="F1074" s="5" t="str">
        <f>TEXT(B1074,"dd")</f>
        <v>04</v>
      </c>
      <c r="G1074" s="5" t="str">
        <f>E1074&amp;F1074</f>
        <v>0804</v>
      </c>
      <c r="H1074" s="4">
        <f>IF($C1074&lt;65,65-$C1074,0)</f>
        <v>0</v>
      </c>
      <c r="I1074" s="4">
        <f>IF($C1074&gt;=65,$C1074-65,0)</f>
        <v>2.653499999999994</v>
      </c>
    </row>
    <row r="1075" spans="2:9" x14ac:dyDescent="0.2">
      <c r="B1075" s="9">
        <v>41491</v>
      </c>
      <c r="C1075" s="8">
        <v>69.021500000000003</v>
      </c>
      <c r="D1075" s="5" t="str">
        <f>TEXT(B1075,"mmyy")</f>
        <v>0813</v>
      </c>
      <c r="E1075" s="5" t="str">
        <f>LEFT(D1075,2)</f>
        <v>08</v>
      </c>
      <c r="F1075" s="5" t="str">
        <f>TEXT(B1075,"dd")</f>
        <v>05</v>
      </c>
      <c r="G1075" s="5" t="str">
        <f>E1075&amp;F1075</f>
        <v>0805</v>
      </c>
      <c r="H1075" s="4">
        <f>IF($C1075&lt;65,65-$C1075,0)</f>
        <v>0</v>
      </c>
      <c r="I1075" s="4">
        <f>IF($C1075&gt;=65,$C1075-65,0)</f>
        <v>4.0215000000000032</v>
      </c>
    </row>
    <row r="1076" spans="2:9" x14ac:dyDescent="0.2">
      <c r="B1076" s="9">
        <v>41492</v>
      </c>
      <c r="C1076" s="8">
        <v>73.588999999999999</v>
      </c>
      <c r="D1076" s="5" t="str">
        <f>TEXT(B1076,"mmyy")</f>
        <v>0813</v>
      </c>
      <c r="E1076" s="5" t="str">
        <f>LEFT(D1076,2)</f>
        <v>08</v>
      </c>
      <c r="F1076" s="5" t="str">
        <f>TEXT(B1076,"dd")</f>
        <v>06</v>
      </c>
      <c r="G1076" s="5" t="str">
        <f>E1076&amp;F1076</f>
        <v>0806</v>
      </c>
      <c r="H1076" s="4">
        <f>IF($C1076&lt;65,65-$C1076,0)</f>
        <v>0</v>
      </c>
      <c r="I1076" s="4">
        <f>IF($C1076&gt;=65,$C1076-65,0)</f>
        <v>8.5889999999999986</v>
      </c>
    </row>
    <row r="1077" spans="2:9" x14ac:dyDescent="0.2">
      <c r="B1077" s="9">
        <v>41493</v>
      </c>
      <c r="C1077" s="8">
        <v>76.4375</v>
      </c>
      <c r="D1077" s="5" t="str">
        <f>TEXT(B1077,"mmyy")</f>
        <v>0813</v>
      </c>
      <c r="E1077" s="5" t="str">
        <f>LEFT(D1077,2)</f>
        <v>08</v>
      </c>
      <c r="F1077" s="5" t="str">
        <f>TEXT(B1077,"dd")</f>
        <v>07</v>
      </c>
      <c r="G1077" s="5" t="str">
        <f>E1077&amp;F1077</f>
        <v>0807</v>
      </c>
      <c r="H1077" s="4">
        <f>IF($C1077&lt;65,65-$C1077,0)</f>
        <v>0</v>
      </c>
      <c r="I1077" s="4">
        <f>IF($C1077&gt;=65,$C1077-65,0)</f>
        <v>11.4375</v>
      </c>
    </row>
    <row r="1078" spans="2:9" x14ac:dyDescent="0.2">
      <c r="B1078" s="9">
        <v>41494</v>
      </c>
      <c r="C1078" s="8">
        <v>73.314499999999995</v>
      </c>
      <c r="D1078" s="5" t="str">
        <f>TEXT(B1078,"mmyy")</f>
        <v>0813</v>
      </c>
      <c r="E1078" s="5" t="str">
        <f>LEFT(D1078,2)</f>
        <v>08</v>
      </c>
      <c r="F1078" s="5" t="str">
        <f>TEXT(B1078,"dd")</f>
        <v>08</v>
      </c>
      <c r="G1078" s="5" t="str">
        <f>E1078&amp;F1078</f>
        <v>0808</v>
      </c>
      <c r="H1078" s="4">
        <f>IF($C1078&lt;65,65-$C1078,0)</f>
        <v>0</v>
      </c>
      <c r="I1078" s="4">
        <f>IF($C1078&gt;=65,$C1078-65,0)</f>
        <v>8.3144999999999953</v>
      </c>
    </row>
    <row r="1079" spans="2:9" x14ac:dyDescent="0.2">
      <c r="B1079" s="9">
        <v>41495</v>
      </c>
      <c r="C1079" s="8">
        <v>73.912999999999997</v>
      </c>
      <c r="D1079" s="5" t="str">
        <f>TEXT(B1079,"mmyy")</f>
        <v>0813</v>
      </c>
      <c r="E1079" s="5" t="str">
        <f>LEFT(D1079,2)</f>
        <v>08</v>
      </c>
      <c r="F1079" s="5" t="str">
        <f>TEXT(B1079,"dd")</f>
        <v>09</v>
      </c>
      <c r="G1079" s="5" t="str">
        <f>E1079&amp;F1079</f>
        <v>0809</v>
      </c>
      <c r="H1079" s="4">
        <f>IF($C1079&lt;65,65-$C1079,0)</f>
        <v>0</v>
      </c>
      <c r="I1079" s="4">
        <f>IF($C1079&gt;=65,$C1079-65,0)</f>
        <v>8.9129999999999967</v>
      </c>
    </row>
    <row r="1080" spans="2:9" x14ac:dyDescent="0.2">
      <c r="B1080" s="9">
        <v>41496</v>
      </c>
      <c r="C1080" s="8">
        <v>73.183999999999997</v>
      </c>
      <c r="D1080" s="5" t="str">
        <f>TEXT(B1080,"mmyy")</f>
        <v>0813</v>
      </c>
      <c r="E1080" s="5" t="str">
        <f>LEFT(D1080,2)</f>
        <v>08</v>
      </c>
      <c r="F1080" s="5" t="str">
        <f>TEXT(B1080,"dd")</f>
        <v>10</v>
      </c>
      <c r="G1080" s="5" t="str">
        <f>E1080&amp;F1080</f>
        <v>0810</v>
      </c>
      <c r="H1080" s="4">
        <f>IF($C1080&lt;65,65-$C1080,0)</f>
        <v>0</v>
      </c>
      <c r="I1080" s="4">
        <f>IF($C1080&gt;=65,$C1080-65,0)</f>
        <v>8.1839999999999975</v>
      </c>
    </row>
    <row r="1081" spans="2:9" x14ac:dyDescent="0.2">
      <c r="B1081" s="9">
        <v>41497</v>
      </c>
      <c r="C1081" s="8">
        <v>73.328000000000003</v>
      </c>
      <c r="D1081" s="5" t="str">
        <f>TEXT(B1081,"mmyy")</f>
        <v>0813</v>
      </c>
      <c r="E1081" s="5" t="str">
        <f>LEFT(D1081,2)</f>
        <v>08</v>
      </c>
      <c r="F1081" s="5" t="str">
        <f>TEXT(B1081,"dd")</f>
        <v>11</v>
      </c>
      <c r="G1081" s="5" t="str">
        <f>E1081&amp;F1081</f>
        <v>0811</v>
      </c>
      <c r="H1081" s="4">
        <f>IF($C1081&lt;65,65-$C1081,0)</f>
        <v>0</v>
      </c>
      <c r="I1081" s="4">
        <f>IF($C1081&gt;=65,$C1081-65,0)</f>
        <v>8.328000000000003</v>
      </c>
    </row>
    <row r="1082" spans="2:9" x14ac:dyDescent="0.2">
      <c r="B1082" s="9">
        <v>41498</v>
      </c>
      <c r="C1082" s="8">
        <v>74.016499999999994</v>
      </c>
      <c r="D1082" s="5" t="str">
        <f>TEXT(B1082,"mmyy")</f>
        <v>0813</v>
      </c>
      <c r="E1082" s="5" t="str">
        <f>LEFT(D1082,2)</f>
        <v>08</v>
      </c>
      <c r="F1082" s="5" t="str">
        <f>TEXT(B1082,"dd")</f>
        <v>12</v>
      </c>
      <c r="G1082" s="5" t="str">
        <f>E1082&amp;F1082</f>
        <v>0812</v>
      </c>
      <c r="H1082" s="4">
        <f>IF($C1082&lt;65,65-$C1082,0)</f>
        <v>0</v>
      </c>
      <c r="I1082" s="4">
        <f>IF($C1082&gt;=65,$C1082-65,0)</f>
        <v>9.0164999999999935</v>
      </c>
    </row>
    <row r="1083" spans="2:9" x14ac:dyDescent="0.2">
      <c r="B1083" s="9">
        <v>41499</v>
      </c>
      <c r="C1083" s="8">
        <v>62.411000000000001</v>
      </c>
      <c r="D1083" s="5" t="str">
        <f>TEXT(B1083,"mmyy")</f>
        <v>0813</v>
      </c>
      <c r="E1083" s="5" t="str">
        <f>LEFT(D1083,2)</f>
        <v>08</v>
      </c>
      <c r="F1083" s="5" t="str">
        <f>TEXT(B1083,"dd")</f>
        <v>13</v>
      </c>
      <c r="G1083" s="5" t="str">
        <f>E1083&amp;F1083</f>
        <v>0813</v>
      </c>
      <c r="H1083" s="4">
        <f>IF($C1083&lt;65,65-$C1083,0)</f>
        <v>2.5889999999999986</v>
      </c>
      <c r="I1083" s="4">
        <f>IF($C1083&gt;=65,$C1083-65,0)</f>
        <v>0</v>
      </c>
    </row>
    <row r="1084" spans="2:9" x14ac:dyDescent="0.2">
      <c r="B1084" s="9">
        <v>41500</v>
      </c>
      <c r="C1084" s="8">
        <v>60.808999999999997</v>
      </c>
      <c r="D1084" s="5" t="str">
        <f>TEXT(B1084,"mmyy")</f>
        <v>0813</v>
      </c>
      <c r="E1084" s="5" t="str">
        <f>LEFT(D1084,2)</f>
        <v>08</v>
      </c>
      <c r="F1084" s="5" t="str">
        <f>TEXT(B1084,"dd")</f>
        <v>14</v>
      </c>
      <c r="G1084" s="5" t="str">
        <f>E1084&amp;F1084</f>
        <v>0814</v>
      </c>
      <c r="H1084" s="4">
        <f>IF($C1084&lt;65,65-$C1084,0)</f>
        <v>4.1910000000000025</v>
      </c>
      <c r="I1084" s="4">
        <f>IF($C1084&gt;=65,$C1084-65,0)</f>
        <v>0</v>
      </c>
    </row>
    <row r="1085" spans="2:9" x14ac:dyDescent="0.2">
      <c r="B1085" s="9">
        <v>41501</v>
      </c>
      <c r="C1085" s="8">
        <v>63.805999999999997</v>
      </c>
      <c r="D1085" s="5" t="str">
        <f>TEXT(B1085,"mmyy")</f>
        <v>0813</v>
      </c>
      <c r="E1085" s="5" t="str">
        <f>LEFT(D1085,2)</f>
        <v>08</v>
      </c>
      <c r="F1085" s="5" t="str">
        <f>TEXT(B1085,"dd")</f>
        <v>15</v>
      </c>
      <c r="G1085" s="5" t="str">
        <f>E1085&amp;F1085</f>
        <v>0815</v>
      </c>
      <c r="H1085" s="4">
        <f>IF($C1085&lt;65,65-$C1085,0)</f>
        <v>1.1940000000000026</v>
      </c>
      <c r="I1085" s="4">
        <f>IF($C1085&gt;=65,$C1085-65,0)</f>
        <v>0</v>
      </c>
    </row>
    <row r="1086" spans="2:9" x14ac:dyDescent="0.2">
      <c r="B1086" s="9">
        <v>41502</v>
      </c>
      <c r="C1086" s="8">
        <v>67.104500000000002</v>
      </c>
      <c r="D1086" s="5" t="str">
        <f>TEXT(B1086,"mmyy")</f>
        <v>0813</v>
      </c>
      <c r="E1086" s="5" t="str">
        <f>LEFT(D1086,2)</f>
        <v>08</v>
      </c>
      <c r="F1086" s="5" t="str">
        <f>TEXT(B1086,"dd")</f>
        <v>16</v>
      </c>
      <c r="G1086" s="5" t="str">
        <f>E1086&amp;F1086</f>
        <v>0816</v>
      </c>
      <c r="H1086" s="4">
        <f>IF($C1086&lt;65,65-$C1086,0)</f>
        <v>0</v>
      </c>
      <c r="I1086" s="4">
        <f>IF($C1086&gt;=65,$C1086-65,0)</f>
        <v>2.1045000000000016</v>
      </c>
    </row>
    <row r="1087" spans="2:9" x14ac:dyDescent="0.2">
      <c r="B1087" s="9">
        <v>41503</v>
      </c>
      <c r="C1087" s="8">
        <v>68.922499999999999</v>
      </c>
      <c r="D1087" s="5" t="str">
        <f>TEXT(B1087,"mmyy")</f>
        <v>0813</v>
      </c>
      <c r="E1087" s="5" t="str">
        <f>LEFT(D1087,2)</f>
        <v>08</v>
      </c>
      <c r="F1087" s="5" t="str">
        <f>TEXT(B1087,"dd")</f>
        <v>17</v>
      </c>
      <c r="G1087" s="5" t="str">
        <f>E1087&amp;F1087</f>
        <v>0817</v>
      </c>
      <c r="H1087" s="4">
        <f>IF($C1087&lt;65,65-$C1087,0)</f>
        <v>0</v>
      </c>
      <c r="I1087" s="4">
        <f>IF($C1087&gt;=65,$C1087-65,0)</f>
        <v>3.9224999999999994</v>
      </c>
    </row>
    <row r="1088" spans="2:9" x14ac:dyDescent="0.2">
      <c r="B1088" s="9">
        <v>41504</v>
      </c>
      <c r="C1088" s="8">
        <v>70.704499999999996</v>
      </c>
      <c r="D1088" s="5" t="str">
        <f>TEXT(B1088,"mmyy")</f>
        <v>0813</v>
      </c>
      <c r="E1088" s="5" t="str">
        <f>LEFT(D1088,2)</f>
        <v>08</v>
      </c>
      <c r="F1088" s="5" t="str">
        <f>TEXT(B1088,"dd")</f>
        <v>18</v>
      </c>
      <c r="G1088" s="5" t="str">
        <f>E1088&amp;F1088</f>
        <v>0818</v>
      </c>
      <c r="H1088" s="4">
        <f>IF($C1088&lt;65,65-$C1088,0)</f>
        <v>0</v>
      </c>
      <c r="I1088" s="4">
        <f>IF($C1088&gt;=65,$C1088-65,0)</f>
        <v>5.7044999999999959</v>
      </c>
    </row>
    <row r="1089" spans="2:9" x14ac:dyDescent="0.2">
      <c r="B1089" s="9">
        <v>41505</v>
      </c>
      <c r="C1089" s="8">
        <v>72.549499999999995</v>
      </c>
      <c r="D1089" s="5" t="str">
        <f>TEXT(B1089,"mmyy")</f>
        <v>0813</v>
      </c>
      <c r="E1089" s="5" t="str">
        <f>LEFT(D1089,2)</f>
        <v>08</v>
      </c>
      <c r="F1089" s="5" t="str">
        <f>TEXT(B1089,"dd")</f>
        <v>19</v>
      </c>
      <c r="G1089" s="5" t="str">
        <f>E1089&amp;F1089</f>
        <v>0819</v>
      </c>
      <c r="H1089" s="4">
        <f>IF($C1089&lt;65,65-$C1089,0)</f>
        <v>0</v>
      </c>
      <c r="I1089" s="4">
        <f>IF($C1089&gt;=65,$C1089-65,0)</f>
        <v>7.5494999999999948</v>
      </c>
    </row>
    <row r="1090" spans="2:9" x14ac:dyDescent="0.2">
      <c r="B1090" s="9">
        <v>41506</v>
      </c>
      <c r="C1090" s="8">
        <v>75.47</v>
      </c>
      <c r="D1090" s="5" t="str">
        <f>TEXT(B1090,"mmyy")</f>
        <v>0813</v>
      </c>
      <c r="E1090" s="5" t="str">
        <f>LEFT(D1090,2)</f>
        <v>08</v>
      </c>
      <c r="F1090" s="5" t="str">
        <f>TEXT(B1090,"dd")</f>
        <v>20</v>
      </c>
      <c r="G1090" s="5" t="str">
        <f>E1090&amp;F1090</f>
        <v>0820</v>
      </c>
      <c r="H1090" s="4">
        <f>IF($C1090&lt;65,65-$C1090,0)</f>
        <v>0</v>
      </c>
      <c r="I1090" s="4">
        <f>IF($C1090&gt;=65,$C1090-65,0)</f>
        <v>10.469999999999999</v>
      </c>
    </row>
    <row r="1091" spans="2:9" x14ac:dyDescent="0.2">
      <c r="B1091" s="9">
        <v>41507</v>
      </c>
      <c r="C1091" s="8">
        <v>77.481499999999997</v>
      </c>
      <c r="D1091" s="5" t="str">
        <f>TEXT(B1091,"mmyy")</f>
        <v>0813</v>
      </c>
      <c r="E1091" s="5" t="str">
        <f>LEFT(D1091,2)</f>
        <v>08</v>
      </c>
      <c r="F1091" s="5" t="str">
        <f>TEXT(B1091,"dd")</f>
        <v>21</v>
      </c>
      <c r="G1091" s="5" t="str">
        <f>E1091&amp;F1091</f>
        <v>0821</v>
      </c>
      <c r="H1091" s="4">
        <f>IF($C1091&lt;65,65-$C1091,0)</f>
        <v>0</v>
      </c>
      <c r="I1091" s="4">
        <f>IF($C1091&gt;=65,$C1091-65,0)</f>
        <v>12.481499999999997</v>
      </c>
    </row>
    <row r="1092" spans="2:9" x14ac:dyDescent="0.2">
      <c r="B1092" s="9">
        <v>41508</v>
      </c>
      <c r="C1092" s="8">
        <v>73.998500000000007</v>
      </c>
      <c r="D1092" s="5" t="str">
        <f>TEXT(B1092,"mmyy")</f>
        <v>0813</v>
      </c>
      <c r="E1092" s="5" t="str">
        <f>LEFT(D1092,2)</f>
        <v>08</v>
      </c>
      <c r="F1092" s="5" t="str">
        <f>TEXT(B1092,"dd")</f>
        <v>22</v>
      </c>
      <c r="G1092" s="5" t="str">
        <f>E1092&amp;F1092</f>
        <v>0822</v>
      </c>
      <c r="H1092" s="4">
        <f>IF($C1092&lt;65,65-$C1092,0)</f>
        <v>0</v>
      </c>
      <c r="I1092" s="4">
        <f>IF($C1092&gt;=65,$C1092-65,0)</f>
        <v>8.998500000000007</v>
      </c>
    </row>
    <row r="1093" spans="2:9" x14ac:dyDescent="0.2">
      <c r="B1093" s="9">
        <v>41509</v>
      </c>
      <c r="C1093" s="8">
        <v>71.541499999999999</v>
      </c>
      <c r="D1093" s="5" t="str">
        <f>TEXT(B1093,"mmyy")</f>
        <v>0813</v>
      </c>
      <c r="E1093" s="5" t="str">
        <f>LEFT(D1093,2)</f>
        <v>08</v>
      </c>
      <c r="F1093" s="5" t="str">
        <f>TEXT(B1093,"dd")</f>
        <v>23</v>
      </c>
      <c r="G1093" s="5" t="str">
        <f>E1093&amp;F1093</f>
        <v>0823</v>
      </c>
      <c r="H1093" s="4">
        <f>IF($C1093&lt;65,65-$C1093,0)</f>
        <v>0</v>
      </c>
      <c r="I1093" s="4">
        <f>IF($C1093&gt;=65,$C1093-65,0)</f>
        <v>6.5414999999999992</v>
      </c>
    </row>
    <row r="1094" spans="2:9" x14ac:dyDescent="0.2">
      <c r="B1094" s="9">
        <v>41510</v>
      </c>
      <c r="C1094" s="8">
        <v>72.540499999999994</v>
      </c>
      <c r="D1094" s="5" t="str">
        <f>TEXT(B1094,"mmyy")</f>
        <v>0813</v>
      </c>
      <c r="E1094" s="5" t="str">
        <f>LEFT(D1094,2)</f>
        <v>08</v>
      </c>
      <c r="F1094" s="5" t="str">
        <f>TEXT(B1094,"dd")</f>
        <v>24</v>
      </c>
      <c r="G1094" s="5" t="str">
        <f>E1094&amp;F1094</f>
        <v>0824</v>
      </c>
      <c r="H1094" s="4">
        <f>IF($C1094&lt;65,65-$C1094,0)</f>
        <v>0</v>
      </c>
      <c r="I1094" s="4">
        <f>IF($C1094&gt;=65,$C1094-65,0)</f>
        <v>7.5404999999999944</v>
      </c>
    </row>
    <row r="1095" spans="2:9" x14ac:dyDescent="0.2">
      <c r="B1095" s="9">
        <v>41511</v>
      </c>
      <c r="C1095" s="8">
        <v>74.822000000000003</v>
      </c>
      <c r="D1095" s="5" t="str">
        <f>TEXT(B1095,"mmyy")</f>
        <v>0813</v>
      </c>
      <c r="E1095" s="5" t="str">
        <f>LEFT(D1095,2)</f>
        <v>08</v>
      </c>
      <c r="F1095" s="5" t="str">
        <f>TEXT(B1095,"dd")</f>
        <v>25</v>
      </c>
      <c r="G1095" s="5" t="str">
        <f>E1095&amp;F1095</f>
        <v>0825</v>
      </c>
      <c r="H1095" s="4">
        <f>IF($C1095&lt;65,65-$C1095,0)</f>
        <v>0</v>
      </c>
      <c r="I1095" s="4">
        <f>IF($C1095&gt;=65,$C1095-65,0)</f>
        <v>9.8220000000000027</v>
      </c>
    </row>
    <row r="1096" spans="2:9" x14ac:dyDescent="0.2">
      <c r="B1096" s="9">
        <v>41512</v>
      </c>
      <c r="C1096" s="8">
        <v>77.256500000000003</v>
      </c>
      <c r="D1096" s="5" t="str">
        <f>TEXT(B1096,"mmyy")</f>
        <v>0813</v>
      </c>
      <c r="E1096" s="5" t="str">
        <f>LEFT(D1096,2)</f>
        <v>08</v>
      </c>
      <c r="F1096" s="5" t="str">
        <f>TEXT(B1096,"dd")</f>
        <v>26</v>
      </c>
      <c r="G1096" s="5" t="str">
        <f>E1096&amp;F1096</f>
        <v>0826</v>
      </c>
      <c r="H1096" s="4">
        <f>IF($C1096&lt;65,65-$C1096,0)</f>
        <v>0</v>
      </c>
      <c r="I1096" s="4">
        <f>IF($C1096&gt;=65,$C1096-65,0)</f>
        <v>12.256500000000003</v>
      </c>
    </row>
    <row r="1097" spans="2:9" x14ac:dyDescent="0.2">
      <c r="B1097" s="9">
        <v>41513</v>
      </c>
      <c r="C1097" s="8">
        <v>80.771000000000001</v>
      </c>
      <c r="D1097" s="5" t="str">
        <f>TEXT(B1097,"mmyy")</f>
        <v>0813</v>
      </c>
      <c r="E1097" s="5" t="str">
        <f>LEFT(D1097,2)</f>
        <v>08</v>
      </c>
      <c r="F1097" s="5" t="str">
        <f>TEXT(B1097,"dd")</f>
        <v>27</v>
      </c>
      <c r="G1097" s="5" t="str">
        <f>E1097&amp;F1097</f>
        <v>0827</v>
      </c>
      <c r="H1097" s="4">
        <f>IF($C1097&lt;65,65-$C1097,0)</f>
        <v>0</v>
      </c>
      <c r="I1097" s="4">
        <f>IF($C1097&gt;=65,$C1097-65,0)</f>
        <v>15.771000000000001</v>
      </c>
    </row>
    <row r="1098" spans="2:9" x14ac:dyDescent="0.2">
      <c r="B1098" s="9">
        <v>41514</v>
      </c>
      <c r="C1098" s="8">
        <v>78.853999999999999</v>
      </c>
      <c r="D1098" s="5" t="str">
        <f>TEXT(B1098,"mmyy")</f>
        <v>0813</v>
      </c>
      <c r="E1098" s="5" t="str">
        <f>LEFT(D1098,2)</f>
        <v>08</v>
      </c>
      <c r="F1098" s="5" t="str">
        <f>TEXT(B1098,"dd")</f>
        <v>28</v>
      </c>
      <c r="G1098" s="5" t="str">
        <f>E1098&amp;F1098</f>
        <v>0828</v>
      </c>
      <c r="H1098" s="4">
        <f>IF($C1098&lt;65,65-$C1098,0)</f>
        <v>0</v>
      </c>
      <c r="I1098" s="4">
        <f>IF($C1098&gt;=65,$C1098-65,0)</f>
        <v>13.853999999999999</v>
      </c>
    </row>
    <row r="1099" spans="2:9" x14ac:dyDescent="0.2">
      <c r="B1099" s="9">
        <v>41515</v>
      </c>
      <c r="C1099" s="8">
        <v>78.039500000000004</v>
      </c>
      <c r="D1099" s="5" t="str">
        <f>TEXT(B1099,"mmyy")</f>
        <v>0813</v>
      </c>
      <c r="E1099" s="5" t="str">
        <f>LEFT(D1099,2)</f>
        <v>08</v>
      </c>
      <c r="F1099" s="5" t="str">
        <f>TEXT(B1099,"dd")</f>
        <v>29</v>
      </c>
      <c r="G1099" s="5" t="str">
        <f>E1099&amp;F1099</f>
        <v>0829</v>
      </c>
      <c r="H1099" s="4">
        <f>IF($C1099&lt;65,65-$C1099,0)</f>
        <v>0</v>
      </c>
      <c r="I1099" s="4">
        <f>IF($C1099&gt;=65,$C1099-65,0)</f>
        <v>13.039500000000004</v>
      </c>
    </row>
    <row r="1100" spans="2:9" x14ac:dyDescent="0.2">
      <c r="B1100" s="9">
        <v>41516</v>
      </c>
      <c r="C1100" s="8">
        <v>80.811499999999995</v>
      </c>
      <c r="D1100" s="5" t="str">
        <f>TEXT(B1100,"mmyy")</f>
        <v>0813</v>
      </c>
      <c r="E1100" s="5" t="str">
        <f>LEFT(D1100,2)</f>
        <v>08</v>
      </c>
      <c r="F1100" s="5" t="str">
        <f>TEXT(B1100,"dd")</f>
        <v>30</v>
      </c>
      <c r="G1100" s="5" t="str">
        <f>E1100&amp;F1100</f>
        <v>0830</v>
      </c>
      <c r="H1100" s="4">
        <f>IF($C1100&lt;65,65-$C1100,0)</f>
        <v>0</v>
      </c>
      <c r="I1100" s="4">
        <f>IF($C1100&gt;=65,$C1100-65,0)</f>
        <v>15.811499999999995</v>
      </c>
    </row>
    <row r="1101" spans="2:9" x14ac:dyDescent="0.2">
      <c r="B1101" s="9">
        <v>41517</v>
      </c>
      <c r="C1101" s="8">
        <v>77.598500000000001</v>
      </c>
      <c r="D1101" s="5" t="str">
        <f>TEXT(B1101,"mmyy")</f>
        <v>0813</v>
      </c>
      <c r="E1101" s="5" t="str">
        <f>LEFT(D1101,2)</f>
        <v>08</v>
      </c>
      <c r="F1101" s="5" t="str">
        <f>TEXT(B1101,"dd")</f>
        <v>31</v>
      </c>
      <c r="G1101" s="5" t="str">
        <f>E1101&amp;F1101</f>
        <v>0831</v>
      </c>
      <c r="H1101" s="4">
        <f>IF($C1101&lt;65,65-$C1101,0)</f>
        <v>0</v>
      </c>
      <c r="I1101" s="4">
        <f>IF($C1101&gt;=65,$C1101-65,0)</f>
        <v>12.598500000000001</v>
      </c>
    </row>
    <row r="1102" spans="2:9" x14ac:dyDescent="0.2">
      <c r="B1102" s="9">
        <v>41518</v>
      </c>
      <c r="C1102" s="8">
        <v>74.871499999999997</v>
      </c>
      <c r="D1102" s="5" t="str">
        <f>TEXT(B1102,"mmyy")</f>
        <v>0913</v>
      </c>
      <c r="E1102" s="5" t="str">
        <f>LEFT(D1102,2)</f>
        <v>09</v>
      </c>
      <c r="F1102" s="5" t="str">
        <f>TEXT(B1102,"dd")</f>
        <v>01</v>
      </c>
      <c r="G1102" s="5" t="str">
        <f>E1102&amp;F1102</f>
        <v>0901</v>
      </c>
      <c r="H1102" s="4">
        <f>IF($C1102&lt;65,65-$C1102,0)</f>
        <v>0</v>
      </c>
      <c r="I1102" s="4">
        <f>IF($C1102&gt;=65,$C1102-65,0)</f>
        <v>9.8714999999999975</v>
      </c>
    </row>
    <row r="1103" spans="2:9" x14ac:dyDescent="0.2">
      <c r="B1103" s="9">
        <v>41519</v>
      </c>
      <c r="C1103" s="8">
        <v>69.417500000000004</v>
      </c>
      <c r="D1103" s="5" t="str">
        <f>TEXT(B1103,"mmyy")</f>
        <v>0913</v>
      </c>
      <c r="E1103" s="5" t="str">
        <f>LEFT(D1103,2)</f>
        <v>09</v>
      </c>
      <c r="F1103" s="5" t="str">
        <f>TEXT(B1103,"dd")</f>
        <v>02</v>
      </c>
      <c r="G1103" s="5" t="str">
        <f>E1103&amp;F1103</f>
        <v>0902</v>
      </c>
      <c r="H1103" s="4">
        <f>IF($C1103&lt;65,65-$C1103,0)</f>
        <v>0</v>
      </c>
      <c r="I1103" s="4">
        <f>IF($C1103&gt;=65,$C1103-65,0)</f>
        <v>4.417500000000004</v>
      </c>
    </row>
    <row r="1104" spans="2:9" x14ac:dyDescent="0.2">
      <c r="B1104" s="9">
        <v>41520</v>
      </c>
      <c r="C1104" s="8">
        <v>65.561000000000007</v>
      </c>
      <c r="D1104" s="5" t="str">
        <f>TEXT(B1104,"mmyy")</f>
        <v>0913</v>
      </c>
      <c r="E1104" s="5" t="str">
        <f>LEFT(D1104,2)</f>
        <v>09</v>
      </c>
      <c r="F1104" s="5" t="str">
        <f>TEXT(B1104,"dd")</f>
        <v>03</v>
      </c>
      <c r="G1104" s="5" t="str">
        <f>E1104&amp;F1104</f>
        <v>0903</v>
      </c>
      <c r="H1104" s="4">
        <f>IF($C1104&lt;65,65-$C1104,0)</f>
        <v>0</v>
      </c>
      <c r="I1104" s="4">
        <f>IF($C1104&gt;=65,$C1104-65,0)</f>
        <v>0.56100000000000705</v>
      </c>
    </row>
    <row r="1105" spans="2:9" x14ac:dyDescent="0.2">
      <c r="B1105" s="9">
        <v>41521</v>
      </c>
      <c r="C1105" s="8">
        <v>68.526499999999999</v>
      </c>
      <c r="D1105" s="5" t="str">
        <f>TEXT(B1105,"mmyy")</f>
        <v>0913</v>
      </c>
      <c r="E1105" s="5" t="str">
        <f>LEFT(D1105,2)</f>
        <v>09</v>
      </c>
      <c r="F1105" s="5" t="str">
        <f>TEXT(B1105,"dd")</f>
        <v>04</v>
      </c>
      <c r="G1105" s="5" t="str">
        <f>E1105&amp;F1105</f>
        <v>0904</v>
      </c>
      <c r="H1105" s="4">
        <f>IF($C1105&lt;65,65-$C1105,0)</f>
        <v>0</v>
      </c>
      <c r="I1105" s="4">
        <f>IF($C1105&gt;=65,$C1105-65,0)</f>
        <v>3.5264999999999986</v>
      </c>
    </row>
    <row r="1106" spans="2:9" x14ac:dyDescent="0.2">
      <c r="B1106" s="9">
        <v>41522</v>
      </c>
      <c r="C1106" s="8">
        <v>68.742500000000007</v>
      </c>
      <c r="D1106" s="5" t="str">
        <f>TEXT(B1106,"mmyy")</f>
        <v>0913</v>
      </c>
      <c r="E1106" s="5" t="str">
        <f>LEFT(D1106,2)</f>
        <v>09</v>
      </c>
      <c r="F1106" s="5" t="str">
        <f>TEXT(B1106,"dd")</f>
        <v>05</v>
      </c>
      <c r="G1106" s="5" t="str">
        <f>E1106&amp;F1106</f>
        <v>0905</v>
      </c>
      <c r="H1106" s="4">
        <f>IF($C1106&lt;65,65-$C1106,0)</f>
        <v>0</v>
      </c>
      <c r="I1106" s="4">
        <f>IF($C1106&gt;=65,$C1106-65,0)</f>
        <v>3.7425000000000068</v>
      </c>
    </row>
    <row r="1107" spans="2:9" x14ac:dyDescent="0.2">
      <c r="B1107" s="9">
        <v>41523</v>
      </c>
      <c r="C1107" s="8">
        <v>69.781999999999996</v>
      </c>
      <c r="D1107" s="5" t="str">
        <f>TEXT(B1107,"mmyy")</f>
        <v>0913</v>
      </c>
      <c r="E1107" s="5" t="str">
        <f>LEFT(D1107,2)</f>
        <v>09</v>
      </c>
      <c r="F1107" s="5" t="str">
        <f>TEXT(B1107,"dd")</f>
        <v>06</v>
      </c>
      <c r="G1107" s="5" t="str">
        <f>E1107&amp;F1107</f>
        <v>0906</v>
      </c>
      <c r="H1107" s="4">
        <f>IF($C1107&lt;65,65-$C1107,0)</f>
        <v>0</v>
      </c>
      <c r="I1107" s="4">
        <f>IF($C1107&gt;=65,$C1107-65,0)</f>
        <v>4.7819999999999965</v>
      </c>
    </row>
    <row r="1108" spans="2:9" x14ac:dyDescent="0.2">
      <c r="B1108" s="9">
        <v>41524</v>
      </c>
      <c r="C1108" s="8">
        <v>74.462000000000003</v>
      </c>
      <c r="D1108" s="5" t="str">
        <f>TEXT(B1108,"mmyy")</f>
        <v>0913</v>
      </c>
      <c r="E1108" s="5" t="str">
        <f>LEFT(D1108,2)</f>
        <v>09</v>
      </c>
      <c r="F1108" s="5" t="str">
        <f>TEXT(B1108,"dd")</f>
        <v>07</v>
      </c>
      <c r="G1108" s="5" t="str">
        <f>E1108&amp;F1108</f>
        <v>0907</v>
      </c>
      <c r="H1108" s="4">
        <f>IF($C1108&lt;65,65-$C1108,0)</f>
        <v>0</v>
      </c>
      <c r="I1108" s="4">
        <f>IF($C1108&gt;=65,$C1108-65,0)</f>
        <v>9.4620000000000033</v>
      </c>
    </row>
    <row r="1109" spans="2:9" x14ac:dyDescent="0.2">
      <c r="B1109" s="9">
        <v>41525</v>
      </c>
      <c r="C1109" s="8">
        <v>72.86</v>
      </c>
      <c r="D1109" s="5" t="str">
        <f>TEXT(B1109,"mmyy")</f>
        <v>0913</v>
      </c>
      <c r="E1109" s="5" t="str">
        <f>LEFT(D1109,2)</f>
        <v>09</v>
      </c>
      <c r="F1109" s="5" t="str">
        <f>TEXT(B1109,"dd")</f>
        <v>08</v>
      </c>
      <c r="G1109" s="5" t="str">
        <f>E1109&amp;F1109</f>
        <v>0908</v>
      </c>
      <c r="H1109" s="4">
        <f>IF($C1109&lt;65,65-$C1109,0)</f>
        <v>0</v>
      </c>
      <c r="I1109" s="4">
        <f>IF($C1109&gt;=65,$C1109-65,0)</f>
        <v>7.8599999999999994</v>
      </c>
    </row>
    <row r="1110" spans="2:9" x14ac:dyDescent="0.2">
      <c r="B1110" s="9">
        <v>41526</v>
      </c>
      <c r="C1110" s="8">
        <v>78.948499999999996</v>
      </c>
      <c r="D1110" s="5" t="str">
        <f>TEXT(B1110,"mmyy")</f>
        <v>0913</v>
      </c>
      <c r="E1110" s="5" t="str">
        <f>LEFT(D1110,2)</f>
        <v>09</v>
      </c>
      <c r="F1110" s="5" t="str">
        <f>TEXT(B1110,"dd")</f>
        <v>09</v>
      </c>
      <c r="G1110" s="5" t="str">
        <f>E1110&amp;F1110</f>
        <v>0909</v>
      </c>
      <c r="H1110" s="4">
        <f>IF($C1110&lt;65,65-$C1110,0)</f>
        <v>0</v>
      </c>
      <c r="I1110" s="4">
        <f>IF($C1110&gt;=65,$C1110-65,0)</f>
        <v>13.948499999999996</v>
      </c>
    </row>
    <row r="1111" spans="2:9" x14ac:dyDescent="0.2">
      <c r="B1111" s="9">
        <v>41527</v>
      </c>
      <c r="C1111" s="8">
        <v>83.983999999999995</v>
      </c>
      <c r="D1111" s="5" t="str">
        <f>TEXT(B1111,"mmyy")</f>
        <v>0913</v>
      </c>
      <c r="E1111" s="5" t="str">
        <f>LEFT(D1111,2)</f>
        <v>09</v>
      </c>
      <c r="F1111" s="5" t="str">
        <f>TEXT(B1111,"dd")</f>
        <v>10</v>
      </c>
      <c r="G1111" s="5" t="str">
        <f>E1111&amp;F1111</f>
        <v>0910</v>
      </c>
      <c r="H1111" s="4">
        <f>IF($C1111&lt;65,65-$C1111,0)</f>
        <v>0</v>
      </c>
      <c r="I1111" s="4">
        <f>IF($C1111&gt;=65,$C1111-65,0)</f>
        <v>18.983999999999995</v>
      </c>
    </row>
    <row r="1112" spans="2:9" x14ac:dyDescent="0.2">
      <c r="B1112" s="9">
        <v>41528</v>
      </c>
      <c r="C1112" s="8">
        <v>82.147999999999996</v>
      </c>
      <c r="D1112" s="5" t="str">
        <f>TEXT(B1112,"mmyy")</f>
        <v>0913</v>
      </c>
      <c r="E1112" s="5" t="str">
        <f>LEFT(D1112,2)</f>
        <v>09</v>
      </c>
      <c r="F1112" s="5" t="str">
        <f>TEXT(B1112,"dd")</f>
        <v>11</v>
      </c>
      <c r="G1112" s="5" t="str">
        <f>E1112&amp;F1112</f>
        <v>0911</v>
      </c>
      <c r="H1112" s="4">
        <f>IF($C1112&lt;65,65-$C1112,0)</f>
        <v>0</v>
      </c>
      <c r="I1112" s="4">
        <f>IF($C1112&gt;=65,$C1112-65,0)</f>
        <v>17.147999999999996</v>
      </c>
    </row>
    <row r="1113" spans="2:9" x14ac:dyDescent="0.2">
      <c r="B1113" s="9">
        <v>41529</v>
      </c>
      <c r="C1113" s="8">
        <v>68.432000000000002</v>
      </c>
      <c r="D1113" s="5" t="str">
        <f>TEXT(B1113,"mmyy")</f>
        <v>0913</v>
      </c>
      <c r="E1113" s="5" t="str">
        <f>LEFT(D1113,2)</f>
        <v>09</v>
      </c>
      <c r="F1113" s="5" t="str">
        <f>TEXT(B1113,"dd")</f>
        <v>12</v>
      </c>
      <c r="G1113" s="5" t="str">
        <f>E1113&amp;F1113</f>
        <v>0912</v>
      </c>
      <c r="H1113" s="4">
        <f>IF($C1113&lt;65,65-$C1113,0)</f>
        <v>0</v>
      </c>
      <c r="I1113" s="4">
        <f>IF($C1113&gt;=65,$C1113-65,0)</f>
        <v>3.4320000000000022</v>
      </c>
    </row>
    <row r="1114" spans="2:9" x14ac:dyDescent="0.2">
      <c r="B1114" s="9">
        <v>41530</v>
      </c>
      <c r="C1114" s="8">
        <v>55.377499999999998</v>
      </c>
      <c r="D1114" s="5" t="str">
        <f>TEXT(B1114,"mmyy")</f>
        <v>0913</v>
      </c>
      <c r="E1114" s="5" t="str">
        <f>LEFT(D1114,2)</f>
        <v>09</v>
      </c>
      <c r="F1114" s="5" t="str">
        <f>TEXT(B1114,"dd")</f>
        <v>13</v>
      </c>
      <c r="G1114" s="5" t="str">
        <f>E1114&amp;F1114</f>
        <v>0913</v>
      </c>
      <c r="H1114" s="4">
        <f>IF($C1114&lt;65,65-$C1114,0)</f>
        <v>9.6225000000000023</v>
      </c>
      <c r="I1114" s="4">
        <f>IF($C1114&gt;=65,$C1114-65,0)</f>
        <v>0</v>
      </c>
    </row>
    <row r="1115" spans="2:9" x14ac:dyDescent="0.2">
      <c r="B1115" s="9">
        <v>41531</v>
      </c>
      <c r="C1115" s="8">
        <v>57.820999999999998</v>
      </c>
      <c r="D1115" s="5" t="str">
        <f>TEXT(B1115,"mmyy")</f>
        <v>0913</v>
      </c>
      <c r="E1115" s="5" t="str">
        <f>LEFT(D1115,2)</f>
        <v>09</v>
      </c>
      <c r="F1115" s="5" t="str">
        <f>TEXT(B1115,"dd")</f>
        <v>14</v>
      </c>
      <c r="G1115" s="5" t="str">
        <f>E1115&amp;F1115</f>
        <v>0914</v>
      </c>
      <c r="H1115" s="4">
        <f>IF($C1115&lt;65,65-$C1115,0)</f>
        <v>7.179000000000002</v>
      </c>
      <c r="I1115" s="4">
        <f>IF($C1115&gt;=65,$C1115-65,0)</f>
        <v>0</v>
      </c>
    </row>
    <row r="1116" spans="2:9" x14ac:dyDescent="0.2">
      <c r="B1116" s="9">
        <v>41532</v>
      </c>
      <c r="C1116" s="8">
        <v>60.917000000000002</v>
      </c>
      <c r="D1116" s="5" t="str">
        <f>TEXT(B1116,"mmyy")</f>
        <v>0913</v>
      </c>
      <c r="E1116" s="5" t="str">
        <f>LEFT(D1116,2)</f>
        <v>09</v>
      </c>
      <c r="F1116" s="5" t="str">
        <f>TEXT(B1116,"dd")</f>
        <v>15</v>
      </c>
      <c r="G1116" s="5" t="str">
        <f>E1116&amp;F1116</f>
        <v>0915</v>
      </c>
      <c r="H1116" s="4">
        <f>IF($C1116&lt;65,65-$C1116,0)</f>
        <v>4.0829999999999984</v>
      </c>
      <c r="I1116" s="4">
        <f>IF($C1116&gt;=65,$C1116-65,0)</f>
        <v>0</v>
      </c>
    </row>
    <row r="1117" spans="2:9" x14ac:dyDescent="0.2">
      <c r="B1117" s="9">
        <v>41533</v>
      </c>
      <c r="C1117" s="8">
        <v>59.9405</v>
      </c>
      <c r="D1117" s="5" t="str">
        <f>TEXT(B1117,"mmyy")</f>
        <v>0913</v>
      </c>
      <c r="E1117" s="5" t="str">
        <f>LEFT(D1117,2)</f>
        <v>09</v>
      </c>
      <c r="F1117" s="5" t="str">
        <f>TEXT(B1117,"dd")</f>
        <v>16</v>
      </c>
      <c r="G1117" s="5" t="str">
        <f>E1117&amp;F1117</f>
        <v>0916</v>
      </c>
      <c r="H1117" s="4">
        <f>IF($C1117&lt;65,65-$C1117,0)</f>
        <v>5.0594999999999999</v>
      </c>
      <c r="I1117" s="4">
        <f>IF($C1117&gt;=65,$C1117-65,0)</f>
        <v>0</v>
      </c>
    </row>
    <row r="1118" spans="2:9" x14ac:dyDescent="0.2">
      <c r="B1118" s="9">
        <v>41534</v>
      </c>
      <c r="C1118" s="8">
        <v>61.475000000000001</v>
      </c>
      <c r="D1118" s="5" t="str">
        <f>TEXT(B1118,"mmyy")</f>
        <v>0913</v>
      </c>
      <c r="E1118" s="5" t="str">
        <f>LEFT(D1118,2)</f>
        <v>09</v>
      </c>
      <c r="F1118" s="5" t="str">
        <f>TEXT(B1118,"dd")</f>
        <v>17</v>
      </c>
      <c r="G1118" s="5" t="str">
        <f>E1118&amp;F1118</f>
        <v>0917</v>
      </c>
      <c r="H1118" s="4">
        <f>IF($C1118&lt;65,65-$C1118,0)</f>
        <v>3.5249999999999986</v>
      </c>
      <c r="I1118" s="4">
        <f>IF($C1118&gt;=65,$C1118-65,0)</f>
        <v>0</v>
      </c>
    </row>
    <row r="1119" spans="2:9" x14ac:dyDescent="0.2">
      <c r="B1119" s="9">
        <v>41535</v>
      </c>
      <c r="C1119" s="8">
        <v>70.029499999999999</v>
      </c>
      <c r="D1119" s="5" t="str">
        <f>TEXT(B1119,"mmyy")</f>
        <v>0913</v>
      </c>
      <c r="E1119" s="5" t="str">
        <f>LEFT(D1119,2)</f>
        <v>09</v>
      </c>
      <c r="F1119" s="5" t="str">
        <f>TEXT(B1119,"dd")</f>
        <v>18</v>
      </c>
      <c r="G1119" s="5" t="str">
        <f>E1119&amp;F1119</f>
        <v>0918</v>
      </c>
      <c r="H1119" s="4">
        <f>IF($C1119&lt;65,65-$C1119,0)</f>
        <v>0</v>
      </c>
      <c r="I1119" s="4">
        <f>IF($C1119&gt;=65,$C1119-65,0)</f>
        <v>5.0294999999999987</v>
      </c>
    </row>
    <row r="1120" spans="2:9" x14ac:dyDescent="0.2">
      <c r="B1120" s="9">
        <v>41536</v>
      </c>
      <c r="C1120" s="8">
        <v>72.706999999999994</v>
      </c>
      <c r="D1120" s="5" t="str">
        <f>TEXT(B1120,"mmyy")</f>
        <v>0913</v>
      </c>
      <c r="E1120" s="5" t="str">
        <f>LEFT(D1120,2)</f>
        <v>09</v>
      </c>
      <c r="F1120" s="5" t="str">
        <f>TEXT(B1120,"dd")</f>
        <v>19</v>
      </c>
      <c r="G1120" s="5" t="str">
        <f>E1120&amp;F1120</f>
        <v>0919</v>
      </c>
      <c r="H1120" s="4">
        <f>IF($C1120&lt;65,65-$C1120,0)</f>
        <v>0</v>
      </c>
      <c r="I1120" s="4">
        <f>IF($C1120&gt;=65,$C1120-65,0)</f>
        <v>7.7069999999999936</v>
      </c>
    </row>
    <row r="1121" spans="2:9" x14ac:dyDescent="0.2">
      <c r="B1121" s="9">
        <v>41537</v>
      </c>
      <c r="C1121" s="8">
        <v>66.600499999999997</v>
      </c>
      <c r="D1121" s="5" t="str">
        <f>TEXT(B1121,"mmyy")</f>
        <v>0913</v>
      </c>
      <c r="E1121" s="5" t="str">
        <f>LEFT(D1121,2)</f>
        <v>09</v>
      </c>
      <c r="F1121" s="5" t="str">
        <f>TEXT(B1121,"dd")</f>
        <v>20</v>
      </c>
      <c r="G1121" s="5" t="str">
        <f>E1121&amp;F1121</f>
        <v>0920</v>
      </c>
      <c r="H1121" s="4">
        <f>IF($C1121&lt;65,65-$C1121,0)</f>
        <v>0</v>
      </c>
      <c r="I1121" s="4">
        <f>IF($C1121&gt;=65,$C1121-65,0)</f>
        <v>1.6004999999999967</v>
      </c>
    </row>
    <row r="1122" spans="2:9" x14ac:dyDescent="0.2">
      <c r="B1122" s="9">
        <v>41538</v>
      </c>
      <c r="C1122" s="8">
        <v>59.27</v>
      </c>
      <c r="D1122" s="5" t="str">
        <f>TEXT(B1122,"mmyy")</f>
        <v>0913</v>
      </c>
      <c r="E1122" s="5" t="str">
        <f>LEFT(D1122,2)</f>
        <v>09</v>
      </c>
      <c r="F1122" s="5" t="str">
        <f>TEXT(B1122,"dd")</f>
        <v>21</v>
      </c>
      <c r="G1122" s="5" t="str">
        <f>E1122&amp;F1122</f>
        <v>0921</v>
      </c>
      <c r="H1122" s="4">
        <f>IF($C1122&lt;65,65-$C1122,0)</f>
        <v>5.7299999999999969</v>
      </c>
      <c r="I1122" s="4">
        <f>IF($C1122&gt;=65,$C1122-65,0)</f>
        <v>0</v>
      </c>
    </row>
    <row r="1123" spans="2:9" x14ac:dyDescent="0.2">
      <c r="B1123" s="9">
        <v>41539</v>
      </c>
      <c r="C1123" s="8">
        <v>56.588000000000001</v>
      </c>
      <c r="D1123" s="5" t="str">
        <f>TEXT(B1123,"mmyy")</f>
        <v>0913</v>
      </c>
      <c r="E1123" s="5" t="str">
        <f>LEFT(D1123,2)</f>
        <v>09</v>
      </c>
      <c r="F1123" s="5" t="str">
        <f>TEXT(B1123,"dd")</f>
        <v>22</v>
      </c>
      <c r="G1123" s="5" t="str">
        <f>E1123&amp;F1123</f>
        <v>0922</v>
      </c>
      <c r="H1123" s="4">
        <f>IF($C1123&lt;65,65-$C1123,0)</f>
        <v>8.411999999999999</v>
      </c>
      <c r="I1123" s="4">
        <f>IF($C1123&gt;=65,$C1123-65,0)</f>
        <v>0</v>
      </c>
    </row>
    <row r="1124" spans="2:9" x14ac:dyDescent="0.2">
      <c r="B1124" s="9">
        <v>41540</v>
      </c>
      <c r="C1124" s="8">
        <v>57.875</v>
      </c>
      <c r="D1124" s="5" t="str">
        <f>TEXT(B1124,"mmyy")</f>
        <v>0913</v>
      </c>
      <c r="E1124" s="5" t="str">
        <f>LEFT(D1124,2)</f>
        <v>09</v>
      </c>
      <c r="F1124" s="5" t="str">
        <f>TEXT(B1124,"dd")</f>
        <v>23</v>
      </c>
      <c r="G1124" s="5" t="str">
        <f>E1124&amp;F1124</f>
        <v>0923</v>
      </c>
      <c r="H1124" s="4">
        <f>IF($C1124&lt;65,65-$C1124,0)</f>
        <v>7.125</v>
      </c>
      <c r="I1124" s="4">
        <f>IF($C1124&gt;=65,$C1124-65,0)</f>
        <v>0</v>
      </c>
    </row>
    <row r="1125" spans="2:9" x14ac:dyDescent="0.2">
      <c r="B1125" s="9">
        <v>41541</v>
      </c>
      <c r="C1125" s="8">
        <v>61.024999999999999</v>
      </c>
      <c r="D1125" s="5" t="str">
        <f>TEXT(B1125,"mmyy")</f>
        <v>0913</v>
      </c>
      <c r="E1125" s="5" t="str">
        <f>LEFT(D1125,2)</f>
        <v>09</v>
      </c>
      <c r="F1125" s="5" t="str">
        <f>TEXT(B1125,"dd")</f>
        <v>24</v>
      </c>
      <c r="G1125" s="5" t="str">
        <f>E1125&amp;F1125</f>
        <v>0924</v>
      </c>
      <c r="H1125" s="4">
        <f>IF($C1125&lt;65,65-$C1125,0)</f>
        <v>3.9750000000000014</v>
      </c>
      <c r="I1125" s="4">
        <f>IF($C1125&gt;=65,$C1125-65,0)</f>
        <v>0</v>
      </c>
    </row>
    <row r="1126" spans="2:9" x14ac:dyDescent="0.2">
      <c r="B1126" s="9">
        <v>41542</v>
      </c>
      <c r="C1126" s="8">
        <v>63.401000000000003</v>
      </c>
      <c r="D1126" s="5" t="str">
        <f>TEXT(B1126,"mmyy")</f>
        <v>0913</v>
      </c>
      <c r="E1126" s="5" t="str">
        <f>LEFT(D1126,2)</f>
        <v>09</v>
      </c>
      <c r="F1126" s="5" t="str">
        <f>TEXT(B1126,"dd")</f>
        <v>25</v>
      </c>
      <c r="G1126" s="5" t="str">
        <f>E1126&amp;F1126</f>
        <v>0925</v>
      </c>
      <c r="H1126" s="4">
        <f>IF($C1126&lt;65,65-$C1126,0)</f>
        <v>1.5989999999999966</v>
      </c>
      <c r="I1126" s="4">
        <f>IF($C1126&gt;=65,$C1126-65,0)</f>
        <v>0</v>
      </c>
    </row>
    <row r="1127" spans="2:9" x14ac:dyDescent="0.2">
      <c r="B1127" s="9">
        <v>41543</v>
      </c>
      <c r="C1127" s="8">
        <v>64.332499999999996</v>
      </c>
      <c r="D1127" s="5" t="str">
        <f>TEXT(B1127,"mmyy")</f>
        <v>0913</v>
      </c>
      <c r="E1127" s="5" t="str">
        <f>LEFT(D1127,2)</f>
        <v>09</v>
      </c>
      <c r="F1127" s="5" t="str">
        <f>TEXT(B1127,"dd")</f>
        <v>26</v>
      </c>
      <c r="G1127" s="5" t="str">
        <f>E1127&amp;F1127</f>
        <v>0926</v>
      </c>
      <c r="H1127" s="4">
        <f>IF($C1127&lt;65,65-$C1127,0)</f>
        <v>0.66750000000000398</v>
      </c>
      <c r="I1127" s="4">
        <f>IF($C1127&gt;=65,$C1127-65,0)</f>
        <v>0</v>
      </c>
    </row>
    <row r="1128" spans="2:9" x14ac:dyDescent="0.2">
      <c r="B1128" s="9">
        <v>41544</v>
      </c>
      <c r="C1128" s="8">
        <v>65.021000000000001</v>
      </c>
      <c r="D1128" s="5" t="str">
        <f>TEXT(B1128,"mmyy")</f>
        <v>0913</v>
      </c>
      <c r="E1128" s="5" t="str">
        <f>LEFT(D1128,2)</f>
        <v>09</v>
      </c>
      <c r="F1128" s="5" t="str">
        <f>TEXT(B1128,"dd")</f>
        <v>27</v>
      </c>
      <c r="G1128" s="5" t="str">
        <f>E1128&amp;F1128</f>
        <v>0927</v>
      </c>
      <c r="H1128" s="4">
        <f>IF($C1128&lt;65,65-$C1128,0)</f>
        <v>0</v>
      </c>
      <c r="I1128" s="4">
        <f>IF($C1128&gt;=65,$C1128-65,0)</f>
        <v>2.1000000000000796E-2</v>
      </c>
    </row>
    <row r="1129" spans="2:9" x14ac:dyDescent="0.2">
      <c r="B1129" s="9">
        <v>41545</v>
      </c>
      <c r="C1129" s="8">
        <v>66.888499999999993</v>
      </c>
      <c r="D1129" s="5" t="str">
        <f>TEXT(B1129,"mmyy")</f>
        <v>0913</v>
      </c>
      <c r="E1129" s="5" t="str">
        <f>LEFT(D1129,2)</f>
        <v>09</v>
      </c>
      <c r="F1129" s="5" t="str">
        <f>TEXT(B1129,"dd")</f>
        <v>28</v>
      </c>
      <c r="G1129" s="5" t="str">
        <f>E1129&amp;F1129</f>
        <v>0928</v>
      </c>
      <c r="H1129" s="4">
        <f>IF($C1129&lt;65,65-$C1129,0)</f>
        <v>0</v>
      </c>
      <c r="I1129" s="4">
        <f>IF($C1129&gt;=65,$C1129-65,0)</f>
        <v>1.8884999999999934</v>
      </c>
    </row>
    <row r="1130" spans="2:9" x14ac:dyDescent="0.2">
      <c r="B1130" s="9">
        <v>41546</v>
      </c>
      <c r="C1130" s="8">
        <v>59.544499999999999</v>
      </c>
      <c r="D1130" s="5" t="str">
        <f>TEXT(B1130,"mmyy")</f>
        <v>0913</v>
      </c>
      <c r="E1130" s="5" t="str">
        <f>LEFT(D1130,2)</f>
        <v>09</v>
      </c>
      <c r="F1130" s="5" t="str">
        <f>TEXT(B1130,"dd")</f>
        <v>29</v>
      </c>
      <c r="G1130" s="5" t="str">
        <f>E1130&amp;F1130</f>
        <v>0929</v>
      </c>
      <c r="H1130" s="4">
        <f>IF($C1130&lt;65,65-$C1130,0)</f>
        <v>5.4555000000000007</v>
      </c>
      <c r="I1130" s="4">
        <f>IF($C1130&gt;=65,$C1130-65,0)</f>
        <v>0</v>
      </c>
    </row>
    <row r="1131" spans="2:9" x14ac:dyDescent="0.2">
      <c r="B1131" s="9">
        <v>41547</v>
      </c>
      <c r="C1131" s="8">
        <v>63.823999999999998</v>
      </c>
      <c r="D1131" s="5" t="str">
        <f>TEXT(B1131,"mmyy")</f>
        <v>0913</v>
      </c>
      <c r="E1131" s="5" t="str">
        <f>LEFT(D1131,2)</f>
        <v>09</v>
      </c>
      <c r="F1131" s="5" t="str">
        <f>TEXT(B1131,"dd")</f>
        <v>30</v>
      </c>
      <c r="G1131" s="5" t="str">
        <f>E1131&amp;F1131</f>
        <v>0930</v>
      </c>
      <c r="H1131" s="4">
        <f>IF($C1131&lt;65,65-$C1131,0)</f>
        <v>1.1760000000000019</v>
      </c>
      <c r="I1131" s="4">
        <f>IF($C1131&gt;=65,$C1131-65,0)</f>
        <v>0</v>
      </c>
    </row>
    <row r="1132" spans="2:9" x14ac:dyDescent="0.2">
      <c r="B1132" s="9">
        <v>41548</v>
      </c>
      <c r="C1132" s="8">
        <v>69.106999999999999</v>
      </c>
      <c r="D1132" s="5" t="str">
        <f>TEXT(B1132,"mmyy")</f>
        <v>1013</v>
      </c>
      <c r="E1132" s="5" t="str">
        <f>LEFT(D1132,2)</f>
        <v>10</v>
      </c>
      <c r="F1132" s="5" t="str">
        <f>TEXT(B1132,"dd")</f>
        <v>01</v>
      </c>
      <c r="G1132" s="5" t="str">
        <f>E1132&amp;F1132</f>
        <v>1001</v>
      </c>
      <c r="H1132" s="4">
        <f>IF($C1132&lt;65,65-$C1132,0)</f>
        <v>0</v>
      </c>
      <c r="I1132" s="4">
        <f>IF($C1132&gt;=65,$C1132-65,0)</f>
        <v>4.1069999999999993</v>
      </c>
    </row>
    <row r="1133" spans="2:9" x14ac:dyDescent="0.2">
      <c r="B1133" s="9">
        <v>41549</v>
      </c>
      <c r="C1133" s="8">
        <v>71.802499999999995</v>
      </c>
      <c r="D1133" s="5" t="str">
        <f>TEXT(B1133,"mmyy")</f>
        <v>1013</v>
      </c>
      <c r="E1133" s="5" t="str">
        <f>LEFT(D1133,2)</f>
        <v>10</v>
      </c>
      <c r="F1133" s="5" t="str">
        <f>TEXT(B1133,"dd")</f>
        <v>02</v>
      </c>
      <c r="G1133" s="5" t="str">
        <f>E1133&amp;F1133</f>
        <v>1002</v>
      </c>
      <c r="H1133" s="4">
        <f>IF($C1133&lt;65,65-$C1133,0)</f>
        <v>0</v>
      </c>
      <c r="I1133" s="4">
        <f>IF($C1133&gt;=65,$C1133-65,0)</f>
        <v>6.8024999999999949</v>
      </c>
    </row>
    <row r="1134" spans="2:9" x14ac:dyDescent="0.2">
      <c r="B1134" s="9">
        <v>41550</v>
      </c>
      <c r="C1134" s="8">
        <v>72.981499999999997</v>
      </c>
      <c r="D1134" s="5" t="str">
        <f>TEXT(B1134,"mmyy")</f>
        <v>1013</v>
      </c>
      <c r="E1134" s="5" t="str">
        <f>LEFT(D1134,2)</f>
        <v>10</v>
      </c>
      <c r="F1134" s="5" t="str">
        <f>TEXT(B1134,"dd")</f>
        <v>03</v>
      </c>
      <c r="G1134" s="5" t="str">
        <f>E1134&amp;F1134</f>
        <v>1003</v>
      </c>
      <c r="H1134" s="4">
        <f>IF($C1134&lt;65,65-$C1134,0)</f>
        <v>0</v>
      </c>
      <c r="I1134" s="4">
        <f>IF($C1134&gt;=65,$C1134-65,0)</f>
        <v>7.9814999999999969</v>
      </c>
    </row>
    <row r="1135" spans="2:9" x14ac:dyDescent="0.2">
      <c r="B1135" s="9">
        <v>41551</v>
      </c>
      <c r="C1135" s="8">
        <v>73.017499999999998</v>
      </c>
      <c r="D1135" s="5" t="str">
        <f>TEXT(B1135,"mmyy")</f>
        <v>1013</v>
      </c>
      <c r="E1135" s="5" t="str">
        <f>LEFT(D1135,2)</f>
        <v>10</v>
      </c>
      <c r="F1135" s="5" t="str">
        <f>TEXT(B1135,"dd")</f>
        <v>04</v>
      </c>
      <c r="G1135" s="5" t="str">
        <f>E1135&amp;F1135</f>
        <v>1004</v>
      </c>
      <c r="H1135" s="4">
        <f>IF($C1135&lt;65,65-$C1135,0)</f>
        <v>0</v>
      </c>
      <c r="I1135" s="4">
        <f>IF($C1135&gt;=65,$C1135-65,0)</f>
        <v>8.0174999999999983</v>
      </c>
    </row>
    <row r="1136" spans="2:9" x14ac:dyDescent="0.2">
      <c r="B1136" s="9">
        <v>41552</v>
      </c>
      <c r="C1136" s="8">
        <v>69.575000000000003</v>
      </c>
      <c r="D1136" s="5" t="str">
        <f>TEXT(B1136,"mmyy")</f>
        <v>1013</v>
      </c>
      <c r="E1136" s="5" t="str">
        <f>LEFT(D1136,2)</f>
        <v>10</v>
      </c>
      <c r="F1136" s="5" t="str">
        <f>TEXT(B1136,"dd")</f>
        <v>05</v>
      </c>
      <c r="G1136" s="5" t="str">
        <f>E1136&amp;F1136</f>
        <v>1005</v>
      </c>
      <c r="H1136" s="4">
        <f>IF($C1136&lt;65,65-$C1136,0)</f>
        <v>0</v>
      </c>
      <c r="I1136" s="4">
        <f>IF($C1136&gt;=65,$C1136-65,0)</f>
        <v>4.5750000000000028</v>
      </c>
    </row>
    <row r="1137" spans="2:9" x14ac:dyDescent="0.2">
      <c r="B1137" s="9">
        <v>41553</v>
      </c>
      <c r="C1137" s="8">
        <v>55.0535</v>
      </c>
      <c r="D1137" s="5" t="str">
        <f>TEXT(B1137,"mmyy")</f>
        <v>1013</v>
      </c>
      <c r="E1137" s="5" t="str">
        <f>LEFT(D1137,2)</f>
        <v>10</v>
      </c>
      <c r="F1137" s="5" t="str">
        <f>TEXT(B1137,"dd")</f>
        <v>06</v>
      </c>
      <c r="G1137" s="5" t="str">
        <f>E1137&amp;F1137</f>
        <v>1006</v>
      </c>
      <c r="H1137" s="4">
        <f>IF($C1137&lt;65,65-$C1137,0)</f>
        <v>9.9465000000000003</v>
      </c>
      <c r="I1137" s="4">
        <f>IF($C1137&gt;=65,$C1137-65,0)</f>
        <v>0</v>
      </c>
    </row>
    <row r="1138" spans="2:9" x14ac:dyDescent="0.2">
      <c r="B1138" s="9">
        <v>41554</v>
      </c>
      <c r="C1138" s="8">
        <v>53.0015</v>
      </c>
      <c r="D1138" s="5" t="str">
        <f>TEXT(B1138,"mmyy")</f>
        <v>1013</v>
      </c>
      <c r="E1138" s="5" t="str">
        <f>LEFT(D1138,2)</f>
        <v>10</v>
      </c>
      <c r="F1138" s="5" t="str">
        <f>TEXT(B1138,"dd")</f>
        <v>07</v>
      </c>
      <c r="G1138" s="5" t="str">
        <f>E1138&amp;F1138</f>
        <v>1007</v>
      </c>
      <c r="H1138" s="4">
        <f>IF($C1138&lt;65,65-$C1138,0)</f>
        <v>11.9985</v>
      </c>
      <c r="I1138" s="4">
        <f>IF($C1138&gt;=65,$C1138-65,0)</f>
        <v>0</v>
      </c>
    </row>
    <row r="1139" spans="2:9" x14ac:dyDescent="0.2">
      <c r="B1139" s="9">
        <v>41555</v>
      </c>
      <c r="C1139" s="8">
        <v>58.2575</v>
      </c>
      <c r="D1139" s="5" t="str">
        <f>TEXT(B1139,"mmyy")</f>
        <v>1013</v>
      </c>
      <c r="E1139" s="5" t="str">
        <f>LEFT(D1139,2)</f>
        <v>10</v>
      </c>
      <c r="F1139" s="5" t="str">
        <f>TEXT(B1139,"dd")</f>
        <v>08</v>
      </c>
      <c r="G1139" s="5" t="str">
        <f>E1139&amp;F1139</f>
        <v>1008</v>
      </c>
      <c r="H1139" s="4">
        <f>IF($C1139&lt;65,65-$C1139,0)</f>
        <v>6.7424999999999997</v>
      </c>
      <c r="I1139" s="4">
        <f>IF($C1139&gt;=65,$C1139-65,0)</f>
        <v>0</v>
      </c>
    </row>
    <row r="1140" spans="2:9" x14ac:dyDescent="0.2">
      <c r="B1140" s="9">
        <v>41556</v>
      </c>
      <c r="C1140" s="8">
        <v>59.261000000000003</v>
      </c>
      <c r="D1140" s="5" t="str">
        <f>TEXT(B1140,"mmyy")</f>
        <v>1013</v>
      </c>
      <c r="E1140" s="5" t="str">
        <f>LEFT(D1140,2)</f>
        <v>10</v>
      </c>
      <c r="F1140" s="5" t="str">
        <f>TEXT(B1140,"dd")</f>
        <v>09</v>
      </c>
      <c r="G1140" s="5" t="str">
        <f>E1140&amp;F1140</f>
        <v>1009</v>
      </c>
      <c r="H1140" s="4">
        <f>IF($C1140&lt;65,65-$C1140,0)</f>
        <v>5.7389999999999972</v>
      </c>
      <c r="I1140" s="4">
        <f>IF($C1140&gt;=65,$C1140-65,0)</f>
        <v>0</v>
      </c>
    </row>
    <row r="1141" spans="2:9" x14ac:dyDescent="0.2">
      <c r="B1141" s="9">
        <v>41557</v>
      </c>
      <c r="C1141" s="8">
        <v>61.182499999999997</v>
      </c>
      <c r="D1141" s="5" t="str">
        <f>TEXT(B1141,"mmyy")</f>
        <v>1013</v>
      </c>
      <c r="E1141" s="5" t="str">
        <f>LEFT(D1141,2)</f>
        <v>10</v>
      </c>
      <c r="F1141" s="5" t="str">
        <f>TEXT(B1141,"dd")</f>
        <v>10</v>
      </c>
      <c r="G1141" s="5" t="str">
        <f>E1141&amp;F1141</f>
        <v>1010</v>
      </c>
      <c r="H1141" s="4">
        <f>IF($C1141&lt;65,65-$C1141,0)</f>
        <v>3.8175000000000026</v>
      </c>
      <c r="I1141" s="4">
        <f>IF($C1141&gt;=65,$C1141-65,0)</f>
        <v>0</v>
      </c>
    </row>
    <row r="1142" spans="2:9" x14ac:dyDescent="0.2">
      <c r="B1142" s="9">
        <v>41558</v>
      </c>
      <c r="C1142" s="8">
        <v>62.500999999999998</v>
      </c>
      <c r="D1142" s="5" t="str">
        <f>TEXT(B1142,"mmyy")</f>
        <v>1013</v>
      </c>
      <c r="E1142" s="5" t="str">
        <f>LEFT(D1142,2)</f>
        <v>10</v>
      </c>
      <c r="F1142" s="5" t="str">
        <f>TEXT(B1142,"dd")</f>
        <v>11</v>
      </c>
      <c r="G1142" s="5" t="str">
        <f>E1142&amp;F1142</f>
        <v>1011</v>
      </c>
      <c r="H1142" s="4">
        <f>IF($C1142&lt;65,65-$C1142,0)</f>
        <v>2.4990000000000023</v>
      </c>
      <c r="I1142" s="4">
        <f>IF($C1142&gt;=65,$C1142-65,0)</f>
        <v>0</v>
      </c>
    </row>
    <row r="1143" spans="2:9" x14ac:dyDescent="0.2">
      <c r="B1143" s="9">
        <v>41559</v>
      </c>
      <c r="C1143" s="8">
        <v>63.122</v>
      </c>
      <c r="D1143" s="5" t="str">
        <f>TEXT(B1143,"mmyy")</f>
        <v>1013</v>
      </c>
      <c r="E1143" s="5" t="str">
        <f>LEFT(D1143,2)</f>
        <v>10</v>
      </c>
      <c r="F1143" s="5" t="str">
        <f>TEXT(B1143,"dd")</f>
        <v>12</v>
      </c>
      <c r="G1143" s="5" t="str">
        <f>E1143&amp;F1143</f>
        <v>1012</v>
      </c>
      <c r="H1143" s="4">
        <f>IF($C1143&lt;65,65-$C1143,0)</f>
        <v>1.8780000000000001</v>
      </c>
      <c r="I1143" s="4">
        <f>IF($C1143&gt;=65,$C1143-65,0)</f>
        <v>0</v>
      </c>
    </row>
    <row r="1144" spans="2:9" x14ac:dyDescent="0.2">
      <c r="B1144" s="9">
        <v>41560</v>
      </c>
      <c r="C1144" s="8">
        <v>55.215499999999999</v>
      </c>
      <c r="D1144" s="5" t="str">
        <f>TEXT(B1144,"mmyy")</f>
        <v>1013</v>
      </c>
      <c r="E1144" s="5" t="str">
        <f>LEFT(D1144,2)</f>
        <v>10</v>
      </c>
      <c r="F1144" s="5" t="str">
        <f>TEXT(B1144,"dd")</f>
        <v>13</v>
      </c>
      <c r="G1144" s="5" t="str">
        <f>E1144&amp;F1144</f>
        <v>1013</v>
      </c>
      <c r="H1144" s="4">
        <f>IF($C1144&lt;65,65-$C1144,0)</f>
        <v>9.7845000000000013</v>
      </c>
      <c r="I1144" s="4">
        <f>IF($C1144&gt;=65,$C1144-65,0)</f>
        <v>0</v>
      </c>
    </row>
    <row r="1145" spans="2:9" x14ac:dyDescent="0.2">
      <c r="B1145" s="9">
        <v>41561</v>
      </c>
      <c r="C1145" s="8">
        <v>55.877000000000002</v>
      </c>
      <c r="D1145" s="5" t="str">
        <f>TEXT(B1145,"mmyy")</f>
        <v>1013</v>
      </c>
      <c r="E1145" s="5" t="str">
        <f>LEFT(D1145,2)</f>
        <v>10</v>
      </c>
      <c r="F1145" s="5" t="str">
        <f>TEXT(B1145,"dd")</f>
        <v>14</v>
      </c>
      <c r="G1145" s="5" t="str">
        <f>E1145&amp;F1145</f>
        <v>1014</v>
      </c>
      <c r="H1145" s="4">
        <f>IF($C1145&lt;65,65-$C1145,0)</f>
        <v>9.1229999999999976</v>
      </c>
      <c r="I1145" s="4">
        <f>IF($C1145&gt;=65,$C1145-65,0)</f>
        <v>0</v>
      </c>
    </row>
    <row r="1146" spans="2:9" x14ac:dyDescent="0.2">
      <c r="B1146" s="9">
        <v>41562</v>
      </c>
      <c r="C1146" s="8">
        <v>58.64</v>
      </c>
      <c r="D1146" s="5" t="str">
        <f>TEXT(B1146,"mmyy")</f>
        <v>1013</v>
      </c>
      <c r="E1146" s="5" t="str">
        <f>LEFT(D1146,2)</f>
        <v>10</v>
      </c>
      <c r="F1146" s="5" t="str">
        <f>TEXT(B1146,"dd")</f>
        <v>15</v>
      </c>
      <c r="G1146" s="5" t="str">
        <f>E1146&amp;F1146</f>
        <v>1015</v>
      </c>
      <c r="H1146" s="4">
        <f>IF($C1146&lt;65,65-$C1146,0)</f>
        <v>6.3599999999999994</v>
      </c>
      <c r="I1146" s="4">
        <f>IF($C1146&gt;=65,$C1146-65,0)</f>
        <v>0</v>
      </c>
    </row>
    <row r="1147" spans="2:9" x14ac:dyDescent="0.2">
      <c r="B1147" s="9">
        <v>41563</v>
      </c>
      <c r="C1147" s="8">
        <v>51.633499999999998</v>
      </c>
      <c r="D1147" s="5" t="str">
        <f>TEXT(B1147,"mmyy")</f>
        <v>1013</v>
      </c>
      <c r="E1147" s="5" t="str">
        <f>LEFT(D1147,2)</f>
        <v>10</v>
      </c>
      <c r="F1147" s="5" t="str">
        <f>TEXT(B1147,"dd")</f>
        <v>16</v>
      </c>
      <c r="G1147" s="5" t="str">
        <f>E1147&amp;F1147</f>
        <v>1016</v>
      </c>
      <c r="H1147" s="4">
        <f>IF($C1147&lt;65,65-$C1147,0)</f>
        <v>13.366500000000002</v>
      </c>
      <c r="I1147" s="4">
        <f>IF($C1147&gt;=65,$C1147-65,0)</f>
        <v>0</v>
      </c>
    </row>
    <row r="1148" spans="2:9" x14ac:dyDescent="0.2">
      <c r="B1148" s="9">
        <v>41564</v>
      </c>
      <c r="C1148" s="8">
        <v>47.295499999999997</v>
      </c>
      <c r="D1148" s="5" t="str">
        <f>TEXT(B1148,"mmyy")</f>
        <v>1013</v>
      </c>
      <c r="E1148" s="5" t="str">
        <f>LEFT(D1148,2)</f>
        <v>10</v>
      </c>
      <c r="F1148" s="5" t="str">
        <f>TEXT(B1148,"dd")</f>
        <v>17</v>
      </c>
      <c r="G1148" s="5" t="str">
        <f>E1148&amp;F1148</f>
        <v>1017</v>
      </c>
      <c r="H1148" s="4">
        <f>IF($C1148&lt;65,65-$C1148,0)</f>
        <v>17.704500000000003</v>
      </c>
      <c r="I1148" s="4">
        <f>IF($C1148&gt;=65,$C1148-65,0)</f>
        <v>0</v>
      </c>
    </row>
    <row r="1149" spans="2:9" x14ac:dyDescent="0.2">
      <c r="B1149" s="9">
        <v>41565</v>
      </c>
      <c r="C1149" s="8">
        <v>52.204999999999998</v>
      </c>
      <c r="D1149" s="5" t="str">
        <f>TEXT(B1149,"mmyy")</f>
        <v>1013</v>
      </c>
      <c r="E1149" s="5" t="str">
        <f>LEFT(D1149,2)</f>
        <v>10</v>
      </c>
      <c r="F1149" s="5" t="str">
        <f>TEXT(B1149,"dd")</f>
        <v>18</v>
      </c>
      <c r="G1149" s="5" t="str">
        <f>E1149&amp;F1149</f>
        <v>1018</v>
      </c>
      <c r="H1149" s="4">
        <f>IF($C1149&lt;65,65-$C1149,0)</f>
        <v>12.795000000000002</v>
      </c>
      <c r="I1149" s="4">
        <f>IF($C1149&gt;=65,$C1149-65,0)</f>
        <v>0</v>
      </c>
    </row>
    <row r="1150" spans="2:9" x14ac:dyDescent="0.2">
      <c r="B1150" s="9">
        <v>41566</v>
      </c>
      <c r="C1150" s="8">
        <v>47.034500000000001</v>
      </c>
      <c r="D1150" s="5" t="str">
        <f>TEXT(B1150,"mmyy")</f>
        <v>1013</v>
      </c>
      <c r="E1150" s="5" t="str">
        <f>LEFT(D1150,2)</f>
        <v>10</v>
      </c>
      <c r="F1150" s="5" t="str">
        <f>TEXT(B1150,"dd")</f>
        <v>19</v>
      </c>
      <c r="G1150" s="5" t="str">
        <f>E1150&amp;F1150</f>
        <v>1019</v>
      </c>
      <c r="H1150" s="4">
        <f>IF($C1150&lt;65,65-$C1150,0)</f>
        <v>17.965499999999999</v>
      </c>
      <c r="I1150" s="4">
        <f>IF($C1150&gt;=65,$C1150-65,0)</f>
        <v>0</v>
      </c>
    </row>
    <row r="1151" spans="2:9" x14ac:dyDescent="0.2">
      <c r="B1151" s="9">
        <v>41567</v>
      </c>
      <c r="C1151" s="8">
        <v>51.282499999999999</v>
      </c>
      <c r="D1151" s="5" t="str">
        <f>TEXT(B1151,"mmyy")</f>
        <v>1013</v>
      </c>
      <c r="E1151" s="5" t="str">
        <f>LEFT(D1151,2)</f>
        <v>10</v>
      </c>
      <c r="F1151" s="5" t="str">
        <f>TEXT(B1151,"dd")</f>
        <v>20</v>
      </c>
      <c r="G1151" s="5" t="str">
        <f>E1151&amp;F1151</f>
        <v>1020</v>
      </c>
      <c r="H1151" s="4">
        <f>IF($C1151&lt;65,65-$C1151,0)</f>
        <v>13.717500000000001</v>
      </c>
      <c r="I1151" s="4">
        <f>IF($C1151&gt;=65,$C1151-65,0)</f>
        <v>0</v>
      </c>
    </row>
    <row r="1152" spans="2:9" x14ac:dyDescent="0.2">
      <c r="B1152" s="9">
        <v>41568</v>
      </c>
      <c r="C1152" s="8">
        <v>44.707999999999998</v>
      </c>
      <c r="D1152" s="5" t="str">
        <f>TEXT(B1152,"mmyy")</f>
        <v>1013</v>
      </c>
      <c r="E1152" s="5" t="str">
        <f>LEFT(D1152,2)</f>
        <v>10</v>
      </c>
      <c r="F1152" s="5" t="str">
        <f>TEXT(B1152,"dd")</f>
        <v>21</v>
      </c>
      <c r="G1152" s="5" t="str">
        <f>E1152&amp;F1152</f>
        <v>1021</v>
      </c>
      <c r="H1152" s="4">
        <f>IF($C1152&lt;65,65-$C1152,0)</f>
        <v>20.292000000000002</v>
      </c>
      <c r="I1152" s="4">
        <f>IF($C1152&gt;=65,$C1152-65,0)</f>
        <v>0</v>
      </c>
    </row>
    <row r="1153" spans="2:9" x14ac:dyDescent="0.2">
      <c r="B1153" s="9">
        <v>41569</v>
      </c>
      <c r="C1153" s="8">
        <v>40.82</v>
      </c>
      <c r="D1153" s="5" t="str">
        <f>TEXT(B1153,"mmyy")</f>
        <v>1013</v>
      </c>
      <c r="E1153" s="5" t="str">
        <f>LEFT(D1153,2)</f>
        <v>10</v>
      </c>
      <c r="F1153" s="5" t="str">
        <f>TEXT(B1153,"dd")</f>
        <v>22</v>
      </c>
      <c r="G1153" s="5" t="str">
        <f>E1153&amp;F1153</f>
        <v>1022</v>
      </c>
      <c r="H1153" s="4">
        <f>IF($C1153&lt;65,65-$C1153,0)</f>
        <v>24.18</v>
      </c>
      <c r="I1153" s="4">
        <f>IF($C1153&gt;=65,$C1153-65,0)</f>
        <v>0</v>
      </c>
    </row>
    <row r="1154" spans="2:9" x14ac:dyDescent="0.2">
      <c r="B1154" s="9">
        <v>41570</v>
      </c>
      <c r="C1154" s="8">
        <v>40.018999999999998</v>
      </c>
      <c r="D1154" s="5" t="str">
        <f>TEXT(B1154,"mmyy")</f>
        <v>1013</v>
      </c>
      <c r="E1154" s="5" t="str">
        <f>LEFT(D1154,2)</f>
        <v>10</v>
      </c>
      <c r="F1154" s="5" t="str">
        <f>TEXT(B1154,"dd")</f>
        <v>23</v>
      </c>
      <c r="G1154" s="5" t="str">
        <f>E1154&amp;F1154</f>
        <v>1023</v>
      </c>
      <c r="H1154" s="4">
        <f>IF($C1154&lt;65,65-$C1154,0)</f>
        <v>24.981000000000002</v>
      </c>
      <c r="I1154" s="4">
        <f>IF($C1154&gt;=65,$C1154-65,0)</f>
        <v>0</v>
      </c>
    </row>
    <row r="1155" spans="2:9" x14ac:dyDescent="0.2">
      <c r="B1155" s="9">
        <v>41571</v>
      </c>
      <c r="C1155" s="8">
        <v>35.9465</v>
      </c>
      <c r="D1155" s="5" t="str">
        <f>TEXT(B1155,"mmyy")</f>
        <v>1013</v>
      </c>
      <c r="E1155" s="5" t="str">
        <f>LEFT(D1155,2)</f>
        <v>10</v>
      </c>
      <c r="F1155" s="5" t="str">
        <f>TEXT(B1155,"dd")</f>
        <v>24</v>
      </c>
      <c r="G1155" s="5" t="str">
        <f>E1155&amp;F1155</f>
        <v>1024</v>
      </c>
      <c r="H1155" s="4">
        <f>IF($C1155&lt;65,65-$C1155,0)</f>
        <v>29.0535</v>
      </c>
      <c r="I1155" s="4">
        <f>IF($C1155&gt;=65,$C1155-65,0)</f>
        <v>0</v>
      </c>
    </row>
    <row r="1156" spans="2:9" x14ac:dyDescent="0.2">
      <c r="B1156" s="9">
        <v>41572</v>
      </c>
      <c r="C1156" s="8">
        <v>38.547499999999999</v>
      </c>
      <c r="D1156" s="5" t="str">
        <f>TEXT(B1156,"mmyy")</f>
        <v>1013</v>
      </c>
      <c r="E1156" s="5" t="str">
        <f>LEFT(D1156,2)</f>
        <v>10</v>
      </c>
      <c r="F1156" s="5" t="str">
        <f>TEXT(B1156,"dd")</f>
        <v>25</v>
      </c>
      <c r="G1156" s="5" t="str">
        <f>E1156&amp;F1156</f>
        <v>1025</v>
      </c>
      <c r="H1156" s="4">
        <f>IF($C1156&lt;65,65-$C1156,0)</f>
        <v>26.452500000000001</v>
      </c>
      <c r="I1156" s="4">
        <f>IF($C1156&gt;=65,$C1156-65,0)</f>
        <v>0</v>
      </c>
    </row>
    <row r="1157" spans="2:9" x14ac:dyDescent="0.2">
      <c r="B1157" s="9">
        <v>41573</v>
      </c>
      <c r="C1157" s="8">
        <v>43.853000000000002</v>
      </c>
      <c r="D1157" s="5" t="str">
        <f>TEXT(B1157,"mmyy")</f>
        <v>1013</v>
      </c>
      <c r="E1157" s="5" t="str">
        <f>LEFT(D1157,2)</f>
        <v>10</v>
      </c>
      <c r="F1157" s="5" t="str">
        <f>TEXT(B1157,"dd")</f>
        <v>26</v>
      </c>
      <c r="G1157" s="5" t="str">
        <f>E1157&amp;F1157</f>
        <v>1026</v>
      </c>
      <c r="H1157" s="4">
        <f>IF($C1157&lt;65,65-$C1157,0)</f>
        <v>21.146999999999998</v>
      </c>
      <c r="I1157" s="4">
        <f>IF($C1157&gt;=65,$C1157-65,0)</f>
        <v>0</v>
      </c>
    </row>
    <row r="1158" spans="2:9" x14ac:dyDescent="0.2">
      <c r="B1158" s="9">
        <v>41574</v>
      </c>
      <c r="C1158" s="8">
        <v>43.600999999999999</v>
      </c>
      <c r="D1158" s="5" t="str">
        <f>TEXT(B1158,"mmyy")</f>
        <v>1013</v>
      </c>
      <c r="E1158" s="5" t="str">
        <f>LEFT(D1158,2)</f>
        <v>10</v>
      </c>
      <c r="F1158" s="5" t="str">
        <f>TEXT(B1158,"dd")</f>
        <v>27</v>
      </c>
      <c r="G1158" s="5" t="str">
        <f>E1158&amp;F1158</f>
        <v>1027</v>
      </c>
      <c r="H1158" s="4">
        <f>IF($C1158&lt;65,65-$C1158,0)</f>
        <v>21.399000000000001</v>
      </c>
      <c r="I1158" s="4">
        <f>IF($C1158&gt;=65,$C1158-65,0)</f>
        <v>0</v>
      </c>
    </row>
    <row r="1159" spans="2:9" x14ac:dyDescent="0.2">
      <c r="B1159" s="9">
        <v>41575</v>
      </c>
      <c r="C1159" s="8">
        <v>46.904000000000003</v>
      </c>
      <c r="D1159" s="5" t="str">
        <f>TEXT(B1159,"mmyy")</f>
        <v>1013</v>
      </c>
      <c r="E1159" s="5" t="str">
        <f>LEFT(D1159,2)</f>
        <v>10</v>
      </c>
      <c r="F1159" s="5" t="str">
        <f>TEXT(B1159,"dd")</f>
        <v>28</v>
      </c>
      <c r="G1159" s="5" t="str">
        <f>E1159&amp;F1159</f>
        <v>1028</v>
      </c>
      <c r="H1159" s="4">
        <f>IF($C1159&lt;65,65-$C1159,0)</f>
        <v>18.095999999999997</v>
      </c>
      <c r="I1159" s="4">
        <f>IF($C1159&gt;=65,$C1159-65,0)</f>
        <v>0</v>
      </c>
    </row>
    <row r="1160" spans="2:9" x14ac:dyDescent="0.2">
      <c r="B1160" s="9">
        <v>41576</v>
      </c>
      <c r="C1160" s="8">
        <v>46.890500000000003</v>
      </c>
      <c r="D1160" s="5" t="str">
        <f>TEXT(B1160,"mmyy")</f>
        <v>1013</v>
      </c>
      <c r="E1160" s="5" t="str">
        <f>LEFT(D1160,2)</f>
        <v>10</v>
      </c>
      <c r="F1160" s="5" t="str">
        <f>TEXT(B1160,"dd")</f>
        <v>29</v>
      </c>
      <c r="G1160" s="5" t="str">
        <f>E1160&amp;F1160</f>
        <v>1029</v>
      </c>
      <c r="H1160" s="4">
        <f>IF($C1160&lt;65,65-$C1160,0)</f>
        <v>18.109499999999997</v>
      </c>
      <c r="I1160" s="4">
        <f>IF($C1160&gt;=65,$C1160-65,0)</f>
        <v>0</v>
      </c>
    </row>
    <row r="1161" spans="2:9" x14ac:dyDescent="0.2">
      <c r="B1161" s="9">
        <v>41577</v>
      </c>
      <c r="C1161" s="8">
        <v>56.84</v>
      </c>
      <c r="D1161" s="5" t="str">
        <f>TEXT(B1161,"mmyy")</f>
        <v>1013</v>
      </c>
      <c r="E1161" s="5" t="str">
        <f>LEFT(D1161,2)</f>
        <v>10</v>
      </c>
      <c r="F1161" s="5" t="str">
        <f>TEXT(B1161,"dd")</f>
        <v>30</v>
      </c>
      <c r="G1161" s="5" t="str">
        <f>E1161&amp;F1161</f>
        <v>1030</v>
      </c>
      <c r="H1161" s="4">
        <f>IF($C1161&lt;65,65-$C1161,0)</f>
        <v>8.1599999999999966</v>
      </c>
      <c r="I1161" s="4">
        <f>IF($C1161&gt;=65,$C1161-65,0)</f>
        <v>0</v>
      </c>
    </row>
    <row r="1162" spans="2:9" x14ac:dyDescent="0.2">
      <c r="B1162" s="9">
        <v>41578</v>
      </c>
      <c r="C1162" s="8">
        <v>55.305500000000002</v>
      </c>
      <c r="D1162" s="5" t="str">
        <f>TEXT(B1162,"mmyy")</f>
        <v>1013</v>
      </c>
      <c r="E1162" s="5" t="str">
        <f>LEFT(D1162,2)</f>
        <v>10</v>
      </c>
      <c r="F1162" s="5" t="str">
        <f>TEXT(B1162,"dd")</f>
        <v>31</v>
      </c>
      <c r="G1162" s="5" t="str">
        <f>E1162&amp;F1162</f>
        <v>1031</v>
      </c>
      <c r="H1162" s="4">
        <f>IF($C1162&lt;65,65-$C1162,0)</f>
        <v>9.6944999999999979</v>
      </c>
      <c r="I1162" s="4">
        <f>IF($C1162&gt;=65,$C1162-65,0)</f>
        <v>0</v>
      </c>
    </row>
    <row r="1163" spans="2:9" x14ac:dyDescent="0.2">
      <c r="B1163" s="9">
        <v>41579</v>
      </c>
      <c r="C1163" s="8">
        <v>48.600499999999997</v>
      </c>
      <c r="D1163" s="5" t="str">
        <f>TEXT(B1163,"mmyy")</f>
        <v>1113</v>
      </c>
      <c r="E1163" s="5" t="str">
        <f>LEFT(D1163,2)</f>
        <v>11</v>
      </c>
      <c r="F1163" s="5" t="str">
        <f>TEXT(B1163,"dd")</f>
        <v>01</v>
      </c>
      <c r="G1163" s="5" t="str">
        <f>E1163&amp;F1163</f>
        <v>1101</v>
      </c>
      <c r="H1163" s="4">
        <f>IF($C1163&lt;65,65-$C1163,0)</f>
        <v>16.399500000000003</v>
      </c>
      <c r="I1163" s="4">
        <f>IF($C1163&gt;=65,$C1163-65,0)</f>
        <v>0</v>
      </c>
    </row>
    <row r="1164" spans="2:9" x14ac:dyDescent="0.2">
      <c r="B1164" s="9">
        <v>41580</v>
      </c>
      <c r="C1164" s="8">
        <v>43.735999999999997</v>
      </c>
      <c r="D1164" s="5" t="str">
        <f>TEXT(B1164,"mmyy")</f>
        <v>1113</v>
      </c>
      <c r="E1164" s="5" t="str">
        <f>LEFT(D1164,2)</f>
        <v>11</v>
      </c>
      <c r="F1164" s="5" t="str">
        <f>TEXT(B1164,"dd")</f>
        <v>02</v>
      </c>
      <c r="G1164" s="5" t="str">
        <f>E1164&amp;F1164</f>
        <v>1102</v>
      </c>
      <c r="H1164" s="4">
        <f>IF($C1164&lt;65,65-$C1164,0)</f>
        <v>21.264000000000003</v>
      </c>
      <c r="I1164" s="4">
        <f>IF($C1164&gt;=65,$C1164-65,0)</f>
        <v>0</v>
      </c>
    </row>
    <row r="1165" spans="2:9" x14ac:dyDescent="0.2">
      <c r="B1165" s="9">
        <v>41581</v>
      </c>
      <c r="C1165" s="8">
        <v>43.218499999999999</v>
      </c>
      <c r="D1165" s="5" t="str">
        <f>TEXT(B1165,"mmyy")</f>
        <v>1113</v>
      </c>
      <c r="E1165" s="5" t="str">
        <f>LEFT(D1165,2)</f>
        <v>11</v>
      </c>
      <c r="F1165" s="5" t="str">
        <f>TEXT(B1165,"dd")</f>
        <v>03</v>
      </c>
      <c r="G1165" s="5" t="str">
        <f>E1165&amp;F1165</f>
        <v>1103</v>
      </c>
      <c r="H1165" s="4">
        <f>IF($C1165&lt;65,65-$C1165,0)</f>
        <v>21.781500000000001</v>
      </c>
      <c r="I1165" s="4">
        <f>IF($C1165&gt;=65,$C1165-65,0)</f>
        <v>0</v>
      </c>
    </row>
    <row r="1166" spans="2:9" x14ac:dyDescent="0.2">
      <c r="B1166" s="9">
        <v>41582</v>
      </c>
      <c r="C1166" s="8">
        <v>47.169499999999999</v>
      </c>
      <c r="D1166" s="5" t="str">
        <f>TEXT(B1166,"mmyy")</f>
        <v>1113</v>
      </c>
      <c r="E1166" s="5" t="str">
        <f>LEFT(D1166,2)</f>
        <v>11</v>
      </c>
      <c r="F1166" s="5" t="str">
        <f>TEXT(B1166,"dd")</f>
        <v>04</v>
      </c>
      <c r="G1166" s="5" t="str">
        <f>E1166&amp;F1166</f>
        <v>1104</v>
      </c>
      <c r="H1166" s="4">
        <f>IF($C1166&lt;65,65-$C1166,0)</f>
        <v>17.830500000000001</v>
      </c>
      <c r="I1166" s="4">
        <f>IF($C1166&gt;=65,$C1166-65,0)</f>
        <v>0</v>
      </c>
    </row>
    <row r="1167" spans="2:9" x14ac:dyDescent="0.2">
      <c r="B1167" s="9">
        <v>41583</v>
      </c>
      <c r="C1167" s="8">
        <v>54.067999999999998</v>
      </c>
      <c r="D1167" s="5" t="str">
        <f>TEXT(B1167,"mmyy")</f>
        <v>1113</v>
      </c>
      <c r="E1167" s="5" t="str">
        <f>LEFT(D1167,2)</f>
        <v>11</v>
      </c>
      <c r="F1167" s="5" t="str">
        <f>TEXT(B1167,"dd")</f>
        <v>05</v>
      </c>
      <c r="G1167" s="5" t="str">
        <f>E1167&amp;F1167</f>
        <v>1105</v>
      </c>
      <c r="H1167" s="4">
        <f>IF($C1167&lt;65,65-$C1167,0)</f>
        <v>10.932000000000002</v>
      </c>
      <c r="I1167" s="4">
        <f>IF($C1167&gt;=65,$C1167-65,0)</f>
        <v>0</v>
      </c>
    </row>
    <row r="1168" spans="2:9" x14ac:dyDescent="0.2">
      <c r="B1168" s="9">
        <v>41584</v>
      </c>
      <c r="C1168" s="8">
        <v>46.134500000000003</v>
      </c>
      <c r="D1168" s="5" t="str">
        <f>TEXT(B1168,"mmyy")</f>
        <v>1113</v>
      </c>
      <c r="E1168" s="5" t="str">
        <f>LEFT(D1168,2)</f>
        <v>11</v>
      </c>
      <c r="F1168" s="5" t="str">
        <f>TEXT(B1168,"dd")</f>
        <v>06</v>
      </c>
      <c r="G1168" s="5" t="str">
        <f>E1168&amp;F1168</f>
        <v>1106</v>
      </c>
      <c r="H1168" s="4">
        <f>IF($C1168&lt;65,65-$C1168,0)</f>
        <v>18.865499999999997</v>
      </c>
      <c r="I1168" s="4">
        <f>IF($C1168&gt;=65,$C1168-65,0)</f>
        <v>0</v>
      </c>
    </row>
    <row r="1169" spans="2:9" x14ac:dyDescent="0.2">
      <c r="B1169" s="9">
        <v>41585</v>
      </c>
      <c r="C1169" s="8">
        <v>38.470999999999997</v>
      </c>
      <c r="D1169" s="5" t="str">
        <f>TEXT(B1169,"mmyy")</f>
        <v>1113</v>
      </c>
      <c r="E1169" s="5" t="str">
        <f>LEFT(D1169,2)</f>
        <v>11</v>
      </c>
      <c r="F1169" s="5" t="str">
        <f>TEXT(B1169,"dd")</f>
        <v>07</v>
      </c>
      <c r="G1169" s="5" t="str">
        <f>E1169&amp;F1169</f>
        <v>1107</v>
      </c>
      <c r="H1169" s="4">
        <f>IF($C1169&lt;65,65-$C1169,0)</f>
        <v>26.529000000000003</v>
      </c>
      <c r="I1169" s="4">
        <f>IF($C1169&gt;=65,$C1169-65,0)</f>
        <v>0</v>
      </c>
    </row>
    <row r="1170" spans="2:9" x14ac:dyDescent="0.2">
      <c r="B1170" s="9">
        <v>41586</v>
      </c>
      <c r="C1170" s="8">
        <v>39.029000000000003</v>
      </c>
      <c r="D1170" s="5" t="str">
        <f>TEXT(B1170,"mmyy")</f>
        <v>1113</v>
      </c>
      <c r="E1170" s="5" t="str">
        <f>LEFT(D1170,2)</f>
        <v>11</v>
      </c>
      <c r="F1170" s="5" t="str">
        <f>TEXT(B1170,"dd")</f>
        <v>08</v>
      </c>
      <c r="G1170" s="5" t="str">
        <f>E1170&amp;F1170</f>
        <v>1108</v>
      </c>
      <c r="H1170" s="4">
        <f>IF($C1170&lt;65,65-$C1170,0)</f>
        <v>25.970999999999997</v>
      </c>
      <c r="I1170" s="4">
        <f>IF($C1170&gt;=65,$C1170-65,0)</f>
        <v>0</v>
      </c>
    </row>
    <row r="1171" spans="2:9" x14ac:dyDescent="0.2">
      <c r="B1171" s="9">
        <v>41587</v>
      </c>
      <c r="C1171" s="8">
        <v>49.869500000000002</v>
      </c>
      <c r="D1171" s="5" t="str">
        <f>TEXT(B1171,"mmyy")</f>
        <v>1113</v>
      </c>
      <c r="E1171" s="5" t="str">
        <f>LEFT(D1171,2)</f>
        <v>11</v>
      </c>
      <c r="F1171" s="5" t="str">
        <f>TEXT(B1171,"dd")</f>
        <v>09</v>
      </c>
      <c r="G1171" s="5" t="str">
        <f>E1171&amp;F1171</f>
        <v>1109</v>
      </c>
      <c r="H1171" s="4">
        <f>IF($C1171&lt;65,65-$C1171,0)</f>
        <v>15.130499999999998</v>
      </c>
      <c r="I1171" s="4">
        <f>IF($C1171&gt;=65,$C1171-65,0)</f>
        <v>0</v>
      </c>
    </row>
    <row r="1172" spans="2:9" x14ac:dyDescent="0.2">
      <c r="B1172" s="9">
        <v>41588</v>
      </c>
      <c r="C1172" s="8">
        <v>40.608499999999999</v>
      </c>
      <c r="D1172" s="5" t="str">
        <f>TEXT(B1172,"mmyy")</f>
        <v>1113</v>
      </c>
      <c r="E1172" s="5" t="str">
        <f>LEFT(D1172,2)</f>
        <v>11</v>
      </c>
      <c r="F1172" s="5" t="str">
        <f>TEXT(B1172,"dd")</f>
        <v>10</v>
      </c>
      <c r="G1172" s="5" t="str">
        <f>E1172&amp;F1172</f>
        <v>1110</v>
      </c>
      <c r="H1172" s="4">
        <f>IF($C1172&lt;65,65-$C1172,0)</f>
        <v>24.391500000000001</v>
      </c>
      <c r="I1172" s="4">
        <f>IF($C1172&gt;=65,$C1172-65,0)</f>
        <v>0</v>
      </c>
    </row>
    <row r="1173" spans="2:9" x14ac:dyDescent="0.2">
      <c r="B1173" s="9">
        <v>41589</v>
      </c>
      <c r="C1173" s="8">
        <v>39.280999999999999</v>
      </c>
      <c r="D1173" s="5" t="str">
        <f>TEXT(B1173,"mmyy")</f>
        <v>1113</v>
      </c>
      <c r="E1173" s="5" t="str">
        <f>LEFT(D1173,2)</f>
        <v>11</v>
      </c>
      <c r="F1173" s="5" t="str">
        <f>TEXT(B1173,"dd")</f>
        <v>11</v>
      </c>
      <c r="G1173" s="5" t="str">
        <f>E1173&amp;F1173</f>
        <v>1111</v>
      </c>
      <c r="H1173" s="4">
        <f>IF($C1173&lt;65,65-$C1173,0)</f>
        <v>25.719000000000001</v>
      </c>
      <c r="I1173" s="4">
        <f>IF($C1173&gt;=65,$C1173-65,0)</f>
        <v>0</v>
      </c>
    </row>
    <row r="1174" spans="2:9" x14ac:dyDescent="0.2">
      <c r="B1174" s="9">
        <v>41590</v>
      </c>
      <c r="C1174" s="8">
        <v>28.0535</v>
      </c>
      <c r="D1174" s="5" t="str">
        <f>TEXT(B1174,"mmyy")</f>
        <v>1113</v>
      </c>
      <c r="E1174" s="5" t="str">
        <f>LEFT(D1174,2)</f>
        <v>11</v>
      </c>
      <c r="F1174" s="5" t="str">
        <f>TEXT(B1174,"dd")</f>
        <v>12</v>
      </c>
      <c r="G1174" s="5" t="str">
        <f>E1174&amp;F1174</f>
        <v>1112</v>
      </c>
      <c r="H1174" s="4">
        <f>IF($C1174&lt;65,65-$C1174,0)</f>
        <v>36.9465</v>
      </c>
      <c r="I1174" s="4">
        <f>IF($C1174&gt;=65,$C1174-65,0)</f>
        <v>0</v>
      </c>
    </row>
    <row r="1175" spans="2:9" x14ac:dyDescent="0.2">
      <c r="B1175" s="9">
        <v>41591</v>
      </c>
      <c r="C1175" s="8">
        <v>28.922000000000001</v>
      </c>
      <c r="D1175" s="5" t="str">
        <f>TEXT(B1175,"mmyy")</f>
        <v>1113</v>
      </c>
      <c r="E1175" s="5" t="str">
        <f>LEFT(D1175,2)</f>
        <v>11</v>
      </c>
      <c r="F1175" s="5" t="str">
        <f>TEXT(B1175,"dd")</f>
        <v>13</v>
      </c>
      <c r="G1175" s="5" t="str">
        <f>E1175&amp;F1175</f>
        <v>1113</v>
      </c>
      <c r="H1175" s="4">
        <f>IF($C1175&lt;65,65-$C1175,0)</f>
        <v>36.078000000000003</v>
      </c>
      <c r="I1175" s="4">
        <f>IF($C1175&gt;=65,$C1175-65,0)</f>
        <v>0</v>
      </c>
    </row>
    <row r="1176" spans="2:9" x14ac:dyDescent="0.2">
      <c r="B1176" s="9">
        <v>41592</v>
      </c>
      <c r="C1176" s="8">
        <v>40.945999999999998</v>
      </c>
      <c r="D1176" s="5" t="str">
        <f>TEXT(B1176,"mmyy")</f>
        <v>1113</v>
      </c>
      <c r="E1176" s="5" t="str">
        <f>LEFT(D1176,2)</f>
        <v>11</v>
      </c>
      <c r="F1176" s="5" t="str">
        <f>TEXT(B1176,"dd")</f>
        <v>14</v>
      </c>
      <c r="G1176" s="5" t="str">
        <f>E1176&amp;F1176</f>
        <v>1114</v>
      </c>
      <c r="H1176" s="4">
        <f>IF($C1176&lt;65,65-$C1176,0)</f>
        <v>24.054000000000002</v>
      </c>
      <c r="I1176" s="4">
        <f>IF($C1176&gt;=65,$C1176-65,0)</f>
        <v>0</v>
      </c>
    </row>
    <row r="1177" spans="2:9" x14ac:dyDescent="0.2">
      <c r="B1177" s="9">
        <v>41593</v>
      </c>
      <c r="C1177" s="8">
        <v>44.406500000000001</v>
      </c>
      <c r="D1177" s="5" t="str">
        <f>TEXT(B1177,"mmyy")</f>
        <v>1113</v>
      </c>
      <c r="E1177" s="5" t="str">
        <f>LEFT(D1177,2)</f>
        <v>11</v>
      </c>
      <c r="F1177" s="5" t="str">
        <f>TEXT(B1177,"dd")</f>
        <v>15</v>
      </c>
      <c r="G1177" s="5" t="str">
        <f>E1177&amp;F1177</f>
        <v>1115</v>
      </c>
      <c r="H1177" s="4">
        <f>IF($C1177&lt;65,65-$C1177,0)</f>
        <v>20.593499999999999</v>
      </c>
      <c r="I1177" s="4">
        <f>IF($C1177&gt;=65,$C1177-65,0)</f>
        <v>0</v>
      </c>
    </row>
    <row r="1178" spans="2:9" x14ac:dyDescent="0.2">
      <c r="B1178" s="9">
        <v>41594</v>
      </c>
      <c r="C1178" s="8">
        <v>54.144500000000001</v>
      </c>
      <c r="D1178" s="5" t="str">
        <f>TEXT(B1178,"mmyy")</f>
        <v>1113</v>
      </c>
      <c r="E1178" s="5" t="str">
        <f>LEFT(D1178,2)</f>
        <v>11</v>
      </c>
      <c r="F1178" s="5" t="str">
        <f>TEXT(B1178,"dd")</f>
        <v>16</v>
      </c>
      <c r="G1178" s="5" t="str">
        <f>E1178&amp;F1178</f>
        <v>1116</v>
      </c>
      <c r="H1178" s="4">
        <f>IF($C1178&lt;65,65-$C1178,0)</f>
        <v>10.855499999999999</v>
      </c>
      <c r="I1178" s="4">
        <f>IF($C1178&gt;=65,$C1178-65,0)</f>
        <v>0</v>
      </c>
    </row>
    <row r="1179" spans="2:9" x14ac:dyDescent="0.2">
      <c r="B1179" s="9">
        <v>41595</v>
      </c>
      <c r="C1179" s="8">
        <v>53.293999999999997</v>
      </c>
      <c r="D1179" s="5" t="str">
        <f>TEXT(B1179,"mmyy")</f>
        <v>1113</v>
      </c>
      <c r="E1179" s="5" t="str">
        <f>LEFT(D1179,2)</f>
        <v>11</v>
      </c>
      <c r="F1179" s="5" t="str">
        <f>TEXT(B1179,"dd")</f>
        <v>17</v>
      </c>
      <c r="G1179" s="5" t="str">
        <f>E1179&amp;F1179</f>
        <v>1117</v>
      </c>
      <c r="H1179" s="4">
        <f>IF($C1179&lt;65,65-$C1179,0)</f>
        <v>11.706000000000003</v>
      </c>
      <c r="I1179" s="4">
        <f>IF($C1179&gt;=65,$C1179-65,0)</f>
        <v>0</v>
      </c>
    </row>
    <row r="1180" spans="2:9" x14ac:dyDescent="0.2">
      <c r="B1180" s="9">
        <v>41596</v>
      </c>
      <c r="C1180" s="8">
        <v>39.996499999999997</v>
      </c>
      <c r="D1180" s="5" t="str">
        <f>TEXT(B1180,"mmyy")</f>
        <v>1113</v>
      </c>
      <c r="E1180" s="5" t="str">
        <f>LEFT(D1180,2)</f>
        <v>11</v>
      </c>
      <c r="F1180" s="5" t="str">
        <f>TEXT(B1180,"dd")</f>
        <v>18</v>
      </c>
      <c r="G1180" s="5" t="str">
        <f>E1180&amp;F1180</f>
        <v>1118</v>
      </c>
      <c r="H1180" s="4">
        <f>IF($C1180&lt;65,65-$C1180,0)</f>
        <v>25.003500000000003</v>
      </c>
      <c r="I1180" s="4">
        <f>IF($C1180&gt;=65,$C1180-65,0)</f>
        <v>0</v>
      </c>
    </row>
    <row r="1181" spans="2:9" x14ac:dyDescent="0.2">
      <c r="B1181" s="9">
        <v>41597</v>
      </c>
      <c r="C1181" s="8">
        <v>36.225499999999997</v>
      </c>
      <c r="D1181" s="5" t="str">
        <f>TEXT(B1181,"mmyy")</f>
        <v>1113</v>
      </c>
      <c r="E1181" s="5" t="str">
        <f>LEFT(D1181,2)</f>
        <v>11</v>
      </c>
      <c r="F1181" s="5" t="str">
        <f>TEXT(B1181,"dd")</f>
        <v>19</v>
      </c>
      <c r="G1181" s="5" t="str">
        <f>E1181&amp;F1181</f>
        <v>1119</v>
      </c>
      <c r="H1181" s="4">
        <f>IF($C1181&lt;65,65-$C1181,0)</f>
        <v>28.774500000000003</v>
      </c>
      <c r="I1181" s="4">
        <f>IF($C1181&gt;=65,$C1181-65,0)</f>
        <v>0</v>
      </c>
    </row>
    <row r="1182" spans="2:9" x14ac:dyDescent="0.2">
      <c r="B1182" s="9">
        <v>41598</v>
      </c>
      <c r="C1182" s="8">
        <v>38.079500000000003</v>
      </c>
      <c r="D1182" s="5" t="str">
        <f>TEXT(B1182,"mmyy")</f>
        <v>1113</v>
      </c>
      <c r="E1182" s="5" t="str">
        <f>LEFT(D1182,2)</f>
        <v>11</v>
      </c>
      <c r="F1182" s="5" t="str">
        <f>TEXT(B1182,"dd")</f>
        <v>20</v>
      </c>
      <c r="G1182" s="5" t="str">
        <f>E1182&amp;F1182</f>
        <v>1120</v>
      </c>
      <c r="H1182" s="4">
        <f>IF($C1182&lt;65,65-$C1182,0)</f>
        <v>26.920499999999997</v>
      </c>
      <c r="I1182" s="4">
        <f>IF($C1182&gt;=65,$C1182-65,0)</f>
        <v>0</v>
      </c>
    </row>
    <row r="1183" spans="2:9" x14ac:dyDescent="0.2">
      <c r="B1183" s="9">
        <v>41599</v>
      </c>
      <c r="C1183" s="8">
        <v>48.578000000000003</v>
      </c>
      <c r="D1183" s="5" t="str">
        <f>TEXT(B1183,"mmyy")</f>
        <v>1113</v>
      </c>
      <c r="E1183" s="5" t="str">
        <f>LEFT(D1183,2)</f>
        <v>11</v>
      </c>
      <c r="F1183" s="5" t="str">
        <f>TEXT(B1183,"dd")</f>
        <v>21</v>
      </c>
      <c r="G1183" s="5" t="str">
        <f>E1183&amp;F1183</f>
        <v>1121</v>
      </c>
      <c r="H1183" s="4">
        <f>IF($C1183&lt;65,65-$C1183,0)</f>
        <v>16.421999999999997</v>
      </c>
      <c r="I1183" s="4">
        <f>IF($C1183&gt;=65,$C1183-65,0)</f>
        <v>0</v>
      </c>
    </row>
    <row r="1184" spans="2:9" x14ac:dyDescent="0.2">
      <c r="B1184" s="9">
        <v>41600</v>
      </c>
      <c r="C1184" s="8">
        <v>37.183999999999997</v>
      </c>
      <c r="D1184" s="5" t="str">
        <f>TEXT(B1184,"mmyy")</f>
        <v>1113</v>
      </c>
      <c r="E1184" s="5" t="str">
        <f>LEFT(D1184,2)</f>
        <v>11</v>
      </c>
      <c r="F1184" s="5" t="str">
        <f>TEXT(B1184,"dd")</f>
        <v>22</v>
      </c>
      <c r="G1184" s="5" t="str">
        <f>E1184&amp;F1184</f>
        <v>1122</v>
      </c>
      <c r="H1184" s="4">
        <f>IF($C1184&lt;65,65-$C1184,0)</f>
        <v>27.816000000000003</v>
      </c>
      <c r="I1184" s="4">
        <f>IF($C1184&gt;=65,$C1184-65,0)</f>
        <v>0</v>
      </c>
    </row>
    <row r="1185" spans="2:9" x14ac:dyDescent="0.2">
      <c r="B1185" s="9">
        <v>41601</v>
      </c>
      <c r="C1185" s="8">
        <v>24.984500000000001</v>
      </c>
      <c r="D1185" s="5" t="str">
        <f>TEXT(B1185,"mmyy")</f>
        <v>1113</v>
      </c>
      <c r="E1185" s="5" t="str">
        <f>LEFT(D1185,2)</f>
        <v>11</v>
      </c>
      <c r="F1185" s="5" t="str">
        <f>TEXT(B1185,"dd")</f>
        <v>23</v>
      </c>
      <c r="G1185" s="5" t="str">
        <f>E1185&amp;F1185</f>
        <v>1123</v>
      </c>
      <c r="H1185" s="4">
        <f>IF($C1185&lt;65,65-$C1185,0)</f>
        <v>40.015500000000003</v>
      </c>
      <c r="I1185" s="4">
        <f>IF($C1185&gt;=65,$C1185-65,0)</f>
        <v>0</v>
      </c>
    </row>
    <row r="1186" spans="2:9" x14ac:dyDescent="0.2">
      <c r="B1186" s="9">
        <v>41602</v>
      </c>
      <c r="C1186" s="8">
        <v>21.425000000000001</v>
      </c>
      <c r="D1186" s="5" t="str">
        <f>TEXT(B1186,"mmyy")</f>
        <v>1113</v>
      </c>
      <c r="E1186" s="5" t="str">
        <f>LEFT(D1186,2)</f>
        <v>11</v>
      </c>
      <c r="F1186" s="5" t="str">
        <f>TEXT(B1186,"dd")</f>
        <v>24</v>
      </c>
      <c r="G1186" s="5" t="str">
        <f>E1186&amp;F1186</f>
        <v>1124</v>
      </c>
      <c r="H1186" s="4">
        <f>IF($C1186&lt;65,65-$C1186,0)</f>
        <v>43.575000000000003</v>
      </c>
      <c r="I1186" s="4">
        <f>IF($C1186&gt;=65,$C1186-65,0)</f>
        <v>0</v>
      </c>
    </row>
    <row r="1187" spans="2:9" x14ac:dyDescent="0.2">
      <c r="B1187" s="9">
        <v>41603</v>
      </c>
      <c r="C1187" s="8">
        <v>28.395499999999998</v>
      </c>
      <c r="D1187" s="5" t="str">
        <f>TEXT(B1187,"mmyy")</f>
        <v>1113</v>
      </c>
      <c r="E1187" s="5" t="str">
        <f>LEFT(D1187,2)</f>
        <v>11</v>
      </c>
      <c r="F1187" s="5" t="str">
        <f>TEXT(B1187,"dd")</f>
        <v>25</v>
      </c>
      <c r="G1187" s="5" t="str">
        <f>E1187&amp;F1187</f>
        <v>1125</v>
      </c>
      <c r="H1187" s="4">
        <f>IF($C1187&lt;65,65-$C1187,0)</f>
        <v>36.604500000000002</v>
      </c>
      <c r="I1187" s="4">
        <f>IF($C1187&gt;=65,$C1187-65,0)</f>
        <v>0</v>
      </c>
    </row>
    <row r="1188" spans="2:9" x14ac:dyDescent="0.2">
      <c r="B1188" s="9">
        <v>41604</v>
      </c>
      <c r="C1188" s="8">
        <v>28.872499999999999</v>
      </c>
      <c r="D1188" s="5" t="str">
        <f>TEXT(B1188,"mmyy")</f>
        <v>1113</v>
      </c>
      <c r="E1188" s="5" t="str">
        <f>LEFT(D1188,2)</f>
        <v>11</v>
      </c>
      <c r="F1188" s="5" t="str">
        <f>TEXT(B1188,"dd")</f>
        <v>26</v>
      </c>
      <c r="G1188" s="5" t="str">
        <f>E1188&amp;F1188</f>
        <v>1126</v>
      </c>
      <c r="H1188" s="4">
        <f>IF($C1188&lt;65,65-$C1188,0)</f>
        <v>36.127499999999998</v>
      </c>
      <c r="I1188" s="4">
        <f>IF($C1188&gt;=65,$C1188-65,0)</f>
        <v>0</v>
      </c>
    </row>
    <row r="1189" spans="2:9" x14ac:dyDescent="0.2">
      <c r="B1189" s="9">
        <v>41605</v>
      </c>
      <c r="C1189" s="8">
        <v>23.585000000000001</v>
      </c>
      <c r="D1189" s="5" t="str">
        <f>TEXT(B1189,"mmyy")</f>
        <v>1113</v>
      </c>
      <c r="E1189" s="5" t="str">
        <f>LEFT(D1189,2)</f>
        <v>11</v>
      </c>
      <c r="F1189" s="5" t="str">
        <f>TEXT(B1189,"dd")</f>
        <v>27</v>
      </c>
      <c r="G1189" s="5" t="str">
        <f>E1189&amp;F1189</f>
        <v>1127</v>
      </c>
      <c r="H1189" s="4">
        <f>IF($C1189&lt;65,65-$C1189,0)</f>
        <v>41.414999999999999</v>
      </c>
      <c r="I1189" s="4">
        <f>IF($C1189&gt;=65,$C1189-65,0)</f>
        <v>0</v>
      </c>
    </row>
    <row r="1190" spans="2:9" x14ac:dyDescent="0.2">
      <c r="B1190" s="9">
        <v>41606</v>
      </c>
      <c r="C1190" s="8">
        <v>27.630500000000001</v>
      </c>
      <c r="D1190" s="5" t="str">
        <f>TEXT(B1190,"mmyy")</f>
        <v>1113</v>
      </c>
      <c r="E1190" s="5" t="str">
        <f>LEFT(D1190,2)</f>
        <v>11</v>
      </c>
      <c r="F1190" s="5" t="str">
        <f>TEXT(B1190,"dd")</f>
        <v>28</v>
      </c>
      <c r="G1190" s="5" t="str">
        <f>E1190&amp;F1190</f>
        <v>1128</v>
      </c>
      <c r="H1190" s="4">
        <f>IF($C1190&lt;65,65-$C1190,0)</f>
        <v>37.369500000000002</v>
      </c>
      <c r="I1190" s="4">
        <f>IF($C1190&gt;=65,$C1190-65,0)</f>
        <v>0</v>
      </c>
    </row>
    <row r="1191" spans="2:9" x14ac:dyDescent="0.2">
      <c r="B1191" s="9">
        <v>41607</v>
      </c>
      <c r="C1191" s="8">
        <v>30.515000000000001</v>
      </c>
      <c r="D1191" s="5" t="str">
        <f>TEXT(B1191,"mmyy")</f>
        <v>1113</v>
      </c>
      <c r="E1191" s="5" t="str">
        <f>LEFT(D1191,2)</f>
        <v>11</v>
      </c>
      <c r="F1191" s="5" t="str">
        <f>TEXT(B1191,"dd")</f>
        <v>29</v>
      </c>
      <c r="G1191" s="5" t="str">
        <f>E1191&amp;F1191</f>
        <v>1129</v>
      </c>
      <c r="H1191" s="4">
        <f>IF($C1191&lt;65,65-$C1191,0)</f>
        <v>34.484999999999999</v>
      </c>
      <c r="I1191" s="4">
        <f>IF($C1191&gt;=65,$C1191-65,0)</f>
        <v>0</v>
      </c>
    </row>
    <row r="1192" spans="2:9" x14ac:dyDescent="0.2">
      <c r="B1192" s="9">
        <v>41608</v>
      </c>
      <c r="C1192" s="8">
        <v>38.651000000000003</v>
      </c>
      <c r="D1192" s="5" t="str">
        <f>TEXT(B1192,"mmyy")</f>
        <v>1113</v>
      </c>
      <c r="E1192" s="5" t="str">
        <f>LEFT(D1192,2)</f>
        <v>11</v>
      </c>
      <c r="F1192" s="5" t="str">
        <f>TEXT(B1192,"dd")</f>
        <v>30</v>
      </c>
      <c r="G1192" s="5" t="str">
        <f>E1192&amp;F1192</f>
        <v>1130</v>
      </c>
      <c r="H1192" s="4">
        <f>IF($C1192&lt;65,65-$C1192,0)</f>
        <v>26.348999999999997</v>
      </c>
      <c r="I1192" s="4">
        <f>IF($C1192&gt;=65,$C1192-65,0)</f>
        <v>0</v>
      </c>
    </row>
    <row r="1193" spans="2:9" x14ac:dyDescent="0.2">
      <c r="B1193" s="9">
        <v>41609</v>
      </c>
      <c r="C1193" s="8">
        <v>39.119</v>
      </c>
      <c r="D1193" s="5" t="str">
        <f>TEXT(B1193,"mmyy")</f>
        <v>1213</v>
      </c>
      <c r="E1193" s="5" t="str">
        <f>LEFT(D1193,2)</f>
        <v>12</v>
      </c>
      <c r="F1193" s="5" t="str">
        <f>TEXT(B1193,"dd")</f>
        <v>01</v>
      </c>
      <c r="G1193" s="5" t="str">
        <f>E1193&amp;F1193</f>
        <v>1201</v>
      </c>
      <c r="H1193" s="4">
        <f>IF($C1193&lt;65,65-$C1193,0)</f>
        <v>25.881</v>
      </c>
      <c r="I1193" s="4">
        <f>IF($C1193&gt;=65,$C1193-65,0)</f>
        <v>0</v>
      </c>
    </row>
    <row r="1194" spans="2:9" x14ac:dyDescent="0.2">
      <c r="B1194" s="9">
        <v>41610</v>
      </c>
      <c r="C1194" s="8">
        <v>38.497999999999998</v>
      </c>
      <c r="D1194" s="5" t="str">
        <f>TEXT(B1194,"mmyy")</f>
        <v>1213</v>
      </c>
      <c r="E1194" s="5" t="str">
        <f>LEFT(D1194,2)</f>
        <v>12</v>
      </c>
      <c r="F1194" s="5" t="str">
        <f>TEXT(B1194,"dd")</f>
        <v>02</v>
      </c>
      <c r="G1194" s="5" t="str">
        <f>E1194&amp;F1194</f>
        <v>1202</v>
      </c>
      <c r="H1194" s="4">
        <f>IF($C1194&lt;65,65-$C1194,0)</f>
        <v>26.502000000000002</v>
      </c>
      <c r="I1194" s="4">
        <f>IF($C1194&gt;=65,$C1194-65,0)</f>
        <v>0</v>
      </c>
    </row>
    <row r="1195" spans="2:9" x14ac:dyDescent="0.2">
      <c r="B1195" s="9">
        <v>41611</v>
      </c>
      <c r="C1195" s="8">
        <v>44.226500000000001</v>
      </c>
      <c r="D1195" s="5" t="str">
        <f>TEXT(B1195,"mmyy")</f>
        <v>1213</v>
      </c>
      <c r="E1195" s="5" t="str">
        <f>LEFT(D1195,2)</f>
        <v>12</v>
      </c>
      <c r="F1195" s="5" t="str">
        <f>TEXT(B1195,"dd")</f>
        <v>03</v>
      </c>
      <c r="G1195" s="5" t="str">
        <f>E1195&amp;F1195</f>
        <v>1203</v>
      </c>
      <c r="H1195" s="4">
        <f>IF($C1195&lt;65,65-$C1195,0)</f>
        <v>20.773499999999999</v>
      </c>
      <c r="I1195" s="4">
        <f>IF($C1195&gt;=65,$C1195-65,0)</f>
        <v>0</v>
      </c>
    </row>
    <row r="1196" spans="2:9" x14ac:dyDescent="0.2">
      <c r="B1196" s="9">
        <v>41612</v>
      </c>
      <c r="C1196" s="8">
        <v>52.155500000000004</v>
      </c>
      <c r="D1196" s="5" t="str">
        <f>TEXT(B1196,"mmyy")</f>
        <v>1213</v>
      </c>
      <c r="E1196" s="5" t="str">
        <f>LEFT(D1196,2)</f>
        <v>12</v>
      </c>
      <c r="F1196" s="5" t="str">
        <f>TEXT(B1196,"dd")</f>
        <v>04</v>
      </c>
      <c r="G1196" s="5" t="str">
        <f>E1196&amp;F1196</f>
        <v>1204</v>
      </c>
      <c r="H1196" s="4">
        <f>IF($C1196&lt;65,65-$C1196,0)</f>
        <v>12.844499999999996</v>
      </c>
      <c r="I1196" s="4">
        <f>IF($C1196&gt;=65,$C1196-65,0)</f>
        <v>0</v>
      </c>
    </row>
    <row r="1197" spans="2:9" x14ac:dyDescent="0.2">
      <c r="B1197" s="9">
        <v>41613</v>
      </c>
      <c r="C1197" s="8">
        <v>33.759500000000003</v>
      </c>
      <c r="D1197" s="5" t="str">
        <f>TEXT(B1197,"mmyy")</f>
        <v>1213</v>
      </c>
      <c r="E1197" s="5" t="str">
        <f>LEFT(D1197,2)</f>
        <v>12</v>
      </c>
      <c r="F1197" s="5" t="str">
        <f>TEXT(B1197,"dd")</f>
        <v>05</v>
      </c>
      <c r="G1197" s="5" t="str">
        <f>E1197&amp;F1197</f>
        <v>1205</v>
      </c>
      <c r="H1197" s="4">
        <f>IF($C1197&lt;65,65-$C1197,0)</f>
        <v>31.240499999999997</v>
      </c>
      <c r="I1197" s="4">
        <f>IF($C1197&gt;=65,$C1197-65,0)</f>
        <v>0</v>
      </c>
    </row>
    <row r="1198" spans="2:9" x14ac:dyDescent="0.2">
      <c r="B1198" s="9">
        <v>41614</v>
      </c>
      <c r="C1198" s="8">
        <v>22.230499999999999</v>
      </c>
      <c r="D1198" s="5" t="str">
        <f>TEXT(B1198,"mmyy")</f>
        <v>1213</v>
      </c>
      <c r="E1198" s="5" t="str">
        <f>LEFT(D1198,2)</f>
        <v>12</v>
      </c>
      <c r="F1198" s="5" t="str">
        <f>TEXT(B1198,"dd")</f>
        <v>06</v>
      </c>
      <c r="G1198" s="5" t="str">
        <f>E1198&amp;F1198</f>
        <v>1206</v>
      </c>
      <c r="H1198" s="4">
        <f>IF($C1198&lt;65,65-$C1198,0)</f>
        <v>42.769500000000001</v>
      </c>
      <c r="I1198" s="4">
        <f>IF($C1198&gt;=65,$C1198-65,0)</f>
        <v>0</v>
      </c>
    </row>
    <row r="1199" spans="2:9" x14ac:dyDescent="0.2">
      <c r="B1199" s="9">
        <v>41615</v>
      </c>
      <c r="C1199" s="8">
        <v>18.5855</v>
      </c>
      <c r="D1199" s="5" t="str">
        <f>TEXT(B1199,"mmyy")</f>
        <v>1213</v>
      </c>
      <c r="E1199" s="5" t="str">
        <f>LEFT(D1199,2)</f>
        <v>12</v>
      </c>
      <c r="F1199" s="5" t="str">
        <f>TEXT(B1199,"dd")</f>
        <v>07</v>
      </c>
      <c r="G1199" s="5" t="str">
        <f>E1199&amp;F1199</f>
        <v>1207</v>
      </c>
      <c r="H1199" s="4">
        <f>IF($C1199&lt;65,65-$C1199,0)</f>
        <v>46.414500000000004</v>
      </c>
      <c r="I1199" s="4">
        <f>IF($C1199&gt;=65,$C1199-65,0)</f>
        <v>0</v>
      </c>
    </row>
    <row r="1200" spans="2:9" x14ac:dyDescent="0.2">
      <c r="B1200" s="9">
        <v>41616</v>
      </c>
      <c r="C1200" s="8">
        <v>25.097000000000001</v>
      </c>
      <c r="D1200" s="5" t="str">
        <f>TEXT(B1200,"mmyy")</f>
        <v>1213</v>
      </c>
      <c r="E1200" s="5" t="str">
        <f>LEFT(D1200,2)</f>
        <v>12</v>
      </c>
      <c r="F1200" s="5" t="str">
        <f>TEXT(B1200,"dd")</f>
        <v>08</v>
      </c>
      <c r="G1200" s="5" t="str">
        <f>E1200&amp;F1200</f>
        <v>1208</v>
      </c>
      <c r="H1200" s="4">
        <f>IF($C1200&lt;65,65-$C1200,0)</f>
        <v>39.902999999999999</v>
      </c>
      <c r="I1200" s="4">
        <f>IF($C1200&gt;=65,$C1200-65,0)</f>
        <v>0</v>
      </c>
    </row>
    <row r="1201" spans="2:9" x14ac:dyDescent="0.2">
      <c r="B1201" s="9">
        <v>41617</v>
      </c>
      <c r="C1201" s="8">
        <v>19.399999999999999</v>
      </c>
      <c r="D1201" s="5" t="str">
        <f>TEXT(B1201,"mmyy")</f>
        <v>1213</v>
      </c>
      <c r="E1201" s="5" t="str">
        <f>LEFT(D1201,2)</f>
        <v>12</v>
      </c>
      <c r="F1201" s="5" t="str">
        <f>TEXT(B1201,"dd")</f>
        <v>09</v>
      </c>
      <c r="G1201" s="5" t="str">
        <f>E1201&amp;F1201</f>
        <v>1209</v>
      </c>
      <c r="H1201" s="4">
        <f>IF($C1201&lt;65,65-$C1201,0)</f>
        <v>45.6</v>
      </c>
      <c r="I1201" s="4">
        <f>IF($C1201&gt;=65,$C1201-65,0)</f>
        <v>0</v>
      </c>
    </row>
    <row r="1202" spans="2:9" x14ac:dyDescent="0.2">
      <c r="B1202" s="9">
        <v>41618</v>
      </c>
      <c r="C1202" s="8">
        <v>17.055499999999999</v>
      </c>
      <c r="D1202" s="5" t="str">
        <f>TEXT(B1202,"mmyy")</f>
        <v>1213</v>
      </c>
      <c r="E1202" s="5" t="str">
        <f>LEFT(D1202,2)</f>
        <v>12</v>
      </c>
      <c r="F1202" s="5" t="str">
        <f>TEXT(B1202,"dd")</f>
        <v>10</v>
      </c>
      <c r="G1202" s="5" t="str">
        <f>E1202&amp;F1202</f>
        <v>1210</v>
      </c>
      <c r="H1202" s="4">
        <f>IF($C1202&lt;65,65-$C1202,0)</f>
        <v>47.944500000000005</v>
      </c>
      <c r="I1202" s="4">
        <f>IF($C1202&gt;=65,$C1202-65,0)</f>
        <v>0</v>
      </c>
    </row>
    <row r="1203" spans="2:9" x14ac:dyDescent="0.2">
      <c r="B1203" s="9">
        <v>41619</v>
      </c>
      <c r="C1203" s="8">
        <v>14.738</v>
      </c>
      <c r="D1203" s="5" t="str">
        <f>TEXT(B1203,"mmyy")</f>
        <v>1213</v>
      </c>
      <c r="E1203" s="5" t="str">
        <f>LEFT(D1203,2)</f>
        <v>12</v>
      </c>
      <c r="F1203" s="5" t="str">
        <f>TEXT(B1203,"dd")</f>
        <v>11</v>
      </c>
      <c r="G1203" s="5" t="str">
        <f>E1203&amp;F1203</f>
        <v>1211</v>
      </c>
      <c r="H1203" s="4">
        <f>IF($C1203&lt;65,65-$C1203,0)</f>
        <v>50.262</v>
      </c>
      <c r="I1203" s="4">
        <f>IF($C1203&gt;=65,$C1203-65,0)</f>
        <v>0</v>
      </c>
    </row>
    <row r="1204" spans="2:9" x14ac:dyDescent="0.2">
      <c r="B1204" s="9">
        <v>41620</v>
      </c>
      <c r="C1204" s="8">
        <v>10.9085</v>
      </c>
      <c r="D1204" s="5" t="str">
        <f>TEXT(B1204,"mmyy")</f>
        <v>1213</v>
      </c>
      <c r="E1204" s="5" t="str">
        <f>LEFT(D1204,2)</f>
        <v>12</v>
      </c>
      <c r="F1204" s="5" t="str">
        <f>TEXT(B1204,"dd")</f>
        <v>12</v>
      </c>
      <c r="G1204" s="5" t="str">
        <f>E1204&amp;F1204</f>
        <v>1212</v>
      </c>
      <c r="H1204" s="4">
        <f>IF($C1204&lt;65,65-$C1204,0)</f>
        <v>54.091499999999996</v>
      </c>
      <c r="I1204" s="4">
        <f>IF($C1204&gt;=65,$C1204-65,0)</f>
        <v>0</v>
      </c>
    </row>
    <row r="1205" spans="2:9" x14ac:dyDescent="0.2">
      <c r="B1205" s="9">
        <v>41621</v>
      </c>
      <c r="C1205" s="8">
        <v>25.655000000000001</v>
      </c>
      <c r="D1205" s="5" t="str">
        <f>TEXT(B1205,"mmyy")</f>
        <v>1213</v>
      </c>
      <c r="E1205" s="5" t="str">
        <f>LEFT(D1205,2)</f>
        <v>12</v>
      </c>
      <c r="F1205" s="5" t="str">
        <f>TEXT(B1205,"dd")</f>
        <v>13</v>
      </c>
      <c r="G1205" s="5" t="str">
        <f>E1205&amp;F1205</f>
        <v>1213</v>
      </c>
      <c r="H1205" s="4">
        <f>IF($C1205&lt;65,65-$C1205,0)</f>
        <v>39.344999999999999</v>
      </c>
      <c r="I1205" s="4">
        <f>IF($C1205&gt;=65,$C1205-65,0)</f>
        <v>0</v>
      </c>
    </row>
    <row r="1206" spans="2:9" x14ac:dyDescent="0.2">
      <c r="B1206" s="9">
        <v>41622</v>
      </c>
      <c r="C1206" s="8">
        <v>26.914999999999999</v>
      </c>
      <c r="D1206" s="5" t="str">
        <f>TEXT(B1206,"mmyy")</f>
        <v>1213</v>
      </c>
      <c r="E1206" s="5" t="str">
        <f>LEFT(D1206,2)</f>
        <v>12</v>
      </c>
      <c r="F1206" s="5" t="str">
        <f>TEXT(B1206,"dd")</f>
        <v>14</v>
      </c>
      <c r="G1206" s="5" t="str">
        <f>E1206&amp;F1206</f>
        <v>1214</v>
      </c>
      <c r="H1206" s="4">
        <f>IF($C1206&lt;65,65-$C1206,0)</f>
        <v>38.085000000000001</v>
      </c>
      <c r="I1206" s="4">
        <f>IF($C1206&gt;=65,$C1206-65,0)</f>
        <v>0</v>
      </c>
    </row>
    <row r="1207" spans="2:9" x14ac:dyDescent="0.2">
      <c r="B1207" s="9">
        <v>41623</v>
      </c>
      <c r="C1207" s="8">
        <v>19.9985</v>
      </c>
      <c r="D1207" s="5" t="str">
        <f>TEXT(B1207,"mmyy")</f>
        <v>1213</v>
      </c>
      <c r="E1207" s="5" t="str">
        <f>LEFT(D1207,2)</f>
        <v>12</v>
      </c>
      <c r="F1207" s="5" t="str">
        <f>TEXT(B1207,"dd")</f>
        <v>15</v>
      </c>
      <c r="G1207" s="5" t="str">
        <f>E1207&amp;F1207</f>
        <v>1215</v>
      </c>
      <c r="H1207" s="4">
        <f>IF($C1207&lt;65,65-$C1207,0)</f>
        <v>45.0015</v>
      </c>
      <c r="I1207" s="4">
        <f>IF($C1207&gt;=65,$C1207-65,0)</f>
        <v>0</v>
      </c>
    </row>
    <row r="1208" spans="2:9" x14ac:dyDescent="0.2">
      <c r="B1208" s="9">
        <v>41624</v>
      </c>
      <c r="C1208" s="8">
        <v>22.244</v>
      </c>
      <c r="D1208" s="5" t="str">
        <f>TEXT(B1208,"mmyy")</f>
        <v>1213</v>
      </c>
      <c r="E1208" s="5" t="str">
        <f>LEFT(D1208,2)</f>
        <v>12</v>
      </c>
      <c r="F1208" s="5" t="str">
        <f>TEXT(B1208,"dd")</f>
        <v>16</v>
      </c>
      <c r="G1208" s="5" t="str">
        <f>E1208&amp;F1208</f>
        <v>1216</v>
      </c>
      <c r="H1208" s="4">
        <f>IF($C1208&lt;65,65-$C1208,0)</f>
        <v>42.756</v>
      </c>
      <c r="I1208" s="4">
        <f>IF($C1208&gt;=65,$C1208-65,0)</f>
        <v>0</v>
      </c>
    </row>
    <row r="1209" spans="2:9" x14ac:dyDescent="0.2">
      <c r="B1209" s="9">
        <v>41625</v>
      </c>
      <c r="C1209" s="8">
        <v>23.985499999999998</v>
      </c>
      <c r="D1209" s="5" t="str">
        <f>TEXT(B1209,"mmyy")</f>
        <v>1213</v>
      </c>
      <c r="E1209" s="5" t="str">
        <f>LEFT(D1209,2)</f>
        <v>12</v>
      </c>
      <c r="F1209" s="5" t="str">
        <f>TEXT(B1209,"dd")</f>
        <v>17</v>
      </c>
      <c r="G1209" s="5" t="str">
        <f>E1209&amp;F1209</f>
        <v>1217</v>
      </c>
      <c r="H1209" s="4">
        <f>IF($C1209&lt;65,65-$C1209,0)</f>
        <v>41.014499999999998</v>
      </c>
      <c r="I1209" s="4">
        <f>IF($C1209&gt;=65,$C1209-65,0)</f>
        <v>0</v>
      </c>
    </row>
    <row r="1210" spans="2:9" x14ac:dyDescent="0.2">
      <c r="B1210" s="9">
        <v>41626</v>
      </c>
      <c r="C1210" s="8">
        <v>28.606999999999999</v>
      </c>
      <c r="D1210" s="5" t="str">
        <f>TEXT(B1210,"mmyy")</f>
        <v>1213</v>
      </c>
      <c r="E1210" s="5" t="str">
        <f>LEFT(D1210,2)</f>
        <v>12</v>
      </c>
      <c r="F1210" s="5" t="str">
        <f>TEXT(B1210,"dd")</f>
        <v>18</v>
      </c>
      <c r="G1210" s="5" t="str">
        <f>E1210&amp;F1210</f>
        <v>1218</v>
      </c>
      <c r="H1210" s="4">
        <f>IF($C1210&lt;65,65-$C1210,0)</f>
        <v>36.393000000000001</v>
      </c>
      <c r="I1210" s="4">
        <f>IF($C1210&gt;=65,$C1210-65,0)</f>
        <v>0</v>
      </c>
    </row>
    <row r="1211" spans="2:9" x14ac:dyDescent="0.2">
      <c r="B1211" s="9">
        <v>41627</v>
      </c>
      <c r="C1211" s="8">
        <v>43.0565</v>
      </c>
      <c r="D1211" s="5" t="str">
        <f>TEXT(B1211,"mmyy")</f>
        <v>1213</v>
      </c>
      <c r="E1211" s="5" t="str">
        <f>LEFT(D1211,2)</f>
        <v>12</v>
      </c>
      <c r="F1211" s="5" t="str">
        <f>TEXT(B1211,"dd")</f>
        <v>19</v>
      </c>
      <c r="G1211" s="5" t="str">
        <f>E1211&amp;F1211</f>
        <v>1219</v>
      </c>
      <c r="H1211" s="4">
        <f>IF($C1211&lt;65,65-$C1211,0)</f>
        <v>21.9435</v>
      </c>
      <c r="I1211" s="4">
        <f>IF($C1211&gt;=65,$C1211-65,0)</f>
        <v>0</v>
      </c>
    </row>
    <row r="1212" spans="2:9" x14ac:dyDescent="0.2">
      <c r="B1212" s="9">
        <v>41628</v>
      </c>
      <c r="C1212" s="8">
        <v>47.349499999999999</v>
      </c>
      <c r="D1212" s="5" t="str">
        <f>TEXT(B1212,"mmyy")</f>
        <v>1213</v>
      </c>
      <c r="E1212" s="5" t="str">
        <f>LEFT(D1212,2)</f>
        <v>12</v>
      </c>
      <c r="F1212" s="5" t="str">
        <f>TEXT(B1212,"dd")</f>
        <v>20</v>
      </c>
      <c r="G1212" s="5" t="str">
        <f>E1212&amp;F1212</f>
        <v>1220</v>
      </c>
      <c r="H1212" s="4">
        <f>IF($C1212&lt;65,65-$C1212,0)</f>
        <v>17.650500000000001</v>
      </c>
      <c r="I1212" s="4">
        <f>IF($C1212&gt;=65,$C1212-65,0)</f>
        <v>0</v>
      </c>
    </row>
    <row r="1213" spans="2:9" x14ac:dyDescent="0.2">
      <c r="B1213" s="9">
        <v>41629</v>
      </c>
      <c r="C1213" s="8">
        <v>39.460999999999999</v>
      </c>
      <c r="D1213" s="5" t="str">
        <f>TEXT(B1213,"mmyy")</f>
        <v>1213</v>
      </c>
      <c r="E1213" s="5" t="str">
        <f>LEFT(D1213,2)</f>
        <v>12</v>
      </c>
      <c r="F1213" s="5" t="str">
        <f>TEXT(B1213,"dd")</f>
        <v>21</v>
      </c>
      <c r="G1213" s="5" t="str">
        <f>E1213&amp;F1213</f>
        <v>1221</v>
      </c>
      <c r="H1213" s="4">
        <f>IF($C1213&lt;65,65-$C1213,0)</f>
        <v>25.539000000000001</v>
      </c>
      <c r="I1213" s="4">
        <f>IF($C1213&gt;=65,$C1213-65,0)</f>
        <v>0</v>
      </c>
    </row>
    <row r="1214" spans="2:9" x14ac:dyDescent="0.2">
      <c r="B1214" s="9">
        <v>41630</v>
      </c>
      <c r="C1214" s="8">
        <v>33.773000000000003</v>
      </c>
      <c r="D1214" s="5" t="str">
        <f>TEXT(B1214,"mmyy")</f>
        <v>1213</v>
      </c>
      <c r="E1214" s="5" t="str">
        <f>LEFT(D1214,2)</f>
        <v>12</v>
      </c>
      <c r="F1214" s="5" t="str">
        <f>TEXT(B1214,"dd")</f>
        <v>22</v>
      </c>
      <c r="G1214" s="5" t="str">
        <f>E1214&amp;F1214</f>
        <v>1222</v>
      </c>
      <c r="H1214" s="4">
        <f>IF($C1214&lt;65,65-$C1214,0)</f>
        <v>31.226999999999997</v>
      </c>
      <c r="I1214" s="4">
        <f>IF($C1214&gt;=65,$C1214-65,0)</f>
        <v>0</v>
      </c>
    </row>
    <row r="1215" spans="2:9" x14ac:dyDescent="0.2">
      <c r="B1215" s="9">
        <v>41631</v>
      </c>
      <c r="C1215" s="8">
        <v>17.8565</v>
      </c>
      <c r="D1215" s="5" t="str">
        <f>TEXT(B1215,"mmyy")</f>
        <v>1213</v>
      </c>
      <c r="E1215" s="5" t="str">
        <f>LEFT(D1215,2)</f>
        <v>12</v>
      </c>
      <c r="F1215" s="5" t="str">
        <f>TEXT(B1215,"dd")</f>
        <v>23</v>
      </c>
      <c r="G1215" s="5" t="str">
        <f>E1215&amp;F1215</f>
        <v>1223</v>
      </c>
      <c r="H1215" s="4">
        <f>IF($C1215&lt;65,65-$C1215,0)</f>
        <v>47.143500000000003</v>
      </c>
      <c r="I1215" s="4">
        <f>IF($C1215&gt;=65,$C1215-65,0)</f>
        <v>0</v>
      </c>
    </row>
    <row r="1216" spans="2:9" x14ac:dyDescent="0.2">
      <c r="B1216" s="9">
        <v>41632</v>
      </c>
      <c r="C1216" s="8">
        <v>13.9955</v>
      </c>
      <c r="D1216" s="5" t="str">
        <f>TEXT(B1216,"mmyy")</f>
        <v>1213</v>
      </c>
      <c r="E1216" s="5" t="str">
        <f>LEFT(D1216,2)</f>
        <v>12</v>
      </c>
      <c r="F1216" s="5" t="str">
        <f>TEXT(B1216,"dd")</f>
        <v>24</v>
      </c>
      <c r="G1216" s="5" t="str">
        <f>E1216&amp;F1216</f>
        <v>1224</v>
      </c>
      <c r="H1216" s="4">
        <f>IF($C1216&lt;65,65-$C1216,0)</f>
        <v>51.0045</v>
      </c>
      <c r="I1216" s="4">
        <f>IF($C1216&gt;=65,$C1216-65,0)</f>
        <v>0</v>
      </c>
    </row>
    <row r="1217" spans="2:9" x14ac:dyDescent="0.2">
      <c r="B1217" s="9">
        <v>41633</v>
      </c>
      <c r="C1217" s="8">
        <v>25.529</v>
      </c>
      <c r="D1217" s="5" t="str">
        <f>TEXT(B1217,"mmyy")</f>
        <v>1213</v>
      </c>
      <c r="E1217" s="5" t="str">
        <f>LEFT(D1217,2)</f>
        <v>12</v>
      </c>
      <c r="F1217" s="5" t="str">
        <f>TEXT(B1217,"dd")</f>
        <v>25</v>
      </c>
      <c r="G1217" s="5" t="str">
        <f>E1217&amp;F1217</f>
        <v>1225</v>
      </c>
      <c r="H1217" s="4">
        <f>IF($C1217&lt;65,65-$C1217,0)</f>
        <v>39.471000000000004</v>
      </c>
      <c r="I1217" s="4">
        <f>IF($C1217&gt;=65,$C1217-65,0)</f>
        <v>0</v>
      </c>
    </row>
    <row r="1218" spans="2:9" x14ac:dyDescent="0.2">
      <c r="B1218" s="9">
        <v>41634</v>
      </c>
      <c r="C1218" s="8">
        <v>28.863499999999998</v>
      </c>
      <c r="D1218" s="5" t="str">
        <f>TEXT(B1218,"mmyy")</f>
        <v>1213</v>
      </c>
      <c r="E1218" s="5" t="str">
        <f>LEFT(D1218,2)</f>
        <v>12</v>
      </c>
      <c r="F1218" s="5" t="str">
        <f>TEXT(B1218,"dd")</f>
        <v>26</v>
      </c>
      <c r="G1218" s="5" t="str">
        <f>E1218&amp;F1218</f>
        <v>1226</v>
      </c>
      <c r="H1218" s="4">
        <f>IF($C1218&lt;65,65-$C1218,0)</f>
        <v>36.136499999999998</v>
      </c>
      <c r="I1218" s="4">
        <f>IF($C1218&gt;=65,$C1218-65,0)</f>
        <v>0</v>
      </c>
    </row>
    <row r="1219" spans="2:9" x14ac:dyDescent="0.2">
      <c r="B1219" s="9">
        <v>41635</v>
      </c>
      <c r="C1219" s="8">
        <v>35.649500000000003</v>
      </c>
      <c r="D1219" s="5" t="str">
        <f>TEXT(B1219,"mmyy")</f>
        <v>1213</v>
      </c>
      <c r="E1219" s="5" t="str">
        <f>LEFT(D1219,2)</f>
        <v>12</v>
      </c>
      <c r="F1219" s="5" t="str">
        <f>TEXT(B1219,"dd")</f>
        <v>27</v>
      </c>
      <c r="G1219" s="5" t="str">
        <f>E1219&amp;F1219</f>
        <v>1227</v>
      </c>
      <c r="H1219" s="4">
        <f>IF($C1219&lt;65,65-$C1219,0)</f>
        <v>29.350499999999997</v>
      </c>
      <c r="I1219" s="4">
        <f>IF($C1219&gt;=65,$C1219-65,0)</f>
        <v>0</v>
      </c>
    </row>
    <row r="1220" spans="2:9" x14ac:dyDescent="0.2">
      <c r="B1220" s="9">
        <v>41636</v>
      </c>
      <c r="C1220" s="8">
        <v>40.6175</v>
      </c>
      <c r="D1220" s="5" t="str">
        <f>TEXT(B1220,"mmyy")</f>
        <v>1213</v>
      </c>
      <c r="E1220" s="5" t="str">
        <f>LEFT(D1220,2)</f>
        <v>12</v>
      </c>
      <c r="F1220" s="5" t="str">
        <f>TEXT(B1220,"dd")</f>
        <v>28</v>
      </c>
      <c r="G1220" s="5" t="str">
        <f>E1220&amp;F1220</f>
        <v>1228</v>
      </c>
      <c r="H1220" s="4">
        <f>IF($C1220&lt;65,65-$C1220,0)</f>
        <v>24.3825</v>
      </c>
      <c r="I1220" s="4">
        <f>IF($C1220&gt;=65,$C1220-65,0)</f>
        <v>0</v>
      </c>
    </row>
    <row r="1221" spans="2:9" x14ac:dyDescent="0.2">
      <c r="B1221" s="9">
        <v>41637</v>
      </c>
      <c r="C1221" s="8">
        <v>31.838000000000001</v>
      </c>
      <c r="D1221" s="5" t="str">
        <f>TEXT(B1221,"mmyy")</f>
        <v>1213</v>
      </c>
      <c r="E1221" s="5" t="str">
        <f>LEFT(D1221,2)</f>
        <v>12</v>
      </c>
      <c r="F1221" s="5" t="str">
        <f>TEXT(B1221,"dd")</f>
        <v>29</v>
      </c>
      <c r="G1221" s="5" t="str">
        <f>E1221&amp;F1221</f>
        <v>1229</v>
      </c>
      <c r="H1221" s="4">
        <f>IF($C1221&lt;65,65-$C1221,0)</f>
        <v>33.161999999999999</v>
      </c>
      <c r="I1221" s="4">
        <f>IF($C1221&gt;=65,$C1221-65,0)</f>
        <v>0</v>
      </c>
    </row>
    <row r="1222" spans="2:9" x14ac:dyDescent="0.2">
      <c r="B1222" s="9">
        <v>41638</v>
      </c>
      <c r="C1222" s="8">
        <v>19.013000000000002</v>
      </c>
      <c r="D1222" s="5" t="str">
        <f>TEXT(B1222,"mmyy")</f>
        <v>1213</v>
      </c>
      <c r="E1222" s="5" t="str">
        <f>LEFT(D1222,2)</f>
        <v>12</v>
      </c>
      <c r="F1222" s="5" t="str">
        <f>TEXT(B1222,"dd")</f>
        <v>30</v>
      </c>
      <c r="G1222" s="5" t="str">
        <f>E1222&amp;F1222</f>
        <v>1230</v>
      </c>
      <c r="H1222" s="4">
        <f>IF($C1222&lt;65,65-$C1222,0)</f>
        <v>45.986999999999995</v>
      </c>
      <c r="I1222" s="4">
        <f>IF($C1222&gt;=65,$C1222-65,0)</f>
        <v>0</v>
      </c>
    </row>
    <row r="1223" spans="2:9" x14ac:dyDescent="0.2">
      <c r="B1223" s="9">
        <v>41639</v>
      </c>
      <c r="C1223" s="8">
        <v>20.434999999999999</v>
      </c>
      <c r="D1223" s="5" t="str">
        <f>TEXT(B1223,"mmyy")</f>
        <v>1213</v>
      </c>
      <c r="E1223" s="5" t="str">
        <f>LEFT(D1223,2)</f>
        <v>12</v>
      </c>
      <c r="F1223" s="5" t="str">
        <f>TEXT(B1223,"dd")</f>
        <v>31</v>
      </c>
      <c r="G1223" s="5" t="str">
        <f>E1223&amp;F1223</f>
        <v>1231</v>
      </c>
      <c r="H1223" s="4">
        <f>IF($C1223&lt;65,65-$C1223,0)</f>
        <v>44.564999999999998</v>
      </c>
      <c r="I1223" s="4">
        <f>IF($C1223&gt;=65,$C1223-65,0)</f>
        <v>0</v>
      </c>
    </row>
    <row r="1224" spans="2:9" x14ac:dyDescent="0.2">
      <c r="B1224" s="9">
        <v>41640</v>
      </c>
      <c r="C1224" s="8">
        <v>24.093499999999999</v>
      </c>
      <c r="D1224" s="5" t="str">
        <f>TEXT(B1224,"mmyy")</f>
        <v>0114</v>
      </c>
      <c r="E1224" s="5" t="str">
        <f>LEFT(D1224,2)</f>
        <v>01</v>
      </c>
      <c r="F1224" s="5" t="str">
        <f>TEXT(B1224,"dd")</f>
        <v>01</v>
      </c>
      <c r="G1224" s="5" t="str">
        <f>E1224&amp;F1224</f>
        <v>0101</v>
      </c>
      <c r="H1224" s="4">
        <f>IF($C1224&lt;65,65-$C1224,0)</f>
        <v>40.906500000000001</v>
      </c>
      <c r="I1224" s="4">
        <f>IF($C1224&gt;=65,$C1224-65,0)</f>
        <v>0</v>
      </c>
    </row>
    <row r="1225" spans="2:9" x14ac:dyDescent="0.2">
      <c r="B1225" s="9">
        <v>41641</v>
      </c>
      <c r="C1225" s="8">
        <v>9.7070000000000007</v>
      </c>
      <c r="D1225" s="5" t="str">
        <f>TEXT(B1225,"mmyy")</f>
        <v>0114</v>
      </c>
      <c r="E1225" s="5" t="str">
        <f>LEFT(D1225,2)</f>
        <v>01</v>
      </c>
      <c r="F1225" s="5" t="str">
        <f>TEXT(B1225,"dd")</f>
        <v>02</v>
      </c>
      <c r="G1225" s="5" t="str">
        <f>E1225&amp;F1225</f>
        <v>0102</v>
      </c>
      <c r="H1225" s="4">
        <f>IF($C1225&lt;65,65-$C1225,0)</f>
        <v>55.292999999999999</v>
      </c>
      <c r="I1225" s="4">
        <f>IF($C1225&gt;=65,$C1225-65,0)</f>
        <v>0</v>
      </c>
    </row>
    <row r="1226" spans="2:9" x14ac:dyDescent="0.2">
      <c r="B1226" s="9">
        <v>41642</v>
      </c>
      <c r="C1226" s="8">
        <v>9.9004999999999992</v>
      </c>
      <c r="D1226" s="5" t="str">
        <f>TEXT(B1226,"mmyy")</f>
        <v>0114</v>
      </c>
      <c r="E1226" s="5" t="str">
        <f>LEFT(D1226,2)</f>
        <v>01</v>
      </c>
      <c r="F1226" s="5" t="str">
        <f>TEXT(B1226,"dd")</f>
        <v>03</v>
      </c>
      <c r="G1226" s="5" t="str">
        <f>E1226&amp;F1226</f>
        <v>0103</v>
      </c>
      <c r="H1226" s="4">
        <f>IF($C1226&lt;65,65-$C1226,0)</f>
        <v>55.099499999999999</v>
      </c>
      <c r="I1226" s="4">
        <f>IF($C1226&gt;=65,$C1226-65,0)</f>
        <v>0</v>
      </c>
    </row>
    <row r="1227" spans="2:9" x14ac:dyDescent="0.2">
      <c r="B1227" s="9">
        <v>41643</v>
      </c>
      <c r="C1227" s="8">
        <v>28.8995</v>
      </c>
      <c r="D1227" s="5" t="str">
        <f>TEXT(B1227,"mmyy")</f>
        <v>0114</v>
      </c>
      <c r="E1227" s="5" t="str">
        <f>LEFT(D1227,2)</f>
        <v>01</v>
      </c>
      <c r="F1227" s="5" t="str">
        <f>TEXT(B1227,"dd")</f>
        <v>04</v>
      </c>
      <c r="G1227" s="5" t="str">
        <f>E1227&amp;F1227</f>
        <v>0104</v>
      </c>
      <c r="H1227" s="4">
        <f>IF($C1227&lt;65,65-$C1227,0)</f>
        <v>36.100499999999997</v>
      </c>
      <c r="I1227" s="4">
        <f>IF($C1227&gt;=65,$C1227-65,0)</f>
        <v>0</v>
      </c>
    </row>
    <row r="1228" spans="2:9" x14ac:dyDescent="0.2">
      <c r="B1228" s="9">
        <v>41644</v>
      </c>
      <c r="C1228" s="8">
        <v>15.705500000000001</v>
      </c>
      <c r="D1228" s="5" t="str">
        <f>TEXT(B1228,"mmyy")</f>
        <v>0114</v>
      </c>
      <c r="E1228" s="5" t="str">
        <f>LEFT(D1228,2)</f>
        <v>01</v>
      </c>
      <c r="F1228" s="5" t="str">
        <f>TEXT(B1228,"dd")</f>
        <v>05</v>
      </c>
      <c r="G1228" s="5" t="str">
        <f>E1228&amp;F1228</f>
        <v>0105</v>
      </c>
      <c r="H1228" s="4">
        <f>IF($C1228&lt;65,65-$C1228,0)</f>
        <v>49.294499999999999</v>
      </c>
      <c r="I1228" s="4">
        <f>IF($C1228&gt;=65,$C1228-65,0)</f>
        <v>0</v>
      </c>
    </row>
    <row r="1229" spans="2:9" x14ac:dyDescent="0.2">
      <c r="B1229" s="9">
        <v>41645</v>
      </c>
      <c r="C1229" s="8">
        <v>-8.266</v>
      </c>
      <c r="D1229" s="5" t="str">
        <f>TEXT(B1229,"mmyy")</f>
        <v>0114</v>
      </c>
      <c r="E1229" s="5" t="str">
        <f>LEFT(D1229,2)</f>
        <v>01</v>
      </c>
      <c r="F1229" s="5" t="str">
        <f>TEXT(B1229,"dd")</f>
        <v>06</v>
      </c>
      <c r="G1229" s="5" t="str">
        <f>E1229&amp;F1229</f>
        <v>0106</v>
      </c>
      <c r="H1229" s="4">
        <f>IF($C1229&lt;65,65-$C1229,0)</f>
        <v>73.266000000000005</v>
      </c>
      <c r="I1229" s="4">
        <f>IF($C1229&gt;=65,$C1229-65,0)</f>
        <v>0</v>
      </c>
    </row>
    <row r="1230" spans="2:9" x14ac:dyDescent="0.2">
      <c r="B1230" s="9">
        <v>41646</v>
      </c>
      <c r="C1230" s="8">
        <v>0.13550000000000001</v>
      </c>
      <c r="D1230" s="5" t="str">
        <f>TEXT(B1230,"mmyy")</f>
        <v>0114</v>
      </c>
      <c r="E1230" s="5" t="str">
        <f>LEFT(D1230,2)</f>
        <v>01</v>
      </c>
      <c r="F1230" s="5" t="str">
        <f>TEXT(B1230,"dd")</f>
        <v>07</v>
      </c>
      <c r="G1230" s="5" t="str">
        <f>E1230&amp;F1230</f>
        <v>0107</v>
      </c>
      <c r="H1230" s="4">
        <f>IF($C1230&lt;65,65-$C1230,0)</f>
        <v>64.864500000000007</v>
      </c>
      <c r="I1230" s="4">
        <f>IF($C1230&gt;=65,$C1230-65,0)</f>
        <v>0</v>
      </c>
    </row>
    <row r="1231" spans="2:9" x14ac:dyDescent="0.2">
      <c r="B1231" s="9">
        <v>41647</v>
      </c>
      <c r="C1231" s="8">
        <v>14.513</v>
      </c>
      <c r="D1231" s="5" t="str">
        <f>TEXT(B1231,"mmyy")</f>
        <v>0114</v>
      </c>
      <c r="E1231" s="5" t="str">
        <f>LEFT(D1231,2)</f>
        <v>01</v>
      </c>
      <c r="F1231" s="5" t="str">
        <f>TEXT(B1231,"dd")</f>
        <v>08</v>
      </c>
      <c r="G1231" s="5" t="str">
        <f>E1231&amp;F1231</f>
        <v>0108</v>
      </c>
      <c r="H1231" s="4">
        <f>IF($C1231&lt;65,65-$C1231,0)</f>
        <v>50.487000000000002</v>
      </c>
      <c r="I1231" s="4">
        <f>IF($C1231&gt;=65,$C1231-65,0)</f>
        <v>0</v>
      </c>
    </row>
    <row r="1232" spans="2:9" x14ac:dyDescent="0.2">
      <c r="B1232" s="9">
        <v>41648</v>
      </c>
      <c r="C1232" s="8">
        <v>21.407</v>
      </c>
      <c r="D1232" s="5" t="str">
        <f>TEXT(B1232,"mmyy")</f>
        <v>0114</v>
      </c>
      <c r="E1232" s="5" t="str">
        <f>LEFT(D1232,2)</f>
        <v>01</v>
      </c>
      <c r="F1232" s="5" t="str">
        <f>TEXT(B1232,"dd")</f>
        <v>09</v>
      </c>
      <c r="G1232" s="5" t="str">
        <f>E1232&amp;F1232</f>
        <v>0109</v>
      </c>
      <c r="H1232" s="4">
        <f>IF($C1232&lt;65,65-$C1232,0)</f>
        <v>43.593000000000004</v>
      </c>
      <c r="I1232" s="4">
        <f>IF($C1232&gt;=65,$C1232-65,0)</f>
        <v>0</v>
      </c>
    </row>
    <row r="1233" spans="2:9" x14ac:dyDescent="0.2">
      <c r="B1233" s="9">
        <v>41649</v>
      </c>
      <c r="C1233" s="8">
        <v>38.435000000000002</v>
      </c>
      <c r="D1233" s="5" t="str">
        <f>TEXT(B1233,"mmyy")</f>
        <v>0114</v>
      </c>
      <c r="E1233" s="5" t="str">
        <f>LEFT(D1233,2)</f>
        <v>01</v>
      </c>
      <c r="F1233" s="5" t="str">
        <f>TEXT(B1233,"dd")</f>
        <v>10</v>
      </c>
      <c r="G1233" s="5" t="str">
        <f>E1233&amp;F1233</f>
        <v>0110</v>
      </c>
      <c r="H1233" s="4">
        <f>IF($C1233&lt;65,65-$C1233,0)</f>
        <v>26.564999999999998</v>
      </c>
      <c r="I1233" s="4">
        <f>IF($C1233&gt;=65,$C1233-65,0)</f>
        <v>0</v>
      </c>
    </row>
    <row r="1234" spans="2:9" x14ac:dyDescent="0.2">
      <c r="B1234" s="9">
        <v>41650</v>
      </c>
      <c r="C1234" s="8">
        <v>36.149000000000001</v>
      </c>
      <c r="D1234" s="5" t="str">
        <f>TEXT(B1234,"mmyy")</f>
        <v>0114</v>
      </c>
      <c r="E1234" s="5" t="str">
        <f>LEFT(D1234,2)</f>
        <v>01</v>
      </c>
      <c r="F1234" s="5" t="str">
        <f>TEXT(B1234,"dd")</f>
        <v>11</v>
      </c>
      <c r="G1234" s="5" t="str">
        <f>E1234&amp;F1234</f>
        <v>0111</v>
      </c>
      <c r="H1234" s="4">
        <f>IF($C1234&lt;65,65-$C1234,0)</f>
        <v>28.850999999999999</v>
      </c>
      <c r="I1234" s="4">
        <f>IF($C1234&gt;=65,$C1234-65,0)</f>
        <v>0</v>
      </c>
    </row>
    <row r="1235" spans="2:9" x14ac:dyDescent="0.2">
      <c r="B1235" s="9">
        <v>41651</v>
      </c>
      <c r="C1235" s="8">
        <v>37.6205</v>
      </c>
      <c r="D1235" s="5" t="str">
        <f>TEXT(B1235,"mmyy")</f>
        <v>0114</v>
      </c>
      <c r="E1235" s="5" t="str">
        <f>LEFT(D1235,2)</f>
        <v>01</v>
      </c>
      <c r="F1235" s="5" t="str">
        <f>TEXT(B1235,"dd")</f>
        <v>12</v>
      </c>
      <c r="G1235" s="5" t="str">
        <f>E1235&amp;F1235</f>
        <v>0112</v>
      </c>
      <c r="H1235" s="4">
        <f>IF($C1235&lt;65,65-$C1235,0)</f>
        <v>27.3795</v>
      </c>
      <c r="I1235" s="4">
        <f>IF($C1235&gt;=65,$C1235-65,0)</f>
        <v>0</v>
      </c>
    </row>
    <row r="1236" spans="2:9" x14ac:dyDescent="0.2">
      <c r="B1236" s="9">
        <v>41652</v>
      </c>
      <c r="C1236" s="8">
        <v>37.017499999999998</v>
      </c>
      <c r="D1236" s="5" t="str">
        <f>TEXT(B1236,"mmyy")</f>
        <v>0114</v>
      </c>
      <c r="E1236" s="5" t="str">
        <f>LEFT(D1236,2)</f>
        <v>01</v>
      </c>
      <c r="F1236" s="5" t="str">
        <f>TEXT(B1236,"dd")</f>
        <v>13</v>
      </c>
      <c r="G1236" s="5" t="str">
        <f>E1236&amp;F1236</f>
        <v>0113</v>
      </c>
      <c r="H1236" s="4">
        <f>IF($C1236&lt;65,65-$C1236,0)</f>
        <v>27.982500000000002</v>
      </c>
      <c r="I1236" s="4">
        <f>IF($C1236&gt;=65,$C1236-65,0)</f>
        <v>0</v>
      </c>
    </row>
    <row r="1237" spans="2:9" x14ac:dyDescent="0.2">
      <c r="B1237" s="9">
        <v>41653</v>
      </c>
      <c r="C1237" s="8">
        <v>33.642499999999998</v>
      </c>
      <c r="D1237" s="5" t="str">
        <f>TEXT(B1237,"mmyy")</f>
        <v>0114</v>
      </c>
      <c r="E1237" s="5" t="str">
        <f>LEFT(D1237,2)</f>
        <v>01</v>
      </c>
      <c r="F1237" s="5" t="str">
        <f>TEXT(B1237,"dd")</f>
        <v>14</v>
      </c>
      <c r="G1237" s="5" t="str">
        <f>E1237&amp;F1237</f>
        <v>0114</v>
      </c>
      <c r="H1237" s="4">
        <f>IF($C1237&lt;65,65-$C1237,0)</f>
        <v>31.357500000000002</v>
      </c>
      <c r="I1237" s="4">
        <f>IF($C1237&gt;=65,$C1237-65,0)</f>
        <v>0</v>
      </c>
    </row>
    <row r="1238" spans="2:9" x14ac:dyDescent="0.2">
      <c r="B1238" s="9">
        <v>41654</v>
      </c>
      <c r="C1238" s="8">
        <v>21.407</v>
      </c>
      <c r="D1238" s="5" t="str">
        <f>TEXT(B1238,"mmyy")</f>
        <v>0114</v>
      </c>
      <c r="E1238" s="5" t="str">
        <f>LEFT(D1238,2)</f>
        <v>01</v>
      </c>
      <c r="F1238" s="5" t="str">
        <f>TEXT(B1238,"dd")</f>
        <v>15</v>
      </c>
      <c r="G1238" s="5" t="str">
        <f>E1238&amp;F1238</f>
        <v>0115</v>
      </c>
      <c r="H1238" s="4">
        <f>IF($C1238&lt;65,65-$C1238,0)</f>
        <v>43.593000000000004</v>
      </c>
      <c r="I1238" s="4">
        <f>IF($C1238&gt;=65,$C1238-65,0)</f>
        <v>0</v>
      </c>
    </row>
    <row r="1239" spans="2:9" x14ac:dyDescent="0.2">
      <c r="B1239" s="9">
        <v>41655</v>
      </c>
      <c r="C1239" s="8">
        <v>27.6035</v>
      </c>
      <c r="D1239" s="5" t="str">
        <f>TEXT(B1239,"mmyy")</f>
        <v>0114</v>
      </c>
      <c r="E1239" s="5" t="str">
        <f>LEFT(D1239,2)</f>
        <v>01</v>
      </c>
      <c r="F1239" s="5" t="str">
        <f>TEXT(B1239,"dd")</f>
        <v>16</v>
      </c>
      <c r="G1239" s="5" t="str">
        <f>E1239&amp;F1239</f>
        <v>0116</v>
      </c>
      <c r="H1239" s="4">
        <f>IF($C1239&lt;65,65-$C1239,0)</f>
        <v>37.396500000000003</v>
      </c>
      <c r="I1239" s="4">
        <f>IF($C1239&gt;=65,$C1239-65,0)</f>
        <v>0</v>
      </c>
    </row>
    <row r="1240" spans="2:9" x14ac:dyDescent="0.2">
      <c r="B1240" s="9">
        <v>41656</v>
      </c>
      <c r="C1240" s="8">
        <v>16.929500000000001</v>
      </c>
      <c r="D1240" s="5" t="str">
        <f>TEXT(B1240,"mmyy")</f>
        <v>0114</v>
      </c>
      <c r="E1240" s="5" t="str">
        <f>LEFT(D1240,2)</f>
        <v>01</v>
      </c>
      <c r="F1240" s="5" t="str">
        <f>TEXT(B1240,"dd")</f>
        <v>17</v>
      </c>
      <c r="G1240" s="5" t="str">
        <f>E1240&amp;F1240</f>
        <v>0117</v>
      </c>
      <c r="H1240" s="4">
        <f>IF($C1240&lt;65,65-$C1240,0)</f>
        <v>48.070499999999996</v>
      </c>
      <c r="I1240" s="4">
        <f>IF($C1240&gt;=65,$C1240-65,0)</f>
        <v>0</v>
      </c>
    </row>
    <row r="1241" spans="2:9" x14ac:dyDescent="0.2">
      <c r="B1241" s="9">
        <v>41657</v>
      </c>
      <c r="C1241" s="8">
        <v>18.432500000000001</v>
      </c>
      <c r="D1241" s="5" t="str">
        <f>TEXT(B1241,"mmyy")</f>
        <v>0114</v>
      </c>
      <c r="E1241" s="5" t="str">
        <f>LEFT(D1241,2)</f>
        <v>01</v>
      </c>
      <c r="F1241" s="5" t="str">
        <f>TEXT(B1241,"dd")</f>
        <v>18</v>
      </c>
      <c r="G1241" s="5" t="str">
        <f>E1241&amp;F1241</f>
        <v>0118</v>
      </c>
      <c r="H1241" s="4">
        <f>IF($C1241&lt;65,65-$C1241,0)</f>
        <v>46.567499999999995</v>
      </c>
      <c r="I1241" s="4">
        <f>IF($C1241&gt;=65,$C1241-65,0)</f>
        <v>0</v>
      </c>
    </row>
    <row r="1242" spans="2:9" x14ac:dyDescent="0.2">
      <c r="B1242" s="9">
        <v>41658</v>
      </c>
      <c r="C1242" s="8">
        <v>27.486499999999999</v>
      </c>
      <c r="D1242" s="5" t="str">
        <f>TEXT(B1242,"mmyy")</f>
        <v>0114</v>
      </c>
      <c r="E1242" s="5" t="str">
        <f>LEFT(D1242,2)</f>
        <v>01</v>
      </c>
      <c r="F1242" s="5" t="str">
        <f>TEXT(B1242,"dd")</f>
        <v>19</v>
      </c>
      <c r="G1242" s="5" t="str">
        <f>E1242&amp;F1242</f>
        <v>0119</v>
      </c>
      <c r="H1242" s="4">
        <f>IF($C1242&lt;65,65-$C1242,0)</f>
        <v>37.513500000000001</v>
      </c>
      <c r="I1242" s="4">
        <f>IF($C1242&gt;=65,$C1242-65,0)</f>
        <v>0</v>
      </c>
    </row>
    <row r="1243" spans="2:9" x14ac:dyDescent="0.2">
      <c r="B1243" s="9">
        <v>41659</v>
      </c>
      <c r="C1243" s="8">
        <v>27.536000000000001</v>
      </c>
      <c r="D1243" s="5" t="str">
        <f>TEXT(B1243,"mmyy")</f>
        <v>0114</v>
      </c>
      <c r="E1243" s="5" t="str">
        <f>LEFT(D1243,2)</f>
        <v>01</v>
      </c>
      <c r="F1243" s="5" t="str">
        <f>TEXT(B1243,"dd")</f>
        <v>20</v>
      </c>
      <c r="G1243" s="5" t="str">
        <f>E1243&amp;F1243</f>
        <v>0120</v>
      </c>
      <c r="H1243" s="4">
        <f>IF($C1243&lt;65,65-$C1243,0)</f>
        <v>37.463999999999999</v>
      </c>
      <c r="I1243" s="4">
        <f>IF($C1243&gt;=65,$C1243-65,0)</f>
        <v>0</v>
      </c>
    </row>
    <row r="1244" spans="2:9" x14ac:dyDescent="0.2">
      <c r="B1244" s="9">
        <v>41660</v>
      </c>
      <c r="C1244" s="8">
        <v>9.6125000000000007</v>
      </c>
      <c r="D1244" s="5" t="str">
        <f>TEXT(B1244,"mmyy")</f>
        <v>0114</v>
      </c>
      <c r="E1244" s="5" t="str">
        <f>LEFT(D1244,2)</f>
        <v>01</v>
      </c>
      <c r="F1244" s="5" t="str">
        <f>TEXT(B1244,"dd")</f>
        <v>21</v>
      </c>
      <c r="G1244" s="5" t="str">
        <f>E1244&amp;F1244</f>
        <v>0121</v>
      </c>
      <c r="H1244" s="4">
        <f>IF($C1244&lt;65,65-$C1244,0)</f>
        <v>55.387500000000003</v>
      </c>
      <c r="I1244" s="4">
        <f>IF($C1244&gt;=65,$C1244-65,0)</f>
        <v>0</v>
      </c>
    </row>
    <row r="1245" spans="2:9" x14ac:dyDescent="0.2">
      <c r="B1245" s="9">
        <v>41661</v>
      </c>
      <c r="C1245" s="8">
        <v>9.6890000000000001</v>
      </c>
      <c r="D1245" s="5" t="str">
        <f>TEXT(B1245,"mmyy")</f>
        <v>0114</v>
      </c>
      <c r="E1245" s="5" t="str">
        <f>LEFT(D1245,2)</f>
        <v>01</v>
      </c>
      <c r="F1245" s="5" t="str">
        <f>TEXT(B1245,"dd")</f>
        <v>22</v>
      </c>
      <c r="G1245" s="5" t="str">
        <f>E1245&amp;F1245</f>
        <v>0122</v>
      </c>
      <c r="H1245" s="4">
        <f>IF($C1245&lt;65,65-$C1245,0)</f>
        <v>55.311</v>
      </c>
      <c r="I1245" s="4">
        <f>IF($C1245&gt;=65,$C1245-65,0)</f>
        <v>0</v>
      </c>
    </row>
    <row r="1246" spans="2:9" x14ac:dyDescent="0.2">
      <c r="B1246" s="9">
        <v>41662</v>
      </c>
      <c r="C1246" s="8">
        <v>2.4664999999999999</v>
      </c>
      <c r="D1246" s="5" t="str">
        <f>TEXT(B1246,"mmyy")</f>
        <v>0114</v>
      </c>
      <c r="E1246" s="5" t="str">
        <f>LEFT(D1246,2)</f>
        <v>01</v>
      </c>
      <c r="F1246" s="5" t="str">
        <f>TEXT(B1246,"dd")</f>
        <v>23</v>
      </c>
      <c r="G1246" s="5" t="str">
        <f>E1246&amp;F1246</f>
        <v>0123</v>
      </c>
      <c r="H1246" s="4">
        <f>IF($C1246&lt;65,65-$C1246,0)</f>
        <v>62.533500000000004</v>
      </c>
      <c r="I1246" s="4">
        <f>IF($C1246&gt;=65,$C1246-65,0)</f>
        <v>0</v>
      </c>
    </row>
    <row r="1247" spans="2:9" x14ac:dyDescent="0.2">
      <c r="B1247" s="9">
        <v>41663</v>
      </c>
      <c r="C1247" s="8">
        <v>10.282999999999999</v>
      </c>
      <c r="D1247" s="5" t="str">
        <f>TEXT(B1247,"mmyy")</f>
        <v>0114</v>
      </c>
      <c r="E1247" s="5" t="str">
        <f>LEFT(D1247,2)</f>
        <v>01</v>
      </c>
      <c r="F1247" s="5" t="str">
        <f>TEXT(B1247,"dd")</f>
        <v>24</v>
      </c>
      <c r="G1247" s="5" t="str">
        <f>E1247&amp;F1247</f>
        <v>0124</v>
      </c>
      <c r="H1247" s="4">
        <f>IF($C1247&lt;65,65-$C1247,0)</f>
        <v>54.716999999999999</v>
      </c>
      <c r="I1247" s="4">
        <f>IF($C1247&gt;=65,$C1247-65,0)</f>
        <v>0</v>
      </c>
    </row>
    <row r="1248" spans="2:9" x14ac:dyDescent="0.2">
      <c r="B1248" s="9">
        <v>41664</v>
      </c>
      <c r="C1248" s="8">
        <v>21.285499999999999</v>
      </c>
      <c r="D1248" s="5" t="str">
        <f>TEXT(B1248,"mmyy")</f>
        <v>0114</v>
      </c>
      <c r="E1248" s="5" t="str">
        <f>LEFT(D1248,2)</f>
        <v>01</v>
      </c>
      <c r="F1248" s="5" t="str">
        <f>TEXT(B1248,"dd")</f>
        <v>25</v>
      </c>
      <c r="G1248" s="5" t="str">
        <f>E1248&amp;F1248</f>
        <v>0125</v>
      </c>
      <c r="H1248" s="4">
        <f>IF($C1248&lt;65,65-$C1248,0)</f>
        <v>43.714500000000001</v>
      </c>
      <c r="I1248" s="4">
        <f>IF($C1248&gt;=65,$C1248-65,0)</f>
        <v>0</v>
      </c>
    </row>
    <row r="1249" spans="2:9" x14ac:dyDescent="0.2">
      <c r="B1249" s="9">
        <v>41665</v>
      </c>
      <c r="C1249" s="8">
        <v>23.8415</v>
      </c>
      <c r="D1249" s="5" t="str">
        <f>TEXT(B1249,"mmyy")</f>
        <v>0114</v>
      </c>
      <c r="E1249" s="5" t="str">
        <f>LEFT(D1249,2)</f>
        <v>01</v>
      </c>
      <c r="F1249" s="5" t="str">
        <f>TEXT(B1249,"dd")</f>
        <v>26</v>
      </c>
      <c r="G1249" s="5" t="str">
        <f>E1249&amp;F1249</f>
        <v>0126</v>
      </c>
      <c r="H1249" s="4">
        <f>IF($C1249&lt;65,65-$C1249,0)</f>
        <v>41.158500000000004</v>
      </c>
      <c r="I1249" s="4">
        <f>IF($C1249&gt;=65,$C1249-65,0)</f>
        <v>0</v>
      </c>
    </row>
    <row r="1250" spans="2:9" x14ac:dyDescent="0.2">
      <c r="B1250" s="9">
        <v>41666</v>
      </c>
      <c r="C1250" s="8">
        <v>0.88700000000000001</v>
      </c>
      <c r="D1250" s="5" t="str">
        <f>TEXT(B1250,"mmyy")</f>
        <v>0114</v>
      </c>
      <c r="E1250" s="5" t="str">
        <f>LEFT(D1250,2)</f>
        <v>01</v>
      </c>
      <c r="F1250" s="5" t="str">
        <f>TEXT(B1250,"dd")</f>
        <v>27</v>
      </c>
      <c r="G1250" s="5" t="str">
        <f>E1250&amp;F1250</f>
        <v>0127</v>
      </c>
      <c r="H1250" s="4">
        <f>IF($C1250&lt;65,65-$C1250,0)</f>
        <v>64.113</v>
      </c>
      <c r="I1250" s="4">
        <f>IF($C1250&gt;=65,$C1250-65,0)</f>
        <v>0</v>
      </c>
    </row>
    <row r="1251" spans="2:9" x14ac:dyDescent="0.2">
      <c r="B1251" s="9">
        <v>41667</v>
      </c>
      <c r="C1251" s="8">
        <v>-0.84099999999999997</v>
      </c>
      <c r="D1251" s="5" t="str">
        <f>TEXT(B1251,"mmyy")</f>
        <v>0114</v>
      </c>
      <c r="E1251" s="5" t="str">
        <f>LEFT(D1251,2)</f>
        <v>01</v>
      </c>
      <c r="F1251" s="5" t="str">
        <f>TEXT(B1251,"dd")</f>
        <v>28</v>
      </c>
      <c r="G1251" s="5" t="str">
        <f>E1251&amp;F1251</f>
        <v>0128</v>
      </c>
      <c r="H1251" s="4">
        <f>IF($C1251&lt;65,65-$C1251,0)</f>
        <v>65.840999999999994</v>
      </c>
      <c r="I1251" s="4">
        <f>IF($C1251&gt;=65,$C1251-65,0)</f>
        <v>0</v>
      </c>
    </row>
    <row r="1252" spans="2:9" x14ac:dyDescent="0.2">
      <c r="B1252" s="9">
        <v>41668</v>
      </c>
      <c r="C1252" s="8">
        <v>11.336</v>
      </c>
      <c r="D1252" s="5" t="str">
        <f>TEXT(B1252,"mmyy")</f>
        <v>0114</v>
      </c>
      <c r="E1252" s="5" t="str">
        <f>LEFT(D1252,2)</f>
        <v>01</v>
      </c>
      <c r="F1252" s="5" t="str">
        <f>TEXT(B1252,"dd")</f>
        <v>29</v>
      </c>
      <c r="G1252" s="5" t="str">
        <f>E1252&amp;F1252</f>
        <v>0129</v>
      </c>
      <c r="H1252" s="4">
        <f>IF($C1252&lt;65,65-$C1252,0)</f>
        <v>53.664000000000001</v>
      </c>
      <c r="I1252" s="4">
        <f>IF($C1252&gt;=65,$C1252-65,0)</f>
        <v>0</v>
      </c>
    </row>
    <row r="1253" spans="2:9" x14ac:dyDescent="0.2">
      <c r="B1253" s="9">
        <v>41669</v>
      </c>
      <c r="C1253" s="8">
        <v>24.872</v>
      </c>
      <c r="D1253" s="5" t="str">
        <f>TEXT(B1253,"mmyy")</f>
        <v>0114</v>
      </c>
      <c r="E1253" s="5" t="str">
        <f>LEFT(D1253,2)</f>
        <v>01</v>
      </c>
      <c r="F1253" s="5" t="str">
        <f>TEXT(B1253,"dd")</f>
        <v>30</v>
      </c>
      <c r="G1253" s="5" t="str">
        <f>E1253&amp;F1253</f>
        <v>0130</v>
      </c>
      <c r="H1253" s="4">
        <f>IF($C1253&lt;65,65-$C1253,0)</f>
        <v>40.128</v>
      </c>
      <c r="I1253" s="4">
        <f>IF($C1253&gt;=65,$C1253-65,0)</f>
        <v>0</v>
      </c>
    </row>
    <row r="1254" spans="2:9" x14ac:dyDescent="0.2">
      <c r="B1254" s="9">
        <v>41670</v>
      </c>
      <c r="C1254" s="8">
        <v>30.267499999999998</v>
      </c>
      <c r="D1254" s="5" t="str">
        <f>TEXT(B1254,"mmyy")</f>
        <v>0114</v>
      </c>
      <c r="E1254" s="5" t="str">
        <f>LEFT(D1254,2)</f>
        <v>01</v>
      </c>
      <c r="F1254" s="5" t="str">
        <f>TEXT(B1254,"dd")</f>
        <v>31</v>
      </c>
      <c r="G1254" s="5" t="str">
        <f>E1254&amp;F1254</f>
        <v>0131</v>
      </c>
      <c r="H1254" s="4">
        <f>IF($C1254&lt;65,65-$C1254,0)</f>
        <v>34.732500000000002</v>
      </c>
      <c r="I1254" s="4">
        <f>IF($C1254&gt;=65,$C1254-65,0)</f>
        <v>0</v>
      </c>
    </row>
    <row r="1255" spans="2:9" x14ac:dyDescent="0.2">
      <c r="B1255" s="9">
        <v>41671</v>
      </c>
      <c r="C1255" s="8">
        <v>34.555999999999997</v>
      </c>
      <c r="D1255" s="5" t="str">
        <f>TEXT(B1255,"mmyy")</f>
        <v>0214</v>
      </c>
      <c r="E1255" s="5" t="str">
        <f>LEFT(D1255,2)</f>
        <v>02</v>
      </c>
      <c r="F1255" s="5" t="str">
        <f>TEXT(B1255,"dd")</f>
        <v>01</v>
      </c>
      <c r="G1255" s="5" t="str">
        <f>E1255&amp;F1255</f>
        <v>0201</v>
      </c>
      <c r="H1255" s="4">
        <f>IF($C1255&lt;65,65-$C1255,0)</f>
        <v>30.444000000000003</v>
      </c>
      <c r="I1255" s="4">
        <f>IF($C1255&gt;=65,$C1255-65,0)</f>
        <v>0</v>
      </c>
    </row>
    <row r="1256" spans="2:9" x14ac:dyDescent="0.2">
      <c r="B1256" s="9">
        <v>41672</v>
      </c>
      <c r="C1256" s="8">
        <v>19.526</v>
      </c>
      <c r="D1256" s="5" t="str">
        <f>TEXT(B1256,"mmyy")</f>
        <v>0214</v>
      </c>
      <c r="E1256" s="5" t="str">
        <f>LEFT(D1256,2)</f>
        <v>02</v>
      </c>
      <c r="F1256" s="5" t="str">
        <f>TEXT(B1256,"dd")</f>
        <v>02</v>
      </c>
      <c r="G1256" s="5" t="str">
        <f>E1256&amp;F1256</f>
        <v>0202</v>
      </c>
      <c r="H1256" s="4">
        <f>IF($C1256&lt;65,65-$C1256,0)</f>
        <v>45.474000000000004</v>
      </c>
      <c r="I1256" s="4">
        <f>IF($C1256&gt;=65,$C1256-65,0)</f>
        <v>0</v>
      </c>
    </row>
    <row r="1257" spans="2:9" x14ac:dyDescent="0.2">
      <c r="B1257" s="9">
        <v>41673</v>
      </c>
      <c r="C1257" s="8">
        <v>17.883500000000002</v>
      </c>
      <c r="D1257" s="5" t="str">
        <f>TEXT(B1257,"mmyy")</f>
        <v>0214</v>
      </c>
      <c r="E1257" s="5" t="str">
        <f>LEFT(D1257,2)</f>
        <v>02</v>
      </c>
      <c r="F1257" s="5" t="str">
        <f>TEXT(B1257,"dd")</f>
        <v>03</v>
      </c>
      <c r="G1257" s="5" t="str">
        <f>E1257&amp;F1257</f>
        <v>0203</v>
      </c>
      <c r="H1257" s="4">
        <f>IF($C1257&lt;65,65-$C1257,0)</f>
        <v>47.116500000000002</v>
      </c>
      <c r="I1257" s="4">
        <f>IF($C1257&gt;=65,$C1257-65,0)</f>
        <v>0</v>
      </c>
    </row>
    <row r="1258" spans="2:9" x14ac:dyDescent="0.2">
      <c r="B1258" s="9">
        <v>41674</v>
      </c>
      <c r="C1258" s="8">
        <v>19.913</v>
      </c>
      <c r="D1258" s="5" t="str">
        <f>TEXT(B1258,"mmyy")</f>
        <v>0214</v>
      </c>
      <c r="E1258" s="5" t="str">
        <f>LEFT(D1258,2)</f>
        <v>02</v>
      </c>
      <c r="F1258" s="5" t="str">
        <f>TEXT(B1258,"dd")</f>
        <v>04</v>
      </c>
      <c r="G1258" s="5" t="str">
        <f>E1258&amp;F1258</f>
        <v>0204</v>
      </c>
      <c r="H1258" s="4">
        <f>IF($C1258&lt;65,65-$C1258,0)</f>
        <v>45.087000000000003</v>
      </c>
      <c r="I1258" s="4">
        <f>IF($C1258&gt;=65,$C1258-65,0)</f>
        <v>0</v>
      </c>
    </row>
    <row r="1259" spans="2:9" x14ac:dyDescent="0.2">
      <c r="B1259" s="9">
        <v>41675</v>
      </c>
      <c r="C1259" s="8">
        <v>18.221</v>
      </c>
      <c r="D1259" s="5" t="str">
        <f>TEXT(B1259,"mmyy")</f>
        <v>0214</v>
      </c>
      <c r="E1259" s="5" t="str">
        <f>LEFT(D1259,2)</f>
        <v>02</v>
      </c>
      <c r="F1259" s="5" t="str">
        <f>TEXT(B1259,"dd")</f>
        <v>05</v>
      </c>
      <c r="G1259" s="5" t="str">
        <f>E1259&amp;F1259</f>
        <v>0205</v>
      </c>
      <c r="H1259" s="4">
        <f>IF($C1259&lt;65,65-$C1259,0)</f>
        <v>46.778999999999996</v>
      </c>
      <c r="I1259" s="4">
        <f>IF($C1259&gt;=65,$C1259-65,0)</f>
        <v>0</v>
      </c>
    </row>
    <row r="1260" spans="2:9" x14ac:dyDescent="0.2">
      <c r="B1260" s="9">
        <v>41676</v>
      </c>
      <c r="C1260" s="8">
        <v>2.714</v>
      </c>
      <c r="D1260" s="5" t="str">
        <f>TEXT(B1260,"mmyy")</f>
        <v>0214</v>
      </c>
      <c r="E1260" s="5" t="str">
        <f>LEFT(D1260,2)</f>
        <v>02</v>
      </c>
      <c r="F1260" s="5" t="str">
        <f>TEXT(B1260,"dd")</f>
        <v>06</v>
      </c>
      <c r="G1260" s="5" t="str">
        <f>E1260&amp;F1260</f>
        <v>0206</v>
      </c>
      <c r="H1260" s="4">
        <f>IF($C1260&lt;65,65-$C1260,0)</f>
        <v>62.286000000000001</v>
      </c>
      <c r="I1260" s="4">
        <f>IF($C1260&gt;=65,$C1260-65,0)</f>
        <v>0</v>
      </c>
    </row>
    <row r="1261" spans="2:9" x14ac:dyDescent="0.2">
      <c r="B1261" s="9">
        <v>41677</v>
      </c>
      <c r="C1261" s="8">
        <v>3.6004999999999998</v>
      </c>
      <c r="D1261" s="5" t="str">
        <f>TEXT(B1261,"mmyy")</f>
        <v>0214</v>
      </c>
      <c r="E1261" s="5" t="str">
        <f>LEFT(D1261,2)</f>
        <v>02</v>
      </c>
      <c r="F1261" s="5" t="str">
        <f>TEXT(B1261,"dd")</f>
        <v>07</v>
      </c>
      <c r="G1261" s="5" t="str">
        <f>E1261&amp;F1261</f>
        <v>0207</v>
      </c>
      <c r="H1261" s="4">
        <f>IF($C1261&lt;65,65-$C1261,0)</f>
        <v>61.399500000000003</v>
      </c>
      <c r="I1261" s="4">
        <f>IF($C1261&gt;=65,$C1261-65,0)</f>
        <v>0</v>
      </c>
    </row>
    <row r="1262" spans="2:9" x14ac:dyDescent="0.2">
      <c r="B1262" s="9">
        <v>41678</v>
      </c>
      <c r="C1262" s="8">
        <v>14.962999999999999</v>
      </c>
      <c r="D1262" s="5" t="str">
        <f>TEXT(B1262,"mmyy")</f>
        <v>0214</v>
      </c>
      <c r="E1262" s="5" t="str">
        <f>LEFT(D1262,2)</f>
        <v>02</v>
      </c>
      <c r="F1262" s="5" t="str">
        <f>TEXT(B1262,"dd")</f>
        <v>08</v>
      </c>
      <c r="G1262" s="5" t="str">
        <f>E1262&amp;F1262</f>
        <v>0208</v>
      </c>
      <c r="H1262" s="4">
        <f>IF($C1262&lt;65,65-$C1262,0)</f>
        <v>50.036999999999999</v>
      </c>
      <c r="I1262" s="4">
        <f>IF($C1262&gt;=65,$C1262-65,0)</f>
        <v>0</v>
      </c>
    </row>
    <row r="1263" spans="2:9" x14ac:dyDescent="0.2">
      <c r="B1263" s="9">
        <v>41679</v>
      </c>
      <c r="C1263" s="8">
        <v>13.451000000000001</v>
      </c>
      <c r="D1263" s="5" t="str">
        <f>TEXT(B1263,"mmyy")</f>
        <v>0214</v>
      </c>
      <c r="E1263" s="5" t="str">
        <f>LEFT(D1263,2)</f>
        <v>02</v>
      </c>
      <c r="F1263" s="5" t="str">
        <f>TEXT(B1263,"dd")</f>
        <v>09</v>
      </c>
      <c r="G1263" s="5" t="str">
        <f>E1263&amp;F1263</f>
        <v>0209</v>
      </c>
      <c r="H1263" s="4">
        <f>IF($C1263&lt;65,65-$C1263,0)</f>
        <v>51.548999999999999</v>
      </c>
      <c r="I1263" s="4">
        <f>IF($C1263&gt;=65,$C1263-65,0)</f>
        <v>0</v>
      </c>
    </row>
    <row r="1264" spans="2:9" x14ac:dyDescent="0.2">
      <c r="B1264" s="9">
        <v>41680</v>
      </c>
      <c r="C1264" s="8">
        <v>3.5375000000000001</v>
      </c>
      <c r="D1264" s="5" t="str">
        <f>TEXT(B1264,"mmyy")</f>
        <v>0214</v>
      </c>
      <c r="E1264" s="5" t="str">
        <f>LEFT(D1264,2)</f>
        <v>02</v>
      </c>
      <c r="F1264" s="5" t="str">
        <f>TEXT(B1264,"dd")</f>
        <v>10</v>
      </c>
      <c r="G1264" s="5" t="str">
        <f>E1264&amp;F1264</f>
        <v>0210</v>
      </c>
      <c r="H1264" s="4">
        <f>IF($C1264&lt;65,65-$C1264,0)</f>
        <v>61.462499999999999</v>
      </c>
      <c r="I1264" s="4">
        <f>IF($C1264&gt;=65,$C1264-65,0)</f>
        <v>0</v>
      </c>
    </row>
    <row r="1265" spans="2:9" x14ac:dyDescent="0.2">
      <c r="B1265" s="9">
        <v>41681</v>
      </c>
      <c r="C1265" s="8">
        <v>5.4725000000000001</v>
      </c>
      <c r="D1265" s="5" t="str">
        <f>TEXT(B1265,"mmyy")</f>
        <v>0214</v>
      </c>
      <c r="E1265" s="5" t="str">
        <f>LEFT(D1265,2)</f>
        <v>02</v>
      </c>
      <c r="F1265" s="5" t="str">
        <f>TEXT(B1265,"dd")</f>
        <v>11</v>
      </c>
      <c r="G1265" s="5" t="str">
        <f>E1265&amp;F1265</f>
        <v>0211</v>
      </c>
      <c r="H1265" s="4">
        <f>IF($C1265&lt;65,65-$C1265,0)</f>
        <v>59.527500000000003</v>
      </c>
      <c r="I1265" s="4">
        <f>IF($C1265&gt;=65,$C1265-65,0)</f>
        <v>0</v>
      </c>
    </row>
    <row r="1266" spans="2:9" x14ac:dyDescent="0.2">
      <c r="B1266" s="9">
        <v>41682</v>
      </c>
      <c r="C1266" s="8">
        <v>13.077500000000001</v>
      </c>
      <c r="D1266" s="5" t="str">
        <f>TEXT(B1266,"mmyy")</f>
        <v>0214</v>
      </c>
      <c r="E1266" s="5" t="str">
        <f>LEFT(D1266,2)</f>
        <v>02</v>
      </c>
      <c r="F1266" s="5" t="str">
        <f>TEXT(B1266,"dd")</f>
        <v>12</v>
      </c>
      <c r="G1266" s="5" t="str">
        <f>E1266&amp;F1266</f>
        <v>0212</v>
      </c>
      <c r="H1266" s="4">
        <f>IF($C1266&lt;65,65-$C1266,0)</f>
        <v>51.922499999999999</v>
      </c>
      <c r="I1266" s="4">
        <f>IF($C1266&gt;=65,$C1266-65,0)</f>
        <v>0</v>
      </c>
    </row>
    <row r="1267" spans="2:9" x14ac:dyDescent="0.2">
      <c r="B1267" s="9">
        <v>41683</v>
      </c>
      <c r="C1267" s="8">
        <v>20.957000000000001</v>
      </c>
      <c r="D1267" s="5" t="str">
        <f>TEXT(B1267,"mmyy")</f>
        <v>0214</v>
      </c>
      <c r="E1267" s="5" t="str">
        <f>LEFT(D1267,2)</f>
        <v>02</v>
      </c>
      <c r="F1267" s="5" t="str">
        <f>TEXT(B1267,"dd")</f>
        <v>13</v>
      </c>
      <c r="G1267" s="5" t="str">
        <f>E1267&amp;F1267</f>
        <v>0213</v>
      </c>
      <c r="H1267" s="4">
        <f>IF($C1267&lt;65,65-$C1267,0)</f>
        <v>44.042999999999999</v>
      </c>
      <c r="I1267" s="4">
        <f>IF($C1267&gt;=65,$C1267-65,0)</f>
        <v>0</v>
      </c>
    </row>
    <row r="1268" spans="2:9" x14ac:dyDescent="0.2">
      <c r="B1268" s="9">
        <v>41684</v>
      </c>
      <c r="C1268" s="8">
        <v>18.918500000000002</v>
      </c>
      <c r="D1268" s="5" t="str">
        <f>TEXT(B1268,"mmyy")</f>
        <v>0214</v>
      </c>
      <c r="E1268" s="5" t="str">
        <f>LEFT(D1268,2)</f>
        <v>02</v>
      </c>
      <c r="F1268" s="5" t="str">
        <f>TEXT(B1268,"dd")</f>
        <v>14</v>
      </c>
      <c r="G1268" s="5" t="str">
        <f>E1268&amp;F1268</f>
        <v>0214</v>
      </c>
      <c r="H1268" s="4">
        <f>IF($C1268&lt;65,65-$C1268,0)</f>
        <v>46.081499999999998</v>
      </c>
      <c r="I1268" s="4">
        <f>IF($C1268&gt;=65,$C1268-65,0)</f>
        <v>0</v>
      </c>
    </row>
    <row r="1269" spans="2:9" x14ac:dyDescent="0.2">
      <c r="B1269" s="9">
        <v>41685</v>
      </c>
      <c r="C1269" s="8">
        <v>19.247</v>
      </c>
      <c r="D1269" s="5" t="str">
        <f>TEXT(B1269,"mmyy")</f>
        <v>0214</v>
      </c>
      <c r="E1269" s="5" t="str">
        <f>LEFT(D1269,2)</f>
        <v>02</v>
      </c>
      <c r="F1269" s="5" t="str">
        <f>TEXT(B1269,"dd")</f>
        <v>15</v>
      </c>
      <c r="G1269" s="5" t="str">
        <f>E1269&amp;F1269</f>
        <v>0215</v>
      </c>
      <c r="H1269" s="4">
        <f>IF($C1269&lt;65,65-$C1269,0)</f>
        <v>45.753</v>
      </c>
      <c r="I1269" s="4">
        <f>IF($C1269&gt;=65,$C1269-65,0)</f>
        <v>0</v>
      </c>
    </row>
    <row r="1270" spans="2:9" x14ac:dyDescent="0.2">
      <c r="B1270" s="9">
        <v>41686</v>
      </c>
      <c r="C1270" s="8">
        <v>22.554500000000001</v>
      </c>
      <c r="D1270" s="5" t="str">
        <f>TEXT(B1270,"mmyy")</f>
        <v>0214</v>
      </c>
      <c r="E1270" s="5" t="str">
        <f>LEFT(D1270,2)</f>
        <v>02</v>
      </c>
      <c r="F1270" s="5" t="str">
        <f>TEXT(B1270,"dd")</f>
        <v>16</v>
      </c>
      <c r="G1270" s="5" t="str">
        <f>E1270&amp;F1270</f>
        <v>0216</v>
      </c>
      <c r="H1270" s="4">
        <f>IF($C1270&lt;65,65-$C1270,0)</f>
        <v>42.445499999999996</v>
      </c>
      <c r="I1270" s="4">
        <f>IF($C1270&gt;=65,$C1270-65,0)</f>
        <v>0</v>
      </c>
    </row>
    <row r="1271" spans="2:9" x14ac:dyDescent="0.2">
      <c r="B1271" s="9">
        <v>41687</v>
      </c>
      <c r="C1271" s="8">
        <v>27.59</v>
      </c>
      <c r="D1271" s="5" t="str">
        <f>TEXT(B1271,"mmyy")</f>
        <v>0214</v>
      </c>
      <c r="E1271" s="5" t="str">
        <f>LEFT(D1271,2)</f>
        <v>02</v>
      </c>
      <c r="F1271" s="5" t="str">
        <f>TEXT(B1271,"dd")</f>
        <v>17</v>
      </c>
      <c r="G1271" s="5" t="str">
        <f>E1271&amp;F1271</f>
        <v>0217</v>
      </c>
      <c r="H1271" s="4">
        <f>IF($C1271&lt;65,65-$C1271,0)</f>
        <v>37.409999999999997</v>
      </c>
      <c r="I1271" s="4">
        <f>IF($C1271&gt;=65,$C1271-65,0)</f>
        <v>0</v>
      </c>
    </row>
    <row r="1272" spans="2:9" x14ac:dyDescent="0.2">
      <c r="B1272" s="9">
        <v>41688</v>
      </c>
      <c r="C1272" s="8">
        <v>35.3705</v>
      </c>
      <c r="D1272" s="5" t="str">
        <f>TEXT(B1272,"mmyy")</f>
        <v>0214</v>
      </c>
      <c r="E1272" s="5" t="str">
        <f>LEFT(D1272,2)</f>
        <v>02</v>
      </c>
      <c r="F1272" s="5" t="str">
        <f>TEXT(B1272,"dd")</f>
        <v>18</v>
      </c>
      <c r="G1272" s="5" t="str">
        <f>E1272&amp;F1272</f>
        <v>0218</v>
      </c>
      <c r="H1272" s="4">
        <f>IF($C1272&lt;65,65-$C1272,0)</f>
        <v>29.6295</v>
      </c>
      <c r="I1272" s="4">
        <f>IF($C1272&gt;=65,$C1272-65,0)</f>
        <v>0</v>
      </c>
    </row>
    <row r="1273" spans="2:9" x14ac:dyDescent="0.2">
      <c r="B1273" s="9">
        <v>41689</v>
      </c>
      <c r="C1273" s="8">
        <v>38.3855</v>
      </c>
      <c r="D1273" s="5" t="str">
        <f>TEXT(B1273,"mmyy")</f>
        <v>0214</v>
      </c>
      <c r="E1273" s="5" t="str">
        <f>LEFT(D1273,2)</f>
        <v>02</v>
      </c>
      <c r="F1273" s="5" t="str">
        <f>TEXT(B1273,"dd")</f>
        <v>19</v>
      </c>
      <c r="G1273" s="5" t="str">
        <f>E1273&amp;F1273</f>
        <v>0219</v>
      </c>
      <c r="H1273" s="4">
        <f>IF($C1273&lt;65,65-$C1273,0)</f>
        <v>26.6145</v>
      </c>
      <c r="I1273" s="4">
        <f>IF($C1273&gt;=65,$C1273-65,0)</f>
        <v>0</v>
      </c>
    </row>
    <row r="1274" spans="2:9" x14ac:dyDescent="0.2">
      <c r="B1274" s="9">
        <v>41690</v>
      </c>
      <c r="C1274" s="8">
        <v>45.005000000000003</v>
      </c>
      <c r="D1274" s="5" t="str">
        <f>TEXT(B1274,"mmyy")</f>
        <v>0214</v>
      </c>
      <c r="E1274" s="5" t="str">
        <f>LEFT(D1274,2)</f>
        <v>02</v>
      </c>
      <c r="F1274" s="5" t="str">
        <f>TEXT(B1274,"dd")</f>
        <v>20</v>
      </c>
      <c r="G1274" s="5" t="str">
        <f>E1274&amp;F1274</f>
        <v>0220</v>
      </c>
      <c r="H1274" s="4">
        <f>IF($C1274&lt;65,65-$C1274,0)</f>
        <v>19.994999999999997</v>
      </c>
      <c r="I1274" s="4">
        <f>IF($C1274&gt;=65,$C1274-65,0)</f>
        <v>0</v>
      </c>
    </row>
    <row r="1275" spans="2:9" x14ac:dyDescent="0.2">
      <c r="B1275" s="9">
        <v>41691</v>
      </c>
      <c r="C1275" s="8">
        <v>35.028500000000001</v>
      </c>
      <c r="D1275" s="5" t="str">
        <f>TEXT(B1275,"mmyy")</f>
        <v>0214</v>
      </c>
      <c r="E1275" s="5" t="str">
        <f>LEFT(D1275,2)</f>
        <v>02</v>
      </c>
      <c r="F1275" s="5" t="str">
        <f>TEXT(B1275,"dd")</f>
        <v>21</v>
      </c>
      <c r="G1275" s="5" t="str">
        <f>E1275&amp;F1275</f>
        <v>0221</v>
      </c>
      <c r="H1275" s="4">
        <f>IF($C1275&lt;65,65-$C1275,0)</f>
        <v>29.971499999999999</v>
      </c>
      <c r="I1275" s="4">
        <f>IF($C1275&gt;=65,$C1275-65,0)</f>
        <v>0</v>
      </c>
    </row>
    <row r="1276" spans="2:9" x14ac:dyDescent="0.2">
      <c r="B1276" s="9">
        <v>41692</v>
      </c>
      <c r="C1276" s="8">
        <v>36.522500000000001</v>
      </c>
      <c r="D1276" s="5" t="str">
        <f>TEXT(B1276,"mmyy")</f>
        <v>0214</v>
      </c>
      <c r="E1276" s="5" t="str">
        <f>LEFT(D1276,2)</f>
        <v>02</v>
      </c>
      <c r="F1276" s="5" t="str">
        <f>TEXT(B1276,"dd")</f>
        <v>22</v>
      </c>
      <c r="G1276" s="5" t="str">
        <f>E1276&amp;F1276</f>
        <v>0222</v>
      </c>
      <c r="H1276" s="4">
        <f>IF($C1276&lt;65,65-$C1276,0)</f>
        <v>28.477499999999999</v>
      </c>
      <c r="I1276" s="4">
        <f>IF($C1276&gt;=65,$C1276-65,0)</f>
        <v>0</v>
      </c>
    </row>
    <row r="1277" spans="2:9" x14ac:dyDescent="0.2">
      <c r="B1277" s="9">
        <v>41693</v>
      </c>
      <c r="C1277" s="8">
        <v>24.9665</v>
      </c>
      <c r="D1277" s="5" t="str">
        <f>TEXT(B1277,"mmyy")</f>
        <v>0214</v>
      </c>
      <c r="E1277" s="5" t="str">
        <f>LEFT(D1277,2)</f>
        <v>02</v>
      </c>
      <c r="F1277" s="5" t="str">
        <f>TEXT(B1277,"dd")</f>
        <v>23</v>
      </c>
      <c r="G1277" s="5" t="str">
        <f>E1277&amp;F1277</f>
        <v>0223</v>
      </c>
      <c r="H1277" s="4">
        <f>IF($C1277&lt;65,65-$C1277,0)</f>
        <v>40.033500000000004</v>
      </c>
      <c r="I1277" s="4">
        <f>IF($C1277&gt;=65,$C1277-65,0)</f>
        <v>0</v>
      </c>
    </row>
    <row r="1278" spans="2:9" x14ac:dyDescent="0.2">
      <c r="B1278" s="9">
        <v>41694</v>
      </c>
      <c r="C1278" s="8">
        <v>23.585000000000001</v>
      </c>
      <c r="D1278" s="5" t="str">
        <f>TEXT(B1278,"mmyy")</f>
        <v>0214</v>
      </c>
      <c r="E1278" s="5" t="str">
        <f>LEFT(D1278,2)</f>
        <v>02</v>
      </c>
      <c r="F1278" s="5" t="str">
        <f>TEXT(B1278,"dd")</f>
        <v>24</v>
      </c>
      <c r="G1278" s="5" t="str">
        <f>E1278&amp;F1278</f>
        <v>0224</v>
      </c>
      <c r="H1278" s="4">
        <f>IF($C1278&lt;65,65-$C1278,0)</f>
        <v>41.414999999999999</v>
      </c>
      <c r="I1278" s="4">
        <f>IF($C1278&gt;=65,$C1278-65,0)</f>
        <v>0</v>
      </c>
    </row>
    <row r="1279" spans="2:9" x14ac:dyDescent="0.2">
      <c r="B1279" s="9">
        <v>41695</v>
      </c>
      <c r="C1279" s="8">
        <v>18.378499999999999</v>
      </c>
      <c r="D1279" s="5" t="str">
        <f>TEXT(B1279,"mmyy")</f>
        <v>0214</v>
      </c>
      <c r="E1279" s="5" t="str">
        <f>LEFT(D1279,2)</f>
        <v>02</v>
      </c>
      <c r="F1279" s="5" t="str">
        <f>TEXT(B1279,"dd")</f>
        <v>25</v>
      </c>
      <c r="G1279" s="5" t="str">
        <f>E1279&amp;F1279</f>
        <v>0225</v>
      </c>
      <c r="H1279" s="4">
        <f>IF($C1279&lt;65,65-$C1279,0)</f>
        <v>46.621499999999997</v>
      </c>
      <c r="I1279" s="4">
        <f>IF($C1279&gt;=65,$C1279-65,0)</f>
        <v>0</v>
      </c>
    </row>
    <row r="1280" spans="2:9" x14ac:dyDescent="0.2">
      <c r="B1280" s="9">
        <v>41696</v>
      </c>
      <c r="C1280" s="8">
        <v>14.4275</v>
      </c>
      <c r="D1280" s="5" t="str">
        <f>TEXT(B1280,"mmyy")</f>
        <v>0214</v>
      </c>
      <c r="E1280" s="5" t="str">
        <f>LEFT(D1280,2)</f>
        <v>02</v>
      </c>
      <c r="F1280" s="5" t="str">
        <f>TEXT(B1280,"dd")</f>
        <v>26</v>
      </c>
      <c r="G1280" s="5" t="str">
        <f>E1280&amp;F1280</f>
        <v>0226</v>
      </c>
      <c r="H1280" s="4">
        <f>IF($C1280&lt;65,65-$C1280,0)</f>
        <v>50.572499999999998</v>
      </c>
      <c r="I1280" s="4">
        <f>IF($C1280&gt;=65,$C1280-65,0)</f>
        <v>0</v>
      </c>
    </row>
    <row r="1281" spans="2:9" x14ac:dyDescent="0.2">
      <c r="B1281" s="9">
        <v>41697</v>
      </c>
      <c r="C1281" s="8">
        <v>11.7995</v>
      </c>
      <c r="D1281" s="5" t="str">
        <f>TEXT(B1281,"mmyy")</f>
        <v>0214</v>
      </c>
      <c r="E1281" s="5" t="str">
        <f>LEFT(D1281,2)</f>
        <v>02</v>
      </c>
      <c r="F1281" s="5" t="str">
        <f>TEXT(B1281,"dd")</f>
        <v>27</v>
      </c>
      <c r="G1281" s="5" t="str">
        <f>E1281&amp;F1281</f>
        <v>0227</v>
      </c>
      <c r="H1281" s="4">
        <f>IF($C1281&lt;65,65-$C1281,0)</f>
        <v>53.200499999999998</v>
      </c>
      <c r="I1281" s="4">
        <f>IF($C1281&gt;=65,$C1281-65,0)</f>
        <v>0</v>
      </c>
    </row>
    <row r="1282" spans="2:9" x14ac:dyDescent="0.2">
      <c r="B1282" s="9">
        <v>41698</v>
      </c>
      <c r="C1282" s="8">
        <v>19.386500000000002</v>
      </c>
      <c r="D1282" s="5" t="str">
        <f>TEXT(B1282,"mmyy")</f>
        <v>0214</v>
      </c>
      <c r="E1282" s="5" t="str">
        <f>LEFT(D1282,2)</f>
        <v>02</v>
      </c>
      <c r="F1282" s="5" t="str">
        <f>TEXT(B1282,"dd")</f>
        <v>28</v>
      </c>
      <c r="G1282" s="5" t="str">
        <f>E1282&amp;F1282</f>
        <v>0228</v>
      </c>
      <c r="H1282" s="4">
        <f>IF($C1282&lt;65,65-$C1282,0)</f>
        <v>45.613500000000002</v>
      </c>
      <c r="I1282" s="4">
        <f>IF($C1282&gt;=65,$C1282-65,0)</f>
        <v>0</v>
      </c>
    </row>
    <row r="1283" spans="2:9" x14ac:dyDescent="0.2">
      <c r="B1283" s="9">
        <v>41699</v>
      </c>
      <c r="C1283" s="8">
        <v>29.403500000000001</v>
      </c>
      <c r="D1283" s="5" t="str">
        <f>TEXT(B1283,"mmyy")</f>
        <v>0314</v>
      </c>
      <c r="E1283" s="5" t="str">
        <f>LEFT(D1283,2)</f>
        <v>03</v>
      </c>
      <c r="F1283" s="5" t="str">
        <f>TEXT(B1283,"dd")</f>
        <v>01</v>
      </c>
      <c r="G1283" s="5" t="str">
        <f>E1283&amp;F1283</f>
        <v>0301</v>
      </c>
      <c r="H1283" s="4">
        <f>IF($C1283&lt;65,65-$C1283,0)</f>
        <v>35.596499999999999</v>
      </c>
      <c r="I1283" s="4">
        <f>IF($C1283&gt;=65,$C1283-65,0)</f>
        <v>0</v>
      </c>
    </row>
    <row r="1284" spans="2:9" x14ac:dyDescent="0.2">
      <c r="B1284" s="9">
        <v>41700</v>
      </c>
      <c r="C1284" s="8">
        <v>14.049589729999999</v>
      </c>
      <c r="D1284" s="5" t="str">
        <f>TEXT(B1284,"mmyy")</f>
        <v>0314</v>
      </c>
      <c r="E1284" s="5" t="str">
        <f>LEFT(D1284,2)</f>
        <v>03</v>
      </c>
      <c r="F1284" s="5" t="str">
        <f>TEXT(B1284,"dd")</f>
        <v>02</v>
      </c>
      <c r="G1284" s="5" t="str">
        <f>E1284&amp;F1284</f>
        <v>0302</v>
      </c>
      <c r="H1284" s="4">
        <f>IF($C1284&lt;65,65-$C1284,0)</f>
        <v>50.950410269999999</v>
      </c>
      <c r="I1284" s="4">
        <f>IF($C1284&gt;=65,$C1284-65,0)</f>
        <v>0</v>
      </c>
    </row>
    <row r="1285" spans="2:9" x14ac:dyDescent="0.2">
      <c r="B1285" s="9">
        <v>41701</v>
      </c>
      <c r="C1285" s="8">
        <v>10.368499999999999</v>
      </c>
      <c r="D1285" s="5" t="str">
        <f>TEXT(B1285,"mmyy")</f>
        <v>0314</v>
      </c>
      <c r="E1285" s="5" t="str">
        <f>LEFT(D1285,2)</f>
        <v>03</v>
      </c>
      <c r="F1285" s="5" t="str">
        <f>TEXT(B1285,"dd")</f>
        <v>03</v>
      </c>
      <c r="G1285" s="5" t="str">
        <f>E1285&amp;F1285</f>
        <v>0303</v>
      </c>
      <c r="H1285" s="4">
        <f>IF($C1285&lt;65,65-$C1285,0)</f>
        <v>54.631500000000003</v>
      </c>
      <c r="I1285" s="4">
        <f>IF($C1285&gt;=65,$C1285-65,0)</f>
        <v>0</v>
      </c>
    </row>
    <row r="1286" spans="2:9" x14ac:dyDescent="0.2">
      <c r="B1286" s="9">
        <v>41702</v>
      </c>
      <c r="C1286" s="8">
        <v>17.217500000000001</v>
      </c>
      <c r="D1286" s="5" t="str">
        <f>TEXT(B1286,"mmyy")</f>
        <v>0314</v>
      </c>
      <c r="E1286" s="5" t="str">
        <f>LEFT(D1286,2)</f>
        <v>03</v>
      </c>
      <c r="F1286" s="5" t="str">
        <f>TEXT(B1286,"dd")</f>
        <v>04</v>
      </c>
      <c r="G1286" s="5" t="str">
        <f>E1286&amp;F1286</f>
        <v>0304</v>
      </c>
      <c r="H1286" s="4">
        <f>IF($C1286&lt;65,65-$C1286,0)</f>
        <v>47.782499999999999</v>
      </c>
      <c r="I1286" s="4">
        <f>IF($C1286&gt;=65,$C1286-65,0)</f>
        <v>0</v>
      </c>
    </row>
    <row r="1287" spans="2:9" x14ac:dyDescent="0.2">
      <c r="B1287" s="9">
        <v>41703</v>
      </c>
      <c r="C1287" s="8">
        <v>22.455500000000001</v>
      </c>
      <c r="D1287" s="5" t="str">
        <f>TEXT(B1287,"mmyy")</f>
        <v>0314</v>
      </c>
      <c r="E1287" s="5" t="str">
        <f>LEFT(D1287,2)</f>
        <v>03</v>
      </c>
      <c r="F1287" s="5" t="str">
        <f>TEXT(B1287,"dd")</f>
        <v>05</v>
      </c>
      <c r="G1287" s="5" t="str">
        <f>E1287&amp;F1287</f>
        <v>0305</v>
      </c>
      <c r="H1287" s="4">
        <f>IF($C1287&lt;65,65-$C1287,0)</f>
        <v>42.544499999999999</v>
      </c>
      <c r="I1287" s="4">
        <f>IF($C1287&gt;=65,$C1287-65,0)</f>
        <v>0</v>
      </c>
    </row>
    <row r="1288" spans="2:9" x14ac:dyDescent="0.2">
      <c r="B1288" s="9">
        <v>41704</v>
      </c>
      <c r="C1288" s="8">
        <v>24.624500000000001</v>
      </c>
      <c r="D1288" s="5" t="str">
        <f>TEXT(B1288,"mmyy")</f>
        <v>0314</v>
      </c>
      <c r="E1288" s="5" t="str">
        <f>LEFT(D1288,2)</f>
        <v>03</v>
      </c>
      <c r="F1288" s="5" t="str">
        <f>TEXT(B1288,"dd")</f>
        <v>06</v>
      </c>
      <c r="G1288" s="5" t="str">
        <f>E1288&amp;F1288</f>
        <v>0306</v>
      </c>
      <c r="H1288" s="4">
        <f>IF($C1288&lt;65,65-$C1288,0)</f>
        <v>40.375500000000002</v>
      </c>
      <c r="I1288" s="4">
        <f>IF($C1288&gt;=65,$C1288-65,0)</f>
        <v>0</v>
      </c>
    </row>
    <row r="1289" spans="2:9" x14ac:dyDescent="0.2">
      <c r="B1289" s="9">
        <v>41705</v>
      </c>
      <c r="C1289" s="8">
        <v>33.152000000000001</v>
      </c>
      <c r="D1289" s="5" t="str">
        <f>TEXT(B1289,"mmyy")</f>
        <v>0314</v>
      </c>
      <c r="E1289" s="5" t="str">
        <f>LEFT(D1289,2)</f>
        <v>03</v>
      </c>
      <c r="F1289" s="5" t="str">
        <f>TEXT(B1289,"dd")</f>
        <v>07</v>
      </c>
      <c r="G1289" s="5" t="str">
        <f>E1289&amp;F1289</f>
        <v>0307</v>
      </c>
      <c r="H1289" s="4">
        <f>IF($C1289&lt;65,65-$C1289,0)</f>
        <v>31.847999999999999</v>
      </c>
      <c r="I1289" s="4">
        <f>IF($C1289&gt;=65,$C1289-65,0)</f>
        <v>0</v>
      </c>
    </row>
    <row r="1290" spans="2:9" x14ac:dyDescent="0.2">
      <c r="B1290" s="9">
        <v>41706</v>
      </c>
      <c r="C1290" s="8">
        <v>30.654499999999999</v>
      </c>
      <c r="D1290" s="5" t="str">
        <f>TEXT(B1290,"mmyy")</f>
        <v>0314</v>
      </c>
      <c r="E1290" s="5" t="str">
        <f>LEFT(D1290,2)</f>
        <v>03</v>
      </c>
      <c r="F1290" s="5" t="str">
        <f>TEXT(B1290,"dd")</f>
        <v>08</v>
      </c>
      <c r="G1290" s="5" t="str">
        <f>E1290&amp;F1290</f>
        <v>0308</v>
      </c>
      <c r="H1290" s="4">
        <f>IF($C1290&lt;65,65-$C1290,0)</f>
        <v>34.345500000000001</v>
      </c>
      <c r="I1290" s="4">
        <f>IF($C1290&gt;=65,$C1290-65,0)</f>
        <v>0</v>
      </c>
    </row>
    <row r="1291" spans="2:9" x14ac:dyDescent="0.2">
      <c r="B1291" s="9">
        <v>41707</v>
      </c>
      <c r="C1291" s="8">
        <v>30.546500000000002</v>
      </c>
      <c r="D1291" s="5" t="str">
        <f>TEXT(B1291,"mmyy")</f>
        <v>0314</v>
      </c>
      <c r="E1291" s="5" t="str">
        <f>LEFT(D1291,2)</f>
        <v>03</v>
      </c>
      <c r="F1291" s="5" t="str">
        <f>TEXT(B1291,"dd")</f>
        <v>09</v>
      </c>
      <c r="G1291" s="5" t="str">
        <f>E1291&amp;F1291</f>
        <v>0309</v>
      </c>
      <c r="H1291" s="4">
        <f>IF($C1291&lt;65,65-$C1291,0)</f>
        <v>34.453499999999998</v>
      </c>
      <c r="I1291" s="4">
        <f>IF($C1291&gt;=65,$C1291-65,0)</f>
        <v>0</v>
      </c>
    </row>
    <row r="1292" spans="2:9" x14ac:dyDescent="0.2">
      <c r="B1292" s="9">
        <v>41708</v>
      </c>
      <c r="C1292" s="8">
        <v>46.0715</v>
      </c>
      <c r="D1292" s="5" t="str">
        <f>TEXT(B1292,"mmyy")</f>
        <v>0314</v>
      </c>
      <c r="E1292" s="5" t="str">
        <f>LEFT(D1292,2)</f>
        <v>03</v>
      </c>
      <c r="F1292" s="5" t="str">
        <f>TEXT(B1292,"dd")</f>
        <v>10</v>
      </c>
      <c r="G1292" s="5" t="str">
        <f>E1292&amp;F1292</f>
        <v>0310</v>
      </c>
      <c r="H1292" s="4">
        <f>IF($C1292&lt;65,65-$C1292,0)</f>
        <v>18.9285</v>
      </c>
      <c r="I1292" s="4">
        <f>IF($C1292&gt;=65,$C1292-65,0)</f>
        <v>0</v>
      </c>
    </row>
    <row r="1293" spans="2:9" x14ac:dyDescent="0.2">
      <c r="B1293" s="9">
        <v>41709</v>
      </c>
      <c r="C1293" s="8">
        <v>48.082999999999998</v>
      </c>
      <c r="D1293" s="5" t="str">
        <f>TEXT(B1293,"mmyy")</f>
        <v>0314</v>
      </c>
      <c r="E1293" s="5" t="str">
        <f>LEFT(D1293,2)</f>
        <v>03</v>
      </c>
      <c r="F1293" s="5" t="str">
        <f>TEXT(B1293,"dd")</f>
        <v>11</v>
      </c>
      <c r="G1293" s="5" t="str">
        <f>E1293&amp;F1293</f>
        <v>0311</v>
      </c>
      <c r="H1293" s="4">
        <f>IF($C1293&lt;65,65-$C1293,0)</f>
        <v>16.917000000000002</v>
      </c>
      <c r="I1293" s="4">
        <f>IF($C1293&gt;=65,$C1293-65,0)</f>
        <v>0</v>
      </c>
    </row>
    <row r="1294" spans="2:9" x14ac:dyDescent="0.2">
      <c r="B1294" s="9">
        <v>41710</v>
      </c>
      <c r="C1294" s="8">
        <v>21.83</v>
      </c>
      <c r="D1294" s="5" t="str">
        <f>TEXT(B1294,"mmyy")</f>
        <v>0314</v>
      </c>
      <c r="E1294" s="5" t="str">
        <f>LEFT(D1294,2)</f>
        <v>03</v>
      </c>
      <c r="F1294" s="5" t="str">
        <f>TEXT(B1294,"dd")</f>
        <v>12</v>
      </c>
      <c r="G1294" s="5" t="str">
        <f>E1294&amp;F1294</f>
        <v>0312</v>
      </c>
      <c r="H1294" s="4">
        <f>IF($C1294&lt;65,65-$C1294,0)</f>
        <v>43.17</v>
      </c>
      <c r="I1294" s="4">
        <f>IF($C1294&gt;=65,$C1294-65,0)</f>
        <v>0</v>
      </c>
    </row>
    <row r="1295" spans="2:9" x14ac:dyDescent="0.2">
      <c r="B1295" s="9">
        <v>41711</v>
      </c>
      <c r="C1295" s="8">
        <v>24.853999999999999</v>
      </c>
      <c r="D1295" s="5" t="str">
        <f>TEXT(B1295,"mmyy")</f>
        <v>0314</v>
      </c>
      <c r="E1295" s="5" t="str">
        <f>LEFT(D1295,2)</f>
        <v>03</v>
      </c>
      <c r="F1295" s="5" t="str">
        <f>TEXT(B1295,"dd")</f>
        <v>13</v>
      </c>
      <c r="G1295" s="5" t="str">
        <f>E1295&amp;F1295</f>
        <v>0313</v>
      </c>
      <c r="H1295" s="4">
        <f>IF($C1295&lt;65,65-$C1295,0)</f>
        <v>40.146000000000001</v>
      </c>
      <c r="I1295" s="4">
        <f>IF($C1295&gt;=65,$C1295-65,0)</f>
        <v>0</v>
      </c>
    </row>
    <row r="1296" spans="2:9" x14ac:dyDescent="0.2">
      <c r="B1296" s="9">
        <v>41712</v>
      </c>
      <c r="C1296" s="8">
        <v>44.9285</v>
      </c>
      <c r="D1296" s="5" t="str">
        <f>TEXT(B1296,"mmyy")</f>
        <v>0314</v>
      </c>
      <c r="E1296" s="5" t="str">
        <f>LEFT(D1296,2)</f>
        <v>03</v>
      </c>
      <c r="F1296" s="5" t="str">
        <f>TEXT(B1296,"dd")</f>
        <v>14</v>
      </c>
      <c r="G1296" s="5" t="str">
        <f>E1296&amp;F1296</f>
        <v>0314</v>
      </c>
      <c r="H1296" s="4">
        <f>IF($C1296&lt;65,65-$C1296,0)</f>
        <v>20.0715</v>
      </c>
      <c r="I1296" s="4">
        <f>IF($C1296&gt;=65,$C1296-65,0)</f>
        <v>0</v>
      </c>
    </row>
    <row r="1297" spans="2:9" x14ac:dyDescent="0.2">
      <c r="B1297" s="9">
        <v>41713</v>
      </c>
      <c r="C1297" s="8">
        <v>38.039000000000001</v>
      </c>
      <c r="D1297" s="5" t="str">
        <f>TEXT(B1297,"mmyy")</f>
        <v>0314</v>
      </c>
      <c r="E1297" s="5" t="str">
        <f>LEFT(D1297,2)</f>
        <v>03</v>
      </c>
      <c r="F1297" s="5" t="str">
        <f>TEXT(B1297,"dd")</f>
        <v>15</v>
      </c>
      <c r="G1297" s="5" t="str">
        <f>E1297&amp;F1297</f>
        <v>0315</v>
      </c>
      <c r="H1297" s="4">
        <f>IF($C1297&lt;65,65-$C1297,0)</f>
        <v>26.960999999999999</v>
      </c>
      <c r="I1297" s="4">
        <f>IF($C1297&gt;=65,$C1297-65,0)</f>
        <v>0</v>
      </c>
    </row>
    <row r="1298" spans="2:9" x14ac:dyDescent="0.2">
      <c r="B1298" s="9">
        <v>41714</v>
      </c>
      <c r="C1298" s="8">
        <v>23.8505</v>
      </c>
      <c r="D1298" s="5" t="str">
        <f>TEXT(B1298,"mmyy")</f>
        <v>0314</v>
      </c>
      <c r="E1298" s="5" t="str">
        <f>LEFT(D1298,2)</f>
        <v>03</v>
      </c>
      <c r="F1298" s="5" t="str">
        <f>TEXT(B1298,"dd")</f>
        <v>16</v>
      </c>
      <c r="G1298" s="5" t="str">
        <f>E1298&amp;F1298</f>
        <v>0316</v>
      </c>
      <c r="H1298" s="4">
        <f>IF($C1298&lt;65,65-$C1298,0)</f>
        <v>41.149500000000003</v>
      </c>
      <c r="I1298" s="4">
        <f>IF($C1298&gt;=65,$C1298-65,0)</f>
        <v>0</v>
      </c>
    </row>
    <row r="1299" spans="2:9" x14ac:dyDescent="0.2">
      <c r="B1299" s="9">
        <v>41715</v>
      </c>
      <c r="C1299" s="8">
        <v>27.1381856</v>
      </c>
      <c r="D1299" s="5" t="str">
        <f>TEXT(B1299,"mmyy")</f>
        <v>0314</v>
      </c>
      <c r="E1299" s="5" t="str">
        <f>LEFT(D1299,2)</f>
        <v>03</v>
      </c>
      <c r="F1299" s="5" t="str">
        <f>TEXT(B1299,"dd")</f>
        <v>17</v>
      </c>
      <c r="G1299" s="5" t="str">
        <f>E1299&amp;F1299</f>
        <v>0317</v>
      </c>
      <c r="H1299" s="4">
        <f>IF($C1299&lt;65,65-$C1299,0)</f>
        <v>37.8618144</v>
      </c>
      <c r="I1299" s="4">
        <f>IF($C1299&gt;=65,$C1299-65,0)</f>
        <v>0</v>
      </c>
    </row>
    <row r="1300" spans="2:9" x14ac:dyDescent="0.2">
      <c r="B1300" s="9">
        <v>41716</v>
      </c>
      <c r="C1300" s="8">
        <v>38.264000000000003</v>
      </c>
      <c r="D1300" s="5" t="str">
        <f>TEXT(B1300,"mmyy")</f>
        <v>0314</v>
      </c>
      <c r="E1300" s="5" t="str">
        <f>LEFT(D1300,2)</f>
        <v>03</v>
      </c>
      <c r="F1300" s="5" t="str">
        <f>TEXT(B1300,"dd")</f>
        <v>18</v>
      </c>
      <c r="G1300" s="5" t="str">
        <f>E1300&amp;F1300</f>
        <v>0318</v>
      </c>
      <c r="H1300" s="4">
        <f>IF($C1300&lt;65,65-$C1300,0)</f>
        <v>26.735999999999997</v>
      </c>
      <c r="I1300" s="4">
        <f>IF($C1300&gt;=65,$C1300-65,0)</f>
        <v>0</v>
      </c>
    </row>
    <row r="1301" spans="2:9" x14ac:dyDescent="0.2">
      <c r="B1301" s="9">
        <v>41717</v>
      </c>
      <c r="C1301" s="8">
        <v>40.563499999999998</v>
      </c>
      <c r="D1301" s="5" t="str">
        <f>TEXT(B1301,"mmyy")</f>
        <v>0314</v>
      </c>
      <c r="E1301" s="5" t="str">
        <f>LEFT(D1301,2)</f>
        <v>03</v>
      </c>
      <c r="F1301" s="5" t="str">
        <f>TEXT(B1301,"dd")</f>
        <v>19</v>
      </c>
      <c r="G1301" s="5" t="str">
        <f>E1301&amp;F1301</f>
        <v>0319</v>
      </c>
      <c r="H1301" s="4">
        <f>IF($C1301&lt;65,65-$C1301,0)</f>
        <v>24.436500000000002</v>
      </c>
      <c r="I1301" s="4">
        <f>IF($C1301&gt;=65,$C1301-65,0)</f>
        <v>0</v>
      </c>
    </row>
    <row r="1302" spans="2:9" x14ac:dyDescent="0.2">
      <c r="B1302" s="9">
        <v>41718</v>
      </c>
      <c r="C1302" s="8">
        <v>39.339500000000001</v>
      </c>
      <c r="D1302" s="5" t="str">
        <f>TEXT(B1302,"mmyy")</f>
        <v>0314</v>
      </c>
      <c r="E1302" s="5" t="str">
        <f>LEFT(D1302,2)</f>
        <v>03</v>
      </c>
      <c r="F1302" s="5" t="str">
        <f>TEXT(B1302,"dd")</f>
        <v>20</v>
      </c>
      <c r="G1302" s="5" t="str">
        <f>E1302&amp;F1302</f>
        <v>0320</v>
      </c>
      <c r="H1302" s="4">
        <f>IF($C1302&lt;65,65-$C1302,0)</f>
        <v>25.660499999999999</v>
      </c>
      <c r="I1302" s="4">
        <f>IF($C1302&gt;=65,$C1302-65,0)</f>
        <v>0</v>
      </c>
    </row>
    <row r="1303" spans="2:9" x14ac:dyDescent="0.2">
      <c r="B1303" s="9">
        <v>41719</v>
      </c>
      <c r="C1303" s="8">
        <v>48.055999999999997</v>
      </c>
      <c r="D1303" s="5" t="str">
        <f>TEXT(B1303,"mmyy")</f>
        <v>0314</v>
      </c>
      <c r="E1303" s="5" t="str">
        <f>LEFT(D1303,2)</f>
        <v>03</v>
      </c>
      <c r="F1303" s="5" t="str">
        <f>TEXT(B1303,"dd")</f>
        <v>21</v>
      </c>
      <c r="G1303" s="5" t="str">
        <f>E1303&amp;F1303</f>
        <v>0321</v>
      </c>
      <c r="H1303" s="4">
        <f>IF($C1303&lt;65,65-$C1303,0)</f>
        <v>16.944000000000003</v>
      </c>
      <c r="I1303" s="4">
        <f>IF($C1303&gt;=65,$C1303-65,0)</f>
        <v>0</v>
      </c>
    </row>
    <row r="1304" spans="2:9" x14ac:dyDescent="0.2">
      <c r="B1304" s="9">
        <v>41720</v>
      </c>
      <c r="C1304" s="8">
        <v>35.865499999999997</v>
      </c>
      <c r="D1304" s="5" t="str">
        <f>TEXT(B1304,"mmyy")</f>
        <v>0314</v>
      </c>
      <c r="E1304" s="5" t="str">
        <f>LEFT(D1304,2)</f>
        <v>03</v>
      </c>
      <c r="F1304" s="5" t="str">
        <f>TEXT(B1304,"dd")</f>
        <v>22</v>
      </c>
      <c r="G1304" s="5" t="str">
        <f>E1304&amp;F1304</f>
        <v>0322</v>
      </c>
      <c r="H1304" s="4">
        <f>IF($C1304&lt;65,65-$C1304,0)</f>
        <v>29.134500000000003</v>
      </c>
      <c r="I1304" s="4">
        <f>IF($C1304&gt;=65,$C1304-65,0)</f>
        <v>0</v>
      </c>
    </row>
    <row r="1305" spans="2:9" x14ac:dyDescent="0.2">
      <c r="B1305" s="9">
        <v>41721</v>
      </c>
      <c r="C1305" s="8">
        <v>27.342500000000001</v>
      </c>
      <c r="D1305" s="5" t="str">
        <f>TEXT(B1305,"mmyy")</f>
        <v>0314</v>
      </c>
      <c r="E1305" s="5" t="str">
        <f>LEFT(D1305,2)</f>
        <v>03</v>
      </c>
      <c r="F1305" s="5" t="str">
        <f>TEXT(B1305,"dd")</f>
        <v>23</v>
      </c>
      <c r="G1305" s="5" t="str">
        <f>E1305&amp;F1305</f>
        <v>0323</v>
      </c>
      <c r="H1305" s="4">
        <f>IF($C1305&lt;65,65-$C1305,0)</f>
        <v>37.657499999999999</v>
      </c>
      <c r="I1305" s="4">
        <f>IF($C1305&gt;=65,$C1305-65,0)</f>
        <v>0</v>
      </c>
    </row>
    <row r="1306" spans="2:9" x14ac:dyDescent="0.2">
      <c r="B1306" s="9">
        <v>41722</v>
      </c>
      <c r="C1306" s="8">
        <v>28.2425</v>
      </c>
      <c r="D1306" s="5" t="str">
        <f>TEXT(B1306,"mmyy")</f>
        <v>0314</v>
      </c>
      <c r="E1306" s="5" t="str">
        <f>LEFT(D1306,2)</f>
        <v>03</v>
      </c>
      <c r="F1306" s="5" t="str">
        <f>TEXT(B1306,"dd")</f>
        <v>24</v>
      </c>
      <c r="G1306" s="5" t="str">
        <f>E1306&amp;F1306</f>
        <v>0324</v>
      </c>
      <c r="H1306" s="4">
        <f>IF($C1306&lt;65,65-$C1306,0)</f>
        <v>36.7575</v>
      </c>
      <c r="I1306" s="4">
        <f>IF($C1306&gt;=65,$C1306-65,0)</f>
        <v>0</v>
      </c>
    </row>
    <row r="1307" spans="2:9" x14ac:dyDescent="0.2">
      <c r="B1307" s="9">
        <v>41723</v>
      </c>
      <c r="C1307" s="8">
        <v>25.303999999999998</v>
      </c>
      <c r="D1307" s="5" t="str">
        <f>TEXT(B1307,"mmyy")</f>
        <v>0314</v>
      </c>
      <c r="E1307" s="5" t="str">
        <f>LEFT(D1307,2)</f>
        <v>03</v>
      </c>
      <c r="F1307" s="5" t="str">
        <f>TEXT(B1307,"dd")</f>
        <v>25</v>
      </c>
      <c r="G1307" s="5" t="str">
        <f>E1307&amp;F1307</f>
        <v>0325</v>
      </c>
      <c r="H1307" s="4">
        <f>IF($C1307&lt;65,65-$C1307,0)</f>
        <v>39.695999999999998</v>
      </c>
      <c r="I1307" s="4">
        <f>IF($C1307&gt;=65,$C1307-65,0)</f>
        <v>0</v>
      </c>
    </row>
    <row r="1308" spans="2:9" x14ac:dyDescent="0.2">
      <c r="B1308" s="9">
        <v>41724</v>
      </c>
      <c r="C1308" s="8">
        <v>28.507999999999999</v>
      </c>
      <c r="D1308" s="5" t="str">
        <f>TEXT(B1308,"mmyy")</f>
        <v>0314</v>
      </c>
      <c r="E1308" s="5" t="str">
        <f>LEFT(D1308,2)</f>
        <v>03</v>
      </c>
      <c r="F1308" s="5" t="str">
        <f>TEXT(B1308,"dd")</f>
        <v>26</v>
      </c>
      <c r="G1308" s="5" t="str">
        <f>E1308&amp;F1308</f>
        <v>0326</v>
      </c>
      <c r="H1308" s="4">
        <f>IF($C1308&lt;65,65-$C1308,0)</f>
        <v>36.492000000000004</v>
      </c>
      <c r="I1308" s="4">
        <f>IF($C1308&gt;=65,$C1308-65,0)</f>
        <v>0</v>
      </c>
    </row>
    <row r="1309" spans="2:9" x14ac:dyDescent="0.2">
      <c r="B1309" s="9">
        <v>41725</v>
      </c>
      <c r="C1309" s="8">
        <v>45.554000000000002</v>
      </c>
      <c r="D1309" s="5" t="str">
        <f>TEXT(B1309,"mmyy")</f>
        <v>0314</v>
      </c>
      <c r="E1309" s="5" t="str">
        <f>LEFT(D1309,2)</f>
        <v>03</v>
      </c>
      <c r="F1309" s="5" t="str">
        <f>TEXT(B1309,"dd")</f>
        <v>27</v>
      </c>
      <c r="G1309" s="5" t="str">
        <f>E1309&amp;F1309</f>
        <v>0327</v>
      </c>
      <c r="H1309" s="4">
        <f>IF($C1309&lt;65,65-$C1309,0)</f>
        <v>19.445999999999998</v>
      </c>
      <c r="I1309" s="4">
        <f>IF($C1309&gt;=65,$C1309-65,0)</f>
        <v>0</v>
      </c>
    </row>
    <row r="1310" spans="2:9" x14ac:dyDescent="0.2">
      <c r="B1310" s="9">
        <v>41726</v>
      </c>
      <c r="C1310" s="8">
        <v>42.354500000000002</v>
      </c>
      <c r="D1310" s="5" t="str">
        <f>TEXT(B1310,"mmyy")</f>
        <v>0314</v>
      </c>
      <c r="E1310" s="5" t="str">
        <f>LEFT(D1310,2)</f>
        <v>03</v>
      </c>
      <c r="F1310" s="5" t="str">
        <f>TEXT(B1310,"dd")</f>
        <v>28</v>
      </c>
      <c r="G1310" s="5" t="str">
        <f>E1310&amp;F1310</f>
        <v>0328</v>
      </c>
      <c r="H1310" s="4">
        <f>IF($C1310&lt;65,65-$C1310,0)</f>
        <v>22.645499999999998</v>
      </c>
      <c r="I1310" s="4">
        <f>IF($C1310&gt;=65,$C1310-65,0)</f>
        <v>0</v>
      </c>
    </row>
    <row r="1311" spans="2:9" x14ac:dyDescent="0.2">
      <c r="B1311" s="9">
        <v>41727</v>
      </c>
      <c r="C1311" s="8">
        <v>33.264499999999998</v>
      </c>
      <c r="D1311" s="5" t="str">
        <f>TEXT(B1311,"mmyy")</f>
        <v>0314</v>
      </c>
      <c r="E1311" s="5" t="str">
        <f>LEFT(D1311,2)</f>
        <v>03</v>
      </c>
      <c r="F1311" s="5" t="str">
        <f>TEXT(B1311,"dd")</f>
        <v>29</v>
      </c>
      <c r="G1311" s="5" t="str">
        <f>E1311&amp;F1311</f>
        <v>0329</v>
      </c>
      <c r="H1311" s="4">
        <f>IF($C1311&lt;65,65-$C1311,0)</f>
        <v>31.735500000000002</v>
      </c>
      <c r="I1311" s="4">
        <f>IF($C1311&gt;=65,$C1311-65,0)</f>
        <v>0</v>
      </c>
    </row>
    <row r="1312" spans="2:9" x14ac:dyDescent="0.2">
      <c r="B1312" s="9">
        <v>41728</v>
      </c>
      <c r="C1312" s="8">
        <v>40.473500000000001</v>
      </c>
      <c r="D1312" s="5" t="str">
        <f>TEXT(B1312,"mmyy")</f>
        <v>0314</v>
      </c>
      <c r="E1312" s="5" t="str">
        <f>LEFT(D1312,2)</f>
        <v>03</v>
      </c>
      <c r="F1312" s="5" t="str">
        <f>TEXT(B1312,"dd")</f>
        <v>30</v>
      </c>
      <c r="G1312" s="5" t="str">
        <f>E1312&amp;F1312</f>
        <v>0330</v>
      </c>
      <c r="H1312" s="4">
        <f>IF($C1312&lt;65,65-$C1312,0)</f>
        <v>24.526499999999999</v>
      </c>
      <c r="I1312" s="4">
        <f>IF($C1312&gt;=65,$C1312-65,0)</f>
        <v>0</v>
      </c>
    </row>
    <row r="1313" spans="2:9" x14ac:dyDescent="0.2">
      <c r="B1313" s="9">
        <v>41729</v>
      </c>
      <c r="C1313" s="8">
        <v>51.017000000000003</v>
      </c>
      <c r="D1313" s="5" t="str">
        <f>TEXT(B1313,"mmyy")</f>
        <v>0314</v>
      </c>
      <c r="E1313" s="5" t="str">
        <f>LEFT(D1313,2)</f>
        <v>03</v>
      </c>
      <c r="F1313" s="5" t="str">
        <f>TEXT(B1313,"dd")</f>
        <v>31</v>
      </c>
      <c r="G1313" s="5" t="str">
        <f>E1313&amp;F1313</f>
        <v>0331</v>
      </c>
      <c r="H1313" s="4">
        <f>IF($C1313&lt;65,65-$C1313,0)</f>
        <v>13.982999999999997</v>
      </c>
      <c r="I1313" s="4">
        <f>IF($C1313&gt;=65,$C1313-65,0)</f>
        <v>0</v>
      </c>
    </row>
    <row r="1314" spans="2:9" x14ac:dyDescent="0.2">
      <c r="B1314" s="9">
        <v>41730</v>
      </c>
      <c r="C1314" s="8">
        <v>50.503999999999998</v>
      </c>
      <c r="D1314" s="5" t="str">
        <f>TEXT(B1314,"mmyy")</f>
        <v>0414</v>
      </c>
      <c r="E1314" s="5" t="str">
        <f>LEFT(D1314,2)</f>
        <v>04</v>
      </c>
      <c r="F1314" s="5" t="str">
        <f>TEXT(B1314,"dd")</f>
        <v>01</v>
      </c>
      <c r="G1314" s="5" t="str">
        <f>E1314&amp;F1314</f>
        <v>0401</v>
      </c>
      <c r="H1314" s="4">
        <f>IF($C1314&lt;65,65-$C1314,0)</f>
        <v>14.496000000000002</v>
      </c>
      <c r="I1314" s="4">
        <f>IF($C1314&gt;=65,$C1314-65,0)</f>
        <v>0</v>
      </c>
    </row>
    <row r="1315" spans="2:9" x14ac:dyDescent="0.2">
      <c r="B1315" s="9">
        <v>41731</v>
      </c>
      <c r="C1315" s="8">
        <v>49.014499999999998</v>
      </c>
      <c r="D1315" s="5" t="str">
        <f>TEXT(B1315,"mmyy")</f>
        <v>0414</v>
      </c>
      <c r="E1315" s="5" t="str">
        <f>LEFT(D1315,2)</f>
        <v>04</v>
      </c>
      <c r="F1315" s="5" t="str">
        <f>TEXT(B1315,"dd")</f>
        <v>02</v>
      </c>
      <c r="G1315" s="5" t="str">
        <f>E1315&amp;F1315</f>
        <v>0402</v>
      </c>
      <c r="H1315" s="4">
        <f>IF($C1315&lt;65,65-$C1315,0)</f>
        <v>15.985500000000002</v>
      </c>
      <c r="I1315" s="4">
        <f>IF($C1315&gt;=65,$C1315-65,0)</f>
        <v>0</v>
      </c>
    </row>
    <row r="1316" spans="2:9" x14ac:dyDescent="0.2">
      <c r="B1316" s="9">
        <v>41732</v>
      </c>
      <c r="C1316" s="8">
        <v>46.926499999999997</v>
      </c>
      <c r="D1316" s="5" t="str">
        <f>TEXT(B1316,"mmyy")</f>
        <v>0414</v>
      </c>
      <c r="E1316" s="5" t="str">
        <f>LEFT(D1316,2)</f>
        <v>04</v>
      </c>
      <c r="F1316" s="5" t="str">
        <f>TEXT(B1316,"dd")</f>
        <v>03</v>
      </c>
      <c r="G1316" s="5" t="str">
        <f>E1316&amp;F1316</f>
        <v>0403</v>
      </c>
      <c r="H1316" s="4">
        <f>IF($C1316&lt;65,65-$C1316,0)</f>
        <v>18.073500000000003</v>
      </c>
      <c r="I1316" s="4">
        <f>IF($C1316&gt;=65,$C1316-65,0)</f>
        <v>0</v>
      </c>
    </row>
    <row r="1317" spans="2:9" x14ac:dyDescent="0.2">
      <c r="B1317" s="9">
        <v>41733</v>
      </c>
      <c r="C1317" s="8">
        <v>43.762999999999998</v>
      </c>
      <c r="D1317" s="5" t="str">
        <f>TEXT(B1317,"mmyy")</f>
        <v>0414</v>
      </c>
      <c r="E1317" s="5" t="str">
        <f>LEFT(D1317,2)</f>
        <v>04</v>
      </c>
      <c r="F1317" s="5" t="str">
        <f>TEXT(B1317,"dd")</f>
        <v>04</v>
      </c>
      <c r="G1317" s="5" t="str">
        <f>E1317&amp;F1317</f>
        <v>0404</v>
      </c>
      <c r="H1317" s="4">
        <f>IF($C1317&lt;65,65-$C1317,0)</f>
        <v>21.237000000000002</v>
      </c>
      <c r="I1317" s="4">
        <f>IF($C1317&gt;=65,$C1317-65,0)</f>
        <v>0</v>
      </c>
    </row>
    <row r="1318" spans="2:9" x14ac:dyDescent="0.2">
      <c r="B1318" s="9">
        <v>41734</v>
      </c>
      <c r="C1318" s="8">
        <v>40.203499999999998</v>
      </c>
      <c r="D1318" s="5" t="str">
        <f>TEXT(B1318,"mmyy")</f>
        <v>0414</v>
      </c>
      <c r="E1318" s="5" t="str">
        <f>LEFT(D1318,2)</f>
        <v>04</v>
      </c>
      <c r="F1318" s="5" t="str">
        <f>TEXT(B1318,"dd")</f>
        <v>05</v>
      </c>
      <c r="G1318" s="5" t="str">
        <f>E1318&amp;F1318</f>
        <v>0405</v>
      </c>
      <c r="H1318" s="4">
        <f>IF($C1318&lt;65,65-$C1318,0)</f>
        <v>24.796500000000002</v>
      </c>
      <c r="I1318" s="4">
        <f>IF($C1318&gt;=65,$C1318-65,0)</f>
        <v>0</v>
      </c>
    </row>
    <row r="1319" spans="2:9" x14ac:dyDescent="0.2">
      <c r="B1319" s="9">
        <v>41735</v>
      </c>
      <c r="C1319" s="8">
        <v>44.478499999999997</v>
      </c>
      <c r="D1319" s="5" t="str">
        <f>TEXT(B1319,"mmyy")</f>
        <v>0414</v>
      </c>
      <c r="E1319" s="5" t="str">
        <f>LEFT(D1319,2)</f>
        <v>04</v>
      </c>
      <c r="F1319" s="5" t="str">
        <f>TEXT(B1319,"dd")</f>
        <v>06</v>
      </c>
      <c r="G1319" s="5" t="str">
        <f>E1319&amp;F1319</f>
        <v>0406</v>
      </c>
      <c r="H1319" s="4">
        <f>IF($C1319&lt;65,65-$C1319,0)</f>
        <v>20.521500000000003</v>
      </c>
      <c r="I1319" s="4">
        <f>IF($C1319&gt;=65,$C1319-65,0)</f>
        <v>0</v>
      </c>
    </row>
    <row r="1320" spans="2:9" x14ac:dyDescent="0.2">
      <c r="B1320" s="9">
        <v>41736</v>
      </c>
      <c r="C1320" s="8">
        <v>44.905999999999999</v>
      </c>
      <c r="D1320" s="5" t="str">
        <f>TEXT(B1320,"mmyy")</f>
        <v>0414</v>
      </c>
      <c r="E1320" s="5" t="str">
        <f>LEFT(D1320,2)</f>
        <v>04</v>
      </c>
      <c r="F1320" s="5" t="str">
        <f>TEXT(B1320,"dd")</f>
        <v>07</v>
      </c>
      <c r="G1320" s="5" t="str">
        <f>E1320&amp;F1320</f>
        <v>0407</v>
      </c>
      <c r="H1320" s="4">
        <f>IF($C1320&lt;65,65-$C1320,0)</f>
        <v>20.094000000000001</v>
      </c>
      <c r="I1320" s="4">
        <f>IF($C1320&gt;=65,$C1320-65,0)</f>
        <v>0</v>
      </c>
    </row>
    <row r="1321" spans="2:9" x14ac:dyDescent="0.2">
      <c r="B1321" s="9">
        <v>41737</v>
      </c>
      <c r="C1321" s="8">
        <v>46.363999999999997</v>
      </c>
      <c r="D1321" s="5" t="str">
        <f>TEXT(B1321,"mmyy")</f>
        <v>0414</v>
      </c>
      <c r="E1321" s="5" t="str">
        <f>LEFT(D1321,2)</f>
        <v>04</v>
      </c>
      <c r="F1321" s="5" t="str">
        <f>TEXT(B1321,"dd")</f>
        <v>08</v>
      </c>
      <c r="G1321" s="5" t="str">
        <f>E1321&amp;F1321</f>
        <v>0408</v>
      </c>
      <c r="H1321" s="4">
        <f>IF($C1321&lt;65,65-$C1321,0)</f>
        <v>18.636000000000003</v>
      </c>
      <c r="I1321" s="4">
        <f>IF($C1321&gt;=65,$C1321-65,0)</f>
        <v>0</v>
      </c>
    </row>
    <row r="1322" spans="2:9" x14ac:dyDescent="0.2">
      <c r="B1322" s="9">
        <v>41738</v>
      </c>
      <c r="C1322" s="8">
        <v>48.519500000000001</v>
      </c>
      <c r="D1322" s="5" t="str">
        <f>TEXT(B1322,"mmyy")</f>
        <v>0414</v>
      </c>
      <c r="E1322" s="5" t="str">
        <f>LEFT(D1322,2)</f>
        <v>04</v>
      </c>
      <c r="F1322" s="5" t="str">
        <f>TEXT(B1322,"dd")</f>
        <v>09</v>
      </c>
      <c r="G1322" s="5" t="str">
        <f>E1322&amp;F1322</f>
        <v>0409</v>
      </c>
      <c r="H1322" s="4">
        <f>IF($C1322&lt;65,65-$C1322,0)</f>
        <v>16.480499999999999</v>
      </c>
      <c r="I1322" s="4">
        <f>IF($C1322&gt;=65,$C1322-65,0)</f>
        <v>0</v>
      </c>
    </row>
    <row r="1323" spans="2:9" x14ac:dyDescent="0.2">
      <c r="B1323" s="9">
        <v>41739</v>
      </c>
      <c r="C1323" s="8">
        <v>58.140500000000003</v>
      </c>
      <c r="D1323" s="5" t="str">
        <f>TEXT(B1323,"mmyy")</f>
        <v>0414</v>
      </c>
      <c r="E1323" s="5" t="str">
        <f>LEFT(D1323,2)</f>
        <v>04</v>
      </c>
      <c r="F1323" s="5" t="str">
        <f>TEXT(B1323,"dd")</f>
        <v>10</v>
      </c>
      <c r="G1323" s="5" t="str">
        <f>E1323&amp;F1323</f>
        <v>0410</v>
      </c>
      <c r="H1323" s="4">
        <f>IF($C1323&lt;65,65-$C1323,0)</f>
        <v>6.859499999999997</v>
      </c>
      <c r="I1323" s="4">
        <f>IF($C1323&gt;=65,$C1323-65,0)</f>
        <v>0</v>
      </c>
    </row>
    <row r="1324" spans="2:9" x14ac:dyDescent="0.2">
      <c r="B1324" s="9">
        <v>41740</v>
      </c>
      <c r="C1324" s="8">
        <v>55.872500000000002</v>
      </c>
      <c r="D1324" s="5" t="str">
        <f>TEXT(B1324,"mmyy")</f>
        <v>0414</v>
      </c>
      <c r="E1324" s="5" t="str">
        <f>LEFT(D1324,2)</f>
        <v>04</v>
      </c>
      <c r="F1324" s="5" t="str">
        <f>TEXT(B1324,"dd")</f>
        <v>11</v>
      </c>
      <c r="G1324" s="5" t="str">
        <f>E1324&amp;F1324</f>
        <v>0411</v>
      </c>
      <c r="H1324" s="4">
        <f>IF($C1324&lt;65,65-$C1324,0)</f>
        <v>9.1274999999999977</v>
      </c>
      <c r="I1324" s="4">
        <f>IF($C1324&gt;=65,$C1324-65,0)</f>
        <v>0</v>
      </c>
    </row>
    <row r="1325" spans="2:9" x14ac:dyDescent="0.2">
      <c r="B1325" s="9">
        <v>41741</v>
      </c>
      <c r="C1325" s="8">
        <v>62.892499999999998</v>
      </c>
      <c r="D1325" s="5" t="str">
        <f>TEXT(B1325,"mmyy")</f>
        <v>0414</v>
      </c>
      <c r="E1325" s="5" t="str">
        <f>LEFT(D1325,2)</f>
        <v>04</v>
      </c>
      <c r="F1325" s="5" t="str">
        <f>TEXT(B1325,"dd")</f>
        <v>12</v>
      </c>
      <c r="G1325" s="5" t="str">
        <f>E1325&amp;F1325</f>
        <v>0412</v>
      </c>
      <c r="H1325" s="4">
        <f>IF($C1325&lt;65,65-$C1325,0)</f>
        <v>2.1075000000000017</v>
      </c>
      <c r="I1325" s="4">
        <f>IF($C1325&gt;=65,$C1325-65,0)</f>
        <v>0</v>
      </c>
    </row>
    <row r="1326" spans="2:9" x14ac:dyDescent="0.2">
      <c r="B1326" s="9">
        <v>41742</v>
      </c>
      <c r="C1326" s="8">
        <v>67.347499999999997</v>
      </c>
      <c r="D1326" s="5" t="str">
        <f>TEXT(B1326,"mmyy")</f>
        <v>0414</v>
      </c>
      <c r="E1326" s="5" t="str">
        <f>LEFT(D1326,2)</f>
        <v>04</v>
      </c>
      <c r="F1326" s="5" t="str">
        <f>TEXT(B1326,"dd")</f>
        <v>13</v>
      </c>
      <c r="G1326" s="5" t="str">
        <f>E1326&amp;F1326</f>
        <v>0413</v>
      </c>
      <c r="H1326" s="4">
        <f>IF($C1326&lt;65,65-$C1326,0)</f>
        <v>0</v>
      </c>
      <c r="I1326" s="4">
        <f>IF($C1326&gt;=65,$C1326-65,0)</f>
        <v>2.3474999999999966</v>
      </c>
    </row>
    <row r="1327" spans="2:9" x14ac:dyDescent="0.2">
      <c r="B1327" s="9">
        <v>41743</v>
      </c>
      <c r="C1327" s="8">
        <v>42.628999999999998</v>
      </c>
      <c r="D1327" s="5" t="str">
        <f>TEXT(B1327,"mmyy")</f>
        <v>0414</v>
      </c>
      <c r="E1327" s="5" t="str">
        <f>LEFT(D1327,2)</f>
        <v>04</v>
      </c>
      <c r="F1327" s="5" t="str">
        <f>TEXT(B1327,"dd")</f>
        <v>14</v>
      </c>
      <c r="G1327" s="5" t="str">
        <f>E1327&amp;F1327</f>
        <v>0414</v>
      </c>
      <c r="H1327" s="4">
        <f>IF($C1327&lt;65,65-$C1327,0)</f>
        <v>22.371000000000002</v>
      </c>
      <c r="I1327" s="4">
        <f>IF($C1327&gt;=65,$C1327-65,0)</f>
        <v>0</v>
      </c>
    </row>
    <row r="1328" spans="2:9" x14ac:dyDescent="0.2">
      <c r="B1328" s="9">
        <v>41744</v>
      </c>
      <c r="C1328" s="8">
        <v>32.279000000000003</v>
      </c>
      <c r="D1328" s="5" t="str">
        <f>TEXT(B1328,"mmyy")</f>
        <v>0414</v>
      </c>
      <c r="E1328" s="5" t="str">
        <f>LEFT(D1328,2)</f>
        <v>04</v>
      </c>
      <c r="F1328" s="5" t="str">
        <f>TEXT(B1328,"dd")</f>
        <v>15</v>
      </c>
      <c r="G1328" s="5" t="str">
        <f>E1328&amp;F1328</f>
        <v>0415</v>
      </c>
      <c r="H1328" s="4">
        <f>IF($C1328&lt;65,65-$C1328,0)</f>
        <v>32.720999999999997</v>
      </c>
      <c r="I1328" s="4">
        <f>IF($C1328&gt;=65,$C1328-65,0)</f>
        <v>0</v>
      </c>
    </row>
    <row r="1329" spans="2:9" x14ac:dyDescent="0.2">
      <c r="B1329" s="9">
        <v>41745</v>
      </c>
      <c r="C1329" s="8">
        <v>39.776000000000003</v>
      </c>
      <c r="D1329" s="5" t="str">
        <f>TEXT(B1329,"mmyy")</f>
        <v>0414</v>
      </c>
      <c r="E1329" s="5" t="str">
        <f>LEFT(D1329,2)</f>
        <v>04</v>
      </c>
      <c r="F1329" s="5" t="str">
        <f>TEXT(B1329,"dd")</f>
        <v>16</v>
      </c>
      <c r="G1329" s="5" t="str">
        <f>E1329&amp;F1329</f>
        <v>0416</v>
      </c>
      <c r="H1329" s="4">
        <f>IF($C1329&lt;65,65-$C1329,0)</f>
        <v>25.223999999999997</v>
      </c>
      <c r="I1329" s="4">
        <f>IF($C1329&gt;=65,$C1329-65,0)</f>
        <v>0</v>
      </c>
    </row>
    <row r="1330" spans="2:9" x14ac:dyDescent="0.2">
      <c r="B1330" s="9">
        <v>41746</v>
      </c>
      <c r="C1330" s="8">
        <v>52.204999999999998</v>
      </c>
      <c r="D1330" s="5" t="str">
        <f>TEXT(B1330,"mmyy")</f>
        <v>0414</v>
      </c>
      <c r="E1330" s="5" t="str">
        <f>LEFT(D1330,2)</f>
        <v>04</v>
      </c>
      <c r="F1330" s="5" t="str">
        <f>TEXT(B1330,"dd")</f>
        <v>17</v>
      </c>
      <c r="G1330" s="5" t="str">
        <f>E1330&amp;F1330</f>
        <v>0417</v>
      </c>
      <c r="H1330" s="4">
        <f>IF($C1330&lt;65,65-$C1330,0)</f>
        <v>12.795000000000002</v>
      </c>
      <c r="I1330" s="4">
        <f>IF($C1330&gt;=65,$C1330-65,0)</f>
        <v>0</v>
      </c>
    </row>
    <row r="1331" spans="2:9" x14ac:dyDescent="0.2">
      <c r="B1331" s="9">
        <v>41747</v>
      </c>
      <c r="C1331" s="8">
        <v>53.289499999999997</v>
      </c>
      <c r="D1331" s="5" t="str">
        <f>TEXT(B1331,"mmyy")</f>
        <v>0414</v>
      </c>
      <c r="E1331" s="5" t="str">
        <f>LEFT(D1331,2)</f>
        <v>04</v>
      </c>
      <c r="F1331" s="5" t="str">
        <f>TEXT(B1331,"dd")</f>
        <v>18</v>
      </c>
      <c r="G1331" s="5" t="str">
        <f>E1331&amp;F1331</f>
        <v>0418</v>
      </c>
      <c r="H1331" s="4">
        <f>IF($C1331&lt;65,65-$C1331,0)</f>
        <v>11.710500000000003</v>
      </c>
      <c r="I1331" s="4">
        <f>IF($C1331&gt;=65,$C1331-65,0)</f>
        <v>0</v>
      </c>
    </row>
    <row r="1332" spans="2:9" x14ac:dyDescent="0.2">
      <c r="B1332" s="9">
        <v>41748</v>
      </c>
      <c r="C1332" s="8">
        <v>53.131999999999998</v>
      </c>
      <c r="D1332" s="5" t="str">
        <f>TEXT(B1332,"mmyy")</f>
        <v>0414</v>
      </c>
      <c r="E1332" s="5" t="str">
        <f>LEFT(D1332,2)</f>
        <v>04</v>
      </c>
      <c r="F1332" s="5" t="str">
        <f>TEXT(B1332,"dd")</f>
        <v>19</v>
      </c>
      <c r="G1332" s="5" t="str">
        <f>E1332&amp;F1332</f>
        <v>0419</v>
      </c>
      <c r="H1332" s="4">
        <f>IF($C1332&lt;65,65-$C1332,0)</f>
        <v>11.868000000000002</v>
      </c>
      <c r="I1332" s="4">
        <f>IF($C1332&gt;=65,$C1332-65,0)</f>
        <v>0</v>
      </c>
    </row>
    <row r="1333" spans="2:9" x14ac:dyDescent="0.2">
      <c r="B1333" s="9">
        <v>41749</v>
      </c>
      <c r="C1333" s="8">
        <v>59.211500000000001</v>
      </c>
      <c r="D1333" s="5" t="str">
        <f>TEXT(B1333,"mmyy")</f>
        <v>0414</v>
      </c>
      <c r="E1333" s="5" t="str">
        <f>LEFT(D1333,2)</f>
        <v>04</v>
      </c>
      <c r="F1333" s="5" t="str">
        <f>TEXT(B1333,"dd")</f>
        <v>20</v>
      </c>
      <c r="G1333" s="5" t="str">
        <f>E1333&amp;F1333</f>
        <v>0420</v>
      </c>
      <c r="H1333" s="4">
        <f>IF($C1333&lt;65,65-$C1333,0)</f>
        <v>5.7884999999999991</v>
      </c>
      <c r="I1333" s="4">
        <f>IF($C1333&gt;=65,$C1333-65,0)</f>
        <v>0</v>
      </c>
    </row>
    <row r="1334" spans="2:9" x14ac:dyDescent="0.2">
      <c r="B1334" s="9">
        <v>41750</v>
      </c>
      <c r="C1334" s="8">
        <v>62.775500000000001</v>
      </c>
      <c r="D1334" s="5" t="str">
        <f>TEXT(B1334,"mmyy")</f>
        <v>0414</v>
      </c>
      <c r="E1334" s="5" t="str">
        <f>LEFT(D1334,2)</f>
        <v>04</v>
      </c>
      <c r="F1334" s="5" t="str">
        <f>TEXT(B1334,"dd")</f>
        <v>21</v>
      </c>
      <c r="G1334" s="5" t="str">
        <f>E1334&amp;F1334</f>
        <v>0421</v>
      </c>
      <c r="H1334" s="4">
        <f>IF($C1334&lt;65,65-$C1334,0)</f>
        <v>2.224499999999999</v>
      </c>
      <c r="I1334" s="4">
        <f>IF($C1334&gt;=65,$C1334-65,0)</f>
        <v>0</v>
      </c>
    </row>
    <row r="1335" spans="2:9" x14ac:dyDescent="0.2">
      <c r="B1335" s="9">
        <v>41751</v>
      </c>
      <c r="C1335" s="8">
        <v>47.093000000000004</v>
      </c>
      <c r="D1335" s="5" t="str">
        <f>TEXT(B1335,"mmyy")</f>
        <v>0414</v>
      </c>
      <c r="E1335" s="5" t="str">
        <f>LEFT(D1335,2)</f>
        <v>04</v>
      </c>
      <c r="F1335" s="5" t="str">
        <f>TEXT(B1335,"dd")</f>
        <v>22</v>
      </c>
      <c r="G1335" s="5" t="str">
        <f>E1335&amp;F1335</f>
        <v>0422</v>
      </c>
      <c r="H1335" s="4">
        <f>IF($C1335&lt;65,65-$C1335,0)</f>
        <v>17.906999999999996</v>
      </c>
      <c r="I1335" s="4">
        <f>IF($C1335&gt;=65,$C1335-65,0)</f>
        <v>0</v>
      </c>
    </row>
    <row r="1336" spans="2:9" x14ac:dyDescent="0.2">
      <c r="B1336" s="9">
        <v>41752</v>
      </c>
      <c r="C1336" s="8">
        <v>48.911000000000001</v>
      </c>
      <c r="D1336" s="5" t="str">
        <f>TEXT(B1336,"mmyy")</f>
        <v>0414</v>
      </c>
      <c r="E1336" s="5" t="str">
        <f>LEFT(D1336,2)</f>
        <v>04</v>
      </c>
      <c r="F1336" s="5" t="str">
        <f>TEXT(B1336,"dd")</f>
        <v>23</v>
      </c>
      <c r="G1336" s="5" t="str">
        <f>E1336&amp;F1336</f>
        <v>0423</v>
      </c>
      <c r="H1336" s="4">
        <f>IF($C1336&lt;65,65-$C1336,0)</f>
        <v>16.088999999999999</v>
      </c>
      <c r="I1336" s="4">
        <f>IF($C1336&gt;=65,$C1336-65,0)</f>
        <v>0</v>
      </c>
    </row>
    <row r="1337" spans="2:9" x14ac:dyDescent="0.2">
      <c r="B1337" s="9">
        <v>41753</v>
      </c>
      <c r="C1337" s="8">
        <v>55.49</v>
      </c>
      <c r="D1337" s="5" t="str">
        <f>TEXT(B1337,"mmyy")</f>
        <v>0414</v>
      </c>
      <c r="E1337" s="5" t="str">
        <f>LEFT(D1337,2)</f>
        <v>04</v>
      </c>
      <c r="F1337" s="5" t="str">
        <f>TEXT(B1337,"dd")</f>
        <v>24</v>
      </c>
      <c r="G1337" s="5" t="str">
        <f>E1337&amp;F1337</f>
        <v>0424</v>
      </c>
      <c r="H1337" s="4">
        <f>IF($C1337&lt;65,65-$C1337,0)</f>
        <v>9.509999999999998</v>
      </c>
      <c r="I1337" s="4">
        <f>IF($C1337&gt;=65,$C1337-65,0)</f>
        <v>0</v>
      </c>
    </row>
    <row r="1338" spans="2:9" x14ac:dyDescent="0.2">
      <c r="B1338" s="9">
        <v>41754</v>
      </c>
      <c r="C1338" s="8">
        <v>56.664499999999997</v>
      </c>
      <c r="D1338" s="5" t="str">
        <f>TEXT(B1338,"mmyy")</f>
        <v>0414</v>
      </c>
      <c r="E1338" s="5" t="str">
        <f>LEFT(D1338,2)</f>
        <v>04</v>
      </c>
      <c r="F1338" s="5" t="str">
        <f>TEXT(B1338,"dd")</f>
        <v>25</v>
      </c>
      <c r="G1338" s="5" t="str">
        <f>E1338&amp;F1338</f>
        <v>0425</v>
      </c>
      <c r="H1338" s="4">
        <f>IF($C1338&lt;65,65-$C1338,0)</f>
        <v>8.3355000000000032</v>
      </c>
      <c r="I1338" s="4">
        <f>IF($C1338&gt;=65,$C1338-65,0)</f>
        <v>0</v>
      </c>
    </row>
    <row r="1339" spans="2:9" x14ac:dyDescent="0.2">
      <c r="B1339" s="9">
        <v>41755</v>
      </c>
      <c r="C1339" s="8">
        <v>56.084000000000003</v>
      </c>
      <c r="D1339" s="5" t="str">
        <f>TEXT(B1339,"mmyy")</f>
        <v>0414</v>
      </c>
      <c r="E1339" s="5" t="str">
        <f>LEFT(D1339,2)</f>
        <v>04</v>
      </c>
      <c r="F1339" s="5" t="str">
        <f>TEXT(B1339,"dd")</f>
        <v>26</v>
      </c>
      <c r="G1339" s="5" t="str">
        <f>E1339&amp;F1339</f>
        <v>0426</v>
      </c>
      <c r="H1339" s="4">
        <f>IF($C1339&lt;65,65-$C1339,0)</f>
        <v>8.9159999999999968</v>
      </c>
      <c r="I1339" s="4">
        <f>IF($C1339&gt;=65,$C1339-65,0)</f>
        <v>0</v>
      </c>
    </row>
    <row r="1340" spans="2:9" x14ac:dyDescent="0.2">
      <c r="B1340" s="9">
        <v>41756</v>
      </c>
      <c r="C1340" s="8">
        <v>57.420499999999997</v>
      </c>
      <c r="D1340" s="5" t="str">
        <f>TEXT(B1340,"mmyy")</f>
        <v>0414</v>
      </c>
      <c r="E1340" s="5" t="str">
        <f>LEFT(D1340,2)</f>
        <v>04</v>
      </c>
      <c r="F1340" s="5" t="str">
        <f>TEXT(B1340,"dd")</f>
        <v>27</v>
      </c>
      <c r="G1340" s="5" t="str">
        <f>E1340&amp;F1340</f>
        <v>0427</v>
      </c>
      <c r="H1340" s="4">
        <f>IF($C1340&lt;65,65-$C1340,0)</f>
        <v>7.579500000000003</v>
      </c>
      <c r="I1340" s="4">
        <f>IF($C1340&gt;=65,$C1340-65,0)</f>
        <v>0</v>
      </c>
    </row>
    <row r="1341" spans="2:9" x14ac:dyDescent="0.2">
      <c r="B1341" s="9">
        <v>41757</v>
      </c>
      <c r="C1341" s="8">
        <v>54.810499999999998</v>
      </c>
      <c r="D1341" s="5" t="str">
        <f>TEXT(B1341,"mmyy")</f>
        <v>0414</v>
      </c>
      <c r="E1341" s="5" t="str">
        <f>LEFT(D1341,2)</f>
        <v>04</v>
      </c>
      <c r="F1341" s="5" t="str">
        <f>TEXT(B1341,"dd")</f>
        <v>28</v>
      </c>
      <c r="G1341" s="5" t="str">
        <f>E1341&amp;F1341</f>
        <v>0428</v>
      </c>
      <c r="H1341" s="4">
        <f>IF($C1341&lt;65,65-$C1341,0)</f>
        <v>10.189500000000002</v>
      </c>
      <c r="I1341" s="4">
        <f>IF($C1341&gt;=65,$C1341-65,0)</f>
        <v>0</v>
      </c>
    </row>
    <row r="1342" spans="2:9" x14ac:dyDescent="0.2">
      <c r="B1342" s="9">
        <v>41758</v>
      </c>
      <c r="C1342" s="8">
        <v>60.988999999999997</v>
      </c>
      <c r="D1342" s="5" t="str">
        <f>TEXT(B1342,"mmyy")</f>
        <v>0414</v>
      </c>
      <c r="E1342" s="5" t="str">
        <f>LEFT(D1342,2)</f>
        <v>04</v>
      </c>
      <c r="F1342" s="5" t="str">
        <f>TEXT(B1342,"dd")</f>
        <v>29</v>
      </c>
      <c r="G1342" s="5" t="str">
        <f>E1342&amp;F1342</f>
        <v>0429</v>
      </c>
      <c r="H1342" s="4">
        <f>IF($C1342&lt;65,65-$C1342,0)</f>
        <v>4.0110000000000028</v>
      </c>
      <c r="I1342" s="4">
        <f>IF($C1342&gt;=65,$C1342-65,0)</f>
        <v>0</v>
      </c>
    </row>
    <row r="1343" spans="2:9" x14ac:dyDescent="0.2">
      <c r="B1343" s="9">
        <v>41759</v>
      </c>
      <c r="C1343" s="8">
        <v>50.868499999999997</v>
      </c>
      <c r="D1343" s="5" t="str">
        <f>TEXT(B1343,"mmyy")</f>
        <v>0414</v>
      </c>
      <c r="E1343" s="5" t="str">
        <f>LEFT(D1343,2)</f>
        <v>04</v>
      </c>
      <c r="F1343" s="5" t="str">
        <f>TEXT(B1343,"dd")</f>
        <v>30</v>
      </c>
      <c r="G1343" s="5" t="str">
        <f>E1343&amp;F1343</f>
        <v>0430</v>
      </c>
      <c r="H1343" s="4">
        <f>IF($C1343&lt;65,65-$C1343,0)</f>
        <v>14.131500000000003</v>
      </c>
      <c r="I1343" s="4">
        <f>IF($C1343&gt;=65,$C1343-65,0)</f>
        <v>0</v>
      </c>
    </row>
    <row r="1344" spans="2:9" x14ac:dyDescent="0.2">
      <c r="B1344" s="9">
        <v>41760</v>
      </c>
      <c r="C1344" s="8">
        <v>48.573500000000003</v>
      </c>
      <c r="D1344" s="5" t="str">
        <f>TEXT(B1344,"mmyy")</f>
        <v>0514</v>
      </c>
      <c r="E1344" s="5" t="str">
        <f>LEFT(D1344,2)</f>
        <v>05</v>
      </c>
      <c r="F1344" s="5" t="str">
        <f>TEXT(B1344,"dd")</f>
        <v>01</v>
      </c>
      <c r="G1344" s="5" t="str">
        <f>E1344&amp;F1344</f>
        <v>0501</v>
      </c>
      <c r="H1344" s="4">
        <f>IF($C1344&lt;65,65-$C1344,0)</f>
        <v>16.426499999999997</v>
      </c>
      <c r="I1344" s="4">
        <f>IF($C1344&gt;=65,$C1344-65,0)</f>
        <v>0</v>
      </c>
    </row>
    <row r="1345" spans="2:9" x14ac:dyDescent="0.2">
      <c r="B1345" s="9">
        <v>41761</v>
      </c>
      <c r="C1345" s="8">
        <v>50.063000000000002</v>
      </c>
      <c r="D1345" s="5" t="str">
        <f>TEXT(B1345,"mmyy")</f>
        <v>0514</v>
      </c>
      <c r="E1345" s="5" t="str">
        <f>LEFT(D1345,2)</f>
        <v>05</v>
      </c>
      <c r="F1345" s="5" t="str">
        <f>TEXT(B1345,"dd")</f>
        <v>02</v>
      </c>
      <c r="G1345" s="5" t="str">
        <f>E1345&amp;F1345</f>
        <v>0502</v>
      </c>
      <c r="H1345" s="4">
        <f>IF($C1345&lt;65,65-$C1345,0)</f>
        <v>14.936999999999998</v>
      </c>
      <c r="I1345" s="4">
        <f>IF($C1345&gt;=65,$C1345-65,0)</f>
        <v>0</v>
      </c>
    </row>
    <row r="1346" spans="2:9" x14ac:dyDescent="0.2">
      <c r="B1346" s="9">
        <v>41762</v>
      </c>
      <c r="C1346" s="8">
        <v>57.146000000000001</v>
      </c>
      <c r="D1346" s="5" t="str">
        <f>TEXT(B1346,"mmyy")</f>
        <v>0514</v>
      </c>
      <c r="E1346" s="5" t="str">
        <f>LEFT(D1346,2)</f>
        <v>05</v>
      </c>
      <c r="F1346" s="5" t="str">
        <f>TEXT(B1346,"dd")</f>
        <v>03</v>
      </c>
      <c r="G1346" s="5" t="str">
        <f>E1346&amp;F1346</f>
        <v>0503</v>
      </c>
      <c r="H1346" s="4">
        <f>IF($C1346&lt;65,65-$C1346,0)</f>
        <v>7.8539999999999992</v>
      </c>
      <c r="I1346" s="4">
        <f>IF($C1346&gt;=65,$C1346-65,0)</f>
        <v>0</v>
      </c>
    </row>
    <row r="1347" spans="2:9" x14ac:dyDescent="0.2">
      <c r="B1347" s="9">
        <v>41763</v>
      </c>
      <c r="C1347" s="8">
        <v>54.783499999999997</v>
      </c>
      <c r="D1347" s="5" t="str">
        <f>TEXT(B1347,"mmyy")</f>
        <v>0514</v>
      </c>
      <c r="E1347" s="5" t="str">
        <f>LEFT(D1347,2)</f>
        <v>05</v>
      </c>
      <c r="F1347" s="5" t="str">
        <f>TEXT(B1347,"dd")</f>
        <v>04</v>
      </c>
      <c r="G1347" s="5" t="str">
        <f>E1347&amp;F1347</f>
        <v>0504</v>
      </c>
      <c r="H1347" s="4">
        <f>IF($C1347&lt;65,65-$C1347,0)</f>
        <v>10.216500000000003</v>
      </c>
      <c r="I1347" s="4">
        <f>IF($C1347&gt;=65,$C1347-65,0)</f>
        <v>0</v>
      </c>
    </row>
    <row r="1348" spans="2:9" x14ac:dyDescent="0.2">
      <c r="B1348" s="9">
        <v>41764</v>
      </c>
      <c r="C1348" s="8">
        <v>57.406999999999996</v>
      </c>
      <c r="D1348" s="5" t="str">
        <f>TEXT(B1348,"mmyy")</f>
        <v>0514</v>
      </c>
      <c r="E1348" s="5" t="str">
        <f>LEFT(D1348,2)</f>
        <v>05</v>
      </c>
      <c r="F1348" s="5" t="str">
        <f>TEXT(B1348,"dd")</f>
        <v>05</v>
      </c>
      <c r="G1348" s="5" t="str">
        <f>E1348&amp;F1348</f>
        <v>0505</v>
      </c>
      <c r="H1348" s="4">
        <f>IF($C1348&lt;65,65-$C1348,0)</f>
        <v>7.5930000000000035</v>
      </c>
      <c r="I1348" s="4">
        <f>IF($C1348&gt;=65,$C1348-65,0)</f>
        <v>0</v>
      </c>
    </row>
    <row r="1349" spans="2:9" x14ac:dyDescent="0.2">
      <c r="B1349" s="9">
        <v>41765</v>
      </c>
      <c r="C1349" s="8">
        <v>61.209499999999998</v>
      </c>
      <c r="D1349" s="5" t="str">
        <f>TEXT(B1349,"mmyy")</f>
        <v>0514</v>
      </c>
      <c r="E1349" s="5" t="str">
        <f>LEFT(D1349,2)</f>
        <v>05</v>
      </c>
      <c r="F1349" s="5" t="str">
        <f>TEXT(B1349,"dd")</f>
        <v>06</v>
      </c>
      <c r="G1349" s="5" t="str">
        <f>E1349&amp;F1349</f>
        <v>0506</v>
      </c>
      <c r="H1349" s="4">
        <f>IF($C1349&lt;65,65-$C1349,0)</f>
        <v>3.7905000000000015</v>
      </c>
      <c r="I1349" s="4">
        <f>IF($C1349&gt;=65,$C1349-65,0)</f>
        <v>0</v>
      </c>
    </row>
    <row r="1350" spans="2:9" x14ac:dyDescent="0.2">
      <c r="B1350" s="9">
        <v>41766</v>
      </c>
      <c r="C1350" s="8">
        <v>69.691999999999993</v>
      </c>
      <c r="D1350" s="5" t="str">
        <f>TEXT(B1350,"mmyy")</f>
        <v>0514</v>
      </c>
      <c r="E1350" s="5" t="str">
        <f>LEFT(D1350,2)</f>
        <v>05</v>
      </c>
      <c r="F1350" s="5" t="str">
        <f>TEXT(B1350,"dd")</f>
        <v>07</v>
      </c>
      <c r="G1350" s="5" t="str">
        <f>E1350&amp;F1350</f>
        <v>0507</v>
      </c>
      <c r="H1350" s="4">
        <f>IF($C1350&lt;65,65-$C1350,0)</f>
        <v>0</v>
      </c>
      <c r="I1350" s="4">
        <f>IF($C1350&gt;=65,$C1350-65,0)</f>
        <v>4.6919999999999931</v>
      </c>
    </row>
    <row r="1351" spans="2:9" x14ac:dyDescent="0.2">
      <c r="B1351" s="9">
        <v>41767</v>
      </c>
      <c r="C1351" s="8">
        <v>74.281999999999996</v>
      </c>
      <c r="D1351" s="5" t="str">
        <f>TEXT(B1351,"mmyy")</f>
        <v>0514</v>
      </c>
      <c r="E1351" s="5" t="str">
        <f>LEFT(D1351,2)</f>
        <v>05</v>
      </c>
      <c r="F1351" s="5" t="str">
        <f>TEXT(B1351,"dd")</f>
        <v>08</v>
      </c>
      <c r="G1351" s="5" t="str">
        <f>E1351&amp;F1351</f>
        <v>0508</v>
      </c>
      <c r="H1351" s="4">
        <f>IF($C1351&lt;65,65-$C1351,0)</f>
        <v>0</v>
      </c>
      <c r="I1351" s="4">
        <f>IF($C1351&gt;=65,$C1351-65,0)</f>
        <v>9.2819999999999965</v>
      </c>
    </row>
    <row r="1352" spans="2:9" x14ac:dyDescent="0.2">
      <c r="B1352" s="9">
        <v>41768</v>
      </c>
      <c r="C1352" s="8">
        <v>64.503500000000003</v>
      </c>
      <c r="D1352" s="5" t="str">
        <f>TEXT(B1352,"mmyy")</f>
        <v>0514</v>
      </c>
      <c r="E1352" s="5" t="str">
        <f>LEFT(D1352,2)</f>
        <v>05</v>
      </c>
      <c r="F1352" s="5" t="str">
        <f>TEXT(B1352,"dd")</f>
        <v>09</v>
      </c>
      <c r="G1352" s="5" t="str">
        <f>E1352&amp;F1352</f>
        <v>0509</v>
      </c>
      <c r="H1352" s="4">
        <f>IF($C1352&lt;65,65-$C1352,0)</f>
        <v>0.4964999999999975</v>
      </c>
      <c r="I1352" s="4">
        <f>IF($C1352&gt;=65,$C1352-65,0)</f>
        <v>0</v>
      </c>
    </row>
    <row r="1353" spans="2:9" x14ac:dyDescent="0.2">
      <c r="B1353" s="9">
        <v>41769</v>
      </c>
      <c r="C1353" s="8">
        <v>65.39</v>
      </c>
      <c r="D1353" s="5" t="str">
        <f>TEXT(B1353,"mmyy")</f>
        <v>0514</v>
      </c>
      <c r="E1353" s="5" t="str">
        <f>LEFT(D1353,2)</f>
        <v>05</v>
      </c>
      <c r="F1353" s="5" t="str">
        <f>TEXT(B1353,"dd")</f>
        <v>10</v>
      </c>
      <c r="G1353" s="5" t="str">
        <f>E1353&amp;F1353</f>
        <v>0510</v>
      </c>
      <c r="H1353" s="4">
        <f>IF($C1353&lt;65,65-$C1353,0)</f>
        <v>0</v>
      </c>
      <c r="I1353" s="4">
        <f>IF($C1353&gt;=65,$C1353-65,0)</f>
        <v>0.39000000000000057</v>
      </c>
    </row>
    <row r="1354" spans="2:9" x14ac:dyDescent="0.2">
      <c r="B1354" s="9">
        <v>41770</v>
      </c>
      <c r="C1354" s="8">
        <v>71.644999999999996</v>
      </c>
      <c r="D1354" s="5" t="str">
        <f>TEXT(B1354,"mmyy")</f>
        <v>0514</v>
      </c>
      <c r="E1354" s="5" t="str">
        <f>LEFT(D1354,2)</f>
        <v>05</v>
      </c>
      <c r="F1354" s="5" t="str">
        <f>TEXT(B1354,"dd")</f>
        <v>11</v>
      </c>
      <c r="G1354" s="5" t="str">
        <f>E1354&amp;F1354</f>
        <v>0511</v>
      </c>
      <c r="H1354" s="4">
        <f>IF($C1354&lt;65,65-$C1354,0)</f>
        <v>0</v>
      </c>
      <c r="I1354" s="4">
        <f>IF($C1354&gt;=65,$C1354-65,0)</f>
        <v>6.644999999999996</v>
      </c>
    </row>
    <row r="1355" spans="2:9" x14ac:dyDescent="0.2">
      <c r="B1355" s="9">
        <v>41771</v>
      </c>
      <c r="C1355" s="8">
        <v>73.710499999999996</v>
      </c>
      <c r="D1355" s="5" t="str">
        <f>TEXT(B1355,"mmyy")</f>
        <v>0514</v>
      </c>
      <c r="E1355" s="5" t="str">
        <f>LEFT(D1355,2)</f>
        <v>05</v>
      </c>
      <c r="F1355" s="5" t="str">
        <f>TEXT(B1355,"dd")</f>
        <v>12</v>
      </c>
      <c r="G1355" s="5" t="str">
        <f>E1355&amp;F1355</f>
        <v>0512</v>
      </c>
      <c r="H1355" s="4">
        <f>IF($C1355&lt;65,65-$C1355,0)</f>
        <v>0</v>
      </c>
      <c r="I1355" s="4">
        <f>IF($C1355&gt;=65,$C1355-65,0)</f>
        <v>8.7104999999999961</v>
      </c>
    </row>
    <row r="1356" spans="2:9" x14ac:dyDescent="0.2">
      <c r="B1356" s="9">
        <v>41772</v>
      </c>
      <c r="C1356" s="8">
        <v>65.731999999999999</v>
      </c>
      <c r="D1356" s="5" t="str">
        <f>TEXT(B1356,"mmyy")</f>
        <v>0514</v>
      </c>
      <c r="E1356" s="5" t="str">
        <f>LEFT(D1356,2)</f>
        <v>05</v>
      </c>
      <c r="F1356" s="5" t="str">
        <f>TEXT(B1356,"dd")</f>
        <v>13</v>
      </c>
      <c r="G1356" s="5" t="str">
        <f>E1356&amp;F1356</f>
        <v>0513</v>
      </c>
      <c r="H1356" s="4">
        <f>IF($C1356&lt;65,65-$C1356,0)</f>
        <v>0</v>
      </c>
      <c r="I1356" s="4">
        <f>IF($C1356&gt;=65,$C1356-65,0)</f>
        <v>0.73199999999999932</v>
      </c>
    </row>
    <row r="1357" spans="2:9" x14ac:dyDescent="0.2">
      <c r="B1357" s="9">
        <v>41773</v>
      </c>
      <c r="C1357" s="8">
        <v>53.104999999999997</v>
      </c>
      <c r="D1357" s="5" t="str">
        <f>TEXT(B1357,"mmyy")</f>
        <v>0514</v>
      </c>
      <c r="E1357" s="5" t="str">
        <f>LEFT(D1357,2)</f>
        <v>05</v>
      </c>
      <c r="F1357" s="5" t="str">
        <f>TEXT(B1357,"dd")</f>
        <v>14</v>
      </c>
      <c r="G1357" s="5" t="str">
        <f>E1357&amp;F1357</f>
        <v>0514</v>
      </c>
      <c r="H1357" s="4">
        <f>IF($C1357&lt;65,65-$C1357,0)</f>
        <v>11.895000000000003</v>
      </c>
      <c r="I1357" s="4">
        <f>IF($C1357&gt;=65,$C1357-65,0)</f>
        <v>0</v>
      </c>
    </row>
    <row r="1358" spans="2:9" x14ac:dyDescent="0.2">
      <c r="B1358" s="9">
        <v>41774</v>
      </c>
      <c r="C1358" s="8">
        <v>45.810499999999998</v>
      </c>
      <c r="D1358" s="5" t="str">
        <f>TEXT(B1358,"mmyy")</f>
        <v>0514</v>
      </c>
      <c r="E1358" s="5" t="str">
        <f>LEFT(D1358,2)</f>
        <v>05</v>
      </c>
      <c r="F1358" s="5" t="str">
        <f>TEXT(B1358,"dd")</f>
        <v>15</v>
      </c>
      <c r="G1358" s="5" t="str">
        <f>E1358&amp;F1358</f>
        <v>0515</v>
      </c>
      <c r="H1358" s="4">
        <f>IF($C1358&lt;65,65-$C1358,0)</f>
        <v>19.189500000000002</v>
      </c>
      <c r="I1358" s="4">
        <f>IF($C1358&gt;=65,$C1358-65,0)</f>
        <v>0</v>
      </c>
    </row>
    <row r="1359" spans="2:9" x14ac:dyDescent="0.2">
      <c r="B1359" s="9">
        <v>41775</v>
      </c>
      <c r="C1359" s="8">
        <v>45.014000000000003</v>
      </c>
      <c r="D1359" s="5" t="str">
        <f>TEXT(B1359,"mmyy")</f>
        <v>0514</v>
      </c>
      <c r="E1359" s="5" t="str">
        <f>LEFT(D1359,2)</f>
        <v>05</v>
      </c>
      <c r="F1359" s="5" t="str">
        <f>TEXT(B1359,"dd")</f>
        <v>16</v>
      </c>
      <c r="G1359" s="5" t="str">
        <f>E1359&amp;F1359</f>
        <v>0516</v>
      </c>
      <c r="H1359" s="4">
        <f>IF($C1359&lt;65,65-$C1359,0)</f>
        <v>19.985999999999997</v>
      </c>
      <c r="I1359" s="4">
        <f>IF($C1359&gt;=65,$C1359-65,0)</f>
        <v>0</v>
      </c>
    </row>
    <row r="1360" spans="2:9" x14ac:dyDescent="0.2">
      <c r="B1360" s="9">
        <v>41776</v>
      </c>
      <c r="C1360" s="8">
        <v>47.916499999999999</v>
      </c>
      <c r="D1360" s="5" t="str">
        <f>TEXT(B1360,"mmyy")</f>
        <v>0514</v>
      </c>
      <c r="E1360" s="5" t="str">
        <f>LEFT(D1360,2)</f>
        <v>05</v>
      </c>
      <c r="F1360" s="5" t="str">
        <f>TEXT(B1360,"dd")</f>
        <v>17</v>
      </c>
      <c r="G1360" s="5" t="str">
        <f>E1360&amp;F1360</f>
        <v>0517</v>
      </c>
      <c r="H1360" s="4">
        <f>IF($C1360&lt;65,65-$C1360,0)</f>
        <v>17.083500000000001</v>
      </c>
      <c r="I1360" s="4">
        <f>IF($C1360&gt;=65,$C1360-65,0)</f>
        <v>0</v>
      </c>
    </row>
    <row r="1361" spans="2:9" x14ac:dyDescent="0.2">
      <c r="B1361" s="9">
        <v>41777</v>
      </c>
      <c r="C1361" s="8">
        <v>53.613500000000002</v>
      </c>
      <c r="D1361" s="5" t="str">
        <f>TEXT(B1361,"mmyy")</f>
        <v>0514</v>
      </c>
      <c r="E1361" s="5" t="str">
        <f>LEFT(D1361,2)</f>
        <v>05</v>
      </c>
      <c r="F1361" s="5" t="str">
        <f>TEXT(B1361,"dd")</f>
        <v>18</v>
      </c>
      <c r="G1361" s="5" t="str">
        <f>E1361&amp;F1361</f>
        <v>0518</v>
      </c>
      <c r="H1361" s="4">
        <f>IF($C1361&lt;65,65-$C1361,0)</f>
        <v>11.386499999999998</v>
      </c>
      <c r="I1361" s="4">
        <f>IF($C1361&gt;=65,$C1361-65,0)</f>
        <v>0</v>
      </c>
    </row>
    <row r="1362" spans="2:9" x14ac:dyDescent="0.2">
      <c r="B1362" s="9">
        <v>41778</v>
      </c>
      <c r="C1362" s="8">
        <v>59.688499999999998</v>
      </c>
      <c r="D1362" s="5" t="str">
        <f>TEXT(B1362,"mmyy")</f>
        <v>0514</v>
      </c>
      <c r="E1362" s="5" t="str">
        <f>LEFT(D1362,2)</f>
        <v>05</v>
      </c>
      <c r="F1362" s="5" t="str">
        <f>TEXT(B1362,"dd")</f>
        <v>19</v>
      </c>
      <c r="G1362" s="5" t="str">
        <f>E1362&amp;F1362</f>
        <v>0519</v>
      </c>
      <c r="H1362" s="4">
        <f>IF($C1362&lt;65,65-$C1362,0)</f>
        <v>5.3115000000000023</v>
      </c>
      <c r="I1362" s="4">
        <f>IF($C1362&gt;=65,$C1362-65,0)</f>
        <v>0</v>
      </c>
    </row>
    <row r="1363" spans="2:9" x14ac:dyDescent="0.2">
      <c r="B1363" s="9">
        <v>41779</v>
      </c>
      <c r="C1363" s="8">
        <v>72.198499999999996</v>
      </c>
      <c r="D1363" s="5" t="str">
        <f>TEXT(B1363,"mmyy")</f>
        <v>0514</v>
      </c>
      <c r="E1363" s="5" t="str">
        <f>LEFT(D1363,2)</f>
        <v>05</v>
      </c>
      <c r="F1363" s="5" t="str">
        <f>TEXT(B1363,"dd")</f>
        <v>20</v>
      </c>
      <c r="G1363" s="5" t="str">
        <f>E1363&amp;F1363</f>
        <v>0520</v>
      </c>
      <c r="H1363" s="4">
        <f>IF($C1363&lt;65,65-$C1363,0)</f>
        <v>0</v>
      </c>
      <c r="I1363" s="4">
        <f>IF($C1363&gt;=65,$C1363-65,0)</f>
        <v>7.1984999999999957</v>
      </c>
    </row>
    <row r="1364" spans="2:9" x14ac:dyDescent="0.2">
      <c r="B1364" s="9">
        <v>41780</v>
      </c>
      <c r="C1364" s="8">
        <v>71.685500000000005</v>
      </c>
      <c r="D1364" s="5" t="str">
        <f>TEXT(B1364,"mmyy")</f>
        <v>0514</v>
      </c>
      <c r="E1364" s="5" t="str">
        <f>LEFT(D1364,2)</f>
        <v>05</v>
      </c>
      <c r="F1364" s="5" t="str">
        <f>TEXT(B1364,"dd")</f>
        <v>21</v>
      </c>
      <c r="G1364" s="5" t="str">
        <f>E1364&amp;F1364</f>
        <v>0521</v>
      </c>
      <c r="H1364" s="4">
        <f>IF($C1364&lt;65,65-$C1364,0)</f>
        <v>0</v>
      </c>
      <c r="I1364" s="4">
        <f>IF($C1364&gt;=65,$C1364-65,0)</f>
        <v>6.6855000000000047</v>
      </c>
    </row>
    <row r="1365" spans="2:9" x14ac:dyDescent="0.2">
      <c r="B1365" s="9">
        <v>41781</v>
      </c>
      <c r="C1365" s="8">
        <v>63.247999999999998</v>
      </c>
      <c r="D1365" s="5" t="str">
        <f>TEXT(B1365,"mmyy")</f>
        <v>0514</v>
      </c>
      <c r="E1365" s="5" t="str">
        <f>LEFT(D1365,2)</f>
        <v>05</v>
      </c>
      <c r="F1365" s="5" t="str">
        <f>TEXT(B1365,"dd")</f>
        <v>22</v>
      </c>
      <c r="G1365" s="5" t="str">
        <f>E1365&amp;F1365</f>
        <v>0522</v>
      </c>
      <c r="H1365" s="4">
        <f>IF($C1365&lt;65,65-$C1365,0)</f>
        <v>1.7520000000000024</v>
      </c>
      <c r="I1365" s="4">
        <f>IF($C1365&gt;=65,$C1365-65,0)</f>
        <v>0</v>
      </c>
    </row>
    <row r="1366" spans="2:9" x14ac:dyDescent="0.2">
      <c r="B1366" s="9">
        <v>41782</v>
      </c>
      <c r="C1366" s="8">
        <v>61.115000000000002</v>
      </c>
      <c r="D1366" s="5" t="str">
        <f>TEXT(B1366,"mmyy")</f>
        <v>0514</v>
      </c>
      <c r="E1366" s="5" t="str">
        <f>LEFT(D1366,2)</f>
        <v>05</v>
      </c>
      <c r="F1366" s="5" t="str">
        <f>TEXT(B1366,"dd")</f>
        <v>23</v>
      </c>
      <c r="G1366" s="5" t="str">
        <f>E1366&amp;F1366</f>
        <v>0523</v>
      </c>
      <c r="H1366" s="4">
        <f>IF($C1366&lt;65,65-$C1366,0)</f>
        <v>3.884999999999998</v>
      </c>
      <c r="I1366" s="4">
        <f>IF($C1366&gt;=65,$C1366-65,0)</f>
        <v>0</v>
      </c>
    </row>
    <row r="1367" spans="2:9" x14ac:dyDescent="0.2">
      <c r="B1367" s="9">
        <v>41783</v>
      </c>
      <c r="C1367" s="8">
        <v>65.799499999999995</v>
      </c>
      <c r="D1367" s="5" t="str">
        <f>TEXT(B1367,"mmyy")</f>
        <v>0514</v>
      </c>
      <c r="E1367" s="5" t="str">
        <f>LEFT(D1367,2)</f>
        <v>05</v>
      </c>
      <c r="F1367" s="5" t="str">
        <f>TEXT(B1367,"dd")</f>
        <v>24</v>
      </c>
      <c r="G1367" s="5" t="str">
        <f>E1367&amp;F1367</f>
        <v>0524</v>
      </c>
      <c r="H1367" s="4">
        <f>IF($C1367&lt;65,65-$C1367,0)</f>
        <v>0</v>
      </c>
      <c r="I1367" s="4">
        <f>IF($C1367&gt;=65,$C1367-65,0)</f>
        <v>0.79949999999999477</v>
      </c>
    </row>
    <row r="1368" spans="2:9" x14ac:dyDescent="0.2">
      <c r="B1368" s="9">
        <v>41784</v>
      </c>
      <c r="C1368" s="8">
        <v>70.506500000000003</v>
      </c>
      <c r="D1368" s="5" t="str">
        <f>TEXT(B1368,"mmyy")</f>
        <v>0514</v>
      </c>
      <c r="E1368" s="5" t="str">
        <f>LEFT(D1368,2)</f>
        <v>05</v>
      </c>
      <c r="F1368" s="5" t="str">
        <f>TEXT(B1368,"dd")</f>
        <v>25</v>
      </c>
      <c r="G1368" s="5" t="str">
        <f>E1368&amp;F1368</f>
        <v>0525</v>
      </c>
      <c r="H1368" s="4">
        <f>IF($C1368&lt;65,65-$C1368,0)</f>
        <v>0</v>
      </c>
      <c r="I1368" s="4">
        <f>IF($C1368&gt;=65,$C1368-65,0)</f>
        <v>5.5065000000000026</v>
      </c>
    </row>
    <row r="1369" spans="2:9" x14ac:dyDescent="0.2">
      <c r="B1369" s="9">
        <v>41785</v>
      </c>
      <c r="C1369" s="8">
        <v>75.334999999999994</v>
      </c>
      <c r="D1369" s="5" t="str">
        <f>TEXT(B1369,"mmyy")</f>
        <v>0514</v>
      </c>
      <c r="E1369" s="5" t="str">
        <f>LEFT(D1369,2)</f>
        <v>05</v>
      </c>
      <c r="F1369" s="5" t="str">
        <f>TEXT(B1369,"dd")</f>
        <v>26</v>
      </c>
      <c r="G1369" s="5" t="str">
        <f>E1369&amp;F1369</f>
        <v>0526</v>
      </c>
      <c r="H1369" s="4">
        <f>IF($C1369&lt;65,65-$C1369,0)</f>
        <v>0</v>
      </c>
      <c r="I1369" s="4">
        <f>IF($C1369&gt;=65,$C1369-65,0)</f>
        <v>10.334999999999994</v>
      </c>
    </row>
    <row r="1370" spans="2:9" x14ac:dyDescent="0.2">
      <c r="B1370" s="9">
        <v>41786</v>
      </c>
      <c r="C1370" s="8">
        <v>74.1875</v>
      </c>
      <c r="D1370" s="5" t="str">
        <f>TEXT(B1370,"mmyy")</f>
        <v>0514</v>
      </c>
      <c r="E1370" s="5" t="str">
        <f>LEFT(D1370,2)</f>
        <v>05</v>
      </c>
      <c r="F1370" s="5" t="str">
        <f>TEXT(B1370,"dd")</f>
        <v>27</v>
      </c>
      <c r="G1370" s="5" t="str">
        <f>E1370&amp;F1370</f>
        <v>0527</v>
      </c>
      <c r="H1370" s="4">
        <f>IF($C1370&lt;65,65-$C1370,0)</f>
        <v>0</v>
      </c>
      <c r="I1370" s="4">
        <f>IF($C1370&gt;=65,$C1370-65,0)</f>
        <v>9.1875</v>
      </c>
    </row>
    <row r="1371" spans="2:9" x14ac:dyDescent="0.2">
      <c r="B1371" s="9">
        <v>41787</v>
      </c>
      <c r="C1371" s="8">
        <v>72.680000000000007</v>
      </c>
      <c r="D1371" s="5" t="str">
        <f>TEXT(B1371,"mmyy")</f>
        <v>0514</v>
      </c>
      <c r="E1371" s="5" t="str">
        <f>LEFT(D1371,2)</f>
        <v>05</v>
      </c>
      <c r="F1371" s="5" t="str">
        <f>TEXT(B1371,"dd")</f>
        <v>28</v>
      </c>
      <c r="G1371" s="5" t="str">
        <f>E1371&amp;F1371</f>
        <v>0528</v>
      </c>
      <c r="H1371" s="4">
        <f>IF($C1371&lt;65,65-$C1371,0)</f>
        <v>0</v>
      </c>
      <c r="I1371" s="4">
        <f>IF($C1371&gt;=65,$C1371-65,0)</f>
        <v>7.6800000000000068</v>
      </c>
    </row>
    <row r="1372" spans="2:9" x14ac:dyDescent="0.2">
      <c r="B1372" s="9">
        <v>41788</v>
      </c>
      <c r="C1372" s="8">
        <v>71.302999999999997</v>
      </c>
      <c r="D1372" s="5" t="str">
        <f>TEXT(B1372,"mmyy")</f>
        <v>0514</v>
      </c>
      <c r="E1372" s="5" t="str">
        <f>LEFT(D1372,2)</f>
        <v>05</v>
      </c>
      <c r="F1372" s="5" t="str">
        <f>TEXT(B1372,"dd")</f>
        <v>29</v>
      </c>
      <c r="G1372" s="5" t="str">
        <f>E1372&amp;F1372</f>
        <v>0529</v>
      </c>
      <c r="H1372" s="4">
        <f>IF($C1372&lt;65,65-$C1372,0)</f>
        <v>0</v>
      </c>
      <c r="I1372" s="4">
        <f>IF($C1372&gt;=65,$C1372-65,0)</f>
        <v>6.3029999999999973</v>
      </c>
    </row>
    <row r="1373" spans="2:9" x14ac:dyDescent="0.2">
      <c r="B1373" s="9">
        <v>41789</v>
      </c>
      <c r="C1373" s="8">
        <v>71.955500000000001</v>
      </c>
      <c r="D1373" s="5" t="str">
        <f>TEXT(B1373,"mmyy")</f>
        <v>0514</v>
      </c>
      <c r="E1373" s="5" t="str">
        <f>LEFT(D1373,2)</f>
        <v>05</v>
      </c>
      <c r="F1373" s="5" t="str">
        <f>TEXT(B1373,"dd")</f>
        <v>30</v>
      </c>
      <c r="G1373" s="5" t="str">
        <f>E1373&amp;F1373</f>
        <v>0530</v>
      </c>
      <c r="H1373" s="4">
        <f>IF($C1373&lt;65,65-$C1373,0)</f>
        <v>0</v>
      </c>
      <c r="I1373" s="4">
        <f>IF($C1373&gt;=65,$C1373-65,0)</f>
        <v>6.9555000000000007</v>
      </c>
    </row>
    <row r="1374" spans="2:9" x14ac:dyDescent="0.2">
      <c r="B1374" s="9">
        <v>41790</v>
      </c>
      <c r="C1374" s="8">
        <v>73.548500000000004</v>
      </c>
      <c r="D1374" s="5" t="str">
        <f>TEXT(B1374,"mmyy")</f>
        <v>0514</v>
      </c>
      <c r="E1374" s="5" t="str">
        <f>LEFT(D1374,2)</f>
        <v>05</v>
      </c>
      <c r="F1374" s="5" t="str">
        <f>TEXT(B1374,"dd")</f>
        <v>31</v>
      </c>
      <c r="G1374" s="5" t="str">
        <f>E1374&amp;F1374</f>
        <v>0531</v>
      </c>
      <c r="H1374" s="4">
        <f>IF($C1374&lt;65,65-$C1374,0)</f>
        <v>0</v>
      </c>
      <c r="I1374" s="4">
        <f>IF($C1374&gt;=65,$C1374-65,0)</f>
        <v>8.5485000000000042</v>
      </c>
    </row>
    <row r="1375" spans="2:9" x14ac:dyDescent="0.2">
      <c r="B1375" s="9">
        <v>41791</v>
      </c>
      <c r="C1375" s="8">
        <v>76.685000000000002</v>
      </c>
      <c r="D1375" s="5" t="str">
        <f>TEXT(B1375,"mmyy")</f>
        <v>0614</v>
      </c>
      <c r="E1375" s="5" t="str">
        <f>LEFT(D1375,2)</f>
        <v>06</v>
      </c>
      <c r="F1375" s="5" t="str">
        <f>TEXT(B1375,"dd")</f>
        <v>01</v>
      </c>
      <c r="G1375" s="5" t="str">
        <f>E1375&amp;F1375</f>
        <v>0601</v>
      </c>
      <c r="H1375" s="4">
        <f>IF($C1375&lt;65,65-$C1375,0)</f>
        <v>0</v>
      </c>
      <c r="I1375" s="4">
        <f>IF($C1375&gt;=65,$C1375-65,0)</f>
        <v>11.685000000000002</v>
      </c>
    </row>
    <row r="1376" spans="2:9" x14ac:dyDescent="0.2">
      <c r="B1376" s="9">
        <v>41792</v>
      </c>
      <c r="C1376" s="8">
        <v>73.863500000000002</v>
      </c>
      <c r="D1376" s="5" t="str">
        <f>TEXT(B1376,"mmyy")</f>
        <v>0614</v>
      </c>
      <c r="E1376" s="5" t="str">
        <f>LEFT(D1376,2)</f>
        <v>06</v>
      </c>
      <c r="F1376" s="5" t="str">
        <f>TEXT(B1376,"dd")</f>
        <v>02</v>
      </c>
      <c r="G1376" s="5" t="str">
        <f>E1376&amp;F1376</f>
        <v>0602</v>
      </c>
      <c r="H1376" s="4">
        <f>IF($C1376&lt;65,65-$C1376,0)</f>
        <v>0</v>
      </c>
      <c r="I1376" s="4">
        <f>IF($C1376&gt;=65,$C1376-65,0)</f>
        <v>8.8635000000000019</v>
      </c>
    </row>
    <row r="1377" spans="2:9" x14ac:dyDescent="0.2">
      <c r="B1377" s="9">
        <v>41793</v>
      </c>
      <c r="C1377" s="8">
        <v>72.941000000000003</v>
      </c>
      <c r="D1377" s="5" t="str">
        <f>TEXT(B1377,"mmyy")</f>
        <v>0614</v>
      </c>
      <c r="E1377" s="5" t="str">
        <f>LEFT(D1377,2)</f>
        <v>06</v>
      </c>
      <c r="F1377" s="5" t="str">
        <f>TEXT(B1377,"dd")</f>
        <v>03</v>
      </c>
      <c r="G1377" s="5" t="str">
        <f>E1377&amp;F1377</f>
        <v>0603</v>
      </c>
      <c r="H1377" s="4">
        <f>IF($C1377&lt;65,65-$C1377,0)</f>
        <v>0</v>
      </c>
      <c r="I1377" s="4">
        <f>IF($C1377&gt;=65,$C1377-65,0)</f>
        <v>7.9410000000000025</v>
      </c>
    </row>
    <row r="1378" spans="2:9" x14ac:dyDescent="0.2">
      <c r="B1378" s="9">
        <v>41794</v>
      </c>
      <c r="C1378" s="8">
        <v>62.586500000000001</v>
      </c>
      <c r="D1378" s="5" t="str">
        <f>TEXT(B1378,"mmyy")</f>
        <v>0614</v>
      </c>
      <c r="E1378" s="5" t="str">
        <f>LEFT(D1378,2)</f>
        <v>06</v>
      </c>
      <c r="F1378" s="5" t="str">
        <f>TEXT(B1378,"dd")</f>
        <v>04</v>
      </c>
      <c r="G1378" s="5" t="str">
        <f>E1378&amp;F1378</f>
        <v>0604</v>
      </c>
      <c r="H1378" s="4">
        <f>IF($C1378&lt;65,65-$C1378,0)</f>
        <v>2.4134999999999991</v>
      </c>
      <c r="I1378" s="4">
        <f>IF($C1378&gt;=65,$C1378-65,0)</f>
        <v>0</v>
      </c>
    </row>
    <row r="1379" spans="2:9" x14ac:dyDescent="0.2">
      <c r="B1379" s="9">
        <v>41795</v>
      </c>
      <c r="C1379" s="8">
        <v>65.174000000000007</v>
      </c>
      <c r="D1379" s="5" t="str">
        <f>TEXT(B1379,"mmyy")</f>
        <v>0614</v>
      </c>
      <c r="E1379" s="5" t="str">
        <f>LEFT(D1379,2)</f>
        <v>06</v>
      </c>
      <c r="F1379" s="5" t="str">
        <f>TEXT(B1379,"dd")</f>
        <v>05</v>
      </c>
      <c r="G1379" s="5" t="str">
        <f>E1379&amp;F1379</f>
        <v>0605</v>
      </c>
      <c r="H1379" s="4">
        <f>IF($C1379&lt;65,65-$C1379,0)</f>
        <v>0</v>
      </c>
      <c r="I1379" s="4">
        <f>IF($C1379&gt;=65,$C1379-65,0)</f>
        <v>0.17400000000000659</v>
      </c>
    </row>
    <row r="1380" spans="2:9" x14ac:dyDescent="0.2">
      <c r="B1380" s="9">
        <v>41796</v>
      </c>
      <c r="C1380" s="8">
        <v>68.409499999999994</v>
      </c>
      <c r="D1380" s="5" t="str">
        <f>TEXT(B1380,"mmyy")</f>
        <v>0614</v>
      </c>
      <c r="E1380" s="5" t="str">
        <f>LEFT(D1380,2)</f>
        <v>06</v>
      </c>
      <c r="F1380" s="5" t="str">
        <f>TEXT(B1380,"dd")</f>
        <v>06</v>
      </c>
      <c r="G1380" s="5" t="str">
        <f>E1380&amp;F1380</f>
        <v>0606</v>
      </c>
      <c r="H1380" s="4">
        <f>IF($C1380&lt;65,65-$C1380,0)</f>
        <v>0</v>
      </c>
      <c r="I1380" s="4">
        <f>IF($C1380&gt;=65,$C1380-65,0)</f>
        <v>3.4094999999999942</v>
      </c>
    </row>
    <row r="1381" spans="2:9" x14ac:dyDescent="0.2">
      <c r="B1381" s="9">
        <v>41797</v>
      </c>
      <c r="C1381" s="8">
        <v>71.977999999999994</v>
      </c>
      <c r="D1381" s="5" t="str">
        <f>TEXT(B1381,"mmyy")</f>
        <v>0614</v>
      </c>
      <c r="E1381" s="5" t="str">
        <f>LEFT(D1381,2)</f>
        <v>06</v>
      </c>
      <c r="F1381" s="5" t="str">
        <f>TEXT(B1381,"dd")</f>
        <v>07</v>
      </c>
      <c r="G1381" s="5" t="str">
        <f>E1381&amp;F1381</f>
        <v>0607</v>
      </c>
      <c r="H1381" s="4">
        <f>IF($C1381&lt;65,65-$C1381,0)</f>
        <v>0</v>
      </c>
      <c r="I1381" s="4">
        <f>IF($C1381&gt;=65,$C1381-65,0)</f>
        <v>6.9779999999999944</v>
      </c>
    </row>
    <row r="1382" spans="2:9" x14ac:dyDescent="0.2">
      <c r="B1382" s="9">
        <v>41798</v>
      </c>
      <c r="C1382" s="8">
        <v>67.149500000000003</v>
      </c>
      <c r="D1382" s="5" t="str">
        <f>TEXT(B1382,"mmyy")</f>
        <v>0614</v>
      </c>
      <c r="E1382" s="5" t="str">
        <f>LEFT(D1382,2)</f>
        <v>06</v>
      </c>
      <c r="F1382" s="5" t="str">
        <f>TEXT(B1382,"dd")</f>
        <v>08</v>
      </c>
      <c r="G1382" s="5" t="str">
        <f>E1382&amp;F1382</f>
        <v>0608</v>
      </c>
      <c r="H1382" s="4">
        <f>IF($C1382&lt;65,65-$C1382,0)</f>
        <v>0</v>
      </c>
      <c r="I1382" s="4">
        <f>IF($C1382&gt;=65,$C1382-65,0)</f>
        <v>2.1495000000000033</v>
      </c>
    </row>
    <row r="1383" spans="2:9" x14ac:dyDescent="0.2">
      <c r="B1383" s="9">
        <v>41799</v>
      </c>
      <c r="C1383" s="8">
        <v>69.206000000000003</v>
      </c>
      <c r="D1383" s="5" t="str">
        <f>TEXT(B1383,"mmyy")</f>
        <v>0614</v>
      </c>
      <c r="E1383" s="5" t="str">
        <f>LEFT(D1383,2)</f>
        <v>06</v>
      </c>
      <c r="F1383" s="5" t="str">
        <f>TEXT(B1383,"dd")</f>
        <v>09</v>
      </c>
      <c r="G1383" s="5" t="str">
        <f>E1383&amp;F1383</f>
        <v>0609</v>
      </c>
      <c r="H1383" s="4">
        <f>IF($C1383&lt;65,65-$C1383,0)</f>
        <v>0</v>
      </c>
      <c r="I1383" s="4">
        <f>IF($C1383&gt;=65,$C1383-65,0)</f>
        <v>4.2060000000000031</v>
      </c>
    </row>
    <row r="1384" spans="2:9" x14ac:dyDescent="0.2">
      <c r="B1384" s="9">
        <v>41800</v>
      </c>
      <c r="C1384" s="8">
        <v>69.034999999999997</v>
      </c>
      <c r="D1384" s="5" t="str">
        <f>TEXT(B1384,"mmyy")</f>
        <v>0614</v>
      </c>
      <c r="E1384" s="5" t="str">
        <f>LEFT(D1384,2)</f>
        <v>06</v>
      </c>
      <c r="F1384" s="5" t="str">
        <f>TEXT(B1384,"dd")</f>
        <v>10</v>
      </c>
      <c r="G1384" s="5" t="str">
        <f>E1384&amp;F1384</f>
        <v>0610</v>
      </c>
      <c r="H1384" s="4">
        <f>IF($C1384&lt;65,65-$C1384,0)</f>
        <v>0</v>
      </c>
      <c r="I1384" s="4">
        <f>IF($C1384&gt;=65,$C1384-65,0)</f>
        <v>4.0349999999999966</v>
      </c>
    </row>
    <row r="1385" spans="2:9" x14ac:dyDescent="0.2">
      <c r="B1385" s="9">
        <v>41801</v>
      </c>
      <c r="C1385" s="8">
        <v>69.102500000000006</v>
      </c>
      <c r="D1385" s="5" t="str">
        <f>TEXT(B1385,"mmyy")</f>
        <v>0614</v>
      </c>
      <c r="E1385" s="5" t="str">
        <f>LEFT(D1385,2)</f>
        <v>06</v>
      </c>
      <c r="F1385" s="5" t="str">
        <f>TEXT(B1385,"dd")</f>
        <v>11</v>
      </c>
      <c r="G1385" s="5" t="str">
        <f>E1385&amp;F1385</f>
        <v>0611</v>
      </c>
      <c r="H1385" s="4">
        <f>IF($C1385&lt;65,65-$C1385,0)</f>
        <v>0</v>
      </c>
      <c r="I1385" s="4">
        <f>IF($C1385&gt;=65,$C1385-65,0)</f>
        <v>4.1025000000000063</v>
      </c>
    </row>
    <row r="1386" spans="2:9" x14ac:dyDescent="0.2">
      <c r="B1386" s="9">
        <v>41802</v>
      </c>
      <c r="C1386" s="8">
        <v>70.794499999999999</v>
      </c>
      <c r="D1386" s="5" t="str">
        <f>TEXT(B1386,"mmyy")</f>
        <v>0614</v>
      </c>
      <c r="E1386" s="5" t="str">
        <f>LEFT(D1386,2)</f>
        <v>06</v>
      </c>
      <c r="F1386" s="5" t="str">
        <f>TEXT(B1386,"dd")</f>
        <v>12</v>
      </c>
      <c r="G1386" s="5" t="str">
        <f>E1386&amp;F1386</f>
        <v>0612</v>
      </c>
      <c r="H1386" s="4">
        <f>IF($C1386&lt;65,65-$C1386,0)</f>
        <v>0</v>
      </c>
      <c r="I1386" s="4">
        <f>IF($C1386&gt;=65,$C1386-65,0)</f>
        <v>5.7944999999999993</v>
      </c>
    </row>
    <row r="1387" spans="2:9" x14ac:dyDescent="0.2">
      <c r="B1387" s="9">
        <v>41803</v>
      </c>
      <c r="C1387" s="8">
        <v>60.6965</v>
      </c>
      <c r="D1387" s="5" t="str">
        <f>TEXT(B1387,"mmyy")</f>
        <v>0614</v>
      </c>
      <c r="E1387" s="5" t="str">
        <f>LEFT(D1387,2)</f>
        <v>06</v>
      </c>
      <c r="F1387" s="5" t="str">
        <f>TEXT(B1387,"dd")</f>
        <v>13</v>
      </c>
      <c r="G1387" s="5" t="str">
        <f>E1387&amp;F1387</f>
        <v>0613</v>
      </c>
      <c r="H1387" s="4">
        <f>IF($C1387&lt;65,65-$C1387,0)</f>
        <v>4.3034999999999997</v>
      </c>
      <c r="I1387" s="4">
        <f>IF($C1387&gt;=65,$C1387-65,0)</f>
        <v>0</v>
      </c>
    </row>
    <row r="1388" spans="2:9" x14ac:dyDescent="0.2">
      <c r="B1388" s="9">
        <v>41804</v>
      </c>
      <c r="C1388" s="8">
        <v>65.956999999999994</v>
      </c>
      <c r="D1388" s="5" t="str">
        <f>TEXT(B1388,"mmyy")</f>
        <v>0614</v>
      </c>
      <c r="E1388" s="5" t="str">
        <f>LEFT(D1388,2)</f>
        <v>06</v>
      </c>
      <c r="F1388" s="5" t="str">
        <f>TEXT(B1388,"dd")</f>
        <v>14</v>
      </c>
      <c r="G1388" s="5" t="str">
        <f>E1388&amp;F1388</f>
        <v>0614</v>
      </c>
      <c r="H1388" s="4">
        <f>IF($C1388&lt;65,65-$C1388,0)</f>
        <v>0</v>
      </c>
      <c r="I1388" s="4">
        <f>IF($C1388&gt;=65,$C1388-65,0)</f>
        <v>0.95699999999999363</v>
      </c>
    </row>
    <row r="1389" spans="2:9" x14ac:dyDescent="0.2">
      <c r="B1389" s="9">
        <v>41805</v>
      </c>
      <c r="C1389" s="8">
        <v>73.418000000000006</v>
      </c>
      <c r="D1389" s="5" t="str">
        <f>TEXT(B1389,"mmyy")</f>
        <v>0614</v>
      </c>
      <c r="E1389" s="5" t="str">
        <f>LEFT(D1389,2)</f>
        <v>06</v>
      </c>
      <c r="F1389" s="5" t="str">
        <f>TEXT(B1389,"dd")</f>
        <v>15</v>
      </c>
      <c r="G1389" s="5" t="str">
        <f>E1389&amp;F1389</f>
        <v>0615</v>
      </c>
      <c r="H1389" s="4">
        <f>IF($C1389&lt;65,65-$C1389,0)</f>
        <v>0</v>
      </c>
      <c r="I1389" s="4">
        <f>IF($C1389&gt;=65,$C1389-65,0)</f>
        <v>8.4180000000000064</v>
      </c>
    </row>
    <row r="1390" spans="2:9" x14ac:dyDescent="0.2">
      <c r="B1390" s="9">
        <v>41806</v>
      </c>
      <c r="C1390" s="8">
        <v>79.825999999999993</v>
      </c>
      <c r="D1390" s="5" t="str">
        <f>TEXT(B1390,"mmyy")</f>
        <v>0614</v>
      </c>
      <c r="E1390" s="5" t="str">
        <f>LEFT(D1390,2)</f>
        <v>06</v>
      </c>
      <c r="F1390" s="5" t="str">
        <f>TEXT(B1390,"dd")</f>
        <v>16</v>
      </c>
      <c r="G1390" s="5" t="str">
        <f>E1390&amp;F1390</f>
        <v>0616</v>
      </c>
      <c r="H1390" s="4">
        <f>IF($C1390&lt;65,65-$C1390,0)</f>
        <v>0</v>
      </c>
      <c r="I1390" s="4">
        <f>IF($C1390&gt;=65,$C1390-65,0)</f>
        <v>14.825999999999993</v>
      </c>
    </row>
    <row r="1391" spans="2:9" x14ac:dyDescent="0.2">
      <c r="B1391" s="9">
        <v>41807</v>
      </c>
      <c r="C1391" s="8">
        <v>82.328000000000003</v>
      </c>
      <c r="D1391" s="5" t="str">
        <f>TEXT(B1391,"mmyy")</f>
        <v>0614</v>
      </c>
      <c r="E1391" s="5" t="str">
        <f>LEFT(D1391,2)</f>
        <v>06</v>
      </c>
      <c r="F1391" s="5" t="str">
        <f>TEXT(B1391,"dd")</f>
        <v>17</v>
      </c>
      <c r="G1391" s="5" t="str">
        <f>E1391&amp;F1391</f>
        <v>0617</v>
      </c>
      <c r="H1391" s="4">
        <f>IF($C1391&lt;65,65-$C1391,0)</f>
        <v>0</v>
      </c>
      <c r="I1391" s="4">
        <f>IF($C1391&gt;=65,$C1391-65,0)</f>
        <v>17.328000000000003</v>
      </c>
    </row>
    <row r="1392" spans="2:9" x14ac:dyDescent="0.2">
      <c r="B1392" s="9">
        <v>41808</v>
      </c>
      <c r="C1392" s="8">
        <v>79.394000000000005</v>
      </c>
      <c r="D1392" s="5" t="str">
        <f>TEXT(B1392,"mmyy")</f>
        <v>0614</v>
      </c>
      <c r="E1392" s="5" t="str">
        <f>LEFT(D1392,2)</f>
        <v>06</v>
      </c>
      <c r="F1392" s="5" t="str">
        <f>TEXT(B1392,"dd")</f>
        <v>18</v>
      </c>
      <c r="G1392" s="5" t="str">
        <f>E1392&amp;F1392</f>
        <v>0618</v>
      </c>
      <c r="H1392" s="4">
        <f>IF($C1392&lt;65,65-$C1392,0)</f>
        <v>0</v>
      </c>
      <c r="I1392" s="4">
        <f>IF($C1392&gt;=65,$C1392-65,0)</f>
        <v>14.394000000000005</v>
      </c>
    </row>
    <row r="1393" spans="2:9" x14ac:dyDescent="0.2">
      <c r="B1393" s="9">
        <v>41809</v>
      </c>
      <c r="C1393" s="8">
        <v>77.27</v>
      </c>
      <c r="D1393" s="5" t="str">
        <f>TEXT(B1393,"mmyy")</f>
        <v>0614</v>
      </c>
      <c r="E1393" s="5" t="str">
        <f>LEFT(D1393,2)</f>
        <v>06</v>
      </c>
      <c r="F1393" s="5" t="str">
        <f>TEXT(B1393,"dd")</f>
        <v>19</v>
      </c>
      <c r="G1393" s="5" t="str">
        <f>E1393&amp;F1393</f>
        <v>0619</v>
      </c>
      <c r="H1393" s="4">
        <f>IF($C1393&lt;65,65-$C1393,0)</f>
        <v>0</v>
      </c>
      <c r="I1393" s="4">
        <f>IF($C1393&gt;=65,$C1393-65,0)</f>
        <v>12.269999999999996</v>
      </c>
    </row>
    <row r="1394" spans="2:9" x14ac:dyDescent="0.2">
      <c r="B1394" s="9">
        <v>41810</v>
      </c>
      <c r="C1394" s="8">
        <v>75.227000000000004</v>
      </c>
      <c r="D1394" s="5" t="str">
        <f>TEXT(B1394,"mmyy")</f>
        <v>0614</v>
      </c>
      <c r="E1394" s="5" t="str">
        <f>LEFT(D1394,2)</f>
        <v>06</v>
      </c>
      <c r="F1394" s="5" t="str">
        <f>TEXT(B1394,"dd")</f>
        <v>20</v>
      </c>
      <c r="G1394" s="5" t="str">
        <f>E1394&amp;F1394</f>
        <v>0620</v>
      </c>
      <c r="H1394" s="4">
        <f>IF($C1394&lt;65,65-$C1394,0)</f>
        <v>0</v>
      </c>
      <c r="I1394" s="4">
        <f>IF($C1394&gt;=65,$C1394-65,0)</f>
        <v>10.227000000000004</v>
      </c>
    </row>
    <row r="1395" spans="2:9" x14ac:dyDescent="0.2">
      <c r="B1395" s="9">
        <v>41811</v>
      </c>
      <c r="C1395" s="8">
        <v>75.951499999999996</v>
      </c>
      <c r="D1395" s="5" t="str">
        <f>TEXT(B1395,"mmyy")</f>
        <v>0614</v>
      </c>
      <c r="E1395" s="5" t="str">
        <f>LEFT(D1395,2)</f>
        <v>06</v>
      </c>
      <c r="F1395" s="5" t="str">
        <f>TEXT(B1395,"dd")</f>
        <v>21</v>
      </c>
      <c r="G1395" s="5" t="str">
        <f>E1395&amp;F1395</f>
        <v>0621</v>
      </c>
      <c r="H1395" s="4">
        <f>IF($C1395&lt;65,65-$C1395,0)</f>
        <v>0</v>
      </c>
      <c r="I1395" s="4">
        <f>IF($C1395&gt;=65,$C1395-65,0)</f>
        <v>10.951499999999996</v>
      </c>
    </row>
    <row r="1396" spans="2:9" x14ac:dyDescent="0.2">
      <c r="B1396" s="9">
        <v>41812</v>
      </c>
      <c r="C1396" s="8">
        <v>77</v>
      </c>
      <c r="D1396" s="5" t="str">
        <f>TEXT(B1396,"mmyy")</f>
        <v>0614</v>
      </c>
      <c r="E1396" s="5" t="str">
        <f>LEFT(D1396,2)</f>
        <v>06</v>
      </c>
      <c r="F1396" s="5" t="str">
        <f>TEXT(B1396,"dd")</f>
        <v>22</v>
      </c>
      <c r="G1396" s="5" t="str">
        <f>E1396&amp;F1396</f>
        <v>0622</v>
      </c>
      <c r="H1396" s="4">
        <f>IF($C1396&lt;65,65-$C1396,0)</f>
        <v>0</v>
      </c>
      <c r="I1396" s="4">
        <f>IF($C1396&gt;=65,$C1396-65,0)</f>
        <v>12</v>
      </c>
    </row>
    <row r="1397" spans="2:9" x14ac:dyDescent="0.2">
      <c r="B1397" s="9">
        <v>41813</v>
      </c>
      <c r="C1397" s="8">
        <v>78.660499999999999</v>
      </c>
      <c r="D1397" s="5" t="str">
        <f>TEXT(B1397,"mmyy")</f>
        <v>0614</v>
      </c>
      <c r="E1397" s="5" t="str">
        <f>LEFT(D1397,2)</f>
        <v>06</v>
      </c>
      <c r="F1397" s="5" t="str">
        <f>TEXT(B1397,"dd")</f>
        <v>23</v>
      </c>
      <c r="G1397" s="5" t="str">
        <f>E1397&amp;F1397</f>
        <v>0623</v>
      </c>
      <c r="H1397" s="4">
        <f>IF($C1397&lt;65,65-$C1397,0)</f>
        <v>0</v>
      </c>
      <c r="I1397" s="4">
        <f>IF($C1397&gt;=65,$C1397-65,0)</f>
        <v>13.660499999999999</v>
      </c>
    </row>
    <row r="1398" spans="2:9" x14ac:dyDescent="0.2">
      <c r="B1398" s="9">
        <v>41814</v>
      </c>
      <c r="C1398" s="8">
        <v>73.031000000000006</v>
      </c>
      <c r="D1398" s="5" t="str">
        <f>TEXT(B1398,"mmyy")</f>
        <v>0614</v>
      </c>
      <c r="E1398" s="5" t="str">
        <f>LEFT(D1398,2)</f>
        <v>06</v>
      </c>
      <c r="F1398" s="5" t="str">
        <f>TEXT(B1398,"dd")</f>
        <v>24</v>
      </c>
      <c r="G1398" s="5" t="str">
        <f>E1398&amp;F1398</f>
        <v>0624</v>
      </c>
      <c r="H1398" s="4">
        <f>IF($C1398&lt;65,65-$C1398,0)</f>
        <v>0</v>
      </c>
      <c r="I1398" s="4">
        <f>IF($C1398&gt;=65,$C1398-65,0)</f>
        <v>8.0310000000000059</v>
      </c>
    </row>
    <row r="1399" spans="2:9" x14ac:dyDescent="0.2">
      <c r="B1399" s="9">
        <v>41815</v>
      </c>
      <c r="C1399" s="8">
        <v>73.917500000000004</v>
      </c>
      <c r="D1399" s="5" t="str">
        <f>TEXT(B1399,"mmyy")</f>
        <v>0614</v>
      </c>
      <c r="E1399" s="5" t="str">
        <f>LEFT(D1399,2)</f>
        <v>06</v>
      </c>
      <c r="F1399" s="5" t="str">
        <f>TEXT(B1399,"dd")</f>
        <v>25</v>
      </c>
      <c r="G1399" s="5" t="str">
        <f>E1399&amp;F1399</f>
        <v>0625</v>
      </c>
      <c r="H1399" s="4">
        <f>IF($C1399&lt;65,65-$C1399,0)</f>
        <v>0</v>
      </c>
      <c r="I1399" s="4">
        <f>IF($C1399&gt;=65,$C1399-65,0)</f>
        <v>8.917500000000004</v>
      </c>
    </row>
    <row r="1400" spans="2:9" x14ac:dyDescent="0.2">
      <c r="B1400" s="9">
        <v>41816</v>
      </c>
      <c r="C1400" s="8">
        <v>74.817499999999995</v>
      </c>
      <c r="D1400" s="5" t="str">
        <f>TEXT(B1400,"mmyy")</f>
        <v>0614</v>
      </c>
      <c r="E1400" s="5" t="str">
        <f>LEFT(D1400,2)</f>
        <v>06</v>
      </c>
      <c r="F1400" s="5" t="str">
        <f>TEXT(B1400,"dd")</f>
        <v>26</v>
      </c>
      <c r="G1400" s="5" t="str">
        <f>E1400&amp;F1400</f>
        <v>0626</v>
      </c>
      <c r="H1400" s="4">
        <f>IF($C1400&lt;65,65-$C1400,0)</f>
        <v>0</v>
      </c>
      <c r="I1400" s="4">
        <f>IF($C1400&gt;=65,$C1400-65,0)</f>
        <v>9.8174999999999955</v>
      </c>
    </row>
    <row r="1401" spans="2:9" x14ac:dyDescent="0.2">
      <c r="B1401" s="9">
        <v>41817</v>
      </c>
      <c r="C1401" s="8">
        <v>77.5715</v>
      </c>
      <c r="D1401" s="5" t="str">
        <f>TEXT(B1401,"mmyy")</f>
        <v>0614</v>
      </c>
      <c r="E1401" s="5" t="str">
        <f>LEFT(D1401,2)</f>
        <v>06</v>
      </c>
      <c r="F1401" s="5" t="str">
        <f>TEXT(B1401,"dd")</f>
        <v>27</v>
      </c>
      <c r="G1401" s="5" t="str">
        <f>E1401&amp;F1401</f>
        <v>0627</v>
      </c>
      <c r="H1401" s="4">
        <f>IF($C1401&lt;65,65-$C1401,0)</f>
        <v>0</v>
      </c>
      <c r="I1401" s="4">
        <f>IF($C1401&gt;=65,$C1401-65,0)</f>
        <v>12.5715</v>
      </c>
    </row>
    <row r="1402" spans="2:9" x14ac:dyDescent="0.2">
      <c r="B1402" s="9">
        <v>41818</v>
      </c>
      <c r="C1402" s="8">
        <v>78.349999999999994</v>
      </c>
      <c r="D1402" s="5" t="str">
        <f>TEXT(B1402,"mmyy")</f>
        <v>0614</v>
      </c>
      <c r="E1402" s="5" t="str">
        <f>LEFT(D1402,2)</f>
        <v>06</v>
      </c>
      <c r="F1402" s="5" t="str">
        <f>TEXT(B1402,"dd")</f>
        <v>28</v>
      </c>
      <c r="G1402" s="5" t="str">
        <f>E1402&amp;F1402</f>
        <v>0628</v>
      </c>
      <c r="H1402" s="4">
        <f>IF($C1402&lt;65,65-$C1402,0)</f>
        <v>0</v>
      </c>
      <c r="I1402" s="4">
        <f>IF($C1402&gt;=65,$C1402-65,0)</f>
        <v>13.349999999999994</v>
      </c>
    </row>
    <row r="1403" spans="2:9" x14ac:dyDescent="0.2">
      <c r="B1403" s="9">
        <v>41819</v>
      </c>
      <c r="C1403" s="8">
        <v>77.36</v>
      </c>
      <c r="D1403" s="5" t="str">
        <f>TEXT(B1403,"mmyy")</f>
        <v>0614</v>
      </c>
      <c r="E1403" s="5" t="str">
        <f>LEFT(D1403,2)</f>
        <v>06</v>
      </c>
      <c r="F1403" s="5" t="str">
        <f>TEXT(B1403,"dd")</f>
        <v>29</v>
      </c>
      <c r="G1403" s="5" t="str">
        <f>E1403&amp;F1403</f>
        <v>0629</v>
      </c>
      <c r="H1403" s="4">
        <f>IF($C1403&lt;65,65-$C1403,0)</f>
        <v>0</v>
      </c>
      <c r="I1403" s="4">
        <f>IF($C1403&gt;=65,$C1403-65,0)</f>
        <v>12.36</v>
      </c>
    </row>
    <row r="1404" spans="2:9" x14ac:dyDescent="0.2">
      <c r="B1404" s="9">
        <v>41820</v>
      </c>
      <c r="C1404" s="8">
        <v>76.635499999999993</v>
      </c>
      <c r="D1404" s="5" t="str">
        <f>TEXT(B1404,"mmyy")</f>
        <v>0614</v>
      </c>
      <c r="E1404" s="5" t="str">
        <f>LEFT(D1404,2)</f>
        <v>06</v>
      </c>
      <c r="F1404" s="5" t="str">
        <f>TEXT(B1404,"dd")</f>
        <v>30</v>
      </c>
      <c r="G1404" s="5" t="str">
        <f>E1404&amp;F1404</f>
        <v>0630</v>
      </c>
      <c r="H1404" s="4">
        <f>IF($C1404&lt;65,65-$C1404,0)</f>
        <v>0</v>
      </c>
      <c r="I1404" s="4">
        <f>IF($C1404&gt;=65,$C1404-65,0)</f>
        <v>11.635499999999993</v>
      </c>
    </row>
    <row r="1405" spans="2:9" x14ac:dyDescent="0.2">
      <c r="B1405" s="9">
        <v>41821</v>
      </c>
      <c r="C1405" s="8">
        <v>76.005499999999998</v>
      </c>
      <c r="D1405" s="5" t="str">
        <f>TEXT(B1405,"mmyy")</f>
        <v>0714</v>
      </c>
      <c r="E1405" s="5" t="str">
        <f>LEFT(D1405,2)</f>
        <v>07</v>
      </c>
      <c r="F1405" s="5" t="str">
        <f>TEXT(B1405,"dd")</f>
        <v>01</v>
      </c>
      <c r="G1405" s="5" t="str">
        <f>E1405&amp;F1405</f>
        <v>0701</v>
      </c>
      <c r="H1405" s="4">
        <f>IF($C1405&lt;65,65-$C1405,0)</f>
        <v>0</v>
      </c>
      <c r="I1405" s="4">
        <f>IF($C1405&gt;=65,$C1405-65,0)</f>
        <v>11.005499999999998</v>
      </c>
    </row>
    <row r="1406" spans="2:9" x14ac:dyDescent="0.2">
      <c r="B1406" s="9">
        <v>41822</v>
      </c>
      <c r="C1406" s="8">
        <v>67.739000000000004</v>
      </c>
      <c r="D1406" s="5" t="str">
        <f>TEXT(B1406,"mmyy")</f>
        <v>0714</v>
      </c>
      <c r="E1406" s="5" t="str">
        <f>LEFT(D1406,2)</f>
        <v>07</v>
      </c>
      <c r="F1406" s="5" t="str">
        <f>TEXT(B1406,"dd")</f>
        <v>02</v>
      </c>
      <c r="G1406" s="5" t="str">
        <f>E1406&amp;F1406</f>
        <v>0702</v>
      </c>
      <c r="H1406" s="4">
        <f>IF($C1406&lt;65,65-$C1406,0)</f>
        <v>0</v>
      </c>
      <c r="I1406" s="4">
        <f>IF($C1406&gt;=65,$C1406-65,0)</f>
        <v>2.7390000000000043</v>
      </c>
    </row>
    <row r="1407" spans="2:9" x14ac:dyDescent="0.2">
      <c r="B1407" s="9">
        <v>41823</v>
      </c>
      <c r="C1407" s="8">
        <v>63.702500000000001</v>
      </c>
      <c r="D1407" s="5" t="str">
        <f>TEXT(B1407,"mmyy")</f>
        <v>0714</v>
      </c>
      <c r="E1407" s="5" t="str">
        <f>LEFT(D1407,2)</f>
        <v>07</v>
      </c>
      <c r="F1407" s="5" t="str">
        <f>TEXT(B1407,"dd")</f>
        <v>03</v>
      </c>
      <c r="G1407" s="5" t="str">
        <f>E1407&amp;F1407</f>
        <v>0703</v>
      </c>
      <c r="H1407" s="4">
        <f>IF($C1407&lt;65,65-$C1407,0)</f>
        <v>1.2974999999999994</v>
      </c>
      <c r="I1407" s="4">
        <f>IF($C1407&gt;=65,$C1407-65,0)</f>
        <v>0</v>
      </c>
    </row>
    <row r="1408" spans="2:9" x14ac:dyDescent="0.2">
      <c r="B1408" s="9">
        <v>41824</v>
      </c>
      <c r="C1408" s="8">
        <v>67.554500000000004</v>
      </c>
      <c r="D1408" s="5" t="str">
        <f>TEXT(B1408,"mmyy")</f>
        <v>0714</v>
      </c>
      <c r="E1408" s="5" t="str">
        <f>LEFT(D1408,2)</f>
        <v>07</v>
      </c>
      <c r="F1408" s="5" t="str">
        <f>TEXT(B1408,"dd")</f>
        <v>04</v>
      </c>
      <c r="G1408" s="5" t="str">
        <f>E1408&amp;F1408</f>
        <v>0704</v>
      </c>
      <c r="H1408" s="4">
        <f>IF($C1408&lt;65,65-$C1408,0)</f>
        <v>0</v>
      </c>
      <c r="I1408" s="4">
        <f>IF($C1408&gt;=65,$C1408-65,0)</f>
        <v>2.5545000000000044</v>
      </c>
    </row>
    <row r="1409" spans="2:9" x14ac:dyDescent="0.2">
      <c r="B1409" s="9">
        <v>41825</v>
      </c>
      <c r="C1409" s="8">
        <v>69.894499999999994</v>
      </c>
      <c r="D1409" s="5" t="str">
        <f>TEXT(B1409,"mmyy")</f>
        <v>0714</v>
      </c>
      <c r="E1409" s="5" t="str">
        <f>LEFT(D1409,2)</f>
        <v>07</v>
      </c>
      <c r="F1409" s="5" t="str">
        <f>TEXT(B1409,"dd")</f>
        <v>05</v>
      </c>
      <c r="G1409" s="5" t="str">
        <f>E1409&amp;F1409</f>
        <v>0705</v>
      </c>
      <c r="H1409" s="4">
        <f>IF($C1409&lt;65,65-$C1409,0)</f>
        <v>0</v>
      </c>
      <c r="I1409" s="4">
        <f>IF($C1409&gt;=65,$C1409-65,0)</f>
        <v>4.8944999999999936</v>
      </c>
    </row>
    <row r="1410" spans="2:9" x14ac:dyDescent="0.2">
      <c r="B1410" s="9">
        <v>41826</v>
      </c>
      <c r="C1410" s="8">
        <v>74.034499999999994</v>
      </c>
      <c r="D1410" s="5" t="str">
        <f>TEXT(B1410,"mmyy")</f>
        <v>0714</v>
      </c>
      <c r="E1410" s="5" t="str">
        <f>LEFT(D1410,2)</f>
        <v>07</v>
      </c>
      <c r="F1410" s="5" t="str">
        <f>TEXT(B1410,"dd")</f>
        <v>06</v>
      </c>
      <c r="G1410" s="5" t="str">
        <f>E1410&amp;F1410</f>
        <v>0706</v>
      </c>
      <c r="H1410" s="4">
        <f>IF($C1410&lt;65,65-$C1410,0)</f>
        <v>0</v>
      </c>
      <c r="I1410" s="4">
        <f>IF($C1410&gt;=65,$C1410-65,0)</f>
        <v>9.0344999999999942</v>
      </c>
    </row>
    <row r="1411" spans="2:9" x14ac:dyDescent="0.2">
      <c r="B1411" s="9">
        <v>41827</v>
      </c>
      <c r="C1411" s="8">
        <v>77.378</v>
      </c>
      <c r="D1411" s="5" t="str">
        <f>TEXT(B1411,"mmyy")</f>
        <v>0714</v>
      </c>
      <c r="E1411" s="5" t="str">
        <f>LEFT(D1411,2)</f>
        <v>07</v>
      </c>
      <c r="F1411" s="5" t="str">
        <f>TEXT(B1411,"dd")</f>
        <v>07</v>
      </c>
      <c r="G1411" s="5" t="str">
        <f>E1411&amp;F1411</f>
        <v>0707</v>
      </c>
      <c r="H1411" s="4">
        <f>IF($C1411&lt;65,65-$C1411,0)</f>
        <v>0</v>
      </c>
      <c r="I1411" s="4">
        <f>IF($C1411&gt;=65,$C1411-65,0)</f>
        <v>12.378</v>
      </c>
    </row>
    <row r="1412" spans="2:9" x14ac:dyDescent="0.2">
      <c r="B1412" s="9">
        <v>41828</v>
      </c>
      <c r="C1412" s="8">
        <v>71.9375</v>
      </c>
      <c r="D1412" s="5" t="str">
        <f>TEXT(B1412,"mmyy")</f>
        <v>0714</v>
      </c>
      <c r="E1412" s="5" t="str">
        <f>LEFT(D1412,2)</f>
        <v>07</v>
      </c>
      <c r="F1412" s="5" t="str">
        <f>TEXT(B1412,"dd")</f>
        <v>08</v>
      </c>
      <c r="G1412" s="5" t="str">
        <f>E1412&amp;F1412</f>
        <v>0708</v>
      </c>
      <c r="H1412" s="4">
        <f>IF($C1412&lt;65,65-$C1412,0)</f>
        <v>0</v>
      </c>
      <c r="I1412" s="4">
        <f>IF($C1412&gt;=65,$C1412-65,0)</f>
        <v>6.9375</v>
      </c>
    </row>
    <row r="1413" spans="2:9" x14ac:dyDescent="0.2">
      <c r="B1413" s="9">
        <v>41829</v>
      </c>
      <c r="C1413" s="8">
        <v>69.732500000000002</v>
      </c>
      <c r="D1413" s="5" t="str">
        <f>TEXT(B1413,"mmyy")</f>
        <v>0714</v>
      </c>
      <c r="E1413" s="5" t="str">
        <f>LEFT(D1413,2)</f>
        <v>07</v>
      </c>
      <c r="F1413" s="5" t="str">
        <f>TEXT(B1413,"dd")</f>
        <v>09</v>
      </c>
      <c r="G1413" s="5" t="str">
        <f>E1413&amp;F1413</f>
        <v>0709</v>
      </c>
      <c r="H1413" s="4">
        <f>IF($C1413&lt;65,65-$C1413,0)</f>
        <v>0</v>
      </c>
      <c r="I1413" s="4">
        <f>IF($C1413&gt;=65,$C1413-65,0)</f>
        <v>4.7325000000000017</v>
      </c>
    </row>
    <row r="1414" spans="2:9" x14ac:dyDescent="0.2">
      <c r="B1414" s="9">
        <v>41830</v>
      </c>
      <c r="C1414" s="8">
        <v>68.958500000000001</v>
      </c>
      <c r="D1414" s="5" t="str">
        <f>TEXT(B1414,"mmyy")</f>
        <v>0714</v>
      </c>
      <c r="E1414" s="5" t="str">
        <f>LEFT(D1414,2)</f>
        <v>07</v>
      </c>
      <c r="F1414" s="5" t="str">
        <f>TEXT(B1414,"dd")</f>
        <v>10</v>
      </c>
      <c r="G1414" s="5" t="str">
        <f>E1414&amp;F1414</f>
        <v>0710</v>
      </c>
      <c r="H1414" s="4">
        <f>IF($C1414&lt;65,65-$C1414,0)</f>
        <v>0</v>
      </c>
      <c r="I1414" s="4">
        <f>IF($C1414&gt;=65,$C1414-65,0)</f>
        <v>3.9585000000000008</v>
      </c>
    </row>
    <row r="1415" spans="2:9" x14ac:dyDescent="0.2">
      <c r="B1415" s="9">
        <v>41831</v>
      </c>
      <c r="C1415" s="8">
        <v>73.485500000000002</v>
      </c>
      <c r="D1415" s="5" t="str">
        <f>TEXT(B1415,"mmyy")</f>
        <v>0714</v>
      </c>
      <c r="E1415" s="5" t="str">
        <f>LEFT(D1415,2)</f>
        <v>07</v>
      </c>
      <c r="F1415" s="5" t="str">
        <f>TEXT(B1415,"dd")</f>
        <v>11</v>
      </c>
      <c r="G1415" s="5" t="str">
        <f>E1415&amp;F1415</f>
        <v>0711</v>
      </c>
      <c r="H1415" s="4">
        <f>IF($C1415&lt;65,65-$C1415,0)</f>
        <v>0</v>
      </c>
      <c r="I1415" s="4">
        <f>IF($C1415&gt;=65,$C1415-65,0)</f>
        <v>8.4855000000000018</v>
      </c>
    </row>
    <row r="1416" spans="2:9" x14ac:dyDescent="0.2">
      <c r="B1416" s="9">
        <v>41832</v>
      </c>
      <c r="C1416" s="8">
        <v>75.870500000000007</v>
      </c>
      <c r="D1416" s="5" t="str">
        <f>TEXT(B1416,"mmyy")</f>
        <v>0714</v>
      </c>
      <c r="E1416" s="5" t="str">
        <f>LEFT(D1416,2)</f>
        <v>07</v>
      </c>
      <c r="F1416" s="5" t="str">
        <f>TEXT(B1416,"dd")</f>
        <v>12</v>
      </c>
      <c r="G1416" s="5" t="str">
        <f>E1416&amp;F1416</f>
        <v>0712</v>
      </c>
      <c r="H1416" s="4">
        <f>IF($C1416&lt;65,65-$C1416,0)</f>
        <v>0</v>
      </c>
      <c r="I1416" s="4">
        <f>IF($C1416&gt;=65,$C1416-65,0)</f>
        <v>10.870500000000007</v>
      </c>
    </row>
    <row r="1417" spans="2:9" x14ac:dyDescent="0.2">
      <c r="B1417" s="9">
        <v>41833</v>
      </c>
      <c r="C1417" s="8">
        <v>76.748000000000005</v>
      </c>
      <c r="D1417" s="5" t="str">
        <f>TEXT(B1417,"mmyy")</f>
        <v>0714</v>
      </c>
      <c r="E1417" s="5" t="str">
        <f>LEFT(D1417,2)</f>
        <v>07</v>
      </c>
      <c r="F1417" s="5" t="str">
        <f>TEXT(B1417,"dd")</f>
        <v>13</v>
      </c>
      <c r="G1417" s="5" t="str">
        <f>E1417&amp;F1417</f>
        <v>0713</v>
      </c>
      <c r="H1417" s="4">
        <f>IF($C1417&lt;65,65-$C1417,0)</f>
        <v>0</v>
      </c>
      <c r="I1417" s="4">
        <f>IF($C1417&gt;=65,$C1417-65,0)</f>
        <v>11.748000000000005</v>
      </c>
    </row>
    <row r="1418" spans="2:9" x14ac:dyDescent="0.2">
      <c r="B1418" s="9">
        <v>41834</v>
      </c>
      <c r="C1418" s="8">
        <v>70.655000000000001</v>
      </c>
      <c r="D1418" s="5" t="str">
        <f>TEXT(B1418,"mmyy")</f>
        <v>0714</v>
      </c>
      <c r="E1418" s="5" t="str">
        <f>LEFT(D1418,2)</f>
        <v>07</v>
      </c>
      <c r="F1418" s="5" t="str">
        <f>TEXT(B1418,"dd")</f>
        <v>14</v>
      </c>
      <c r="G1418" s="5" t="str">
        <f>E1418&amp;F1418</f>
        <v>0714</v>
      </c>
      <c r="H1418" s="4">
        <f>IF($C1418&lt;65,65-$C1418,0)</f>
        <v>0</v>
      </c>
      <c r="I1418" s="4">
        <f>IF($C1418&gt;=65,$C1418-65,0)</f>
        <v>5.6550000000000011</v>
      </c>
    </row>
    <row r="1419" spans="2:9" x14ac:dyDescent="0.2">
      <c r="B1419" s="9">
        <v>41835</v>
      </c>
      <c r="C1419" s="8">
        <v>62.037500000000001</v>
      </c>
      <c r="D1419" s="5" t="str">
        <f>TEXT(B1419,"mmyy")</f>
        <v>0714</v>
      </c>
      <c r="E1419" s="5" t="str">
        <f>LEFT(D1419,2)</f>
        <v>07</v>
      </c>
      <c r="F1419" s="5" t="str">
        <f>TEXT(B1419,"dd")</f>
        <v>15</v>
      </c>
      <c r="G1419" s="5" t="str">
        <f>E1419&amp;F1419</f>
        <v>0715</v>
      </c>
      <c r="H1419" s="4">
        <f>IF($C1419&lt;65,65-$C1419,0)</f>
        <v>2.9624999999999986</v>
      </c>
      <c r="I1419" s="4">
        <f>IF($C1419&gt;=65,$C1419-65,0)</f>
        <v>0</v>
      </c>
    </row>
    <row r="1420" spans="2:9" x14ac:dyDescent="0.2">
      <c r="B1420" s="9">
        <v>41836</v>
      </c>
      <c r="C1420" s="8">
        <v>62.384</v>
      </c>
      <c r="D1420" s="5" t="str">
        <f>TEXT(B1420,"mmyy")</f>
        <v>0714</v>
      </c>
      <c r="E1420" s="5" t="str">
        <f>LEFT(D1420,2)</f>
        <v>07</v>
      </c>
      <c r="F1420" s="5" t="str">
        <f>TEXT(B1420,"dd")</f>
        <v>16</v>
      </c>
      <c r="G1420" s="5" t="str">
        <f>E1420&amp;F1420</f>
        <v>0716</v>
      </c>
      <c r="H1420" s="4">
        <f>IF($C1420&lt;65,65-$C1420,0)</f>
        <v>2.6159999999999997</v>
      </c>
      <c r="I1420" s="4">
        <f>IF($C1420&gt;=65,$C1420-65,0)</f>
        <v>0</v>
      </c>
    </row>
    <row r="1421" spans="2:9" x14ac:dyDescent="0.2">
      <c r="B1421" s="9">
        <v>41837</v>
      </c>
      <c r="C1421" s="8">
        <v>66.236000000000004</v>
      </c>
      <c r="D1421" s="5" t="str">
        <f>TEXT(B1421,"mmyy")</f>
        <v>0714</v>
      </c>
      <c r="E1421" s="5" t="str">
        <f>LEFT(D1421,2)</f>
        <v>07</v>
      </c>
      <c r="F1421" s="5" t="str">
        <f>TEXT(B1421,"dd")</f>
        <v>17</v>
      </c>
      <c r="G1421" s="5" t="str">
        <f>E1421&amp;F1421</f>
        <v>0717</v>
      </c>
      <c r="H1421" s="4">
        <f>IF($C1421&lt;65,65-$C1421,0)</f>
        <v>0</v>
      </c>
      <c r="I1421" s="4">
        <f>IF($C1421&gt;=65,$C1421-65,0)</f>
        <v>1.2360000000000042</v>
      </c>
    </row>
    <row r="1422" spans="2:9" x14ac:dyDescent="0.2">
      <c r="B1422" s="9">
        <v>41838</v>
      </c>
      <c r="C1422" s="8">
        <v>67.977500000000006</v>
      </c>
      <c r="D1422" s="5" t="str">
        <f>TEXT(B1422,"mmyy")</f>
        <v>0714</v>
      </c>
      <c r="E1422" s="5" t="str">
        <f>LEFT(D1422,2)</f>
        <v>07</v>
      </c>
      <c r="F1422" s="5" t="str">
        <f>TEXT(B1422,"dd")</f>
        <v>18</v>
      </c>
      <c r="G1422" s="5" t="str">
        <f>E1422&amp;F1422</f>
        <v>0718</v>
      </c>
      <c r="H1422" s="4">
        <f>IF($C1422&lt;65,65-$C1422,0)</f>
        <v>0</v>
      </c>
      <c r="I1422" s="4">
        <f>IF($C1422&gt;=65,$C1422-65,0)</f>
        <v>2.9775000000000063</v>
      </c>
    </row>
    <row r="1423" spans="2:9" x14ac:dyDescent="0.2">
      <c r="B1423" s="9">
        <v>41839</v>
      </c>
      <c r="C1423" s="8">
        <v>68.409499999999994</v>
      </c>
      <c r="D1423" s="5" t="str">
        <f>TEXT(B1423,"mmyy")</f>
        <v>0714</v>
      </c>
      <c r="E1423" s="5" t="str">
        <f>LEFT(D1423,2)</f>
        <v>07</v>
      </c>
      <c r="F1423" s="5" t="str">
        <f>TEXT(B1423,"dd")</f>
        <v>19</v>
      </c>
      <c r="G1423" s="5" t="str">
        <f>E1423&amp;F1423</f>
        <v>0719</v>
      </c>
      <c r="H1423" s="4">
        <f>IF($C1423&lt;65,65-$C1423,0)</f>
        <v>0</v>
      </c>
      <c r="I1423" s="4">
        <f>IF($C1423&gt;=65,$C1423-65,0)</f>
        <v>3.4094999999999942</v>
      </c>
    </row>
    <row r="1424" spans="2:9" x14ac:dyDescent="0.2">
      <c r="B1424" s="9">
        <v>41840</v>
      </c>
      <c r="C1424" s="8">
        <v>72.441500000000005</v>
      </c>
      <c r="D1424" s="5" t="str">
        <f>TEXT(B1424,"mmyy")</f>
        <v>0714</v>
      </c>
      <c r="E1424" s="5" t="str">
        <f>LEFT(D1424,2)</f>
        <v>07</v>
      </c>
      <c r="F1424" s="5" t="str">
        <f>TEXT(B1424,"dd")</f>
        <v>20</v>
      </c>
      <c r="G1424" s="5" t="str">
        <f>E1424&amp;F1424</f>
        <v>0720</v>
      </c>
      <c r="H1424" s="4">
        <f>IF($C1424&lt;65,65-$C1424,0)</f>
        <v>0</v>
      </c>
      <c r="I1424" s="4">
        <f>IF($C1424&gt;=65,$C1424-65,0)</f>
        <v>7.4415000000000049</v>
      </c>
    </row>
    <row r="1425" spans="2:9" x14ac:dyDescent="0.2">
      <c r="B1425" s="9">
        <v>41841</v>
      </c>
      <c r="C1425" s="8">
        <v>75.578000000000003</v>
      </c>
      <c r="D1425" s="5" t="str">
        <f>TEXT(B1425,"mmyy")</f>
        <v>0714</v>
      </c>
      <c r="E1425" s="5" t="str">
        <f>LEFT(D1425,2)</f>
        <v>07</v>
      </c>
      <c r="F1425" s="5" t="str">
        <f>TEXT(B1425,"dd")</f>
        <v>21</v>
      </c>
      <c r="G1425" s="5" t="str">
        <f>E1425&amp;F1425</f>
        <v>0721</v>
      </c>
      <c r="H1425" s="4">
        <f>IF($C1425&lt;65,65-$C1425,0)</f>
        <v>0</v>
      </c>
      <c r="I1425" s="4">
        <f>IF($C1425&gt;=65,$C1425-65,0)</f>
        <v>10.578000000000003</v>
      </c>
    </row>
    <row r="1426" spans="2:9" x14ac:dyDescent="0.2">
      <c r="B1426" s="9">
        <v>41842</v>
      </c>
      <c r="C1426" s="8">
        <v>78.894499999999994</v>
      </c>
      <c r="D1426" s="5" t="str">
        <f>TEXT(B1426,"mmyy")</f>
        <v>0714</v>
      </c>
      <c r="E1426" s="5" t="str">
        <f>LEFT(D1426,2)</f>
        <v>07</v>
      </c>
      <c r="F1426" s="5" t="str">
        <f>TEXT(B1426,"dd")</f>
        <v>22</v>
      </c>
      <c r="G1426" s="5" t="str">
        <f>E1426&amp;F1426</f>
        <v>0722</v>
      </c>
      <c r="H1426" s="4">
        <f>IF($C1426&lt;65,65-$C1426,0)</f>
        <v>0</v>
      </c>
      <c r="I1426" s="4">
        <f>IF($C1426&gt;=65,$C1426-65,0)</f>
        <v>13.894499999999994</v>
      </c>
    </row>
    <row r="1427" spans="2:9" x14ac:dyDescent="0.2">
      <c r="B1427" s="9">
        <v>41843</v>
      </c>
      <c r="C1427" s="8">
        <v>67.991</v>
      </c>
      <c r="D1427" s="5" t="str">
        <f>TEXT(B1427,"mmyy")</f>
        <v>0714</v>
      </c>
      <c r="E1427" s="5" t="str">
        <f>LEFT(D1427,2)</f>
        <v>07</v>
      </c>
      <c r="F1427" s="5" t="str">
        <f>TEXT(B1427,"dd")</f>
        <v>23</v>
      </c>
      <c r="G1427" s="5" t="str">
        <f>E1427&amp;F1427</f>
        <v>0723</v>
      </c>
      <c r="H1427" s="4">
        <f>IF($C1427&lt;65,65-$C1427,0)</f>
        <v>0</v>
      </c>
      <c r="I1427" s="4">
        <f>IF($C1427&gt;=65,$C1427-65,0)</f>
        <v>2.9909999999999997</v>
      </c>
    </row>
    <row r="1428" spans="2:9" x14ac:dyDescent="0.2">
      <c r="B1428" s="9">
        <v>41844</v>
      </c>
      <c r="C1428" s="8">
        <v>65.5655</v>
      </c>
      <c r="D1428" s="5" t="str">
        <f>TEXT(B1428,"mmyy")</f>
        <v>0714</v>
      </c>
      <c r="E1428" s="5" t="str">
        <f>LEFT(D1428,2)</f>
        <v>07</v>
      </c>
      <c r="F1428" s="5" t="str">
        <f>TEXT(B1428,"dd")</f>
        <v>24</v>
      </c>
      <c r="G1428" s="5" t="str">
        <f>E1428&amp;F1428</f>
        <v>0724</v>
      </c>
      <c r="H1428" s="4">
        <f>IF($C1428&lt;65,65-$C1428,0)</f>
        <v>0</v>
      </c>
      <c r="I1428" s="4">
        <f>IF($C1428&gt;=65,$C1428-65,0)</f>
        <v>0.56550000000000011</v>
      </c>
    </row>
    <row r="1429" spans="2:9" x14ac:dyDescent="0.2">
      <c r="B1429" s="9">
        <v>41845</v>
      </c>
      <c r="C1429" s="8">
        <v>68.454499999999996</v>
      </c>
      <c r="D1429" s="5" t="str">
        <f>TEXT(B1429,"mmyy")</f>
        <v>0714</v>
      </c>
      <c r="E1429" s="5" t="str">
        <f>LEFT(D1429,2)</f>
        <v>07</v>
      </c>
      <c r="F1429" s="5" t="str">
        <f>TEXT(B1429,"dd")</f>
        <v>25</v>
      </c>
      <c r="G1429" s="5" t="str">
        <f>E1429&amp;F1429</f>
        <v>0725</v>
      </c>
      <c r="H1429" s="4">
        <f>IF($C1429&lt;65,65-$C1429,0)</f>
        <v>0</v>
      </c>
      <c r="I1429" s="4">
        <f>IF($C1429&gt;=65,$C1429-65,0)</f>
        <v>3.4544999999999959</v>
      </c>
    </row>
    <row r="1430" spans="2:9" x14ac:dyDescent="0.2">
      <c r="B1430" s="9">
        <v>41846</v>
      </c>
      <c r="C1430" s="8">
        <v>74.254999999999995</v>
      </c>
      <c r="D1430" s="5" t="str">
        <f>TEXT(B1430,"mmyy")</f>
        <v>0714</v>
      </c>
      <c r="E1430" s="5" t="str">
        <f>LEFT(D1430,2)</f>
        <v>07</v>
      </c>
      <c r="F1430" s="5" t="str">
        <f>TEXT(B1430,"dd")</f>
        <v>26</v>
      </c>
      <c r="G1430" s="5" t="str">
        <f>E1430&amp;F1430</f>
        <v>0726</v>
      </c>
      <c r="H1430" s="4">
        <f>IF($C1430&lt;65,65-$C1430,0)</f>
        <v>0</v>
      </c>
      <c r="I1430" s="4">
        <f>IF($C1430&gt;=65,$C1430-65,0)</f>
        <v>9.2549999999999955</v>
      </c>
    </row>
    <row r="1431" spans="2:9" x14ac:dyDescent="0.2">
      <c r="B1431" s="9">
        <v>41847</v>
      </c>
      <c r="C1431" s="8">
        <v>73.989500000000007</v>
      </c>
      <c r="D1431" s="5" t="str">
        <f>TEXT(B1431,"mmyy")</f>
        <v>0714</v>
      </c>
      <c r="E1431" s="5" t="str">
        <f>LEFT(D1431,2)</f>
        <v>07</v>
      </c>
      <c r="F1431" s="5" t="str">
        <f>TEXT(B1431,"dd")</f>
        <v>27</v>
      </c>
      <c r="G1431" s="5" t="str">
        <f>E1431&amp;F1431</f>
        <v>0727</v>
      </c>
      <c r="H1431" s="4">
        <f>IF($C1431&lt;65,65-$C1431,0)</f>
        <v>0</v>
      </c>
      <c r="I1431" s="4">
        <f>IF($C1431&gt;=65,$C1431-65,0)</f>
        <v>8.9895000000000067</v>
      </c>
    </row>
    <row r="1432" spans="2:9" x14ac:dyDescent="0.2">
      <c r="B1432" s="9">
        <v>41848</v>
      </c>
      <c r="C1432" s="8">
        <v>61.587499999999999</v>
      </c>
      <c r="D1432" s="5" t="str">
        <f>TEXT(B1432,"mmyy")</f>
        <v>0714</v>
      </c>
      <c r="E1432" s="5" t="str">
        <f>LEFT(D1432,2)</f>
        <v>07</v>
      </c>
      <c r="F1432" s="5" t="str">
        <f>TEXT(B1432,"dd")</f>
        <v>28</v>
      </c>
      <c r="G1432" s="5" t="str">
        <f>E1432&amp;F1432</f>
        <v>0728</v>
      </c>
      <c r="H1432" s="4">
        <f>IF($C1432&lt;65,65-$C1432,0)</f>
        <v>3.4125000000000014</v>
      </c>
      <c r="I1432" s="4">
        <f>IF($C1432&gt;=65,$C1432-65,0)</f>
        <v>0</v>
      </c>
    </row>
    <row r="1433" spans="2:9" x14ac:dyDescent="0.2">
      <c r="B1433" s="9">
        <v>41849</v>
      </c>
      <c r="C1433" s="8">
        <v>64.733000000000004</v>
      </c>
      <c r="D1433" s="5" t="str">
        <f>TEXT(B1433,"mmyy")</f>
        <v>0714</v>
      </c>
      <c r="E1433" s="5" t="str">
        <f>LEFT(D1433,2)</f>
        <v>07</v>
      </c>
      <c r="F1433" s="5" t="str">
        <f>TEXT(B1433,"dd")</f>
        <v>29</v>
      </c>
      <c r="G1433" s="5" t="str">
        <f>E1433&amp;F1433</f>
        <v>0729</v>
      </c>
      <c r="H1433" s="4">
        <f>IF($C1433&lt;65,65-$C1433,0)</f>
        <v>0.26699999999999591</v>
      </c>
      <c r="I1433" s="4">
        <f>IF($C1433&gt;=65,$C1433-65,0)</f>
        <v>0</v>
      </c>
    </row>
    <row r="1434" spans="2:9" x14ac:dyDescent="0.2">
      <c r="B1434" s="9">
        <v>41850</v>
      </c>
      <c r="C1434" s="8">
        <v>68.009</v>
      </c>
      <c r="D1434" s="5" t="str">
        <f>TEXT(B1434,"mmyy")</f>
        <v>0714</v>
      </c>
      <c r="E1434" s="5" t="str">
        <f>LEFT(D1434,2)</f>
        <v>07</v>
      </c>
      <c r="F1434" s="5" t="str">
        <f>TEXT(B1434,"dd")</f>
        <v>30</v>
      </c>
      <c r="G1434" s="5" t="str">
        <f>E1434&amp;F1434</f>
        <v>0730</v>
      </c>
      <c r="H1434" s="4">
        <f>IF($C1434&lt;65,65-$C1434,0)</f>
        <v>0</v>
      </c>
      <c r="I1434" s="4">
        <f>IF($C1434&gt;=65,$C1434-65,0)</f>
        <v>3.0090000000000003</v>
      </c>
    </row>
    <row r="1435" spans="2:9" x14ac:dyDescent="0.2">
      <c r="B1435" s="9">
        <v>41851</v>
      </c>
      <c r="C1435" s="8">
        <v>71.257999999999996</v>
      </c>
      <c r="D1435" s="5" t="str">
        <f>TEXT(B1435,"mmyy")</f>
        <v>0714</v>
      </c>
      <c r="E1435" s="5" t="str">
        <f>LEFT(D1435,2)</f>
        <v>07</v>
      </c>
      <c r="F1435" s="5" t="str">
        <f>TEXT(B1435,"dd")</f>
        <v>31</v>
      </c>
      <c r="G1435" s="5" t="str">
        <f>E1435&amp;F1435</f>
        <v>0731</v>
      </c>
      <c r="H1435" s="4">
        <f>IF($C1435&lt;65,65-$C1435,0)</f>
        <v>0</v>
      </c>
      <c r="I1435" s="4">
        <f>IF($C1435&gt;=65,$C1435-65,0)</f>
        <v>6.2579999999999956</v>
      </c>
    </row>
    <row r="1436" spans="2:9" x14ac:dyDescent="0.2">
      <c r="B1436" s="9">
        <v>41852</v>
      </c>
      <c r="C1436" s="8">
        <v>70.461500000000001</v>
      </c>
      <c r="D1436" s="5" t="str">
        <f>TEXT(B1436,"mmyy")</f>
        <v>0814</v>
      </c>
      <c r="E1436" s="5" t="str">
        <f>LEFT(D1436,2)</f>
        <v>08</v>
      </c>
      <c r="F1436" s="5" t="str">
        <f>TEXT(B1436,"dd")</f>
        <v>01</v>
      </c>
      <c r="G1436" s="5" t="str">
        <f>E1436&amp;F1436</f>
        <v>0801</v>
      </c>
      <c r="H1436" s="4">
        <f>IF($C1436&lt;65,65-$C1436,0)</f>
        <v>0</v>
      </c>
      <c r="I1436" s="4">
        <f>IF($C1436&gt;=65,$C1436-65,0)</f>
        <v>5.4615000000000009</v>
      </c>
    </row>
    <row r="1437" spans="2:9" x14ac:dyDescent="0.2">
      <c r="B1437" s="9">
        <v>41853</v>
      </c>
      <c r="C1437" s="8">
        <v>71.653999999999996</v>
      </c>
      <c r="D1437" s="5" t="str">
        <f>TEXT(B1437,"mmyy")</f>
        <v>0814</v>
      </c>
      <c r="E1437" s="5" t="str">
        <f>LEFT(D1437,2)</f>
        <v>08</v>
      </c>
      <c r="F1437" s="5" t="str">
        <f>TEXT(B1437,"dd")</f>
        <v>02</v>
      </c>
      <c r="G1437" s="5" t="str">
        <f>E1437&amp;F1437</f>
        <v>0802</v>
      </c>
      <c r="H1437" s="4">
        <f>IF($C1437&lt;65,65-$C1437,0)</f>
        <v>0</v>
      </c>
      <c r="I1437" s="4">
        <f>IF($C1437&gt;=65,$C1437-65,0)</f>
        <v>6.6539999999999964</v>
      </c>
    </row>
    <row r="1438" spans="2:9" x14ac:dyDescent="0.2">
      <c r="B1438" s="9">
        <v>41854</v>
      </c>
      <c r="C1438" s="8">
        <v>73.093999999999994</v>
      </c>
      <c r="D1438" s="5" t="str">
        <f>TEXT(B1438,"mmyy")</f>
        <v>0814</v>
      </c>
      <c r="E1438" s="5" t="str">
        <f>LEFT(D1438,2)</f>
        <v>08</v>
      </c>
      <c r="F1438" s="5" t="str">
        <f>TEXT(B1438,"dd")</f>
        <v>03</v>
      </c>
      <c r="G1438" s="5" t="str">
        <f>E1438&amp;F1438</f>
        <v>0803</v>
      </c>
      <c r="H1438" s="4">
        <f>IF($C1438&lt;65,65-$C1438,0)</f>
        <v>0</v>
      </c>
      <c r="I1438" s="4">
        <f>IF($C1438&gt;=65,$C1438-65,0)</f>
        <v>8.0939999999999941</v>
      </c>
    </row>
    <row r="1439" spans="2:9" x14ac:dyDescent="0.2">
      <c r="B1439" s="9">
        <v>41855</v>
      </c>
      <c r="C1439" s="8">
        <v>74.970500000000001</v>
      </c>
      <c r="D1439" s="5" t="str">
        <f>TEXT(B1439,"mmyy")</f>
        <v>0814</v>
      </c>
      <c r="E1439" s="5" t="str">
        <f>LEFT(D1439,2)</f>
        <v>08</v>
      </c>
      <c r="F1439" s="5" t="str">
        <f>TEXT(B1439,"dd")</f>
        <v>04</v>
      </c>
      <c r="G1439" s="5" t="str">
        <f>E1439&amp;F1439</f>
        <v>0804</v>
      </c>
      <c r="H1439" s="4">
        <f>IF($C1439&lt;65,65-$C1439,0)</f>
        <v>0</v>
      </c>
      <c r="I1439" s="4">
        <f>IF($C1439&gt;=65,$C1439-65,0)</f>
        <v>9.9705000000000013</v>
      </c>
    </row>
    <row r="1440" spans="2:9" x14ac:dyDescent="0.2">
      <c r="B1440" s="9">
        <v>41856</v>
      </c>
      <c r="C1440" s="8">
        <v>72.158000000000001</v>
      </c>
      <c r="D1440" s="5" t="str">
        <f>TEXT(B1440,"mmyy")</f>
        <v>0814</v>
      </c>
      <c r="E1440" s="5" t="str">
        <f>LEFT(D1440,2)</f>
        <v>08</v>
      </c>
      <c r="F1440" s="5" t="str">
        <f>TEXT(B1440,"dd")</f>
        <v>05</v>
      </c>
      <c r="G1440" s="5" t="str">
        <f>E1440&amp;F1440</f>
        <v>0805</v>
      </c>
      <c r="H1440" s="4">
        <f>IF($C1440&lt;65,65-$C1440,0)</f>
        <v>0</v>
      </c>
      <c r="I1440" s="4">
        <f>IF($C1440&gt;=65,$C1440-65,0)</f>
        <v>7.1580000000000013</v>
      </c>
    </row>
    <row r="1441" spans="2:9" x14ac:dyDescent="0.2">
      <c r="B1441" s="9">
        <v>41857</v>
      </c>
      <c r="C1441" s="8">
        <v>72.185000000000002</v>
      </c>
      <c r="D1441" s="5" t="str">
        <f>TEXT(B1441,"mmyy")</f>
        <v>0814</v>
      </c>
      <c r="E1441" s="5" t="str">
        <f>LEFT(D1441,2)</f>
        <v>08</v>
      </c>
      <c r="F1441" s="5" t="str">
        <f>TEXT(B1441,"dd")</f>
        <v>06</v>
      </c>
      <c r="G1441" s="5" t="str">
        <f>E1441&amp;F1441</f>
        <v>0806</v>
      </c>
      <c r="H1441" s="4">
        <f>IF($C1441&lt;65,65-$C1441,0)</f>
        <v>0</v>
      </c>
      <c r="I1441" s="4">
        <f>IF($C1441&gt;=65,$C1441-65,0)</f>
        <v>7.1850000000000023</v>
      </c>
    </row>
    <row r="1442" spans="2:9" x14ac:dyDescent="0.2">
      <c r="B1442" s="9">
        <v>41858</v>
      </c>
      <c r="C1442" s="8">
        <v>71.1995</v>
      </c>
      <c r="D1442" s="5" t="str">
        <f>TEXT(B1442,"mmyy")</f>
        <v>0814</v>
      </c>
      <c r="E1442" s="5" t="str">
        <f>LEFT(D1442,2)</f>
        <v>08</v>
      </c>
      <c r="F1442" s="5" t="str">
        <f>TEXT(B1442,"dd")</f>
        <v>07</v>
      </c>
      <c r="G1442" s="5" t="str">
        <f>E1442&amp;F1442</f>
        <v>0807</v>
      </c>
      <c r="H1442" s="4">
        <f>IF($C1442&lt;65,65-$C1442,0)</f>
        <v>0</v>
      </c>
      <c r="I1442" s="4">
        <f>IF($C1442&gt;=65,$C1442-65,0)</f>
        <v>6.1995000000000005</v>
      </c>
    </row>
    <row r="1443" spans="2:9" x14ac:dyDescent="0.2">
      <c r="B1443" s="9">
        <v>41859</v>
      </c>
      <c r="C1443" s="8">
        <v>72.5</v>
      </c>
      <c r="D1443" s="5" t="str">
        <f>TEXT(B1443,"mmyy")</f>
        <v>0814</v>
      </c>
      <c r="E1443" s="5" t="str">
        <f>LEFT(D1443,2)</f>
        <v>08</v>
      </c>
      <c r="F1443" s="5" t="str">
        <f>TEXT(B1443,"dd")</f>
        <v>08</v>
      </c>
      <c r="G1443" s="5" t="str">
        <f>E1443&amp;F1443</f>
        <v>0808</v>
      </c>
      <c r="H1443" s="4">
        <f>IF($C1443&lt;65,65-$C1443,0)</f>
        <v>0</v>
      </c>
      <c r="I1443" s="4">
        <f>IF($C1443&gt;=65,$C1443-65,0)</f>
        <v>7.5</v>
      </c>
    </row>
    <row r="1444" spans="2:9" x14ac:dyDescent="0.2">
      <c r="B1444" s="9">
        <v>41860</v>
      </c>
      <c r="C1444" s="8">
        <v>74.308999999999997</v>
      </c>
      <c r="D1444" s="5" t="str">
        <f>TEXT(B1444,"mmyy")</f>
        <v>0814</v>
      </c>
      <c r="E1444" s="5" t="str">
        <f>LEFT(D1444,2)</f>
        <v>08</v>
      </c>
      <c r="F1444" s="5" t="str">
        <f>TEXT(B1444,"dd")</f>
        <v>09</v>
      </c>
      <c r="G1444" s="5" t="str">
        <f>E1444&amp;F1444</f>
        <v>0809</v>
      </c>
      <c r="H1444" s="4">
        <f>IF($C1444&lt;65,65-$C1444,0)</f>
        <v>0</v>
      </c>
      <c r="I1444" s="4">
        <f>IF($C1444&gt;=65,$C1444-65,0)</f>
        <v>9.3089999999999975</v>
      </c>
    </row>
    <row r="1445" spans="2:9" x14ac:dyDescent="0.2">
      <c r="B1445" s="9">
        <v>41861</v>
      </c>
      <c r="C1445" s="8">
        <v>76.307000000000002</v>
      </c>
      <c r="D1445" s="5" t="str">
        <f>TEXT(B1445,"mmyy")</f>
        <v>0814</v>
      </c>
      <c r="E1445" s="5" t="str">
        <f>LEFT(D1445,2)</f>
        <v>08</v>
      </c>
      <c r="F1445" s="5" t="str">
        <f>TEXT(B1445,"dd")</f>
        <v>10</v>
      </c>
      <c r="G1445" s="5" t="str">
        <f>E1445&amp;F1445</f>
        <v>0810</v>
      </c>
      <c r="H1445" s="4">
        <f>IF($C1445&lt;65,65-$C1445,0)</f>
        <v>0</v>
      </c>
      <c r="I1445" s="4">
        <f>IF($C1445&gt;=65,$C1445-65,0)</f>
        <v>11.307000000000002</v>
      </c>
    </row>
    <row r="1446" spans="2:9" x14ac:dyDescent="0.2">
      <c r="B1446" s="9">
        <v>41862</v>
      </c>
      <c r="C1446" s="8">
        <v>73.557500000000005</v>
      </c>
      <c r="D1446" s="5" t="str">
        <f>TEXT(B1446,"mmyy")</f>
        <v>0814</v>
      </c>
      <c r="E1446" s="5" t="str">
        <f>LEFT(D1446,2)</f>
        <v>08</v>
      </c>
      <c r="F1446" s="5" t="str">
        <f>TEXT(B1446,"dd")</f>
        <v>11</v>
      </c>
      <c r="G1446" s="5" t="str">
        <f>E1446&amp;F1446</f>
        <v>0811</v>
      </c>
      <c r="H1446" s="4">
        <f>IF($C1446&lt;65,65-$C1446,0)</f>
        <v>0</v>
      </c>
      <c r="I1446" s="4">
        <f>IF($C1446&gt;=65,$C1446-65,0)</f>
        <v>8.5575000000000045</v>
      </c>
    </row>
    <row r="1447" spans="2:9" x14ac:dyDescent="0.2">
      <c r="B1447" s="9">
        <v>41863</v>
      </c>
      <c r="C1447" s="8">
        <v>63.756500000000003</v>
      </c>
      <c r="D1447" s="5" t="str">
        <f>TEXT(B1447,"mmyy")</f>
        <v>0814</v>
      </c>
      <c r="E1447" s="5" t="str">
        <f>LEFT(D1447,2)</f>
        <v>08</v>
      </c>
      <c r="F1447" s="5" t="str">
        <f>TEXT(B1447,"dd")</f>
        <v>12</v>
      </c>
      <c r="G1447" s="5" t="str">
        <f>E1447&amp;F1447</f>
        <v>0812</v>
      </c>
      <c r="H1447" s="4">
        <f>IF($C1447&lt;65,65-$C1447,0)</f>
        <v>1.2434999999999974</v>
      </c>
      <c r="I1447" s="4">
        <f>IF($C1447&gt;=65,$C1447-65,0)</f>
        <v>0</v>
      </c>
    </row>
    <row r="1448" spans="2:9" x14ac:dyDescent="0.2">
      <c r="B1448" s="9">
        <v>41864</v>
      </c>
      <c r="C1448" s="8">
        <v>68.004499999999993</v>
      </c>
      <c r="D1448" s="5" t="str">
        <f>TEXT(B1448,"mmyy")</f>
        <v>0814</v>
      </c>
      <c r="E1448" s="5" t="str">
        <f>LEFT(D1448,2)</f>
        <v>08</v>
      </c>
      <c r="F1448" s="5" t="str">
        <f>TEXT(B1448,"dd")</f>
        <v>13</v>
      </c>
      <c r="G1448" s="5" t="str">
        <f>E1448&amp;F1448</f>
        <v>0813</v>
      </c>
      <c r="H1448" s="4">
        <f>IF($C1448&lt;65,65-$C1448,0)</f>
        <v>0</v>
      </c>
      <c r="I1448" s="4">
        <f>IF($C1448&gt;=65,$C1448-65,0)</f>
        <v>3.0044999999999931</v>
      </c>
    </row>
    <row r="1449" spans="2:9" x14ac:dyDescent="0.2">
      <c r="B1449" s="9">
        <v>41865</v>
      </c>
      <c r="C1449" s="8">
        <v>63.432499999999997</v>
      </c>
      <c r="D1449" s="5" t="str">
        <f>TEXT(B1449,"mmyy")</f>
        <v>0814</v>
      </c>
      <c r="E1449" s="5" t="str">
        <f>LEFT(D1449,2)</f>
        <v>08</v>
      </c>
      <c r="F1449" s="5" t="str">
        <f>TEXT(B1449,"dd")</f>
        <v>14</v>
      </c>
      <c r="G1449" s="5" t="str">
        <f>E1449&amp;F1449</f>
        <v>0814</v>
      </c>
      <c r="H1449" s="4">
        <f>IF($C1449&lt;65,65-$C1449,0)</f>
        <v>1.5675000000000026</v>
      </c>
      <c r="I1449" s="4">
        <f>IF($C1449&gt;=65,$C1449-65,0)</f>
        <v>0</v>
      </c>
    </row>
    <row r="1450" spans="2:9" x14ac:dyDescent="0.2">
      <c r="B1450" s="9">
        <v>41866</v>
      </c>
      <c r="C1450" s="8">
        <v>65.061499999999995</v>
      </c>
      <c r="D1450" s="5" t="str">
        <f>TEXT(B1450,"mmyy")</f>
        <v>0814</v>
      </c>
      <c r="E1450" s="5" t="str">
        <f>LEFT(D1450,2)</f>
        <v>08</v>
      </c>
      <c r="F1450" s="5" t="str">
        <f>TEXT(B1450,"dd")</f>
        <v>15</v>
      </c>
      <c r="G1450" s="5" t="str">
        <f>E1450&amp;F1450</f>
        <v>0815</v>
      </c>
      <c r="H1450" s="4">
        <f>IF($C1450&lt;65,65-$C1450,0)</f>
        <v>0</v>
      </c>
      <c r="I1450" s="4">
        <f>IF($C1450&gt;=65,$C1450-65,0)</f>
        <v>6.1499999999995225E-2</v>
      </c>
    </row>
    <row r="1451" spans="2:9" x14ac:dyDescent="0.2">
      <c r="B1451" s="9">
        <v>41867</v>
      </c>
      <c r="C1451" s="8">
        <v>68.989999999999995</v>
      </c>
      <c r="D1451" s="5" t="str">
        <f>TEXT(B1451,"mmyy")</f>
        <v>0814</v>
      </c>
      <c r="E1451" s="5" t="str">
        <f>LEFT(D1451,2)</f>
        <v>08</v>
      </c>
      <c r="F1451" s="5" t="str">
        <f>TEXT(B1451,"dd")</f>
        <v>16</v>
      </c>
      <c r="G1451" s="5" t="str">
        <f>E1451&amp;F1451</f>
        <v>0816</v>
      </c>
      <c r="H1451" s="4">
        <f>IF($C1451&lt;65,65-$C1451,0)</f>
        <v>0</v>
      </c>
      <c r="I1451" s="4">
        <f>IF($C1451&gt;=65,$C1451-65,0)</f>
        <v>3.9899999999999949</v>
      </c>
    </row>
    <row r="1452" spans="2:9" x14ac:dyDescent="0.2">
      <c r="B1452" s="9">
        <v>41868</v>
      </c>
      <c r="C1452" s="8">
        <v>72.706999999999994</v>
      </c>
      <c r="D1452" s="5" t="str">
        <f>TEXT(B1452,"mmyy")</f>
        <v>0814</v>
      </c>
      <c r="E1452" s="5" t="str">
        <f>LEFT(D1452,2)</f>
        <v>08</v>
      </c>
      <c r="F1452" s="5" t="str">
        <f>TEXT(B1452,"dd")</f>
        <v>17</v>
      </c>
      <c r="G1452" s="5" t="str">
        <f>E1452&amp;F1452</f>
        <v>0817</v>
      </c>
      <c r="H1452" s="4">
        <f>IF($C1452&lt;65,65-$C1452,0)</f>
        <v>0</v>
      </c>
      <c r="I1452" s="4">
        <f>IF($C1452&gt;=65,$C1452-65,0)</f>
        <v>7.7069999999999936</v>
      </c>
    </row>
    <row r="1453" spans="2:9" x14ac:dyDescent="0.2">
      <c r="B1453" s="9">
        <v>41869</v>
      </c>
      <c r="C1453" s="8">
        <v>74.1785</v>
      </c>
      <c r="D1453" s="5" t="str">
        <f>TEXT(B1453,"mmyy")</f>
        <v>0814</v>
      </c>
      <c r="E1453" s="5" t="str">
        <f>LEFT(D1453,2)</f>
        <v>08</v>
      </c>
      <c r="F1453" s="5" t="str">
        <f>TEXT(B1453,"dd")</f>
        <v>18</v>
      </c>
      <c r="G1453" s="5" t="str">
        <f>E1453&amp;F1453</f>
        <v>0818</v>
      </c>
      <c r="H1453" s="4">
        <f>IF($C1453&lt;65,65-$C1453,0)</f>
        <v>0</v>
      </c>
      <c r="I1453" s="4">
        <f>IF($C1453&gt;=65,$C1453-65,0)</f>
        <v>9.1784999999999997</v>
      </c>
    </row>
    <row r="1454" spans="2:9" x14ac:dyDescent="0.2">
      <c r="B1454" s="9">
        <v>41870</v>
      </c>
      <c r="C1454" s="8">
        <v>75.609499999999997</v>
      </c>
      <c r="D1454" s="5" t="str">
        <f>TEXT(B1454,"mmyy")</f>
        <v>0814</v>
      </c>
      <c r="E1454" s="5" t="str">
        <f>LEFT(D1454,2)</f>
        <v>08</v>
      </c>
      <c r="F1454" s="5" t="str">
        <f>TEXT(B1454,"dd")</f>
        <v>19</v>
      </c>
      <c r="G1454" s="5" t="str">
        <f>E1454&amp;F1454</f>
        <v>0819</v>
      </c>
      <c r="H1454" s="4">
        <f>IF($C1454&lt;65,65-$C1454,0)</f>
        <v>0</v>
      </c>
      <c r="I1454" s="4">
        <f>IF($C1454&gt;=65,$C1454-65,0)</f>
        <v>10.609499999999997</v>
      </c>
    </row>
    <row r="1455" spans="2:9" x14ac:dyDescent="0.2">
      <c r="B1455" s="9">
        <v>41871</v>
      </c>
      <c r="C1455" s="8">
        <v>75.906499999999994</v>
      </c>
      <c r="D1455" s="5" t="str">
        <f>TEXT(B1455,"mmyy")</f>
        <v>0814</v>
      </c>
      <c r="E1455" s="5" t="str">
        <f>LEFT(D1455,2)</f>
        <v>08</v>
      </c>
      <c r="F1455" s="5" t="str">
        <f>TEXT(B1455,"dd")</f>
        <v>20</v>
      </c>
      <c r="G1455" s="5" t="str">
        <f>E1455&amp;F1455</f>
        <v>0820</v>
      </c>
      <c r="H1455" s="4">
        <f>IF($C1455&lt;65,65-$C1455,0)</f>
        <v>0</v>
      </c>
      <c r="I1455" s="4">
        <f>IF($C1455&gt;=65,$C1455-65,0)</f>
        <v>10.906499999999994</v>
      </c>
    </row>
    <row r="1456" spans="2:9" x14ac:dyDescent="0.2">
      <c r="B1456" s="9">
        <v>41872</v>
      </c>
      <c r="C1456" s="8">
        <v>76.918999999999997</v>
      </c>
      <c r="D1456" s="5" t="str">
        <f>TEXT(B1456,"mmyy")</f>
        <v>0814</v>
      </c>
      <c r="E1456" s="5" t="str">
        <f>LEFT(D1456,2)</f>
        <v>08</v>
      </c>
      <c r="F1456" s="5" t="str">
        <f>TEXT(B1456,"dd")</f>
        <v>21</v>
      </c>
      <c r="G1456" s="5" t="str">
        <f>E1456&amp;F1456</f>
        <v>0821</v>
      </c>
      <c r="H1456" s="4">
        <f>IF($C1456&lt;65,65-$C1456,0)</f>
        <v>0</v>
      </c>
      <c r="I1456" s="4">
        <f>IF($C1456&gt;=65,$C1456-65,0)</f>
        <v>11.918999999999997</v>
      </c>
    </row>
    <row r="1457" spans="2:9" x14ac:dyDescent="0.2">
      <c r="B1457" s="9">
        <v>41873</v>
      </c>
      <c r="C1457" s="8">
        <v>78.480500000000006</v>
      </c>
      <c r="D1457" s="5" t="str">
        <f>TEXT(B1457,"mmyy")</f>
        <v>0814</v>
      </c>
      <c r="E1457" s="5" t="str">
        <f>LEFT(D1457,2)</f>
        <v>08</v>
      </c>
      <c r="F1457" s="5" t="str">
        <f>TEXT(B1457,"dd")</f>
        <v>22</v>
      </c>
      <c r="G1457" s="5" t="str">
        <f>E1457&amp;F1457</f>
        <v>0822</v>
      </c>
      <c r="H1457" s="4">
        <f>IF($C1457&lt;65,65-$C1457,0)</f>
        <v>0</v>
      </c>
      <c r="I1457" s="4">
        <f>IF($C1457&gt;=65,$C1457-65,0)</f>
        <v>13.480500000000006</v>
      </c>
    </row>
    <row r="1458" spans="2:9" x14ac:dyDescent="0.2">
      <c r="B1458" s="9">
        <v>41874</v>
      </c>
      <c r="C1458" s="8">
        <v>78.070999999999998</v>
      </c>
      <c r="D1458" s="5" t="str">
        <f>TEXT(B1458,"mmyy")</f>
        <v>0814</v>
      </c>
      <c r="E1458" s="5" t="str">
        <f>LEFT(D1458,2)</f>
        <v>08</v>
      </c>
      <c r="F1458" s="5" t="str">
        <f>TEXT(B1458,"dd")</f>
        <v>23</v>
      </c>
      <c r="G1458" s="5" t="str">
        <f>E1458&amp;F1458</f>
        <v>0823</v>
      </c>
      <c r="H1458" s="4">
        <f>IF($C1458&lt;65,65-$C1458,0)</f>
        <v>0</v>
      </c>
      <c r="I1458" s="4">
        <f>IF($C1458&gt;=65,$C1458-65,0)</f>
        <v>13.070999999999998</v>
      </c>
    </row>
    <row r="1459" spans="2:9" x14ac:dyDescent="0.2">
      <c r="B1459" s="9">
        <v>41875</v>
      </c>
      <c r="C1459" s="8">
        <v>77.971999999999994</v>
      </c>
      <c r="D1459" s="5" t="str">
        <f>TEXT(B1459,"mmyy")</f>
        <v>0814</v>
      </c>
      <c r="E1459" s="5" t="str">
        <f>LEFT(D1459,2)</f>
        <v>08</v>
      </c>
      <c r="F1459" s="5" t="str">
        <f>TEXT(B1459,"dd")</f>
        <v>24</v>
      </c>
      <c r="G1459" s="5" t="str">
        <f>E1459&amp;F1459</f>
        <v>0824</v>
      </c>
      <c r="H1459" s="4">
        <f>IF($C1459&lt;65,65-$C1459,0)</f>
        <v>0</v>
      </c>
      <c r="I1459" s="4">
        <f>IF($C1459&gt;=65,$C1459-65,0)</f>
        <v>12.971999999999994</v>
      </c>
    </row>
    <row r="1460" spans="2:9" x14ac:dyDescent="0.2">
      <c r="B1460" s="9">
        <v>41876</v>
      </c>
      <c r="C1460" s="8">
        <v>79.776499999999999</v>
      </c>
      <c r="D1460" s="5" t="str">
        <f>TEXT(B1460,"mmyy")</f>
        <v>0814</v>
      </c>
      <c r="E1460" s="5" t="str">
        <f>LEFT(D1460,2)</f>
        <v>08</v>
      </c>
      <c r="F1460" s="5" t="str">
        <f>TEXT(B1460,"dd")</f>
        <v>25</v>
      </c>
      <c r="G1460" s="5" t="str">
        <f>E1460&amp;F1460</f>
        <v>0825</v>
      </c>
      <c r="H1460" s="4">
        <f>IF($C1460&lt;65,65-$C1460,0)</f>
        <v>0</v>
      </c>
      <c r="I1460" s="4">
        <f>IF($C1460&gt;=65,$C1460-65,0)</f>
        <v>14.776499999999999</v>
      </c>
    </row>
    <row r="1461" spans="2:9" x14ac:dyDescent="0.2">
      <c r="B1461" s="9">
        <v>41877</v>
      </c>
      <c r="C1461" s="8">
        <v>77.868499999999997</v>
      </c>
      <c r="D1461" s="5" t="str">
        <f>TEXT(B1461,"mmyy")</f>
        <v>0814</v>
      </c>
      <c r="E1461" s="5" t="str">
        <f>LEFT(D1461,2)</f>
        <v>08</v>
      </c>
      <c r="F1461" s="5" t="str">
        <f>TEXT(B1461,"dd")</f>
        <v>26</v>
      </c>
      <c r="G1461" s="5" t="str">
        <f>E1461&amp;F1461</f>
        <v>0826</v>
      </c>
      <c r="H1461" s="4">
        <f>IF($C1461&lt;65,65-$C1461,0)</f>
        <v>0</v>
      </c>
      <c r="I1461" s="4">
        <f>IF($C1461&gt;=65,$C1461-65,0)</f>
        <v>12.868499999999997</v>
      </c>
    </row>
    <row r="1462" spans="2:9" x14ac:dyDescent="0.2">
      <c r="B1462" s="9">
        <v>41878</v>
      </c>
      <c r="C1462" s="8">
        <v>75.137</v>
      </c>
      <c r="D1462" s="5" t="str">
        <f>TEXT(B1462,"mmyy")</f>
        <v>0814</v>
      </c>
      <c r="E1462" s="5" t="str">
        <f>LEFT(D1462,2)</f>
        <v>08</v>
      </c>
      <c r="F1462" s="5" t="str">
        <f>TEXT(B1462,"dd")</f>
        <v>27</v>
      </c>
      <c r="G1462" s="5" t="str">
        <f>E1462&amp;F1462</f>
        <v>0827</v>
      </c>
      <c r="H1462" s="4">
        <f>IF($C1462&lt;65,65-$C1462,0)</f>
        <v>0</v>
      </c>
      <c r="I1462" s="4">
        <f>IF($C1462&gt;=65,$C1462-65,0)</f>
        <v>10.137</v>
      </c>
    </row>
    <row r="1463" spans="2:9" x14ac:dyDescent="0.2">
      <c r="B1463" s="9">
        <v>41879</v>
      </c>
      <c r="C1463" s="8">
        <v>73.656499999999994</v>
      </c>
      <c r="D1463" s="5" t="str">
        <f>TEXT(B1463,"mmyy")</f>
        <v>0814</v>
      </c>
      <c r="E1463" s="5" t="str">
        <f>LEFT(D1463,2)</f>
        <v>08</v>
      </c>
      <c r="F1463" s="5" t="str">
        <f>TEXT(B1463,"dd")</f>
        <v>28</v>
      </c>
      <c r="G1463" s="5" t="str">
        <f>E1463&amp;F1463</f>
        <v>0828</v>
      </c>
      <c r="H1463" s="4">
        <f>IF($C1463&lt;65,65-$C1463,0)</f>
        <v>0</v>
      </c>
      <c r="I1463" s="4">
        <f>IF($C1463&gt;=65,$C1463-65,0)</f>
        <v>8.6564999999999941</v>
      </c>
    </row>
    <row r="1464" spans="2:9" x14ac:dyDescent="0.2">
      <c r="B1464" s="9">
        <v>41880</v>
      </c>
      <c r="C1464" s="8">
        <v>75.947000000000003</v>
      </c>
      <c r="D1464" s="5" t="str">
        <f>TEXT(B1464,"mmyy")</f>
        <v>0814</v>
      </c>
      <c r="E1464" s="5" t="str">
        <f>LEFT(D1464,2)</f>
        <v>08</v>
      </c>
      <c r="F1464" s="5" t="str">
        <f>TEXT(B1464,"dd")</f>
        <v>29</v>
      </c>
      <c r="G1464" s="5" t="str">
        <f>E1464&amp;F1464</f>
        <v>0829</v>
      </c>
      <c r="H1464" s="4">
        <f>IF($C1464&lt;65,65-$C1464,0)</f>
        <v>0</v>
      </c>
      <c r="I1464" s="4">
        <f>IF($C1464&gt;=65,$C1464-65,0)</f>
        <v>10.947000000000003</v>
      </c>
    </row>
    <row r="1465" spans="2:9" x14ac:dyDescent="0.2">
      <c r="B1465" s="9">
        <v>41881</v>
      </c>
      <c r="C1465" s="8">
        <v>75.02</v>
      </c>
      <c r="D1465" s="5" t="str">
        <f>TEXT(B1465,"mmyy")</f>
        <v>0814</v>
      </c>
      <c r="E1465" s="5" t="str">
        <f>LEFT(D1465,2)</f>
        <v>08</v>
      </c>
      <c r="F1465" s="5" t="str">
        <f>TEXT(B1465,"dd")</f>
        <v>30</v>
      </c>
      <c r="G1465" s="5" t="str">
        <f>E1465&amp;F1465</f>
        <v>0830</v>
      </c>
      <c r="H1465" s="4">
        <f>IF($C1465&lt;65,65-$C1465,0)</f>
        <v>0</v>
      </c>
      <c r="I1465" s="4">
        <f>IF($C1465&gt;=65,$C1465-65,0)</f>
        <v>10.019999999999996</v>
      </c>
    </row>
    <row r="1466" spans="2:9" x14ac:dyDescent="0.2">
      <c r="B1466" s="9">
        <v>41882</v>
      </c>
      <c r="C1466" s="8">
        <v>76.703000000000003</v>
      </c>
      <c r="D1466" s="5" t="str">
        <f>TEXT(B1466,"mmyy")</f>
        <v>0814</v>
      </c>
      <c r="E1466" s="5" t="str">
        <f>LEFT(D1466,2)</f>
        <v>08</v>
      </c>
      <c r="F1466" s="5" t="str">
        <f>TEXT(B1466,"dd")</f>
        <v>31</v>
      </c>
      <c r="G1466" s="5" t="str">
        <f>E1466&amp;F1466</f>
        <v>0831</v>
      </c>
      <c r="H1466" s="4">
        <f>IF($C1466&lt;65,65-$C1466,0)</f>
        <v>0</v>
      </c>
      <c r="I1466" s="4">
        <f>IF($C1466&gt;=65,$C1466-65,0)</f>
        <v>11.703000000000003</v>
      </c>
    </row>
    <row r="1467" spans="2:9" x14ac:dyDescent="0.2">
      <c r="B1467" s="9">
        <v>41883</v>
      </c>
      <c r="C1467" s="8">
        <v>75.6905</v>
      </c>
      <c r="D1467" s="5" t="str">
        <f>TEXT(B1467,"mmyy")</f>
        <v>0914</v>
      </c>
      <c r="E1467" s="5" t="str">
        <f>LEFT(D1467,2)</f>
        <v>09</v>
      </c>
      <c r="F1467" s="5" t="str">
        <f>TEXT(B1467,"dd")</f>
        <v>01</v>
      </c>
      <c r="G1467" s="5" t="str">
        <f>E1467&amp;F1467</f>
        <v>0901</v>
      </c>
      <c r="H1467" s="4">
        <f>IF($C1467&lt;65,65-$C1467,0)</f>
        <v>0</v>
      </c>
      <c r="I1467" s="4">
        <f>IF($C1467&gt;=65,$C1467-65,0)</f>
        <v>10.6905</v>
      </c>
    </row>
    <row r="1468" spans="2:9" x14ac:dyDescent="0.2">
      <c r="B1468" s="9">
        <v>41884</v>
      </c>
      <c r="C1468" s="8">
        <v>71.676500000000004</v>
      </c>
      <c r="D1468" s="5" t="str">
        <f>TEXT(B1468,"mmyy")</f>
        <v>0914</v>
      </c>
      <c r="E1468" s="5" t="str">
        <f>LEFT(D1468,2)</f>
        <v>09</v>
      </c>
      <c r="F1468" s="5" t="str">
        <f>TEXT(B1468,"dd")</f>
        <v>02</v>
      </c>
      <c r="G1468" s="5" t="str">
        <f>E1468&amp;F1468</f>
        <v>0902</v>
      </c>
      <c r="H1468" s="4">
        <f>IF($C1468&lt;65,65-$C1468,0)</f>
        <v>0</v>
      </c>
      <c r="I1468" s="4">
        <f>IF($C1468&gt;=65,$C1468-65,0)</f>
        <v>6.6765000000000043</v>
      </c>
    </row>
    <row r="1469" spans="2:9" x14ac:dyDescent="0.2">
      <c r="B1469" s="9">
        <v>41885</v>
      </c>
      <c r="C1469" s="8">
        <v>73.494500000000002</v>
      </c>
      <c r="D1469" s="5" t="str">
        <f>TEXT(B1469,"mmyy")</f>
        <v>0914</v>
      </c>
      <c r="E1469" s="5" t="str">
        <f>LEFT(D1469,2)</f>
        <v>09</v>
      </c>
      <c r="F1469" s="5" t="str">
        <f>TEXT(B1469,"dd")</f>
        <v>03</v>
      </c>
      <c r="G1469" s="5" t="str">
        <f>E1469&amp;F1469</f>
        <v>0903</v>
      </c>
      <c r="H1469" s="4">
        <f>IF($C1469&lt;65,65-$C1469,0)</f>
        <v>0</v>
      </c>
      <c r="I1469" s="4">
        <f>IF($C1469&gt;=65,$C1469-65,0)</f>
        <v>8.4945000000000022</v>
      </c>
    </row>
    <row r="1470" spans="2:9" x14ac:dyDescent="0.2">
      <c r="B1470" s="9">
        <v>41886</v>
      </c>
      <c r="C1470" s="8">
        <v>76.658000000000001</v>
      </c>
      <c r="D1470" s="5" t="str">
        <f>TEXT(B1470,"mmyy")</f>
        <v>0914</v>
      </c>
      <c r="E1470" s="5" t="str">
        <f>LEFT(D1470,2)</f>
        <v>09</v>
      </c>
      <c r="F1470" s="5" t="str">
        <f>TEXT(B1470,"dd")</f>
        <v>04</v>
      </c>
      <c r="G1470" s="5" t="str">
        <f>E1470&amp;F1470</f>
        <v>0904</v>
      </c>
      <c r="H1470" s="4">
        <f>IF($C1470&lt;65,65-$C1470,0)</f>
        <v>0</v>
      </c>
      <c r="I1470" s="4">
        <f>IF($C1470&gt;=65,$C1470-65,0)</f>
        <v>11.658000000000001</v>
      </c>
    </row>
    <row r="1471" spans="2:9" x14ac:dyDescent="0.2">
      <c r="B1471" s="9">
        <v>41887</v>
      </c>
      <c r="C1471" s="8">
        <v>78.849500000000006</v>
      </c>
      <c r="D1471" s="5" t="str">
        <f>TEXT(B1471,"mmyy")</f>
        <v>0914</v>
      </c>
      <c r="E1471" s="5" t="str">
        <f>LEFT(D1471,2)</f>
        <v>09</v>
      </c>
      <c r="F1471" s="5" t="str">
        <f>TEXT(B1471,"dd")</f>
        <v>05</v>
      </c>
      <c r="G1471" s="5" t="str">
        <f>E1471&amp;F1471</f>
        <v>0905</v>
      </c>
      <c r="H1471" s="4">
        <f>IF($C1471&lt;65,65-$C1471,0)</f>
        <v>0</v>
      </c>
      <c r="I1471" s="4">
        <f>IF($C1471&gt;=65,$C1471-65,0)</f>
        <v>13.849500000000006</v>
      </c>
    </row>
    <row r="1472" spans="2:9" x14ac:dyDescent="0.2">
      <c r="B1472" s="9">
        <v>41888</v>
      </c>
      <c r="C1472" s="8">
        <v>63.823999999999998</v>
      </c>
      <c r="D1472" s="5" t="str">
        <f>TEXT(B1472,"mmyy")</f>
        <v>0914</v>
      </c>
      <c r="E1472" s="5" t="str">
        <f>LEFT(D1472,2)</f>
        <v>09</v>
      </c>
      <c r="F1472" s="5" t="str">
        <f>TEXT(B1472,"dd")</f>
        <v>06</v>
      </c>
      <c r="G1472" s="5" t="str">
        <f>E1472&amp;F1472</f>
        <v>0906</v>
      </c>
      <c r="H1472" s="4">
        <f>IF($C1472&lt;65,65-$C1472,0)</f>
        <v>1.1760000000000019</v>
      </c>
      <c r="I1472" s="4">
        <f>IF($C1472&gt;=65,$C1472-65,0)</f>
        <v>0</v>
      </c>
    </row>
    <row r="1473" spans="2:9" x14ac:dyDescent="0.2">
      <c r="B1473" s="9">
        <v>41889</v>
      </c>
      <c r="C1473" s="8">
        <v>65.628500000000003</v>
      </c>
      <c r="D1473" s="5" t="str">
        <f>TEXT(B1473,"mmyy")</f>
        <v>0914</v>
      </c>
      <c r="E1473" s="5" t="str">
        <f>LEFT(D1473,2)</f>
        <v>09</v>
      </c>
      <c r="F1473" s="5" t="str">
        <f>TEXT(B1473,"dd")</f>
        <v>07</v>
      </c>
      <c r="G1473" s="5" t="str">
        <f>E1473&amp;F1473</f>
        <v>0907</v>
      </c>
      <c r="H1473" s="4">
        <f>IF($C1473&lt;65,65-$C1473,0)</f>
        <v>0</v>
      </c>
      <c r="I1473" s="4">
        <f>IF($C1473&gt;=65,$C1473-65,0)</f>
        <v>0.6285000000000025</v>
      </c>
    </row>
    <row r="1474" spans="2:9" x14ac:dyDescent="0.2">
      <c r="B1474" s="9">
        <v>41890</v>
      </c>
      <c r="C1474" s="8">
        <v>67.144999999999996</v>
      </c>
      <c r="D1474" s="5" t="str">
        <f>TEXT(B1474,"mmyy")</f>
        <v>0914</v>
      </c>
      <c r="E1474" s="5" t="str">
        <f>LEFT(D1474,2)</f>
        <v>09</v>
      </c>
      <c r="F1474" s="5" t="str">
        <f>TEXT(B1474,"dd")</f>
        <v>08</v>
      </c>
      <c r="G1474" s="5" t="str">
        <f>E1474&amp;F1474</f>
        <v>0908</v>
      </c>
      <c r="H1474" s="4">
        <f>IF($C1474&lt;65,65-$C1474,0)</f>
        <v>0</v>
      </c>
      <c r="I1474" s="4">
        <f>IF($C1474&gt;=65,$C1474-65,0)</f>
        <v>2.144999999999996</v>
      </c>
    </row>
    <row r="1475" spans="2:9" x14ac:dyDescent="0.2">
      <c r="B1475" s="9">
        <v>41891</v>
      </c>
      <c r="C1475" s="8">
        <v>68.944999999999993</v>
      </c>
      <c r="D1475" s="5" t="str">
        <f>TEXT(B1475,"mmyy")</f>
        <v>0914</v>
      </c>
      <c r="E1475" s="5" t="str">
        <f>LEFT(D1475,2)</f>
        <v>09</v>
      </c>
      <c r="F1475" s="5" t="str">
        <f>TEXT(B1475,"dd")</f>
        <v>09</v>
      </c>
      <c r="G1475" s="5" t="str">
        <f>E1475&amp;F1475</f>
        <v>0909</v>
      </c>
      <c r="H1475" s="4">
        <f>IF($C1475&lt;65,65-$C1475,0)</f>
        <v>0</v>
      </c>
      <c r="I1475" s="4">
        <f>IF($C1475&gt;=65,$C1475-65,0)</f>
        <v>3.9449999999999932</v>
      </c>
    </row>
    <row r="1476" spans="2:9" x14ac:dyDescent="0.2">
      <c r="B1476" s="9">
        <v>41892</v>
      </c>
      <c r="C1476" s="8">
        <v>69.242000000000004</v>
      </c>
      <c r="D1476" s="5" t="str">
        <f>TEXT(B1476,"mmyy")</f>
        <v>0914</v>
      </c>
      <c r="E1476" s="5" t="str">
        <f>LEFT(D1476,2)</f>
        <v>09</v>
      </c>
      <c r="F1476" s="5" t="str">
        <f>TEXT(B1476,"dd")</f>
        <v>10</v>
      </c>
      <c r="G1476" s="5" t="str">
        <f>E1476&amp;F1476</f>
        <v>0910</v>
      </c>
      <c r="H1476" s="4">
        <f>IF($C1476&lt;65,65-$C1476,0)</f>
        <v>0</v>
      </c>
      <c r="I1476" s="4">
        <f>IF($C1476&gt;=65,$C1476-65,0)</f>
        <v>4.2420000000000044</v>
      </c>
    </row>
    <row r="1477" spans="2:9" x14ac:dyDescent="0.2">
      <c r="B1477" s="9">
        <v>41893</v>
      </c>
      <c r="C1477" s="8">
        <v>56.920999999999999</v>
      </c>
      <c r="D1477" s="5" t="str">
        <f>TEXT(B1477,"mmyy")</f>
        <v>0914</v>
      </c>
      <c r="E1477" s="5" t="str">
        <f>LEFT(D1477,2)</f>
        <v>09</v>
      </c>
      <c r="F1477" s="5" t="str">
        <f>TEXT(B1477,"dd")</f>
        <v>11</v>
      </c>
      <c r="G1477" s="5" t="str">
        <f>E1477&amp;F1477</f>
        <v>0911</v>
      </c>
      <c r="H1477" s="4">
        <f>IF($C1477&lt;65,65-$C1477,0)</f>
        <v>8.0790000000000006</v>
      </c>
      <c r="I1477" s="4">
        <f>IF($C1477&gt;=65,$C1477-65,0)</f>
        <v>0</v>
      </c>
    </row>
    <row r="1478" spans="2:9" x14ac:dyDescent="0.2">
      <c r="B1478" s="9">
        <v>41894</v>
      </c>
      <c r="C1478" s="8">
        <v>55.021999999999998</v>
      </c>
      <c r="D1478" s="5" t="str">
        <f>TEXT(B1478,"mmyy")</f>
        <v>0914</v>
      </c>
      <c r="E1478" s="5" t="str">
        <f>LEFT(D1478,2)</f>
        <v>09</v>
      </c>
      <c r="F1478" s="5" t="str">
        <f>TEXT(B1478,"dd")</f>
        <v>12</v>
      </c>
      <c r="G1478" s="5" t="str">
        <f>E1478&amp;F1478</f>
        <v>0912</v>
      </c>
      <c r="H1478" s="4">
        <f>IF($C1478&lt;65,65-$C1478,0)</f>
        <v>9.9780000000000015</v>
      </c>
      <c r="I1478" s="4">
        <f>IF($C1478&gt;=65,$C1478-65,0)</f>
        <v>0</v>
      </c>
    </row>
    <row r="1479" spans="2:9" x14ac:dyDescent="0.2">
      <c r="B1479" s="9">
        <v>41895</v>
      </c>
      <c r="C1479" s="8">
        <v>53.613500000000002</v>
      </c>
      <c r="D1479" s="5" t="str">
        <f>TEXT(B1479,"mmyy")</f>
        <v>0914</v>
      </c>
      <c r="E1479" s="5" t="str">
        <f>LEFT(D1479,2)</f>
        <v>09</v>
      </c>
      <c r="F1479" s="5" t="str">
        <f>TEXT(B1479,"dd")</f>
        <v>13</v>
      </c>
      <c r="G1479" s="5" t="str">
        <f>E1479&amp;F1479</f>
        <v>0913</v>
      </c>
      <c r="H1479" s="4">
        <f>IF($C1479&lt;65,65-$C1479,0)</f>
        <v>11.386499999999998</v>
      </c>
      <c r="I1479" s="4">
        <f>IF($C1479&gt;=65,$C1479-65,0)</f>
        <v>0</v>
      </c>
    </row>
    <row r="1480" spans="2:9" x14ac:dyDescent="0.2">
      <c r="B1480" s="9">
        <v>41896</v>
      </c>
      <c r="C1480" s="8">
        <v>57.105499999999999</v>
      </c>
      <c r="D1480" s="5" t="str">
        <f>TEXT(B1480,"mmyy")</f>
        <v>0914</v>
      </c>
      <c r="E1480" s="5" t="str">
        <f>LEFT(D1480,2)</f>
        <v>09</v>
      </c>
      <c r="F1480" s="5" t="str">
        <f>TEXT(B1480,"dd")</f>
        <v>14</v>
      </c>
      <c r="G1480" s="5" t="str">
        <f>E1480&amp;F1480</f>
        <v>0914</v>
      </c>
      <c r="H1480" s="4">
        <f>IF($C1480&lt;65,65-$C1480,0)</f>
        <v>7.8945000000000007</v>
      </c>
      <c r="I1480" s="4">
        <f>IF($C1480&gt;=65,$C1480-65,0)</f>
        <v>0</v>
      </c>
    </row>
    <row r="1481" spans="2:9" x14ac:dyDescent="0.2">
      <c r="B1481" s="9">
        <v>41897</v>
      </c>
      <c r="C1481" s="8">
        <v>56.57</v>
      </c>
      <c r="D1481" s="5" t="str">
        <f>TEXT(B1481,"mmyy")</f>
        <v>0914</v>
      </c>
      <c r="E1481" s="5" t="str">
        <f>LEFT(D1481,2)</f>
        <v>09</v>
      </c>
      <c r="F1481" s="5" t="str">
        <f>TEXT(B1481,"dd")</f>
        <v>15</v>
      </c>
      <c r="G1481" s="5" t="str">
        <f>E1481&amp;F1481</f>
        <v>0915</v>
      </c>
      <c r="H1481" s="4">
        <f>IF($C1481&lt;65,65-$C1481,0)</f>
        <v>8.43</v>
      </c>
      <c r="I1481" s="4">
        <f>IF($C1481&gt;=65,$C1481-65,0)</f>
        <v>0</v>
      </c>
    </row>
    <row r="1482" spans="2:9" x14ac:dyDescent="0.2">
      <c r="B1482" s="9">
        <v>41898</v>
      </c>
      <c r="C1482" s="8">
        <v>54.491</v>
      </c>
      <c r="D1482" s="5" t="str">
        <f>TEXT(B1482,"mmyy")</f>
        <v>0914</v>
      </c>
      <c r="E1482" s="5" t="str">
        <f>LEFT(D1482,2)</f>
        <v>09</v>
      </c>
      <c r="F1482" s="5" t="str">
        <f>TEXT(B1482,"dd")</f>
        <v>16</v>
      </c>
      <c r="G1482" s="5" t="str">
        <f>E1482&amp;F1482</f>
        <v>0916</v>
      </c>
      <c r="H1482" s="4">
        <f>IF($C1482&lt;65,65-$C1482,0)</f>
        <v>10.509</v>
      </c>
      <c r="I1482" s="4">
        <f>IF($C1482&gt;=65,$C1482-65,0)</f>
        <v>0</v>
      </c>
    </row>
    <row r="1483" spans="2:9" x14ac:dyDescent="0.2">
      <c r="B1483" s="9">
        <v>41899</v>
      </c>
      <c r="C1483" s="8">
        <v>56.214500000000001</v>
      </c>
      <c r="D1483" s="5" t="str">
        <f>TEXT(B1483,"mmyy")</f>
        <v>0914</v>
      </c>
      <c r="E1483" s="5" t="str">
        <f>LEFT(D1483,2)</f>
        <v>09</v>
      </c>
      <c r="F1483" s="5" t="str">
        <f>TEXT(B1483,"dd")</f>
        <v>17</v>
      </c>
      <c r="G1483" s="5" t="str">
        <f>E1483&amp;F1483</f>
        <v>0917</v>
      </c>
      <c r="H1483" s="4">
        <f>IF($C1483&lt;65,65-$C1483,0)</f>
        <v>8.785499999999999</v>
      </c>
      <c r="I1483" s="4">
        <f>IF($C1483&gt;=65,$C1483-65,0)</f>
        <v>0</v>
      </c>
    </row>
    <row r="1484" spans="2:9" x14ac:dyDescent="0.2">
      <c r="B1484" s="9">
        <v>41900</v>
      </c>
      <c r="C1484" s="8">
        <v>60.768500000000003</v>
      </c>
      <c r="D1484" s="5" t="str">
        <f>TEXT(B1484,"mmyy")</f>
        <v>0914</v>
      </c>
      <c r="E1484" s="5" t="str">
        <f>LEFT(D1484,2)</f>
        <v>09</v>
      </c>
      <c r="F1484" s="5" t="str">
        <f>TEXT(B1484,"dd")</f>
        <v>18</v>
      </c>
      <c r="G1484" s="5" t="str">
        <f>E1484&amp;F1484</f>
        <v>0918</v>
      </c>
      <c r="H1484" s="4">
        <f>IF($C1484&lt;65,65-$C1484,0)</f>
        <v>4.2314999999999969</v>
      </c>
      <c r="I1484" s="4">
        <f>IF($C1484&gt;=65,$C1484-65,0)</f>
        <v>0</v>
      </c>
    </row>
    <row r="1485" spans="2:9" x14ac:dyDescent="0.2">
      <c r="B1485" s="9">
        <v>41901</v>
      </c>
      <c r="C1485" s="8">
        <v>62.811500000000002</v>
      </c>
      <c r="D1485" s="5" t="str">
        <f>TEXT(B1485,"mmyy")</f>
        <v>0914</v>
      </c>
      <c r="E1485" s="5" t="str">
        <f>LEFT(D1485,2)</f>
        <v>09</v>
      </c>
      <c r="F1485" s="5" t="str">
        <f>TEXT(B1485,"dd")</f>
        <v>19</v>
      </c>
      <c r="G1485" s="5" t="str">
        <f>E1485&amp;F1485</f>
        <v>0919</v>
      </c>
      <c r="H1485" s="4">
        <f>IF($C1485&lt;65,65-$C1485,0)</f>
        <v>2.1884999999999977</v>
      </c>
      <c r="I1485" s="4">
        <f>IF($C1485&gt;=65,$C1485-65,0)</f>
        <v>0</v>
      </c>
    </row>
    <row r="1486" spans="2:9" x14ac:dyDescent="0.2">
      <c r="B1486" s="9">
        <v>41902</v>
      </c>
      <c r="C1486" s="8">
        <v>68.656999999999996</v>
      </c>
      <c r="D1486" s="5" t="str">
        <f>TEXT(B1486,"mmyy")</f>
        <v>0914</v>
      </c>
      <c r="E1486" s="5" t="str">
        <f>LEFT(D1486,2)</f>
        <v>09</v>
      </c>
      <c r="F1486" s="5" t="str">
        <f>TEXT(B1486,"dd")</f>
        <v>20</v>
      </c>
      <c r="G1486" s="5" t="str">
        <f>E1486&amp;F1486</f>
        <v>0920</v>
      </c>
      <c r="H1486" s="4">
        <f>IF($C1486&lt;65,65-$C1486,0)</f>
        <v>0</v>
      </c>
      <c r="I1486" s="4">
        <f>IF($C1486&gt;=65,$C1486-65,0)</f>
        <v>3.6569999999999965</v>
      </c>
    </row>
    <row r="1487" spans="2:9" x14ac:dyDescent="0.2">
      <c r="B1487" s="9">
        <v>41903</v>
      </c>
      <c r="C1487" s="8">
        <v>58.514000000000003</v>
      </c>
      <c r="D1487" s="5" t="str">
        <f>TEXT(B1487,"mmyy")</f>
        <v>0914</v>
      </c>
      <c r="E1487" s="5" t="str">
        <f>LEFT(D1487,2)</f>
        <v>09</v>
      </c>
      <c r="F1487" s="5" t="str">
        <f>TEXT(B1487,"dd")</f>
        <v>21</v>
      </c>
      <c r="G1487" s="5" t="str">
        <f>E1487&amp;F1487</f>
        <v>0921</v>
      </c>
      <c r="H1487" s="4">
        <f>IF($C1487&lt;65,65-$C1487,0)</f>
        <v>6.4859999999999971</v>
      </c>
      <c r="I1487" s="4">
        <f>IF($C1487&gt;=65,$C1487-65,0)</f>
        <v>0</v>
      </c>
    </row>
    <row r="1488" spans="2:9" x14ac:dyDescent="0.2">
      <c r="B1488" s="9">
        <v>41904</v>
      </c>
      <c r="C1488" s="8">
        <v>55.080500000000001</v>
      </c>
      <c r="D1488" s="5" t="str">
        <f>TEXT(B1488,"mmyy")</f>
        <v>0914</v>
      </c>
      <c r="E1488" s="5" t="str">
        <f>LEFT(D1488,2)</f>
        <v>09</v>
      </c>
      <c r="F1488" s="5" t="str">
        <f>TEXT(B1488,"dd")</f>
        <v>22</v>
      </c>
      <c r="G1488" s="5" t="str">
        <f>E1488&amp;F1488</f>
        <v>0922</v>
      </c>
      <c r="H1488" s="4">
        <f>IF($C1488&lt;65,65-$C1488,0)</f>
        <v>9.9194999999999993</v>
      </c>
      <c r="I1488" s="4">
        <f>IF($C1488&gt;=65,$C1488-65,0)</f>
        <v>0</v>
      </c>
    </row>
    <row r="1489" spans="2:9" x14ac:dyDescent="0.2">
      <c r="B1489" s="9">
        <v>41905</v>
      </c>
      <c r="C1489" s="8">
        <v>58.622</v>
      </c>
      <c r="D1489" s="5" t="str">
        <f>TEXT(B1489,"mmyy")</f>
        <v>0914</v>
      </c>
      <c r="E1489" s="5" t="str">
        <f>LEFT(D1489,2)</f>
        <v>09</v>
      </c>
      <c r="F1489" s="5" t="str">
        <f>TEXT(B1489,"dd")</f>
        <v>23</v>
      </c>
      <c r="G1489" s="5" t="str">
        <f>E1489&amp;F1489</f>
        <v>0923</v>
      </c>
      <c r="H1489" s="4">
        <f>IF($C1489&lt;65,65-$C1489,0)</f>
        <v>6.3780000000000001</v>
      </c>
      <c r="I1489" s="4">
        <f>IF($C1489&gt;=65,$C1489-65,0)</f>
        <v>0</v>
      </c>
    </row>
    <row r="1490" spans="2:9" x14ac:dyDescent="0.2">
      <c r="B1490" s="9">
        <v>41906</v>
      </c>
      <c r="C1490" s="8">
        <v>62.118499999999997</v>
      </c>
      <c r="D1490" s="5" t="str">
        <f>TEXT(B1490,"mmyy")</f>
        <v>0914</v>
      </c>
      <c r="E1490" s="5" t="str">
        <f>LEFT(D1490,2)</f>
        <v>09</v>
      </c>
      <c r="F1490" s="5" t="str">
        <f>TEXT(B1490,"dd")</f>
        <v>24</v>
      </c>
      <c r="G1490" s="5" t="str">
        <f>E1490&amp;F1490</f>
        <v>0924</v>
      </c>
      <c r="H1490" s="4">
        <f>IF($C1490&lt;65,65-$C1490,0)</f>
        <v>2.8815000000000026</v>
      </c>
      <c r="I1490" s="4">
        <f>IF($C1490&gt;=65,$C1490-65,0)</f>
        <v>0</v>
      </c>
    </row>
    <row r="1491" spans="2:9" x14ac:dyDescent="0.2">
      <c r="B1491" s="9">
        <v>41907</v>
      </c>
      <c r="C1491" s="8">
        <v>65.457233529999996</v>
      </c>
      <c r="D1491" s="5" t="str">
        <f>TEXT(B1491,"mmyy")</f>
        <v>0914</v>
      </c>
      <c r="E1491" s="5" t="str">
        <f>LEFT(D1491,2)</f>
        <v>09</v>
      </c>
      <c r="F1491" s="5" t="str">
        <f>TEXT(B1491,"dd")</f>
        <v>25</v>
      </c>
      <c r="G1491" s="5" t="str">
        <f>E1491&amp;F1491</f>
        <v>0925</v>
      </c>
      <c r="H1491" s="4">
        <f>IF($C1491&lt;65,65-$C1491,0)</f>
        <v>0</v>
      </c>
      <c r="I1491" s="4">
        <f>IF($C1491&gt;=65,$C1491-65,0)</f>
        <v>0.45723352999999634</v>
      </c>
    </row>
    <row r="1492" spans="2:9" x14ac:dyDescent="0.2">
      <c r="B1492" s="9">
        <v>41908</v>
      </c>
      <c r="C1492" s="8">
        <v>66.955057109999998</v>
      </c>
      <c r="D1492" s="5" t="str">
        <f>TEXT(B1492,"mmyy")</f>
        <v>0914</v>
      </c>
      <c r="E1492" s="5" t="str">
        <f>LEFT(D1492,2)</f>
        <v>09</v>
      </c>
      <c r="F1492" s="5" t="str">
        <f>TEXT(B1492,"dd")</f>
        <v>26</v>
      </c>
      <c r="G1492" s="5" t="str">
        <f>E1492&amp;F1492</f>
        <v>0926</v>
      </c>
      <c r="H1492" s="4">
        <f>IF($C1492&lt;65,65-$C1492,0)</f>
        <v>0</v>
      </c>
      <c r="I1492" s="4">
        <f>IF($C1492&gt;=65,$C1492-65,0)</f>
        <v>1.9550571099999985</v>
      </c>
    </row>
    <row r="1493" spans="2:9" x14ac:dyDescent="0.2">
      <c r="B1493" s="9">
        <v>41909</v>
      </c>
      <c r="C1493" s="8">
        <v>67.540999999999997</v>
      </c>
      <c r="D1493" s="5" t="str">
        <f>TEXT(B1493,"mmyy")</f>
        <v>0914</v>
      </c>
      <c r="E1493" s="5" t="str">
        <f>LEFT(D1493,2)</f>
        <v>09</v>
      </c>
      <c r="F1493" s="5" t="str">
        <f>TEXT(B1493,"dd")</f>
        <v>27</v>
      </c>
      <c r="G1493" s="5" t="str">
        <f>E1493&amp;F1493</f>
        <v>0927</v>
      </c>
      <c r="H1493" s="4">
        <f>IF($C1493&lt;65,65-$C1493,0)</f>
        <v>0</v>
      </c>
      <c r="I1493" s="4">
        <f>IF($C1493&gt;=65,$C1493-65,0)</f>
        <v>2.5409999999999968</v>
      </c>
    </row>
    <row r="1494" spans="2:9" x14ac:dyDescent="0.2">
      <c r="B1494" s="9">
        <v>41910</v>
      </c>
      <c r="C1494" s="8">
        <v>68.396000000000001</v>
      </c>
      <c r="D1494" s="5" t="str">
        <f>TEXT(B1494,"mmyy")</f>
        <v>0914</v>
      </c>
      <c r="E1494" s="5" t="str">
        <f>LEFT(D1494,2)</f>
        <v>09</v>
      </c>
      <c r="F1494" s="5" t="str">
        <f>TEXT(B1494,"dd")</f>
        <v>28</v>
      </c>
      <c r="G1494" s="5" t="str">
        <f>E1494&amp;F1494</f>
        <v>0928</v>
      </c>
      <c r="H1494" s="4">
        <f>IF($C1494&lt;65,65-$C1494,0)</f>
        <v>0</v>
      </c>
      <c r="I1494" s="4">
        <f>IF($C1494&gt;=65,$C1494-65,0)</f>
        <v>3.3960000000000008</v>
      </c>
    </row>
    <row r="1495" spans="2:9" x14ac:dyDescent="0.2">
      <c r="B1495" s="9">
        <v>41911</v>
      </c>
      <c r="C1495" s="8">
        <v>67.527500000000003</v>
      </c>
      <c r="D1495" s="5" t="str">
        <f>TEXT(B1495,"mmyy")</f>
        <v>0914</v>
      </c>
      <c r="E1495" s="5" t="str">
        <f>LEFT(D1495,2)</f>
        <v>09</v>
      </c>
      <c r="F1495" s="5" t="str">
        <f>TEXT(B1495,"dd")</f>
        <v>29</v>
      </c>
      <c r="G1495" s="5" t="str">
        <f>E1495&amp;F1495</f>
        <v>0929</v>
      </c>
      <c r="H1495" s="4">
        <f>IF($C1495&lt;65,65-$C1495,0)</f>
        <v>0</v>
      </c>
      <c r="I1495" s="4">
        <f>IF($C1495&gt;=65,$C1495-65,0)</f>
        <v>2.5275000000000034</v>
      </c>
    </row>
    <row r="1496" spans="2:9" x14ac:dyDescent="0.2">
      <c r="B1496" s="9">
        <v>41912</v>
      </c>
      <c r="C1496" s="8">
        <v>58.724718080000002</v>
      </c>
      <c r="D1496" s="5" t="str">
        <f>TEXT(B1496,"mmyy")</f>
        <v>0914</v>
      </c>
      <c r="E1496" s="5" t="str">
        <f>LEFT(D1496,2)</f>
        <v>09</v>
      </c>
      <c r="F1496" s="5" t="str">
        <f>TEXT(B1496,"dd")</f>
        <v>30</v>
      </c>
      <c r="G1496" s="5" t="str">
        <f>E1496&amp;F1496</f>
        <v>0930</v>
      </c>
      <c r="H1496" s="4">
        <f>IF($C1496&lt;65,65-$C1496,0)</f>
        <v>6.2752819199999976</v>
      </c>
      <c r="I1496" s="4">
        <f>IF($C1496&gt;=65,$C1496-65,0)</f>
        <v>0</v>
      </c>
    </row>
    <row r="1497" spans="2:9" x14ac:dyDescent="0.2">
      <c r="B1497" s="9">
        <v>41913</v>
      </c>
      <c r="C1497" s="8">
        <v>63.009510370000001</v>
      </c>
      <c r="D1497" s="5" t="str">
        <f>TEXT(B1497,"mmyy")</f>
        <v>1014</v>
      </c>
      <c r="E1497" s="5" t="str">
        <f>LEFT(D1497,2)</f>
        <v>10</v>
      </c>
      <c r="F1497" s="5" t="str">
        <f>TEXT(B1497,"dd")</f>
        <v>01</v>
      </c>
      <c r="G1497" s="5" t="str">
        <f>E1497&amp;F1497</f>
        <v>1001</v>
      </c>
      <c r="H1497" s="4">
        <f>IF($C1497&lt;65,65-$C1497,0)</f>
        <v>1.990489629999999</v>
      </c>
      <c r="I1497" s="4">
        <f>IF($C1497&gt;=65,$C1497-65,0)</f>
        <v>0</v>
      </c>
    </row>
    <row r="1498" spans="2:9" x14ac:dyDescent="0.2">
      <c r="B1498" s="9">
        <v>41914</v>
      </c>
      <c r="C1498" s="8">
        <v>70.875500000000002</v>
      </c>
      <c r="D1498" s="5" t="str">
        <f>TEXT(B1498,"mmyy")</f>
        <v>1014</v>
      </c>
      <c r="E1498" s="5" t="str">
        <f>LEFT(D1498,2)</f>
        <v>10</v>
      </c>
      <c r="F1498" s="5" t="str">
        <f>TEXT(B1498,"dd")</f>
        <v>02</v>
      </c>
      <c r="G1498" s="5" t="str">
        <f>E1498&amp;F1498</f>
        <v>1002</v>
      </c>
      <c r="H1498" s="4">
        <f>IF($C1498&lt;65,65-$C1498,0)</f>
        <v>0</v>
      </c>
      <c r="I1498" s="4">
        <f>IF($C1498&gt;=65,$C1498-65,0)</f>
        <v>5.8755000000000024</v>
      </c>
    </row>
    <row r="1499" spans="2:9" x14ac:dyDescent="0.2">
      <c r="B1499" s="9">
        <v>41915</v>
      </c>
      <c r="C1499" s="8">
        <v>54.747500000000002</v>
      </c>
      <c r="D1499" s="5" t="str">
        <f>TEXT(B1499,"mmyy")</f>
        <v>1014</v>
      </c>
      <c r="E1499" s="5" t="str">
        <f>LEFT(D1499,2)</f>
        <v>10</v>
      </c>
      <c r="F1499" s="5" t="str">
        <f>TEXT(B1499,"dd")</f>
        <v>03</v>
      </c>
      <c r="G1499" s="5" t="str">
        <f>E1499&amp;F1499</f>
        <v>1003</v>
      </c>
      <c r="H1499" s="4">
        <f>IF($C1499&lt;65,65-$C1499,0)</f>
        <v>10.252499999999998</v>
      </c>
      <c r="I1499" s="4">
        <f>IF($C1499&gt;=65,$C1499-65,0)</f>
        <v>0</v>
      </c>
    </row>
    <row r="1500" spans="2:9" x14ac:dyDescent="0.2">
      <c r="B1500" s="9">
        <v>41916</v>
      </c>
      <c r="C1500" s="8">
        <v>42.808999999999997</v>
      </c>
      <c r="D1500" s="5" t="str">
        <f>TEXT(B1500,"mmyy")</f>
        <v>1014</v>
      </c>
      <c r="E1500" s="5" t="str">
        <f>LEFT(D1500,2)</f>
        <v>10</v>
      </c>
      <c r="F1500" s="5" t="str">
        <f>TEXT(B1500,"dd")</f>
        <v>04</v>
      </c>
      <c r="G1500" s="5" t="str">
        <f>E1500&amp;F1500</f>
        <v>1004</v>
      </c>
      <c r="H1500" s="4">
        <f>IF($C1500&lt;65,65-$C1500,0)</f>
        <v>22.191000000000003</v>
      </c>
      <c r="I1500" s="4">
        <f>IF($C1500&gt;=65,$C1500-65,0)</f>
        <v>0</v>
      </c>
    </row>
    <row r="1501" spans="2:9" x14ac:dyDescent="0.2">
      <c r="B1501" s="9">
        <v>41917</v>
      </c>
      <c r="C1501" s="8">
        <v>51.075499999999998</v>
      </c>
      <c r="D1501" s="5" t="str">
        <f>TEXT(B1501,"mmyy")</f>
        <v>1014</v>
      </c>
      <c r="E1501" s="5" t="str">
        <f>LEFT(D1501,2)</f>
        <v>10</v>
      </c>
      <c r="F1501" s="5" t="str">
        <f>TEXT(B1501,"dd")</f>
        <v>05</v>
      </c>
      <c r="G1501" s="5" t="str">
        <f>E1501&amp;F1501</f>
        <v>1005</v>
      </c>
      <c r="H1501" s="4">
        <f>IF($C1501&lt;65,65-$C1501,0)</f>
        <v>13.924500000000002</v>
      </c>
      <c r="I1501" s="4">
        <f>IF($C1501&gt;=65,$C1501-65,0)</f>
        <v>0</v>
      </c>
    </row>
    <row r="1502" spans="2:9" x14ac:dyDescent="0.2">
      <c r="B1502" s="9">
        <v>41918</v>
      </c>
      <c r="C1502" s="8">
        <v>55.697000000000003</v>
      </c>
      <c r="D1502" s="5" t="str">
        <f>TEXT(B1502,"mmyy")</f>
        <v>1014</v>
      </c>
      <c r="E1502" s="5" t="str">
        <f>LEFT(D1502,2)</f>
        <v>10</v>
      </c>
      <c r="F1502" s="5" t="str">
        <f>TEXT(B1502,"dd")</f>
        <v>06</v>
      </c>
      <c r="G1502" s="5" t="str">
        <f>E1502&amp;F1502</f>
        <v>1006</v>
      </c>
      <c r="H1502" s="4">
        <f>IF($C1502&lt;65,65-$C1502,0)</f>
        <v>9.3029999999999973</v>
      </c>
      <c r="I1502" s="4">
        <f>IF($C1502&gt;=65,$C1502-65,0)</f>
        <v>0</v>
      </c>
    </row>
    <row r="1503" spans="2:9" x14ac:dyDescent="0.2">
      <c r="B1503" s="9">
        <v>41919</v>
      </c>
      <c r="C1503" s="8">
        <v>55.534999999999997</v>
      </c>
      <c r="D1503" s="5" t="str">
        <f>TEXT(B1503,"mmyy")</f>
        <v>1014</v>
      </c>
      <c r="E1503" s="5" t="str">
        <f>LEFT(D1503,2)</f>
        <v>10</v>
      </c>
      <c r="F1503" s="5" t="str">
        <f>TEXT(B1503,"dd")</f>
        <v>07</v>
      </c>
      <c r="G1503" s="5" t="str">
        <f>E1503&amp;F1503</f>
        <v>1007</v>
      </c>
      <c r="H1503" s="4">
        <f>IF($C1503&lt;65,65-$C1503,0)</f>
        <v>9.4650000000000034</v>
      </c>
      <c r="I1503" s="4">
        <f>IF($C1503&gt;=65,$C1503-65,0)</f>
        <v>0</v>
      </c>
    </row>
    <row r="1504" spans="2:9" x14ac:dyDescent="0.2">
      <c r="B1504" s="9">
        <v>41920</v>
      </c>
      <c r="C1504" s="8">
        <v>55.354999999999997</v>
      </c>
      <c r="D1504" s="5" t="str">
        <f>TEXT(B1504,"mmyy")</f>
        <v>1014</v>
      </c>
      <c r="E1504" s="5" t="str">
        <f>LEFT(D1504,2)</f>
        <v>10</v>
      </c>
      <c r="F1504" s="5" t="str">
        <f>TEXT(B1504,"dd")</f>
        <v>08</v>
      </c>
      <c r="G1504" s="5" t="str">
        <f>E1504&amp;F1504</f>
        <v>1008</v>
      </c>
      <c r="H1504" s="4">
        <f>IF($C1504&lt;65,65-$C1504,0)</f>
        <v>9.6450000000000031</v>
      </c>
      <c r="I1504" s="4">
        <f>IF($C1504&gt;=65,$C1504-65,0)</f>
        <v>0</v>
      </c>
    </row>
    <row r="1505" spans="2:9" x14ac:dyDescent="0.2">
      <c r="B1505" s="9">
        <v>41921</v>
      </c>
      <c r="C1505" s="8">
        <v>54.099499999999999</v>
      </c>
      <c r="D1505" s="5" t="str">
        <f>TEXT(B1505,"mmyy")</f>
        <v>1014</v>
      </c>
      <c r="E1505" s="5" t="str">
        <f>LEFT(D1505,2)</f>
        <v>10</v>
      </c>
      <c r="F1505" s="5" t="str">
        <f>TEXT(B1505,"dd")</f>
        <v>09</v>
      </c>
      <c r="G1505" s="5" t="str">
        <f>E1505&amp;F1505</f>
        <v>1009</v>
      </c>
      <c r="H1505" s="4">
        <f>IF($C1505&lt;65,65-$C1505,0)</f>
        <v>10.900500000000001</v>
      </c>
      <c r="I1505" s="4">
        <f>IF($C1505&gt;=65,$C1505-65,0)</f>
        <v>0</v>
      </c>
    </row>
    <row r="1506" spans="2:9" x14ac:dyDescent="0.2">
      <c r="B1506" s="9">
        <v>41922</v>
      </c>
      <c r="C1506" s="8">
        <v>48.932296559999997</v>
      </c>
      <c r="D1506" s="5" t="str">
        <f>TEXT(B1506,"mmyy")</f>
        <v>1014</v>
      </c>
      <c r="E1506" s="5" t="str">
        <f>LEFT(D1506,2)</f>
        <v>10</v>
      </c>
      <c r="F1506" s="5" t="str">
        <f>TEXT(B1506,"dd")</f>
        <v>10</v>
      </c>
      <c r="G1506" s="5" t="str">
        <f>E1506&amp;F1506</f>
        <v>1010</v>
      </c>
      <c r="H1506" s="4">
        <f>IF($C1506&lt;65,65-$C1506,0)</f>
        <v>16.067703440000003</v>
      </c>
      <c r="I1506" s="4">
        <f>IF($C1506&gt;=65,$C1506-65,0)</f>
        <v>0</v>
      </c>
    </row>
    <row r="1507" spans="2:9" x14ac:dyDescent="0.2">
      <c r="B1507" s="9">
        <v>41923</v>
      </c>
      <c r="C1507" s="8">
        <v>49.230499999999999</v>
      </c>
      <c r="D1507" s="5" t="str">
        <f>TEXT(B1507,"mmyy")</f>
        <v>1014</v>
      </c>
      <c r="E1507" s="5" t="str">
        <f>LEFT(D1507,2)</f>
        <v>10</v>
      </c>
      <c r="F1507" s="5" t="str">
        <f>TEXT(B1507,"dd")</f>
        <v>11</v>
      </c>
      <c r="G1507" s="5" t="str">
        <f>E1507&amp;F1507</f>
        <v>1011</v>
      </c>
      <c r="H1507" s="4">
        <f>IF($C1507&lt;65,65-$C1507,0)</f>
        <v>15.769500000000001</v>
      </c>
      <c r="I1507" s="4">
        <f>IF($C1507&gt;=65,$C1507-65,0)</f>
        <v>0</v>
      </c>
    </row>
    <row r="1508" spans="2:9" x14ac:dyDescent="0.2">
      <c r="B1508" s="9">
        <v>41924</v>
      </c>
      <c r="C1508" s="8">
        <v>52.638187279999997</v>
      </c>
      <c r="D1508" s="5" t="str">
        <f>TEXT(B1508,"mmyy")</f>
        <v>1014</v>
      </c>
      <c r="E1508" s="5" t="str">
        <f>LEFT(D1508,2)</f>
        <v>10</v>
      </c>
      <c r="F1508" s="5" t="str">
        <f>TEXT(B1508,"dd")</f>
        <v>12</v>
      </c>
      <c r="G1508" s="5" t="str">
        <f>E1508&amp;F1508</f>
        <v>1012</v>
      </c>
      <c r="H1508" s="4">
        <f>IF($C1508&lt;65,65-$C1508,0)</f>
        <v>12.361812720000003</v>
      </c>
      <c r="I1508" s="4">
        <f>IF($C1508&gt;=65,$C1508-65,0)</f>
        <v>0</v>
      </c>
    </row>
    <row r="1509" spans="2:9" x14ac:dyDescent="0.2">
      <c r="B1509" s="9">
        <v>41925</v>
      </c>
      <c r="C1509" s="8">
        <v>67.635499999999993</v>
      </c>
      <c r="D1509" s="5" t="str">
        <f>TEXT(B1509,"mmyy")</f>
        <v>1014</v>
      </c>
      <c r="E1509" s="5" t="str">
        <f>LEFT(D1509,2)</f>
        <v>10</v>
      </c>
      <c r="F1509" s="5" t="str">
        <f>TEXT(B1509,"dd")</f>
        <v>13</v>
      </c>
      <c r="G1509" s="5" t="str">
        <f>E1509&amp;F1509</f>
        <v>1013</v>
      </c>
      <c r="H1509" s="4">
        <f>IF($C1509&lt;65,65-$C1509,0)</f>
        <v>0</v>
      </c>
      <c r="I1509" s="4">
        <f>IF($C1509&gt;=65,$C1509-65,0)</f>
        <v>2.6354999999999933</v>
      </c>
    </row>
    <row r="1510" spans="2:9" x14ac:dyDescent="0.2">
      <c r="B1510" s="9">
        <v>41926</v>
      </c>
      <c r="C1510" s="8">
        <v>59.252000000000002</v>
      </c>
      <c r="D1510" s="5" t="str">
        <f>TEXT(B1510,"mmyy")</f>
        <v>1014</v>
      </c>
      <c r="E1510" s="5" t="str">
        <f>LEFT(D1510,2)</f>
        <v>10</v>
      </c>
      <c r="F1510" s="5" t="str">
        <f>TEXT(B1510,"dd")</f>
        <v>14</v>
      </c>
      <c r="G1510" s="5" t="str">
        <f>E1510&amp;F1510</f>
        <v>1014</v>
      </c>
      <c r="H1510" s="4">
        <f>IF($C1510&lt;65,65-$C1510,0)</f>
        <v>5.7479999999999976</v>
      </c>
      <c r="I1510" s="4">
        <f>IF($C1510&gt;=65,$C1510-65,0)</f>
        <v>0</v>
      </c>
    </row>
    <row r="1511" spans="2:9" x14ac:dyDescent="0.2">
      <c r="B1511" s="9">
        <v>41927</v>
      </c>
      <c r="C1511" s="8">
        <v>54.545000000000002</v>
      </c>
      <c r="D1511" s="5" t="str">
        <f>TEXT(B1511,"mmyy")</f>
        <v>1014</v>
      </c>
      <c r="E1511" s="5" t="str">
        <f>LEFT(D1511,2)</f>
        <v>10</v>
      </c>
      <c r="F1511" s="5" t="str">
        <f>TEXT(B1511,"dd")</f>
        <v>15</v>
      </c>
      <c r="G1511" s="5" t="str">
        <f>E1511&amp;F1511</f>
        <v>1015</v>
      </c>
      <c r="H1511" s="4">
        <f>IF($C1511&lt;65,65-$C1511,0)</f>
        <v>10.454999999999998</v>
      </c>
      <c r="I1511" s="4">
        <f>IF($C1511&gt;=65,$C1511-65,0)</f>
        <v>0</v>
      </c>
    </row>
    <row r="1512" spans="2:9" x14ac:dyDescent="0.2">
      <c r="B1512" s="9">
        <v>41928</v>
      </c>
      <c r="C1512" s="8">
        <v>56.633000000000003</v>
      </c>
      <c r="D1512" s="5" t="str">
        <f>TEXT(B1512,"mmyy")</f>
        <v>1014</v>
      </c>
      <c r="E1512" s="5" t="str">
        <f>LEFT(D1512,2)</f>
        <v>10</v>
      </c>
      <c r="F1512" s="5" t="str">
        <f>TEXT(B1512,"dd")</f>
        <v>16</v>
      </c>
      <c r="G1512" s="5" t="str">
        <f>E1512&amp;F1512</f>
        <v>1016</v>
      </c>
      <c r="H1512" s="4">
        <f>IF($C1512&lt;65,65-$C1512,0)</f>
        <v>8.3669999999999973</v>
      </c>
      <c r="I1512" s="4">
        <f>IF($C1512&gt;=65,$C1512-65,0)</f>
        <v>0</v>
      </c>
    </row>
    <row r="1513" spans="2:9" x14ac:dyDescent="0.2">
      <c r="B1513" s="9">
        <v>41929</v>
      </c>
      <c r="C1513" s="8">
        <v>58.396999999999998</v>
      </c>
      <c r="D1513" s="5" t="str">
        <f>TEXT(B1513,"mmyy")</f>
        <v>1014</v>
      </c>
      <c r="E1513" s="5" t="str">
        <f>LEFT(D1513,2)</f>
        <v>10</v>
      </c>
      <c r="F1513" s="5" t="str">
        <f>TEXT(B1513,"dd")</f>
        <v>17</v>
      </c>
      <c r="G1513" s="5" t="str">
        <f>E1513&amp;F1513</f>
        <v>1017</v>
      </c>
      <c r="H1513" s="4">
        <f>IF($C1513&lt;65,65-$C1513,0)</f>
        <v>6.6030000000000015</v>
      </c>
      <c r="I1513" s="4">
        <f>IF($C1513&gt;=65,$C1513-65,0)</f>
        <v>0</v>
      </c>
    </row>
    <row r="1514" spans="2:9" x14ac:dyDescent="0.2">
      <c r="B1514" s="9">
        <v>41930</v>
      </c>
      <c r="C1514" s="8">
        <v>45.234499999999997</v>
      </c>
      <c r="D1514" s="5" t="str">
        <f>TEXT(B1514,"mmyy")</f>
        <v>1014</v>
      </c>
      <c r="E1514" s="5" t="str">
        <f>LEFT(D1514,2)</f>
        <v>10</v>
      </c>
      <c r="F1514" s="5" t="str">
        <f>TEXT(B1514,"dd")</f>
        <v>18</v>
      </c>
      <c r="G1514" s="5" t="str">
        <f>E1514&amp;F1514</f>
        <v>1018</v>
      </c>
      <c r="H1514" s="4">
        <f>IF($C1514&lt;65,65-$C1514,0)</f>
        <v>19.765500000000003</v>
      </c>
      <c r="I1514" s="4">
        <f>IF($C1514&gt;=65,$C1514-65,0)</f>
        <v>0</v>
      </c>
    </row>
    <row r="1515" spans="2:9" x14ac:dyDescent="0.2">
      <c r="B1515" s="9">
        <v>41931</v>
      </c>
      <c r="C1515" s="8">
        <v>46.143500000000003</v>
      </c>
      <c r="D1515" s="5" t="str">
        <f>TEXT(B1515,"mmyy")</f>
        <v>1014</v>
      </c>
      <c r="E1515" s="5" t="str">
        <f>LEFT(D1515,2)</f>
        <v>10</v>
      </c>
      <c r="F1515" s="5" t="str">
        <f>TEXT(B1515,"dd")</f>
        <v>19</v>
      </c>
      <c r="G1515" s="5" t="str">
        <f>E1515&amp;F1515</f>
        <v>1019</v>
      </c>
      <c r="H1515" s="4">
        <f>IF($C1515&lt;65,65-$C1515,0)</f>
        <v>18.856499999999997</v>
      </c>
      <c r="I1515" s="4">
        <f>IF($C1515&gt;=65,$C1515-65,0)</f>
        <v>0</v>
      </c>
    </row>
    <row r="1516" spans="2:9" x14ac:dyDescent="0.2">
      <c r="B1516" s="9">
        <v>41932</v>
      </c>
      <c r="C1516" s="8">
        <v>55.017499999999998</v>
      </c>
      <c r="D1516" s="5" t="str">
        <f>TEXT(B1516,"mmyy")</f>
        <v>1014</v>
      </c>
      <c r="E1516" s="5" t="str">
        <f>LEFT(D1516,2)</f>
        <v>10</v>
      </c>
      <c r="F1516" s="5" t="str">
        <f>TEXT(B1516,"dd")</f>
        <v>20</v>
      </c>
      <c r="G1516" s="5" t="str">
        <f>E1516&amp;F1516</f>
        <v>1020</v>
      </c>
      <c r="H1516" s="4">
        <f>IF($C1516&lt;65,65-$C1516,0)</f>
        <v>9.9825000000000017</v>
      </c>
      <c r="I1516" s="4">
        <f>IF($C1516&gt;=65,$C1516-65,0)</f>
        <v>0</v>
      </c>
    </row>
    <row r="1517" spans="2:9" x14ac:dyDescent="0.2">
      <c r="B1517" s="9">
        <v>41933</v>
      </c>
      <c r="C1517" s="8">
        <v>47.003</v>
      </c>
      <c r="D1517" s="5" t="str">
        <f>TEXT(B1517,"mmyy")</f>
        <v>1014</v>
      </c>
      <c r="E1517" s="5" t="str">
        <f>LEFT(D1517,2)</f>
        <v>10</v>
      </c>
      <c r="F1517" s="5" t="str">
        <f>TEXT(B1517,"dd")</f>
        <v>21</v>
      </c>
      <c r="G1517" s="5" t="str">
        <f>E1517&amp;F1517</f>
        <v>1021</v>
      </c>
      <c r="H1517" s="4">
        <f>IF($C1517&lt;65,65-$C1517,0)</f>
        <v>17.997</v>
      </c>
      <c r="I1517" s="4">
        <f>IF($C1517&gt;=65,$C1517-65,0)</f>
        <v>0</v>
      </c>
    </row>
    <row r="1518" spans="2:9" x14ac:dyDescent="0.2">
      <c r="B1518" s="9">
        <v>41934</v>
      </c>
      <c r="C1518" s="8">
        <v>45.162500000000001</v>
      </c>
      <c r="D1518" s="5" t="str">
        <f>TEXT(B1518,"mmyy")</f>
        <v>1014</v>
      </c>
      <c r="E1518" s="5" t="str">
        <f>LEFT(D1518,2)</f>
        <v>10</v>
      </c>
      <c r="F1518" s="5" t="str">
        <f>TEXT(B1518,"dd")</f>
        <v>22</v>
      </c>
      <c r="G1518" s="5" t="str">
        <f>E1518&amp;F1518</f>
        <v>1022</v>
      </c>
      <c r="H1518" s="4">
        <f>IF($C1518&lt;65,65-$C1518,0)</f>
        <v>19.837499999999999</v>
      </c>
      <c r="I1518" s="4">
        <f>IF($C1518&gt;=65,$C1518-65,0)</f>
        <v>0</v>
      </c>
    </row>
    <row r="1519" spans="2:9" x14ac:dyDescent="0.2">
      <c r="B1519" s="9">
        <v>41935</v>
      </c>
      <c r="C1519" s="8">
        <v>46.908499999999997</v>
      </c>
      <c r="D1519" s="5" t="str">
        <f>TEXT(B1519,"mmyy")</f>
        <v>1014</v>
      </c>
      <c r="E1519" s="5" t="str">
        <f>LEFT(D1519,2)</f>
        <v>10</v>
      </c>
      <c r="F1519" s="5" t="str">
        <f>TEXT(B1519,"dd")</f>
        <v>23</v>
      </c>
      <c r="G1519" s="5" t="str">
        <f>E1519&amp;F1519</f>
        <v>1023</v>
      </c>
      <c r="H1519" s="4">
        <f>IF($C1519&lt;65,65-$C1519,0)</f>
        <v>18.091500000000003</v>
      </c>
      <c r="I1519" s="4">
        <f>IF($C1519&gt;=65,$C1519-65,0)</f>
        <v>0</v>
      </c>
    </row>
    <row r="1520" spans="2:9" x14ac:dyDescent="0.2">
      <c r="B1520" s="9">
        <v>41936</v>
      </c>
      <c r="C1520" s="8">
        <v>55.4405</v>
      </c>
      <c r="D1520" s="5" t="str">
        <f>TEXT(B1520,"mmyy")</f>
        <v>1014</v>
      </c>
      <c r="E1520" s="5" t="str">
        <f>LEFT(D1520,2)</f>
        <v>10</v>
      </c>
      <c r="F1520" s="5" t="str">
        <f>TEXT(B1520,"dd")</f>
        <v>24</v>
      </c>
      <c r="G1520" s="5" t="str">
        <f>E1520&amp;F1520</f>
        <v>1024</v>
      </c>
      <c r="H1520" s="4">
        <f>IF($C1520&lt;65,65-$C1520,0)</f>
        <v>9.5594999999999999</v>
      </c>
      <c r="I1520" s="4">
        <f>IF($C1520&gt;=65,$C1520-65,0)</f>
        <v>0</v>
      </c>
    </row>
    <row r="1521" spans="2:9" x14ac:dyDescent="0.2">
      <c r="B1521" s="9">
        <v>41937</v>
      </c>
      <c r="C1521" s="8">
        <v>58.856000000000002</v>
      </c>
      <c r="D1521" s="5" t="str">
        <f>TEXT(B1521,"mmyy")</f>
        <v>1014</v>
      </c>
      <c r="E1521" s="5" t="str">
        <f>LEFT(D1521,2)</f>
        <v>10</v>
      </c>
      <c r="F1521" s="5" t="str">
        <f>TEXT(B1521,"dd")</f>
        <v>25</v>
      </c>
      <c r="G1521" s="5" t="str">
        <f>E1521&amp;F1521</f>
        <v>1025</v>
      </c>
      <c r="H1521" s="4">
        <f>IF($C1521&lt;65,65-$C1521,0)</f>
        <v>6.1439999999999984</v>
      </c>
      <c r="I1521" s="4">
        <f>IF($C1521&gt;=65,$C1521-65,0)</f>
        <v>0</v>
      </c>
    </row>
    <row r="1522" spans="2:9" x14ac:dyDescent="0.2">
      <c r="B1522" s="9">
        <v>41938</v>
      </c>
      <c r="C1522" s="8">
        <v>54.085999999999999</v>
      </c>
      <c r="D1522" s="5" t="str">
        <f>TEXT(B1522,"mmyy")</f>
        <v>1014</v>
      </c>
      <c r="E1522" s="5" t="str">
        <f>LEFT(D1522,2)</f>
        <v>10</v>
      </c>
      <c r="F1522" s="5" t="str">
        <f>TEXT(B1522,"dd")</f>
        <v>26</v>
      </c>
      <c r="G1522" s="5" t="str">
        <f>E1522&amp;F1522</f>
        <v>1026</v>
      </c>
      <c r="H1522" s="4">
        <f>IF($C1522&lt;65,65-$C1522,0)</f>
        <v>10.914000000000001</v>
      </c>
      <c r="I1522" s="4">
        <f>IF($C1522&gt;=65,$C1522-65,0)</f>
        <v>0</v>
      </c>
    </row>
    <row r="1523" spans="2:9" x14ac:dyDescent="0.2">
      <c r="B1523" s="9">
        <v>41939</v>
      </c>
      <c r="C1523" s="8">
        <v>66.456500000000005</v>
      </c>
      <c r="D1523" s="5" t="str">
        <f>TEXT(B1523,"mmyy")</f>
        <v>1014</v>
      </c>
      <c r="E1523" s="5" t="str">
        <f>LEFT(D1523,2)</f>
        <v>10</v>
      </c>
      <c r="F1523" s="5" t="str">
        <f>TEXT(B1523,"dd")</f>
        <v>27</v>
      </c>
      <c r="G1523" s="5" t="str">
        <f>E1523&amp;F1523</f>
        <v>1027</v>
      </c>
      <c r="H1523" s="4">
        <f>IF($C1523&lt;65,65-$C1523,0)</f>
        <v>0</v>
      </c>
      <c r="I1523" s="4">
        <f>IF($C1523&gt;=65,$C1523-65,0)</f>
        <v>1.4565000000000055</v>
      </c>
    </row>
    <row r="1524" spans="2:9" x14ac:dyDescent="0.2">
      <c r="B1524" s="9">
        <v>41940</v>
      </c>
      <c r="C1524" s="8">
        <v>52.461500000000001</v>
      </c>
      <c r="D1524" s="5" t="str">
        <f>TEXT(B1524,"mmyy")</f>
        <v>1014</v>
      </c>
      <c r="E1524" s="5" t="str">
        <f>LEFT(D1524,2)</f>
        <v>10</v>
      </c>
      <c r="F1524" s="5" t="str">
        <f>TEXT(B1524,"dd")</f>
        <v>28</v>
      </c>
      <c r="G1524" s="5" t="str">
        <f>E1524&amp;F1524</f>
        <v>1028</v>
      </c>
      <c r="H1524" s="4">
        <f>IF($C1524&lt;65,65-$C1524,0)</f>
        <v>12.538499999999999</v>
      </c>
      <c r="I1524" s="4">
        <f>IF($C1524&gt;=65,$C1524-65,0)</f>
        <v>0</v>
      </c>
    </row>
    <row r="1525" spans="2:9" x14ac:dyDescent="0.2">
      <c r="B1525" s="9">
        <v>41941</v>
      </c>
      <c r="C1525" s="8">
        <v>45.297499999999999</v>
      </c>
      <c r="D1525" s="5" t="str">
        <f>TEXT(B1525,"mmyy")</f>
        <v>1014</v>
      </c>
      <c r="E1525" s="5" t="str">
        <f>LEFT(D1525,2)</f>
        <v>10</v>
      </c>
      <c r="F1525" s="5" t="str">
        <f>TEXT(B1525,"dd")</f>
        <v>29</v>
      </c>
      <c r="G1525" s="5" t="str">
        <f>E1525&amp;F1525</f>
        <v>1029</v>
      </c>
      <c r="H1525" s="4">
        <f>IF($C1525&lt;65,65-$C1525,0)</f>
        <v>19.702500000000001</v>
      </c>
      <c r="I1525" s="4">
        <f>IF($C1525&gt;=65,$C1525-65,0)</f>
        <v>0</v>
      </c>
    </row>
    <row r="1526" spans="2:9" x14ac:dyDescent="0.2">
      <c r="B1526" s="9">
        <v>41942</v>
      </c>
      <c r="C1526" s="8">
        <v>45.810499999999998</v>
      </c>
      <c r="D1526" s="5" t="str">
        <f>TEXT(B1526,"mmyy")</f>
        <v>1014</v>
      </c>
      <c r="E1526" s="5" t="str">
        <f>LEFT(D1526,2)</f>
        <v>10</v>
      </c>
      <c r="F1526" s="5" t="str">
        <f>TEXT(B1526,"dd")</f>
        <v>30</v>
      </c>
      <c r="G1526" s="5" t="str">
        <f>E1526&amp;F1526</f>
        <v>1030</v>
      </c>
      <c r="H1526" s="4">
        <f>IF($C1526&lt;65,65-$C1526,0)</f>
        <v>19.189500000000002</v>
      </c>
      <c r="I1526" s="4">
        <f>IF($C1526&gt;=65,$C1526-65,0)</f>
        <v>0</v>
      </c>
    </row>
    <row r="1527" spans="2:9" x14ac:dyDescent="0.2">
      <c r="B1527" s="9">
        <v>41943</v>
      </c>
      <c r="C1527" s="8">
        <v>37.701500000000003</v>
      </c>
      <c r="D1527" s="5" t="str">
        <f>TEXT(B1527,"mmyy")</f>
        <v>1014</v>
      </c>
      <c r="E1527" s="5" t="str">
        <f>LEFT(D1527,2)</f>
        <v>10</v>
      </c>
      <c r="F1527" s="5" t="str">
        <f>TEXT(B1527,"dd")</f>
        <v>31</v>
      </c>
      <c r="G1527" s="5" t="str">
        <f>E1527&amp;F1527</f>
        <v>1031</v>
      </c>
      <c r="H1527" s="4">
        <f>IF($C1527&lt;65,65-$C1527,0)</f>
        <v>27.298499999999997</v>
      </c>
      <c r="I1527" s="4">
        <f>IF($C1527&gt;=65,$C1527-65,0)</f>
        <v>0</v>
      </c>
    </row>
    <row r="1528" spans="2:9" x14ac:dyDescent="0.2">
      <c r="B1528" s="9">
        <v>41944</v>
      </c>
      <c r="C1528" s="8">
        <v>34.313000000000002</v>
      </c>
      <c r="D1528" s="5" t="str">
        <f>TEXT(B1528,"mmyy")</f>
        <v>1114</v>
      </c>
      <c r="E1528" s="5" t="str">
        <f>LEFT(D1528,2)</f>
        <v>11</v>
      </c>
      <c r="F1528" s="5" t="str">
        <f>TEXT(B1528,"dd")</f>
        <v>01</v>
      </c>
      <c r="G1528" s="5" t="str">
        <f>E1528&amp;F1528</f>
        <v>1101</v>
      </c>
      <c r="H1528" s="4">
        <f>IF($C1528&lt;65,65-$C1528,0)</f>
        <v>30.686999999999998</v>
      </c>
      <c r="I1528" s="4">
        <f>IF($C1528&gt;=65,$C1528-65,0)</f>
        <v>0</v>
      </c>
    </row>
    <row r="1529" spans="2:9" x14ac:dyDescent="0.2">
      <c r="B1529" s="9">
        <v>41945</v>
      </c>
      <c r="C1529" s="8">
        <v>37.741999999999997</v>
      </c>
      <c r="D1529" s="5" t="str">
        <f>TEXT(B1529,"mmyy")</f>
        <v>1114</v>
      </c>
      <c r="E1529" s="5" t="str">
        <f>LEFT(D1529,2)</f>
        <v>11</v>
      </c>
      <c r="F1529" s="5" t="str">
        <f>TEXT(B1529,"dd")</f>
        <v>02</v>
      </c>
      <c r="G1529" s="5" t="str">
        <f>E1529&amp;F1529</f>
        <v>1102</v>
      </c>
      <c r="H1529" s="4">
        <f>IF($C1529&lt;65,65-$C1529,0)</f>
        <v>27.258000000000003</v>
      </c>
      <c r="I1529" s="4">
        <f>IF($C1529&gt;=65,$C1529-65,0)</f>
        <v>0</v>
      </c>
    </row>
    <row r="1530" spans="2:9" x14ac:dyDescent="0.2">
      <c r="B1530" s="9">
        <v>41946</v>
      </c>
      <c r="C1530" s="8">
        <v>53.991500000000002</v>
      </c>
      <c r="D1530" s="5" t="str">
        <f>TEXT(B1530,"mmyy")</f>
        <v>1114</v>
      </c>
      <c r="E1530" s="5" t="str">
        <f>LEFT(D1530,2)</f>
        <v>11</v>
      </c>
      <c r="F1530" s="5" t="str">
        <f>TEXT(B1530,"dd")</f>
        <v>03</v>
      </c>
      <c r="G1530" s="5" t="str">
        <f>E1530&amp;F1530</f>
        <v>1103</v>
      </c>
      <c r="H1530" s="4">
        <f>IF($C1530&lt;65,65-$C1530,0)</f>
        <v>11.008499999999998</v>
      </c>
      <c r="I1530" s="4">
        <f>IF($C1530&gt;=65,$C1530-65,0)</f>
        <v>0</v>
      </c>
    </row>
    <row r="1531" spans="2:9" x14ac:dyDescent="0.2">
      <c r="B1531" s="9">
        <v>41947</v>
      </c>
      <c r="C1531" s="8">
        <v>47.722999999999999</v>
      </c>
      <c r="D1531" s="5" t="str">
        <f>TEXT(B1531,"mmyy")</f>
        <v>1114</v>
      </c>
      <c r="E1531" s="5" t="str">
        <f>LEFT(D1531,2)</f>
        <v>11</v>
      </c>
      <c r="F1531" s="5" t="str">
        <f>TEXT(B1531,"dd")</f>
        <v>04</v>
      </c>
      <c r="G1531" s="5" t="str">
        <f>E1531&amp;F1531</f>
        <v>1104</v>
      </c>
      <c r="H1531" s="4">
        <f>IF($C1531&lt;65,65-$C1531,0)</f>
        <v>17.277000000000001</v>
      </c>
      <c r="I1531" s="4">
        <f>IF($C1531&gt;=65,$C1531-65,0)</f>
        <v>0</v>
      </c>
    </row>
    <row r="1532" spans="2:9" x14ac:dyDescent="0.2">
      <c r="B1532" s="9">
        <v>41948</v>
      </c>
      <c r="C1532" s="8">
        <v>48.218000000000004</v>
      </c>
      <c r="D1532" s="5" t="str">
        <f>TEXT(B1532,"mmyy")</f>
        <v>1114</v>
      </c>
      <c r="E1532" s="5" t="str">
        <f>LEFT(D1532,2)</f>
        <v>11</v>
      </c>
      <c r="F1532" s="5" t="str">
        <f>TEXT(B1532,"dd")</f>
        <v>05</v>
      </c>
      <c r="G1532" s="5" t="str">
        <f>E1532&amp;F1532</f>
        <v>1105</v>
      </c>
      <c r="H1532" s="4">
        <f>IF($C1532&lt;65,65-$C1532,0)</f>
        <v>16.781999999999996</v>
      </c>
      <c r="I1532" s="4">
        <f>IF($C1532&gt;=65,$C1532-65,0)</f>
        <v>0</v>
      </c>
    </row>
    <row r="1533" spans="2:9" x14ac:dyDescent="0.2">
      <c r="B1533" s="9">
        <v>41949</v>
      </c>
      <c r="C1533" s="8">
        <v>41.45</v>
      </c>
      <c r="D1533" s="5" t="str">
        <f>TEXT(B1533,"mmyy")</f>
        <v>1114</v>
      </c>
      <c r="E1533" s="5" t="str">
        <f>LEFT(D1533,2)</f>
        <v>11</v>
      </c>
      <c r="F1533" s="5" t="str">
        <f>TEXT(B1533,"dd")</f>
        <v>06</v>
      </c>
      <c r="G1533" s="5" t="str">
        <f>E1533&amp;F1533</f>
        <v>1106</v>
      </c>
      <c r="H1533" s="4">
        <f>IF($C1533&lt;65,65-$C1533,0)</f>
        <v>23.549999999999997</v>
      </c>
      <c r="I1533" s="4">
        <f>IF($C1533&gt;=65,$C1533-65,0)</f>
        <v>0</v>
      </c>
    </row>
    <row r="1534" spans="2:9" x14ac:dyDescent="0.2">
      <c r="B1534" s="9">
        <v>41950</v>
      </c>
      <c r="C1534" s="8">
        <v>39.578000000000003</v>
      </c>
      <c r="D1534" s="5" t="str">
        <f>TEXT(B1534,"mmyy")</f>
        <v>1114</v>
      </c>
      <c r="E1534" s="5" t="str">
        <f>LEFT(D1534,2)</f>
        <v>11</v>
      </c>
      <c r="F1534" s="5" t="str">
        <f>TEXT(B1534,"dd")</f>
        <v>07</v>
      </c>
      <c r="G1534" s="5" t="str">
        <f>E1534&amp;F1534</f>
        <v>1107</v>
      </c>
      <c r="H1534" s="4">
        <f>IF($C1534&lt;65,65-$C1534,0)</f>
        <v>25.421999999999997</v>
      </c>
      <c r="I1534" s="4">
        <f>IF($C1534&gt;=65,$C1534-65,0)</f>
        <v>0</v>
      </c>
    </row>
    <row r="1535" spans="2:9" x14ac:dyDescent="0.2">
      <c r="B1535" s="9">
        <v>41951</v>
      </c>
      <c r="C1535" s="8">
        <v>39.353000000000002</v>
      </c>
      <c r="D1535" s="5" t="str">
        <f>TEXT(B1535,"mmyy")</f>
        <v>1114</v>
      </c>
      <c r="E1535" s="5" t="str">
        <f>LEFT(D1535,2)</f>
        <v>11</v>
      </c>
      <c r="F1535" s="5" t="str">
        <f>TEXT(B1535,"dd")</f>
        <v>08</v>
      </c>
      <c r="G1535" s="5" t="str">
        <f>E1535&amp;F1535</f>
        <v>1108</v>
      </c>
      <c r="H1535" s="4">
        <f>IF($C1535&lt;65,65-$C1535,0)</f>
        <v>25.646999999999998</v>
      </c>
      <c r="I1535" s="4">
        <f>IF($C1535&gt;=65,$C1535-65,0)</f>
        <v>0</v>
      </c>
    </row>
    <row r="1536" spans="2:9" x14ac:dyDescent="0.2">
      <c r="B1536" s="9">
        <v>41952</v>
      </c>
      <c r="C1536" s="8">
        <v>40.180999999999997</v>
      </c>
      <c r="D1536" s="5" t="str">
        <f>TEXT(B1536,"mmyy")</f>
        <v>1114</v>
      </c>
      <c r="E1536" s="5" t="str">
        <f>LEFT(D1536,2)</f>
        <v>11</v>
      </c>
      <c r="F1536" s="5" t="str">
        <f>TEXT(B1536,"dd")</f>
        <v>09</v>
      </c>
      <c r="G1536" s="5" t="str">
        <f>E1536&amp;F1536</f>
        <v>1109</v>
      </c>
      <c r="H1536" s="4">
        <f>IF($C1536&lt;65,65-$C1536,0)</f>
        <v>24.819000000000003</v>
      </c>
      <c r="I1536" s="4">
        <f>IF($C1536&gt;=65,$C1536-65,0)</f>
        <v>0</v>
      </c>
    </row>
    <row r="1537" spans="2:9" x14ac:dyDescent="0.2">
      <c r="B1537" s="9">
        <v>41953</v>
      </c>
      <c r="C1537" s="8">
        <v>51.575000000000003</v>
      </c>
      <c r="D1537" s="5" t="str">
        <f>TEXT(B1537,"mmyy")</f>
        <v>1114</v>
      </c>
      <c r="E1537" s="5" t="str">
        <f>LEFT(D1537,2)</f>
        <v>11</v>
      </c>
      <c r="F1537" s="5" t="str">
        <f>TEXT(B1537,"dd")</f>
        <v>10</v>
      </c>
      <c r="G1537" s="5" t="str">
        <f>E1537&amp;F1537</f>
        <v>1110</v>
      </c>
      <c r="H1537" s="4">
        <f>IF($C1537&lt;65,65-$C1537,0)</f>
        <v>13.424999999999997</v>
      </c>
      <c r="I1537" s="4">
        <f>IF($C1537&gt;=65,$C1537-65,0)</f>
        <v>0</v>
      </c>
    </row>
    <row r="1538" spans="2:9" x14ac:dyDescent="0.2">
      <c r="B1538" s="9">
        <v>41954</v>
      </c>
      <c r="C1538" s="8">
        <v>46.395499999999998</v>
      </c>
      <c r="D1538" s="5" t="str">
        <f>TEXT(B1538,"mmyy")</f>
        <v>1114</v>
      </c>
      <c r="E1538" s="5" t="str">
        <f>LEFT(D1538,2)</f>
        <v>11</v>
      </c>
      <c r="F1538" s="5" t="str">
        <f>TEXT(B1538,"dd")</f>
        <v>11</v>
      </c>
      <c r="G1538" s="5" t="str">
        <f>E1538&amp;F1538</f>
        <v>1111</v>
      </c>
      <c r="H1538" s="4">
        <f>IF($C1538&lt;65,65-$C1538,0)</f>
        <v>18.604500000000002</v>
      </c>
      <c r="I1538" s="4">
        <f>IF($C1538&gt;=65,$C1538-65,0)</f>
        <v>0</v>
      </c>
    </row>
    <row r="1539" spans="2:9" x14ac:dyDescent="0.2">
      <c r="B1539" s="9">
        <v>41955</v>
      </c>
      <c r="C1539" s="8">
        <v>28.931000000000001</v>
      </c>
      <c r="D1539" s="5" t="str">
        <f>TEXT(B1539,"mmyy")</f>
        <v>1114</v>
      </c>
      <c r="E1539" s="5" t="str">
        <f>LEFT(D1539,2)</f>
        <v>11</v>
      </c>
      <c r="F1539" s="5" t="str">
        <f>TEXT(B1539,"dd")</f>
        <v>12</v>
      </c>
      <c r="G1539" s="5" t="str">
        <f>E1539&amp;F1539</f>
        <v>1112</v>
      </c>
      <c r="H1539" s="4">
        <f>IF($C1539&lt;65,65-$C1539,0)</f>
        <v>36.069000000000003</v>
      </c>
      <c r="I1539" s="4">
        <f>IF($C1539&gt;=65,$C1539-65,0)</f>
        <v>0</v>
      </c>
    </row>
    <row r="1540" spans="2:9" x14ac:dyDescent="0.2">
      <c r="B1540" s="9">
        <v>41956</v>
      </c>
      <c r="C1540" s="8">
        <v>25.326499999999999</v>
      </c>
      <c r="D1540" s="5" t="str">
        <f>TEXT(B1540,"mmyy")</f>
        <v>1114</v>
      </c>
      <c r="E1540" s="5" t="str">
        <f>LEFT(D1540,2)</f>
        <v>11</v>
      </c>
      <c r="F1540" s="5" t="str">
        <f>TEXT(B1540,"dd")</f>
        <v>13</v>
      </c>
      <c r="G1540" s="5" t="str">
        <f>E1540&amp;F1540</f>
        <v>1113</v>
      </c>
      <c r="H1540" s="4">
        <f>IF($C1540&lt;65,65-$C1540,0)</f>
        <v>39.673500000000004</v>
      </c>
      <c r="I1540" s="4">
        <f>IF($C1540&gt;=65,$C1540-65,0)</f>
        <v>0</v>
      </c>
    </row>
    <row r="1541" spans="2:9" x14ac:dyDescent="0.2">
      <c r="B1541" s="9">
        <v>41957</v>
      </c>
      <c r="C1541" s="8">
        <v>23.7425</v>
      </c>
      <c r="D1541" s="5" t="str">
        <f>TEXT(B1541,"mmyy")</f>
        <v>1114</v>
      </c>
      <c r="E1541" s="5" t="str">
        <f>LEFT(D1541,2)</f>
        <v>11</v>
      </c>
      <c r="F1541" s="5" t="str">
        <f>TEXT(B1541,"dd")</f>
        <v>14</v>
      </c>
      <c r="G1541" s="5" t="str">
        <f>E1541&amp;F1541</f>
        <v>1114</v>
      </c>
      <c r="H1541" s="4">
        <f>IF($C1541&lt;65,65-$C1541,0)</f>
        <v>41.2575</v>
      </c>
      <c r="I1541" s="4">
        <f>IF($C1541&gt;=65,$C1541-65,0)</f>
        <v>0</v>
      </c>
    </row>
    <row r="1542" spans="2:9" x14ac:dyDescent="0.2">
      <c r="B1542" s="9">
        <v>41958</v>
      </c>
      <c r="C1542" s="8">
        <v>25.488499999999998</v>
      </c>
      <c r="D1542" s="5" t="str">
        <f>TEXT(B1542,"mmyy")</f>
        <v>1114</v>
      </c>
      <c r="E1542" s="5" t="str">
        <f>LEFT(D1542,2)</f>
        <v>11</v>
      </c>
      <c r="F1542" s="5" t="str">
        <f>TEXT(B1542,"dd")</f>
        <v>15</v>
      </c>
      <c r="G1542" s="5" t="str">
        <f>E1542&amp;F1542</f>
        <v>1115</v>
      </c>
      <c r="H1542" s="4">
        <f>IF($C1542&lt;65,65-$C1542,0)</f>
        <v>39.511499999999998</v>
      </c>
      <c r="I1542" s="4">
        <f>IF($C1542&gt;=65,$C1542-65,0)</f>
        <v>0</v>
      </c>
    </row>
    <row r="1543" spans="2:9" x14ac:dyDescent="0.2">
      <c r="B1543" s="9">
        <v>41959</v>
      </c>
      <c r="C1543" s="8">
        <v>29.786000000000001</v>
      </c>
      <c r="D1543" s="5" t="str">
        <f>TEXT(B1543,"mmyy")</f>
        <v>1114</v>
      </c>
      <c r="E1543" s="5" t="str">
        <f>LEFT(D1543,2)</f>
        <v>11</v>
      </c>
      <c r="F1543" s="5" t="str">
        <f>TEXT(B1543,"dd")</f>
        <v>16</v>
      </c>
      <c r="G1543" s="5" t="str">
        <f>E1543&amp;F1543</f>
        <v>1116</v>
      </c>
      <c r="H1543" s="4">
        <f>IF($C1543&lt;65,65-$C1543,0)</f>
        <v>35.213999999999999</v>
      </c>
      <c r="I1543" s="4">
        <f>IF($C1543&gt;=65,$C1543-65,0)</f>
        <v>0</v>
      </c>
    </row>
    <row r="1544" spans="2:9" x14ac:dyDescent="0.2">
      <c r="B1544" s="9">
        <v>41960</v>
      </c>
      <c r="C1544" s="8">
        <v>17.3705</v>
      </c>
      <c r="D1544" s="5" t="str">
        <f>TEXT(B1544,"mmyy")</f>
        <v>1114</v>
      </c>
      <c r="E1544" s="5" t="str">
        <f>LEFT(D1544,2)</f>
        <v>11</v>
      </c>
      <c r="F1544" s="5" t="str">
        <f>TEXT(B1544,"dd")</f>
        <v>17</v>
      </c>
      <c r="G1544" s="5" t="str">
        <f>E1544&amp;F1544</f>
        <v>1117</v>
      </c>
      <c r="H1544" s="4">
        <f>IF($C1544&lt;65,65-$C1544,0)</f>
        <v>47.6295</v>
      </c>
      <c r="I1544" s="4">
        <f>IF($C1544&gt;=65,$C1544-65,0)</f>
        <v>0</v>
      </c>
    </row>
    <row r="1545" spans="2:9" x14ac:dyDescent="0.2">
      <c r="B1545" s="9">
        <v>41961</v>
      </c>
      <c r="C1545" s="8">
        <v>14.589499999999999</v>
      </c>
      <c r="D1545" s="5" t="str">
        <f>TEXT(B1545,"mmyy")</f>
        <v>1114</v>
      </c>
      <c r="E1545" s="5" t="str">
        <f>LEFT(D1545,2)</f>
        <v>11</v>
      </c>
      <c r="F1545" s="5" t="str">
        <f>TEXT(B1545,"dd")</f>
        <v>18</v>
      </c>
      <c r="G1545" s="5" t="str">
        <f>E1545&amp;F1545</f>
        <v>1118</v>
      </c>
      <c r="H1545" s="4">
        <f>IF($C1545&lt;65,65-$C1545,0)</f>
        <v>50.410499999999999</v>
      </c>
      <c r="I1545" s="4">
        <f>IF($C1545&gt;=65,$C1545-65,0)</f>
        <v>0</v>
      </c>
    </row>
    <row r="1546" spans="2:9" x14ac:dyDescent="0.2">
      <c r="B1546" s="9">
        <v>41962</v>
      </c>
      <c r="C1546" s="8">
        <v>27.738499999999998</v>
      </c>
      <c r="D1546" s="5" t="str">
        <f>TEXT(B1546,"mmyy")</f>
        <v>1114</v>
      </c>
      <c r="E1546" s="5" t="str">
        <f>LEFT(D1546,2)</f>
        <v>11</v>
      </c>
      <c r="F1546" s="5" t="str">
        <f>TEXT(B1546,"dd")</f>
        <v>19</v>
      </c>
      <c r="G1546" s="5" t="str">
        <f>E1546&amp;F1546</f>
        <v>1119</v>
      </c>
      <c r="H1546" s="4">
        <f>IF($C1546&lt;65,65-$C1546,0)</f>
        <v>37.261499999999998</v>
      </c>
      <c r="I1546" s="4">
        <f>IF($C1546&gt;=65,$C1546-65,0)</f>
        <v>0</v>
      </c>
    </row>
    <row r="1547" spans="2:9" x14ac:dyDescent="0.2">
      <c r="B1547" s="9">
        <v>41963</v>
      </c>
      <c r="C1547" s="8">
        <v>22.6265</v>
      </c>
      <c r="D1547" s="5" t="str">
        <f>TEXT(B1547,"mmyy")</f>
        <v>1114</v>
      </c>
      <c r="E1547" s="5" t="str">
        <f>LEFT(D1547,2)</f>
        <v>11</v>
      </c>
      <c r="F1547" s="5" t="str">
        <f>TEXT(B1547,"dd")</f>
        <v>20</v>
      </c>
      <c r="G1547" s="5" t="str">
        <f>E1547&amp;F1547</f>
        <v>1120</v>
      </c>
      <c r="H1547" s="4">
        <f>IF($C1547&lt;65,65-$C1547,0)</f>
        <v>42.3735</v>
      </c>
      <c r="I1547" s="4">
        <f>IF($C1547&gt;=65,$C1547-65,0)</f>
        <v>0</v>
      </c>
    </row>
    <row r="1548" spans="2:9" x14ac:dyDescent="0.2">
      <c r="B1548" s="9">
        <v>41964</v>
      </c>
      <c r="C1548" s="8">
        <v>28.3081031</v>
      </c>
      <c r="D1548" s="5" t="str">
        <f>TEXT(B1548,"mmyy")</f>
        <v>1114</v>
      </c>
      <c r="E1548" s="5" t="str">
        <f>LEFT(D1548,2)</f>
        <v>11</v>
      </c>
      <c r="F1548" s="5" t="str">
        <f>TEXT(B1548,"dd")</f>
        <v>21</v>
      </c>
      <c r="G1548" s="5" t="str">
        <f>E1548&amp;F1548</f>
        <v>1121</v>
      </c>
      <c r="H1548" s="4">
        <f>IF($C1548&lt;65,65-$C1548,0)</f>
        <v>36.691896900000003</v>
      </c>
      <c r="I1548" s="4">
        <f>IF($C1548&gt;=65,$C1548-65,0)</f>
        <v>0</v>
      </c>
    </row>
    <row r="1549" spans="2:9" x14ac:dyDescent="0.2">
      <c r="B1549" s="9">
        <v>41965</v>
      </c>
      <c r="C1549" s="8">
        <v>39.406493159999997</v>
      </c>
      <c r="D1549" s="5" t="str">
        <f>TEXT(B1549,"mmyy")</f>
        <v>1114</v>
      </c>
      <c r="E1549" s="5" t="str">
        <f>LEFT(D1549,2)</f>
        <v>11</v>
      </c>
      <c r="F1549" s="5" t="str">
        <f>TEXT(B1549,"dd")</f>
        <v>22</v>
      </c>
      <c r="G1549" s="5" t="str">
        <f>E1549&amp;F1549</f>
        <v>1122</v>
      </c>
      <c r="H1549" s="4">
        <f>IF($C1549&lt;65,65-$C1549,0)</f>
        <v>25.593506840000003</v>
      </c>
      <c r="I1549" s="4">
        <f>IF($C1549&gt;=65,$C1549-65,0)</f>
        <v>0</v>
      </c>
    </row>
    <row r="1550" spans="2:9" x14ac:dyDescent="0.2">
      <c r="B1550" s="9">
        <v>41966</v>
      </c>
      <c r="C1550" s="8">
        <v>52.6325</v>
      </c>
      <c r="D1550" s="5" t="str">
        <f>TEXT(B1550,"mmyy")</f>
        <v>1114</v>
      </c>
      <c r="E1550" s="5" t="str">
        <f>LEFT(D1550,2)</f>
        <v>11</v>
      </c>
      <c r="F1550" s="5" t="str">
        <f>TEXT(B1550,"dd")</f>
        <v>23</v>
      </c>
      <c r="G1550" s="5" t="str">
        <f>E1550&amp;F1550</f>
        <v>1123</v>
      </c>
      <c r="H1550" s="4">
        <f>IF($C1550&lt;65,65-$C1550,0)</f>
        <v>12.3675</v>
      </c>
      <c r="I1550" s="4">
        <f>IF($C1550&gt;=65,$C1550-65,0)</f>
        <v>0</v>
      </c>
    </row>
    <row r="1551" spans="2:9" x14ac:dyDescent="0.2">
      <c r="B1551" s="9">
        <v>41967</v>
      </c>
      <c r="C1551" s="8">
        <v>41.157499999999999</v>
      </c>
      <c r="D1551" s="5" t="str">
        <f>TEXT(B1551,"mmyy")</f>
        <v>1114</v>
      </c>
      <c r="E1551" s="5" t="str">
        <f>LEFT(D1551,2)</f>
        <v>11</v>
      </c>
      <c r="F1551" s="5" t="str">
        <f>TEXT(B1551,"dd")</f>
        <v>24</v>
      </c>
      <c r="G1551" s="5" t="str">
        <f>E1551&amp;F1551</f>
        <v>1124</v>
      </c>
      <c r="H1551" s="4">
        <f>IF($C1551&lt;65,65-$C1551,0)</f>
        <v>23.842500000000001</v>
      </c>
      <c r="I1551" s="4">
        <f>IF($C1551&gt;=65,$C1551-65,0)</f>
        <v>0</v>
      </c>
    </row>
    <row r="1552" spans="2:9" x14ac:dyDescent="0.2">
      <c r="B1552" s="9">
        <v>41968</v>
      </c>
      <c r="C1552" s="8">
        <v>29.056999999999999</v>
      </c>
      <c r="D1552" s="5" t="str">
        <f>TEXT(B1552,"mmyy")</f>
        <v>1114</v>
      </c>
      <c r="E1552" s="5" t="str">
        <f>LEFT(D1552,2)</f>
        <v>11</v>
      </c>
      <c r="F1552" s="5" t="str">
        <f>TEXT(B1552,"dd")</f>
        <v>25</v>
      </c>
      <c r="G1552" s="5" t="str">
        <f>E1552&amp;F1552</f>
        <v>1125</v>
      </c>
      <c r="H1552" s="4">
        <f>IF($C1552&lt;65,65-$C1552,0)</f>
        <v>35.942999999999998</v>
      </c>
      <c r="I1552" s="4">
        <f>IF($C1552&gt;=65,$C1552-65,0)</f>
        <v>0</v>
      </c>
    </row>
    <row r="1553" spans="2:9" x14ac:dyDescent="0.2">
      <c r="B1553" s="9">
        <v>41969</v>
      </c>
      <c r="C1553" s="8">
        <v>28.408999999999999</v>
      </c>
      <c r="D1553" s="5" t="str">
        <f>TEXT(B1553,"mmyy")</f>
        <v>1114</v>
      </c>
      <c r="E1553" s="5" t="str">
        <f>LEFT(D1553,2)</f>
        <v>11</v>
      </c>
      <c r="F1553" s="5" t="str">
        <f>TEXT(B1553,"dd")</f>
        <v>26</v>
      </c>
      <c r="G1553" s="5" t="str">
        <f>E1553&amp;F1553</f>
        <v>1126</v>
      </c>
      <c r="H1553" s="4">
        <f>IF($C1553&lt;65,65-$C1553,0)</f>
        <v>36.591000000000001</v>
      </c>
      <c r="I1553" s="4">
        <f>IF($C1553&gt;=65,$C1553-65,0)</f>
        <v>0</v>
      </c>
    </row>
    <row r="1554" spans="2:9" x14ac:dyDescent="0.2">
      <c r="B1554" s="9">
        <v>41970</v>
      </c>
      <c r="C1554" s="8">
        <v>24.763999999999999</v>
      </c>
      <c r="D1554" s="5" t="str">
        <f>TEXT(B1554,"mmyy")</f>
        <v>1114</v>
      </c>
      <c r="E1554" s="5" t="str">
        <f>LEFT(D1554,2)</f>
        <v>11</v>
      </c>
      <c r="F1554" s="5" t="str">
        <f>TEXT(B1554,"dd")</f>
        <v>27</v>
      </c>
      <c r="G1554" s="5" t="str">
        <f>E1554&amp;F1554</f>
        <v>1127</v>
      </c>
      <c r="H1554" s="4">
        <f>IF($C1554&lt;65,65-$C1554,0)</f>
        <v>40.236000000000004</v>
      </c>
      <c r="I1554" s="4">
        <f>IF($C1554&gt;=65,$C1554-65,0)</f>
        <v>0</v>
      </c>
    </row>
    <row r="1555" spans="2:9" x14ac:dyDescent="0.2">
      <c r="B1555" s="9">
        <v>41971</v>
      </c>
      <c r="C1555" s="8">
        <v>29.1065</v>
      </c>
      <c r="D1555" s="5" t="str">
        <f>TEXT(B1555,"mmyy")</f>
        <v>1114</v>
      </c>
      <c r="E1555" s="5" t="str">
        <f>LEFT(D1555,2)</f>
        <v>11</v>
      </c>
      <c r="F1555" s="5" t="str">
        <f>TEXT(B1555,"dd")</f>
        <v>28</v>
      </c>
      <c r="G1555" s="5" t="str">
        <f>E1555&amp;F1555</f>
        <v>1128</v>
      </c>
      <c r="H1555" s="4">
        <f>IF($C1555&lt;65,65-$C1555,0)</f>
        <v>35.893500000000003</v>
      </c>
      <c r="I1555" s="4">
        <f>IF($C1555&gt;=65,$C1555-65,0)</f>
        <v>0</v>
      </c>
    </row>
    <row r="1556" spans="2:9" x14ac:dyDescent="0.2">
      <c r="B1556" s="9">
        <v>41972</v>
      </c>
      <c r="C1556" s="8">
        <v>45.405500000000004</v>
      </c>
      <c r="D1556" s="5" t="str">
        <f>TEXT(B1556,"mmyy")</f>
        <v>1114</v>
      </c>
      <c r="E1556" s="5" t="str">
        <f>LEFT(D1556,2)</f>
        <v>11</v>
      </c>
      <c r="F1556" s="5" t="str">
        <f>TEXT(B1556,"dd")</f>
        <v>29</v>
      </c>
      <c r="G1556" s="5" t="str">
        <f>E1556&amp;F1556</f>
        <v>1129</v>
      </c>
      <c r="H1556" s="4">
        <f>IF($C1556&lt;65,65-$C1556,0)</f>
        <v>19.594499999999996</v>
      </c>
      <c r="I1556" s="4">
        <f>IF($C1556&gt;=65,$C1556-65,0)</f>
        <v>0</v>
      </c>
    </row>
    <row r="1557" spans="2:9" x14ac:dyDescent="0.2">
      <c r="B1557" s="9">
        <v>41973</v>
      </c>
      <c r="C1557" s="8">
        <v>47.412500000000001</v>
      </c>
      <c r="D1557" s="5" t="str">
        <f>TEXT(B1557,"mmyy")</f>
        <v>1114</v>
      </c>
      <c r="E1557" s="5" t="str">
        <f>LEFT(D1557,2)</f>
        <v>11</v>
      </c>
      <c r="F1557" s="5" t="str">
        <f>TEXT(B1557,"dd")</f>
        <v>30</v>
      </c>
      <c r="G1557" s="5" t="str">
        <f>E1557&amp;F1557</f>
        <v>1130</v>
      </c>
      <c r="H1557" s="4">
        <f>IF($C1557&lt;65,65-$C1557,0)</f>
        <v>17.587499999999999</v>
      </c>
      <c r="I1557" s="4">
        <f>IF($C1557&gt;=65,$C1557-65,0)</f>
        <v>0</v>
      </c>
    </row>
    <row r="1558" spans="2:9" x14ac:dyDescent="0.2">
      <c r="B1558" s="9">
        <v>41974</v>
      </c>
      <c r="C1558" s="8">
        <v>28.472000000000001</v>
      </c>
      <c r="D1558" s="5" t="str">
        <f>TEXT(B1558,"mmyy")</f>
        <v>1214</v>
      </c>
      <c r="E1558" s="5" t="str">
        <f>LEFT(D1558,2)</f>
        <v>12</v>
      </c>
      <c r="F1558" s="5" t="str">
        <f>TEXT(B1558,"dd")</f>
        <v>01</v>
      </c>
      <c r="G1558" s="5" t="str">
        <f>E1558&amp;F1558</f>
        <v>1201</v>
      </c>
      <c r="H1558" s="4">
        <f>IF($C1558&lt;65,65-$C1558,0)</f>
        <v>36.527999999999999</v>
      </c>
      <c r="I1558" s="4">
        <f>IF($C1558&gt;=65,$C1558-65,0)</f>
        <v>0</v>
      </c>
    </row>
    <row r="1559" spans="2:9" x14ac:dyDescent="0.2">
      <c r="B1559" s="9">
        <v>41975</v>
      </c>
      <c r="C1559" s="8">
        <v>30.632000000000001</v>
      </c>
      <c r="D1559" s="5" t="str">
        <f>TEXT(B1559,"mmyy")</f>
        <v>1214</v>
      </c>
      <c r="E1559" s="5" t="str">
        <f>LEFT(D1559,2)</f>
        <v>12</v>
      </c>
      <c r="F1559" s="5" t="str">
        <f>TEXT(B1559,"dd")</f>
        <v>02</v>
      </c>
      <c r="G1559" s="5" t="str">
        <f>E1559&amp;F1559</f>
        <v>1202</v>
      </c>
      <c r="H1559" s="4">
        <f>IF($C1559&lt;65,65-$C1559,0)</f>
        <v>34.367999999999995</v>
      </c>
      <c r="I1559" s="4">
        <f>IF($C1559&gt;=65,$C1559-65,0)</f>
        <v>0</v>
      </c>
    </row>
    <row r="1560" spans="2:9" x14ac:dyDescent="0.2">
      <c r="B1560" s="9">
        <v>41976</v>
      </c>
      <c r="C1560" s="8">
        <v>33.89</v>
      </c>
      <c r="D1560" s="5" t="str">
        <f>TEXT(B1560,"mmyy")</f>
        <v>1214</v>
      </c>
      <c r="E1560" s="5" t="str">
        <f>LEFT(D1560,2)</f>
        <v>12</v>
      </c>
      <c r="F1560" s="5" t="str">
        <f>TEXT(B1560,"dd")</f>
        <v>03</v>
      </c>
      <c r="G1560" s="5" t="str">
        <f>E1560&amp;F1560</f>
        <v>1203</v>
      </c>
      <c r="H1560" s="4">
        <f>IF($C1560&lt;65,65-$C1560,0)</f>
        <v>31.11</v>
      </c>
      <c r="I1560" s="4">
        <f>IF($C1560&gt;=65,$C1560-65,0)</f>
        <v>0</v>
      </c>
    </row>
    <row r="1561" spans="2:9" x14ac:dyDescent="0.2">
      <c r="B1561" s="9">
        <v>41977</v>
      </c>
      <c r="C1561" s="8">
        <v>32.5625</v>
      </c>
      <c r="D1561" s="5" t="str">
        <f>TEXT(B1561,"mmyy")</f>
        <v>1214</v>
      </c>
      <c r="E1561" s="5" t="str">
        <f>LEFT(D1561,2)</f>
        <v>12</v>
      </c>
      <c r="F1561" s="5" t="str">
        <f>TEXT(B1561,"dd")</f>
        <v>04</v>
      </c>
      <c r="G1561" s="5" t="str">
        <f>E1561&amp;F1561</f>
        <v>1204</v>
      </c>
      <c r="H1561" s="4">
        <f>IF($C1561&lt;65,65-$C1561,0)</f>
        <v>32.4375</v>
      </c>
      <c r="I1561" s="4">
        <f>IF($C1561&gt;=65,$C1561-65,0)</f>
        <v>0</v>
      </c>
    </row>
    <row r="1562" spans="2:9" x14ac:dyDescent="0.2">
      <c r="B1562" s="9">
        <v>41978</v>
      </c>
      <c r="C1562" s="8">
        <v>39.811999999999998</v>
      </c>
      <c r="D1562" s="5" t="str">
        <f>TEXT(B1562,"mmyy")</f>
        <v>1214</v>
      </c>
      <c r="E1562" s="5" t="str">
        <f>LEFT(D1562,2)</f>
        <v>12</v>
      </c>
      <c r="F1562" s="5" t="str">
        <f>TEXT(B1562,"dd")</f>
        <v>05</v>
      </c>
      <c r="G1562" s="5" t="str">
        <f>E1562&amp;F1562</f>
        <v>1205</v>
      </c>
      <c r="H1562" s="4">
        <f>IF($C1562&lt;65,65-$C1562,0)</f>
        <v>25.188000000000002</v>
      </c>
      <c r="I1562" s="4">
        <f>IF($C1562&gt;=65,$C1562-65,0)</f>
        <v>0</v>
      </c>
    </row>
    <row r="1563" spans="2:9" x14ac:dyDescent="0.2">
      <c r="B1563" s="9">
        <v>41979</v>
      </c>
      <c r="C1563" s="8">
        <v>33.826999999999998</v>
      </c>
      <c r="D1563" s="5" t="str">
        <f>TEXT(B1563,"mmyy")</f>
        <v>1214</v>
      </c>
      <c r="E1563" s="5" t="str">
        <f>LEFT(D1563,2)</f>
        <v>12</v>
      </c>
      <c r="F1563" s="5" t="str">
        <f>TEXT(B1563,"dd")</f>
        <v>06</v>
      </c>
      <c r="G1563" s="5" t="str">
        <f>E1563&amp;F1563</f>
        <v>1206</v>
      </c>
      <c r="H1563" s="4">
        <f>IF($C1563&lt;65,65-$C1563,0)</f>
        <v>31.173000000000002</v>
      </c>
      <c r="I1563" s="4">
        <f>IF($C1563&gt;=65,$C1563-65,0)</f>
        <v>0</v>
      </c>
    </row>
    <row r="1564" spans="2:9" x14ac:dyDescent="0.2">
      <c r="B1564" s="9">
        <v>41980</v>
      </c>
      <c r="C1564" s="8">
        <v>33.102499999999999</v>
      </c>
      <c r="D1564" s="5" t="str">
        <f>TEXT(B1564,"mmyy")</f>
        <v>1214</v>
      </c>
      <c r="E1564" s="5" t="str">
        <f>LEFT(D1564,2)</f>
        <v>12</v>
      </c>
      <c r="F1564" s="5" t="str">
        <f>TEXT(B1564,"dd")</f>
        <v>07</v>
      </c>
      <c r="G1564" s="5" t="str">
        <f>E1564&amp;F1564</f>
        <v>1207</v>
      </c>
      <c r="H1564" s="4">
        <f>IF($C1564&lt;65,65-$C1564,0)</f>
        <v>31.897500000000001</v>
      </c>
      <c r="I1564" s="4">
        <f>IF($C1564&gt;=65,$C1564-65,0)</f>
        <v>0</v>
      </c>
    </row>
    <row r="1565" spans="2:9" x14ac:dyDescent="0.2">
      <c r="B1565" s="9">
        <v>41981</v>
      </c>
      <c r="C1565" s="8">
        <v>37.044499999999999</v>
      </c>
      <c r="D1565" s="5" t="str">
        <f>TEXT(B1565,"mmyy")</f>
        <v>1214</v>
      </c>
      <c r="E1565" s="5" t="str">
        <f>LEFT(D1565,2)</f>
        <v>12</v>
      </c>
      <c r="F1565" s="5" t="str">
        <f>TEXT(B1565,"dd")</f>
        <v>08</v>
      </c>
      <c r="G1565" s="5" t="str">
        <f>E1565&amp;F1565</f>
        <v>1208</v>
      </c>
      <c r="H1565" s="4">
        <f>IF($C1565&lt;65,65-$C1565,0)</f>
        <v>27.955500000000001</v>
      </c>
      <c r="I1565" s="4">
        <f>IF($C1565&gt;=65,$C1565-65,0)</f>
        <v>0</v>
      </c>
    </row>
    <row r="1566" spans="2:9" x14ac:dyDescent="0.2">
      <c r="B1566" s="9">
        <v>41982</v>
      </c>
      <c r="C1566" s="8">
        <v>35.514499999999998</v>
      </c>
      <c r="D1566" s="5" t="str">
        <f>TEXT(B1566,"mmyy")</f>
        <v>1214</v>
      </c>
      <c r="E1566" s="5" t="str">
        <f>LEFT(D1566,2)</f>
        <v>12</v>
      </c>
      <c r="F1566" s="5" t="str">
        <f>TEXT(B1566,"dd")</f>
        <v>09</v>
      </c>
      <c r="G1566" s="5" t="str">
        <f>E1566&amp;F1566</f>
        <v>1209</v>
      </c>
      <c r="H1566" s="4">
        <f>IF($C1566&lt;65,65-$C1566,0)</f>
        <v>29.485500000000002</v>
      </c>
      <c r="I1566" s="4">
        <f>IF($C1566&gt;=65,$C1566-65,0)</f>
        <v>0</v>
      </c>
    </row>
    <row r="1567" spans="2:9" x14ac:dyDescent="0.2">
      <c r="B1567" s="9">
        <v>41983</v>
      </c>
      <c r="C1567" s="8">
        <v>30.258500000000002</v>
      </c>
      <c r="D1567" s="5" t="str">
        <f>TEXT(B1567,"mmyy")</f>
        <v>1214</v>
      </c>
      <c r="E1567" s="5" t="str">
        <f>LEFT(D1567,2)</f>
        <v>12</v>
      </c>
      <c r="F1567" s="5" t="str">
        <f>TEXT(B1567,"dd")</f>
        <v>10</v>
      </c>
      <c r="G1567" s="5" t="str">
        <f>E1567&amp;F1567</f>
        <v>1210</v>
      </c>
      <c r="H1567" s="4">
        <f>IF($C1567&lt;65,65-$C1567,0)</f>
        <v>34.741500000000002</v>
      </c>
      <c r="I1567" s="4">
        <f>IF($C1567&gt;=65,$C1567-65,0)</f>
        <v>0</v>
      </c>
    </row>
    <row r="1568" spans="2:9" x14ac:dyDescent="0.2">
      <c r="B1568" s="9">
        <v>41984</v>
      </c>
      <c r="C1568" s="8">
        <v>28.526</v>
      </c>
      <c r="D1568" s="5" t="str">
        <f>TEXT(B1568,"mmyy")</f>
        <v>1214</v>
      </c>
      <c r="E1568" s="5" t="str">
        <f>LEFT(D1568,2)</f>
        <v>12</v>
      </c>
      <c r="F1568" s="5" t="str">
        <f>TEXT(B1568,"dd")</f>
        <v>11</v>
      </c>
      <c r="G1568" s="5" t="str">
        <f>E1568&amp;F1568</f>
        <v>1211</v>
      </c>
      <c r="H1568" s="4">
        <f>IF($C1568&lt;65,65-$C1568,0)</f>
        <v>36.474000000000004</v>
      </c>
      <c r="I1568" s="4">
        <f>IF($C1568&gt;=65,$C1568-65,0)</f>
        <v>0</v>
      </c>
    </row>
    <row r="1569" spans="2:9" x14ac:dyDescent="0.2">
      <c r="B1569" s="9">
        <v>41985</v>
      </c>
      <c r="C1569" s="8">
        <v>29.920999999999999</v>
      </c>
      <c r="D1569" s="5" t="str">
        <f>TEXT(B1569,"mmyy")</f>
        <v>1214</v>
      </c>
      <c r="E1569" s="5" t="str">
        <f>LEFT(D1569,2)</f>
        <v>12</v>
      </c>
      <c r="F1569" s="5" t="str">
        <f>TEXT(B1569,"dd")</f>
        <v>12</v>
      </c>
      <c r="G1569" s="5" t="str">
        <f>E1569&amp;F1569</f>
        <v>1212</v>
      </c>
      <c r="H1569" s="4">
        <f>IF($C1569&lt;65,65-$C1569,0)</f>
        <v>35.079000000000001</v>
      </c>
      <c r="I1569" s="4">
        <f>IF($C1569&gt;=65,$C1569-65,0)</f>
        <v>0</v>
      </c>
    </row>
    <row r="1570" spans="2:9" x14ac:dyDescent="0.2">
      <c r="B1570" s="9">
        <v>41986</v>
      </c>
      <c r="C1570" s="8">
        <v>41.161999999999999</v>
      </c>
      <c r="D1570" s="5" t="str">
        <f>TEXT(B1570,"mmyy")</f>
        <v>1214</v>
      </c>
      <c r="E1570" s="5" t="str">
        <f>LEFT(D1570,2)</f>
        <v>12</v>
      </c>
      <c r="F1570" s="5" t="str">
        <f>TEXT(B1570,"dd")</f>
        <v>13</v>
      </c>
      <c r="G1570" s="5" t="str">
        <f>E1570&amp;F1570</f>
        <v>1213</v>
      </c>
      <c r="H1570" s="4">
        <f>IF($C1570&lt;65,65-$C1570,0)</f>
        <v>23.838000000000001</v>
      </c>
      <c r="I1570" s="4">
        <f>IF($C1570&gt;=65,$C1570-65,0)</f>
        <v>0</v>
      </c>
    </row>
    <row r="1571" spans="2:9" x14ac:dyDescent="0.2">
      <c r="B1571" s="9">
        <v>41987</v>
      </c>
      <c r="C1571" s="8">
        <v>46.103000000000002</v>
      </c>
      <c r="D1571" s="5" t="str">
        <f>TEXT(B1571,"mmyy")</f>
        <v>1214</v>
      </c>
      <c r="E1571" s="5" t="str">
        <f>LEFT(D1571,2)</f>
        <v>12</v>
      </c>
      <c r="F1571" s="5" t="str">
        <f>TEXT(B1571,"dd")</f>
        <v>14</v>
      </c>
      <c r="G1571" s="5" t="str">
        <f>E1571&amp;F1571</f>
        <v>1214</v>
      </c>
      <c r="H1571" s="4">
        <f>IF($C1571&lt;65,65-$C1571,0)</f>
        <v>18.896999999999998</v>
      </c>
      <c r="I1571" s="4">
        <f>IF($C1571&gt;=65,$C1571-65,0)</f>
        <v>0</v>
      </c>
    </row>
    <row r="1572" spans="2:9" x14ac:dyDescent="0.2">
      <c r="B1572" s="9">
        <v>41988</v>
      </c>
      <c r="C1572" s="8">
        <v>45.472999999999999</v>
      </c>
      <c r="D1572" s="5" t="str">
        <f>TEXT(B1572,"mmyy")</f>
        <v>1214</v>
      </c>
      <c r="E1572" s="5" t="str">
        <f>LEFT(D1572,2)</f>
        <v>12</v>
      </c>
      <c r="F1572" s="5" t="str">
        <f>TEXT(B1572,"dd")</f>
        <v>15</v>
      </c>
      <c r="G1572" s="5" t="str">
        <f>E1572&amp;F1572</f>
        <v>1215</v>
      </c>
      <c r="H1572" s="4">
        <f>IF($C1572&lt;65,65-$C1572,0)</f>
        <v>19.527000000000001</v>
      </c>
      <c r="I1572" s="4">
        <f>IF($C1572&gt;=65,$C1572-65,0)</f>
        <v>0</v>
      </c>
    </row>
    <row r="1573" spans="2:9" x14ac:dyDescent="0.2">
      <c r="B1573" s="9">
        <v>41989</v>
      </c>
      <c r="C1573" s="8">
        <v>36.891500000000001</v>
      </c>
      <c r="D1573" s="5" t="str">
        <f>TEXT(B1573,"mmyy")</f>
        <v>1214</v>
      </c>
      <c r="E1573" s="5" t="str">
        <f>LEFT(D1573,2)</f>
        <v>12</v>
      </c>
      <c r="F1573" s="5" t="str">
        <f>TEXT(B1573,"dd")</f>
        <v>16</v>
      </c>
      <c r="G1573" s="5" t="str">
        <f>E1573&amp;F1573</f>
        <v>1216</v>
      </c>
      <c r="H1573" s="4">
        <f>IF($C1573&lt;65,65-$C1573,0)</f>
        <v>28.108499999999999</v>
      </c>
      <c r="I1573" s="4">
        <f>IF($C1573&gt;=65,$C1573-65,0)</f>
        <v>0</v>
      </c>
    </row>
    <row r="1574" spans="2:9" x14ac:dyDescent="0.2">
      <c r="B1574" s="9">
        <v>41990</v>
      </c>
      <c r="C1574" s="8">
        <v>28.863499999999998</v>
      </c>
      <c r="D1574" s="5" t="str">
        <f>TEXT(B1574,"mmyy")</f>
        <v>1214</v>
      </c>
      <c r="E1574" s="5" t="str">
        <f>LEFT(D1574,2)</f>
        <v>12</v>
      </c>
      <c r="F1574" s="5" t="str">
        <f>TEXT(B1574,"dd")</f>
        <v>17</v>
      </c>
      <c r="G1574" s="5" t="str">
        <f>E1574&amp;F1574</f>
        <v>1217</v>
      </c>
      <c r="H1574" s="4">
        <f>IF($C1574&lt;65,65-$C1574,0)</f>
        <v>36.136499999999998</v>
      </c>
      <c r="I1574" s="4">
        <f>IF($C1574&gt;=65,$C1574-65,0)</f>
        <v>0</v>
      </c>
    </row>
    <row r="1575" spans="2:9" x14ac:dyDescent="0.2">
      <c r="B1575" s="9">
        <v>41991</v>
      </c>
      <c r="C1575" s="8">
        <v>27.657499999999999</v>
      </c>
      <c r="D1575" s="5" t="str">
        <f>TEXT(B1575,"mmyy")</f>
        <v>1214</v>
      </c>
      <c r="E1575" s="5" t="str">
        <f>LEFT(D1575,2)</f>
        <v>12</v>
      </c>
      <c r="F1575" s="5" t="str">
        <f>TEXT(B1575,"dd")</f>
        <v>18</v>
      </c>
      <c r="G1575" s="5" t="str">
        <f>E1575&amp;F1575</f>
        <v>1218</v>
      </c>
      <c r="H1575" s="4">
        <f>IF($C1575&lt;65,65-$C1575,0)</f>
        <v>37.342500000000001</v>
      </c>
      <c r="I1575" s="4">
        <f>IF($C1575&gt;=65,$C1575-65,0)</f>
        <v>0</v>
      </c>
    </row>
    <row r="1576" spans="2:9" x14ac:dyDescent="0.2">
      <c r="B1576" s="9">
        <v>41992</v>
      </c>
      <c r="C1576" s="8">
        <v>29.777000000000001</v>
      </c>
      <c r="D1576" s="5" t="str">
        <f>TEXT(B1576,"mmyy")</f>
        <v>1214</v>
      </c>
      <c r="E1576" s="5" t="str">
        <f>LEFT(D1576,2)</f>
        <v>12</v>
      </c>
      <c r="F1576" s="5" t="str">
        <f>TEXT(B1576,"dd")</f>
        <v>19</v>
      </c>
      <c r="G1576" s="5" t="str">
        <f>E1576&amp;F1576</f>
        <v>1219</v>
      </c>
      <c r="H1576" s="4">
        <f>IF($C1576&lt;65,65-$C1576,0)</f>
        <v>35.222999999999999</v>
      </c>
      <c r="I1576" s="4">
        <f>IF($C1576&gt;=65,$C1576-65,0)</f>
        <v>0</v>
      </c>
    </row>
    <row r="1577" spans="2:9" x14ac:dyDescent="0.2">
      <c r="B1577" s="9">
        <v>41993</v>
      </c>
      <c r="C1577" s="8">
        <v>30.361999999999998</v>
      </c>
      <c r="D1577" s="5" t="str">
        <f>TEXT(B1577,"mmyy")</f>
        <v>1214</v>
      </c>
      <c r="E1577" s="5" t="str">
        <f>LEFT(D1577,2)</f>
        <v>12</v>
      </c>
      <c r="F1577" s="5" t="str">
        <f>TEXT(B1577,"dd")</f>
        <v>20</v>
      </c>
      <c r="G1577" s="5" t="str">
        <f>E1577&amp;F1577</f>
        <v>1220</v>
      </c>
      <c r="H1577" s="4">
        <f>IF($C1577&lt;65,65-$C1577,0)</f>
        <v>34.638000000000005</v>
      </c>
      <c r="I1577" s="4">
        <f>IF($C1577&gt;=65,$C1577-65,0)</f>
        <v>0</v>
      </c>
    </row>
    <row r="1578" spans="2:9" x14ac:dyDescent="0.2">
      <c r="B1578" s="9">
        <v>41994</v>
      </c>
      <c r="C1578" s="8">
        <v>31.4285</v>
      </c>
      <c r="D1578" s="5" t="str">
        <f>TEXT(B1578,"mmyy")</f>
        <v>1214</v>
      </c>
      <c r="E1578" s="5" t="str">
        <f>LEFT(D1578,2)</f>
        <v>12</v>
      </c>
      <c r="F1578" s="5" t="str">
        <f>TEXT(B1578,"dd")</f>
        <v>21</v>
      </c>
      <c r="G1578" s="5" t="str">
        <f>E1578&amp;F1578</f>
        <v>1221</v>
      </c>
      <c r="H1578" s="4">
        <f>IF($C1578&lt;65,65-$C1578,0)</f>
        <v>33.5715</v>
      </c>
      <c r="I1578" s="4">
        <f>IF($C1578&gt;=65,$C1578-65,0)</f>
        <v>0</v>
      </c>
    </row>
    <row r="1579" spans="2:9" x14ac:dyDescent="0.2">
      <c r="B1579" s="9">
        <v>41995</v>
      </c>
      <c r="C1579" s="8">
        <v>39.749000000000002</v>
      </c>
      <c r="D1579" s="5" t="str">
        <f>TEXT(B1579,"mmyy")</f>
        <v>1214</v>
      </c>
      <c r="E1579" s="5" t="str">
        <f>LEFT(D1579,2)</f>
        <v>12</v>
      </c>
      <c r="F1579" s="5" t="str">
        <f>TEXT(B1579,"dd")</f>
        <v>22</v>
      </c>
      <c r="G1579" s="5" t="str">
        <f>E1579&amp;F1579</f>
        <v>1222</v>
      </c>
      <c r="H1579" s="4">
        <f>IF($C1579&lt;65,65-$C1579,0)</f>
        <v>25.250999999999998</v>
      </c>
      <c r="I1579" s="4">
        <f>IF($C1579&gt;=65,$C1579-65,0)</f>
        <v>0</v>
      </c>
    </row>
    <row r="1580" spans="2:9" x14ac:dyDescent="0.2">
      <c r="B1580" s="9">
        <v>41996</v>
      </c>
      <c r="C1580" s="8">
        <v>47.547499999999999</v>
      </c>
      <c r="D1580" s="5" t="str">
        <f>TEXT(B1580,"mmyy")</f>
        <v>1214</v>
      </c>
      <c r="E1580" s="5" t="str">
        <f>LEFT(D1580,2)</f>
        <v>12</v>
      </c>
      <c r="F1580" s="5" t="str">
        <f>TEXT(B1580,"dd")</f>
        <v>23</v>
      </c>
      <c r="G1580" s="5" t="str">
        <f>E1580&amp;F1580</f>
        <v>1223</v>
      </c>
      <c r="H1580" s="4">
        <f>IF($C1580&lt;65,65-$C1580,0)</f>
        <v>17.452500000000001</v>
      </c>
      <c r="I1580" s="4">
        <f>IF($C1580&gt;=65,$C1580-65,0)</f>
        <v>0</v>
      </c>
    </row>
    <row r="1581" spans="2:9" x14ac:dyDescent="0.2">
      <c r="B1581" s="9">
        <v>41997</v>
      </c>
      <c r="C1581" s="8">
        <v>38.790500000000002</v>
      </c>
      <c r="D1581" s="5" t="str">
        <f>TEXT(B1581,"mmyy")</f>
        <v>1214</v>
      </c>
      <c r="E1581" s="5" t="str">
        <f>LEFT(D1581,2)</f>
        <v>12</v>
      </c>
      <c r="F1581" s="5" t="str">
        <f>TEXT(B1581,"dd")</f>
        <v>24</v>
      </c>
      <c r="G1581" s="5" t="str">
        <f>E1581&amp;F1581</f>
        <v>1224</v>
      </c>
      <c r="H1581" s="4">
        <f>IF($C1581&lt;65,65-$C1581,0)</f>
        <v>26.209499999999998</v>
      </c>
      <c r="I1581" s="4">
        <f>IF($C1581&gt;=65,$C1581-65,0)</f>
        <v>0</v>
      </c>
    </row>
    <row r="1582" spans="2:9" x14ac:dyDescent="0.2">
      <c r="B1582" s="9">
        <v>41998</v>
      </c>
      <c r="C1582" s="8">
        <v>37.148000000000003</v>
      </c>
      <c r="D1582" s="5" t="str">
        <f>TEXT(B1582,"mmyy")</f>
        <v>1214</v>
      </c>
      <c r="E1582" s="5" t="str">
        <f>LEFT(D1582,2)</f>
        <v>12</v>
      </c>
      <c r="F1582" s="5" t="str">
        <f>TEXT(B1582,"dd")</f>
        <v>25</v>
      </c>
      <c r="G1582" s="5" t="str">
        <f>E1582&amp;F1582</f>
        <v>1225</v>
      </c>
      <c r="H1582" s="4">
        <f>IF($C1582&lt;65,65-$C1582,0)</f>
        <v>27.851999999999997</v>
      </c>
      <c r="I1582" s="4">
        <f>IF($C1582&gt;=65,$C1582-65,0)</f>
        <v>0</v>
      </c>
    </row>
    <row r="1583" spans="2:9" x14ac:dyDescent="0.2">
      <c r="B1583" s="9">
        <v>41999</v>
      </c>
      <c r="C1583" s="8">
        <v>43.596499999999999</v>
      </c>
      <c r="D1583" s="5" t="str">
        <f>TEXT(B1583,"mmyy")</f>
        <v>1214</v>
      </c>
      <c r="E1583" s="5" t="str">
        <f>LEFT(D1583,2)</f>
        <v>12</v>
      </c>
      <c r="F1583" s="5" t="str">
        <f>TEXT(B1583,"dd")</f>
        <v>26</v>
      </c>
      <c r="G1583" s="5" t="str">
        <f>E1583&amp;F1583</f>
        <v>1226</v>
      </c>
      <c r="H1583" s="4">
        <f>IF($C1583&lt;65,65-$C1583,0)</f>
        <v>21.403500000000001</v>
      </c>
      <c r="I1583" s="4">
        <f>IF($C1583&gt;=65,$C1583-65,0)</f>
        <v>0</v>
      </c>
    </row>
    <row r="1584" spans="2:9" x14ac:dyDescent="0.2">
      <c r="B1584" s="9">
        <v>42000</v>
      </c>
      <c r="C1584" s="8">
        <v>40.374499999999998</v>
      </c>
      <c r="D1584" s="5" t="str">
        <f>TEXT(B1584,"mmyy")</f>
        <v>1214</v>
      </c>
      <c r="E1584" s="5" t="str">
        <f>LEFT(D1584,2)</f>
        <v>12</v>
      </c>
      <c r="F1584" s="5" t="str">
        <f>TEXT(B1584,"dd")</f>
        <v>27</v>
      </c>
      <c r="G1584" s="5" t="str">
        <f>E1584&amp;F1584</f>
        <v>1227</v>
      </c>
      <c r="H1584" s="4">
        <f>IF($C1584&lt;65,65-$C1584,0)</f>
        <v>24.625500000000002</v>
      </c>
      <c r="I1584" s="4">
        <f>IF($C1584&gt;=65,$C1584-65,0)</f>
        <v>0</v>
      </c>
    </row>
    <row r="1585" spans="2:9" x14ac:dyDescent="0.2">
      <c r="B1585" s="9">
        <v>42001</v>
      </c>
      <c r="C1585" s="8">
        <v>28.692499999999999</v>
      </c>
      <c r="D1585" s="5" t="str">
        <f>TEXT(B1585,"mmyy")</f>
        <v>1214</v>
      </c>
      <c r="E1585" s="5" t="str">
        <f>LEFT(D1585,2)</f>
        <v>12</v>
      </c>
      <c r="F1585" s="5" t="str">
        <f>TEXT(B1585,"dd")</f>
        <v>28</v>
      </c>
      <c r="G1585" s="5" t="str">
        <f>E1585&amp;F1585</f>
        <v>1228</v>
      </c>
      <c r="H1585" s="4">
        <f>IF($C1585&lt;65,65-$C1585,0)</f>
        <v>36.307500000000005</v>
      </c>
      <c r="I1585" s="4">
        <f>IF($C1585&gt;=65,$C1585-65,0)</f>
        <v>0</v>
      </c>
    </row>
    <row r="1586" spans="2:9" x14ac:dyDescent="0.2">
      <c r="B1586" s="9">
        <v>42002</v>
      </c>
      <c r="C1586" s="8">
        <v>28.175000000000001</v>
      </c>
      <c r="D1586" s="5" t="str">
        <f>TEXT(B1586,"mmyy")</f>
        <v>1214</v>
      </c>
      <c r="E1586" s="5" t="str">
        <f>LEFT(D1586,2)</f>
        <v>12</v>
      </c>
      <c r="F1586" s="5" t="str">
        <f>TEXT(B1586,"dd")</f>
        <v>29</v>
      </c>
      <c r="G1586" s="5" t="str">
        <f>E1586&amp;F1586</f>
        <v>1229</v>
      </c>
      <c r="H1586" s="4">
        <f>IF($C1586&lt;65,65-$C1586,0)</f>
        <v>36.825000000000003</v>
      </c>
      <c r="I1586" s="4">
        <f>IF($C1586&gt;=65,$C1586-65,0)</f>
        <v>0</v>
      </c>
    </row>
    <row r="1587" spans="2:9" x14ac:dyDescent="0.2">
      <c r="B1587" s="9">
        <v>42003</v>
      </c>
      <c r="C1587" s="8">
        <v>20.9345</v>
      </c>
      <c r="D1587" s="5" t="str">
        <f>TEXT(B1587,"mmyy")</f>
        <v>1214</v>
      </c>
      <c r="E1587" s="5" t="str">
        <f>LEFT(D1587,2)</f>
        <v>12</v>
      </c>
      <c r="F1587" s="5" t="str">
        <f>TEXT(B1587,"dd")</f>
        <v>30</v>
      </c>
      <c r="G1587" s="5" t="str">
        <f>E1587&amp;F1587</f>
        <v>1230</v>
      </c>
      <c r="H1587" s="4">
        <f>IF($C1587&lt;65,65-$C1587,0)</f>
        <v>44.0655</v>
      </c>
      <c r="I1587" s="4">
        <f>IF($C1587&gt;=65,$C1587-65,0)</f>
        <v>0</v>
      </c>
    </row>
    <row r="1588" spans="2:9" x14ac:dyDescent="0.2">
      <c r="B1588" s="9">
        <v>42004</v>
      </c>
      <c r="C1588" s="8">
        <v>16.9115</v>
      </c>
      <c r="D1588" s="5" t="str">
        <f>TEXT(B1588,"mmyy")</f>
        <v>1214</v>
      </c>
      <c r="E1588" s="5" t="str">
        <f>LEFT(D1588,2)</f>
        <v>12</v>
      </c>
      <c r="F1588" s="5" t="str">
        <f>TEXT(B1588,"dd")</f>
        <v>31</v>
      </c>
      <c r="G1588" s="5" t="str">
        <f>E1588&amp;F1588</f>
        <v>1231</v>
      </c>
      <c r="H1588" s="4">
        <f>IF($C1588&lt;65,65-$C1588,0)</f>
        <v>48.088499999999996</v>
      </c>
      <c r="I1588" s="4">
        <f>IF($C1588&gt;=65,$C1588-65,0)</f>
        <v>0</v>
      </c>
    </row>
    <row r="1589" spans="2:9" x14ac:dyDescent="0.2">
      <c r="B1589" s="9">
        <v>42005</v>
      </c>
      <c r="C1589" s="8">
        <v>25.794499999999999</v>
      </c>
      <c r="D1589" s="5" t="str">
        <f>TEXT(B1589,"mmyy")</f>
        <v>0115</v>
      </c>
      <c r="E1589" s="5" t="str">
        <f>LEFT(D1589,2)</f>
        <v>01</v>
      </c>
      <c r="F1589" s="5" t="str">
        <f>TEXT(B1589,"dd")</f>
        <v>01</v>
      </c>
      <c r="G1589" s="5" t="str">
        <f>E1589&amp;F1589</f>
        <v>0101</v>
      </c>
      <c r="H1589" s="4">
        <f>IF($C1589&lt;65,65-$C1589,0)</f>
        <v>39.205500000000001</v>
      </c>
      <c r="I1589" s="4">
        <f>IF($C1589&gt;=65,$C1589-65,0)</f>
        <v>0</v>
      </c>
    </row>
    <row r="1590" spans="2:9" x14ac:dyDescent="0.2">
      <c r="B1590" s="9">
        <v>42006</v>
      </c>
      <c r="C1590" s="8">
        <v>31.284500000000001</v>
      </c>
      <c r="D1590" s="5" t="str">
        <f>TEXT(B1590,"mmyy")</f>
        <v>0115</v>
      </c>
      <c r="E1590" s="5" t="str">
        <f>LEFT(D1590,2)</f>
        <v>01</v>
      </c>
      <c r="F1590" s="5" t="str">
        <f>TEXT(B1590,"dd")</f>
        <v>02</v>
      </c>
      <c r="G1590" s="5" t="str">
        <f>E1590&amp;F1590</f>
        <v>0102</v>
      </c>
      <c r="H1590" s="4">
        <f>IF($C1590&lt;65,65-$C1590,0)</f>
        <v>33.715499999999999</v>
      </c>
      <c r="I1590" s="4">
        <f>IF($C1590&gt;=65,$C1590-65,0)</f>
        <v>0</v>
      </c>
    </row>
    <row r="1591" spans="2:9" x14ac:dyDescent="0.2">
      <c r="B1591" s="9">
        <v>42007</v>
      </c>
      <c r="C1591" s="8">
        <v>41.198</v>
      </c>
      <c r="D1591" s="5" t="str">
        <f>TEXT(B1591,"mmyy")</f>
        <v>0115</v>
      </c>
      <c r="E1591" s="5" t="str">
        <f>LEFT(D1591,2)</f>
        <v>01</v>
      </c>
      <c r="F1591" s="5" t="str">
        <f>TEXT(B1591,"dd")</f>
        <v>03</v>
      </c>
      <c r="G1591" s="5" t="str">
        <f>E1591&amp;F1591</f>
        <v>0103</v>
      </c>
      <c r="H1591" s="4">
        <f>IF($C1591&lt;65,65-$C1591,0)</f>
        <v>23.802</v>
      </c>
      <c r="I1591" s="4">
        <f>IF($C1591&gt;=65,$C1591-65,0)</f>
        <v>0</v>
      </c>
    </row>
    <row r="1592" spans="2:9" x14ac:dyDescent="0.2">
      <c r="B1592" s="9">
        <v>42008</v>
      </c>
      <c r="C1592" s="8">
        <v>22.838000000000001</v>
      </c>
      <c r="D1592" s="5" t="str">
        <f>TEXT(B1592,"mmyy")</f>
        <v>0115</v>
      </c>
      <c r="E1592" s="5" t="str">
        <f>LEFT(D1592,2)</f>
        <v>01</v>
      </c>
      <c r="F1592" s="5" t="str">
        <f>TEXT(B1592,"dd")</f>
        <v>04</v>
      </c>
      <c r="G1592" s="5" t="str">
        <f>E1592&amp;F1592</f>
        <v>0104</v>
      </c>
      <c r="H1592" s="4">
        <f>IF($C1592&lt;65,65-$C1592,0)</f>
        <v>42.161999999999999</v>
      </c>
      <c r="I1592" s="4">
        <f>IF($C1592&gt;=65,$C1592-65,0)</f>
        <v>0</v>
      </c>
    </row>
    <row r="1593" spans="2:9" x14ac:dyDescent="0.2">
      <c r="B1593" s="9">
        <v>42009</v>
      </c>
      <c r="C1593" s="8">
        <v>10.782500000000001</v>
      </c>
      <c r="D1593" s="5" t="str">
        <f>TEXT(B1593,"mmyy")</f>
        <v>0115</v>
      </c>
      <c r="E1593" s="5" t="str">
        <f>LEFT(D1593,2)</f>
        <v>01</v>
      </c>
      <c r="F1593" s="5" t="str">
        <f>TEXT(B1593,"dd")</f>
        <v>05</v>
      </c>
      <c r="G1593" s="5" t="str">
        <f>E1593&amp;F1593</f>
        <v>0105</v>
      </c>
      <c r="H1593" s="4">
        <f>IF($C1593&lt;65,65-$C1593,0)</f>
        <v>54.217500000000001</v>
      </c>
      <c r="I1593" s="4">
        <f>IF($C1593&gt;=65,$C1593-65,0)</f>
        <v>0</v>
      </c>
    </row>
    <row r="1594" spans="2:9" x14ac:dyDescent="0.2">
      <c r="B1594" s="9">
        <v>42010</v>
      </c>
      <c r="C1594" s="8">
        <v>15.179</v>
      </c>
      <c r="D1594" s="5" t="str">
        <f>TEXT(B1594,"mmyy")</f>
        <v>0115</v>
      </c>
      <c r="E1594" s="5" t="str">
        <f>LEFT(D1594,2)</f>
        <v>01</v>
      </c>
      <c r="F1594" s="5" t="str">
        <f>TEXT(B1594,"dd")</f>
        <v>06</v>
      </c>
      <c r="G1594" s="5" t="str">
        <f>E1594&amp;F1594</f>
        <v>0106</v>
      </c>
      <c r="H1594" s="4">
        <f>IF($C1594&lt;65,65-$C1594,0)</f>
        <v>49.820999999999998</v>
      </c>
      <c r="I1594" s="4">
        <f>IF($C1594&gt;=65,$C1594-65,0)</f>
        <v>0</v>
      </c>
    </row>
    <row r="1595" spans="2:9" x14ac:dyDescent="0.2">
      <c r="B1595" s="9">
        <v>42011</v>
      </c>
      <c r="C1595" s="8">
        <v>2.9750000000000001</v>
      </c>
      <c r="D1595" s="5" t="str">
        <f>TEXT(B1595,"mmyy")</f>
        <v>0115</v>
      </c>
      <c r="E1595" s="5" t="str">
        <f>LEFT(D1595,2)</f>
        <v>01</v>
      </c>
      <c r="F1595" s="5" t="str">
        <f>TEXT(B1595,"dd")</f>
        <v>07</v>
      </c>
      <c r="G1595" s="5" t="str">
        <f>E1595&amp;F1595</f>
        <v>0107</v>
      </c>
      <c r="H1595" s="4">
        <f>IF($C1595&lt;65,65-$C1595,0)</f>
        <v>62.024999999999999</v>
      </c>
      <c r="I1595" s="4">
        <f>IF($C1595&gt;=65,$C1595-65,0)</f>
        <v>0</v>
      </c>
    </row>
    <row r="1596" spans="2:9" x14ac:dyDescent="0.2">
      <c r="B1596" s="9">
        <v>42012</v>
      </c>
      <c r="C1596" s="8">
        <v>8.3345000000000002</v>
      </c>
      <c r="D1596" s="5" t="str">
        <f>TEXT(B1596,"mmyy")</f>
        <v>0115</v>
      </c>
      <c r="E1596" s="5" t="str">
        <f>LEFT(D1596,2)</f>
        <v>01</v>
      </c>
      <c r="F1596" s="5" t="str">
        <f>TEXT(B1596,"dd")</f>
        <v>08</v>
      </c>
      <c r="G1596" s="5" t="str">
        <f>E1596&amp;F1596</f>
        <v>0108</v>
      </c>
      <c r="H1596" s="4">
        <f>IF($C1596&lt;65,65-$C1596,0)</f>
        <v>56.665500000000002</v>
      </c>
      <c r="I1596" s="4">
        <f>IF($C1596&gt;=65,$C1596-65,0)</f>
        <v>0</v>
      </c>
    </row>
    <row r="1597" spans="2:9" x14ac:dyDescent="0.2">
      <c r="B1597" s="9">
        <v>42013</v>
      </c>
      <c r="C1597" s="8">
        <v>6.5884999999999998</v>
      </c>
      <c r="D1597" s="5" t="str">
        <f>TEXT(B1597,"mmyy")</f>
        <v>0115</v>
      </c>
      <c r="E1597" s="5" t="str">
        <f>LEFT(D1597,2)</f>
        <v>01</v>
      </c>
      <c r="F1597" s="5" t="str">
        <f>TEXT(B1597,"dd")</f>
        <v>09</v>
      </c>
      <c r="G1597" s="5" t="str">
        <f>E1597&amp;F1597</f>
        <v>0109</v>
      </c>
      <c r="H1597" s="4">
        <f>IF($C1597&lt;65,65-$C1597,0)</f>
        <v>58.411500000000004</v>
      </c>
      <c r="I1597" s="4">
        <f>IF($C1597&gt;=65,$C1597-65,0)</f>
        <v>0</v>
      </c>
    </row>
    <row r="1598" spans="2:9" x14ac:dyDescent="0.2">
      <c r="B1598" s="9">
        <v>42014</v>
      </c>
      <c r="C1598" s="8">
        <v>12.659000000000001</v>
      </c>
      <c r="D1598" s="5" t="str">
        <f>TEXT(B1598,"mmyy")</f>
        <v>0115</v>
      </c>
      <c r="E1598" s="5" t="str">
        <f>LEFT(D1598,2)</f>
        <v>01</v>
      </c>
      <c r="F1598" s="5" t="str">
        <f>TEXT(B1598,"dd")</f>
        <v>10</v>
      </c>
      <c r="G1598" s="5" t="str">
        <f>E1598&amp;F1598</f>
        <v>0110</v>
      </c>
      <c r="H1598" s="4">
        <f>IF($C1598&lt;65,65-$C1598,0)</f>
        <v>52.341000000000001</v>
      </c>
      <c r="I1598" s="4">
        <f>IF($C1598&gt;=65,$C1598-65,0)</f>
        <v>0</v>
      </c>
    </row>
    <row r="1599" spans="2:9" x14ac:dyDescent="0.2">
      <c r="B1599" s="9">
        <v>42015</v>
      </c>
      <c r="C1599" s="8">
        <v>29.731999999999999</v>
      </c>
      <c r="D1599" s="5" t="str">
        <f>TEXT(B1599,"mmyy")</f>
        <v>0115</v>
      </c>
      <c r="E1599" s="5" t="str">
        <f>LEFT(D1599,2)</f>
        <v>01</v>
      </c>
      <c r="F1599" s="5" t="str">
        <f>TEXT(B1599,"dd")</f>
        <v>11</v>
      </c>
      <c r="G1599" s="5" t="str">
        <f>E1599&amp;F1599</f>
        <v>0111</v>
      </c>
      <c r="H1599" s="4">
        <f>IF($C1599&lt;65,65-$C1599,0)</f>
        <v>35.268000000000001</v>
      </c>
      <c r="I1599" s="4">
        <f>IF($C1599&gt;=65,$C1599-65,0)</f>
        <v>0</v>
      </c>
    </row>
    <row r="1600" spans="2:9" x14ac:dyDescent="0.2">
      <c r="B1600" s="9">
        <v>42016</v>
      </c>
      <c r="C1600" s="8">
        <v>21.456499999999998</v>
      </c>
      <c r="D1600" s="5" t="str">
        <f>TEXT(B1600,"mmyy")</f>
        <v>0115</v>
      </c>
      <c r="E1600" s="5" t="str">
        <f>LEFT(D1600,2)</f>
        <v>01</v>
      </c>
      <c r="F1600" s="5" t="str">
        <f>TEXT(B1600,"dd")</f>
        <v>12</v>
      </c>
      <c r="G1600" s="5" t="str">
        <f>E1600&amp;F1600</f>
        <v>0112</v>
      </c>
      <c r="H1600" s="4">
        <f>IF($C1600&lt;65,65-$C1600,0)</f>
        <v>43.543500000000002</v>
      </c>
      <c r="I1600" s="4">
        <f>IF($C1600&gt;=65,$C1600-65,0)</f>
        <v>0</v>
      </c>
    </row>
    <row r="1601" spans="2:9" x14ac:dyDescent="0.2">
      <c r="B1601" s="9">
        <v>42017</v>
      </c>
      <c r="C1601" s="8">
        <v>11.961499999999999</v>
      </c>
      <c r="D1601" s="5" t="str">
        <f>TEXT(B1601,"mmyy")</f>
        <v>0115</v>
      </c>
      <c r="E1601" s="5" t="str">
        <f>LEFT(D1601,2)</f>
        <v>01</v>
      </c>
      <c r="F1601" s="5" t="str">
        <f>TEXT(B1601,"dd")</f>
        <v>13</v>
      </c>
      <c r="G1601" s="5" t="str">
        <f>E1601&amp;F1601</f>
        <v>0113</v>
      </c>
      <c r="H1601" s="4">
        <f>IF($C1601&lt;65,65-$C1601,0)</f>
        <v>53.038499999999999</v>
      </c>
      <c r="I1601" s="4">
        <f>IF($C1601&gt;=65,$C1601-65,0)</f>
        <v>0</v>
      </c>
    </row>
    <row r="1602" spans="2:9" x14ac:dyDescent="0.2">
      <c r="B1602" s="9">
        <v>42018</v>
      </c>
      <c r="C1602" s="8">
        <v>12.416</v>
      </c>
      <c r="D1602" s="5" t="str">
        <f>TEXT(B1602,"mmyy")</f>
        <v>0115</v>
      </c>
      <c r="E1602" s="5" t="str">
        <f>LEFT(D1602,2)</f>
        <v>01</v>
      </c>
      <c r="F1602" s="5" t="str">
        <f>TEXT(B1602,"dd")</f>
        <v>14</v>
      </c>
      <c r="G1602" s="5" t="str">
        <f>E1602&amp;F1602</f>
        <v>0114</v>
      </c>
      <c r="H1602" s="4">
        <f>IF($C1602&lt;65,65-$C1602,0)</f>
        <v>52.584000000000003</v>
      </c>
      <c r="I1602" s="4">
        <f>IF($C1602&gt;=65,$C1602-65,0)</f>
        <v>0</v>
      </c>
    </row>
    <row r="1603" spans="2:9" x14ac:dyDescent="0.2">
      <c r="B1603" s="9">
        <v>42019</v>
      </c>
      <c r="C1603" s="8">
        <v>22.9145</v>
      </c>
      <c r="D1603" s="5" t="str">
        <f>TEXT(B1603,"mmyy")</f>
        <v>0115</v>
      </c>
      <c r="E1603" s="5" t="str">
        <f>LEFT(D1603,2)</f>
        <v>01</v>
      </c>
      <c r="F1603" s="5" t="str">
        <f>TEXT(B1603,"dd")</f>
        <v>15</v>
      </c>
      <c r="G1603" s="5" t="str">
        <f>E1603&amp;F1603</f>
        <v>0115</v>
      </c>
      <c r="H1603" s="4">
        <f>IF($C1603&lt;65,65-$C1603,0)</f>
        <v>42.085499999999996</v>
      </c>
      <c r="I1603" s="4">
        <f>IF($C1603&gt;=65,$C1603-65,0)</f>
        <v>0</v>
      </c>
    </row>
    <row r="1604" spans="2:9" x14ac:dyDescent="0.2">
      <c r="B1604" s="9">
        <v>42020</v>
      </c>
      <c r="C1604" s="8">
        <v>30.366499999999998</v>
      </c>
      <c r="D1604" s="5" t="str">
        <f>TEXT(B1604,"mmyy")</f>
        <v>0115</v>
      </c>
      <c r="E1604" s="5" t="str">
        <f>LEFT(D1604,2)</f>
        <v>01</v>
      </c>
      <c r="F1604" s="5" t="str">
        <f>TEXT(B1604,"dd")</f>
        <v>16</v>
      </c>
      <c r="G1604" s="5" t="str">
        <f>E1604&amp;F1604</f>
        <v>0116</v>
      </c>
      <c r="H1604" s="4">
        <f>IF($C1604&lt;65,65-$C1604,0)</f>
        <v>34.633499999999998</v>
      </c>
      <c r="I1604" s="4">
        <f>IF($C1604&gt;=65,$C1604-65,0)</f>
        <v>0</v>
      </c>
    </row>
    <row r="1605" spans="2:9" x14ac:dyDescent="0.2">
      <c r="B1605" s="9">
        <v>42021</v>
      </c>
      <c r="C1605" s="8">
        <v>38.682499999999997</v>
      </c>
      <c r="D1605" s="5" t="str">
        <f>TEXT(B1605,"mmyy")</f>
        <v>0115</v>
      </c>
      <c r="E1605" s="5" t="str">
        <f>LEFT(D1605,2)</f>
        <v>01</v>
      </c>
      <c r="F1605" s="5" t="str">
        <f>TEXT(B1605,"dd")</f>
        <v>17</v>
      </c>
      <c r="G1605" s="5" t="str">
        <f>E1605&amp;F1605</f>
        <v>0117</v>
      </c>
      <c r="H1605" s="4">
        <f>IF($C1605&lt;65,65-$C1605,0)</f>
        <v>26.317500000000003</v>
      </c>
      <c r="I1605" s="4">
        <f>IF($C1605&gt;=65,$C1605-65,0)</f>
        <v>0</v>
      </c>
    </row>
    <row r="1606" spans="2:9" x14ac:dyDescent="0.2">
      <c r="B1606" s="9">
        <v>42022</v>
      </c>
      <c r="C1606" s="8">
        <v>33.755000000000003</v>
      </c>
      <c r="D1606" s="5" t="str">
        <f>TEXT(B1606,"mmyy")</f>
        <v>0115</v>
      </c>
      <c r="E1606" s="5" t="str">
        <f>LEFT(D1606,2)</f>
        <v>01</v>
      </c>
      <c r="F1606" s="5" t="str">
        <f>TEXT(B1606,"dd")</f>
        <v>18</v>
      </c>
      <c r="G1606" s="5" t="str">
        <f>E1606&amp;F1606</f>
        <v>0118</v>
      </c>
      <c r="H1606" s="4">
        <f>IF($C1606&lt;65,65-$C1606,0)</f>
        <v>31.244999999999997</v>
      </c>
      <c r="I1606" s="4">
        <f>IF($C1606&gt;=65,$C1606-65,0)</f>
        <v>0</v>
      </c>
    </row>
    <row r="1607" spans="2:9" x14ac:dyDescent="0.2">
      <c r="B1607" s="9">
        <v>42023</v>
      </c>
      <c r="C1607" s="8">
        <v>35.5505</v>
      </c>
      <c r="D1607" s="5" t="str">
        <f>TEXT(B1607,"mmyy")</f>
        <v>0115</v>
      </c>
      <c r="E1607" s="5" t="str">
        <f>LEFT(D1607,2)</f>
        <v>01</v>
      </c>
      <c r="F1607" s="5" t="str">
        <f>TEXT(B1607,"dd")</f>
        <v>19</v>
      </c>
      <c r="G1607" s="5" t="str">
        <f>E1607&amp;F1607</f>
        <v>0119</v>
      </c>
      <c r="H1607" s="4">
        <f>IF($C1607&lt;65,65-$C1607,0)</f>
        <v>29.4495</v>
      </c>
      <c r="I1607" s="4">
        <f>IF($C1607&gt;=65,$C1607-65,0)</f>
        <v>0</v>
      </c>
    </row>
    <row r="1608" spans="2:9" x14ac:dyDescent="0.2">
      <c r="B1608" s="9">
        <v>42024</v>
      </c>
      <c r="C1608" s="8">
        <v>37.935499999999998</v>
      </c>
      <c r="D1608" s="5" t="str">
        <f>TEXT(B1608,"mmyy")</f>
        <v>0115</v>
      </c>
      <c r="E1608" s="5" t="str">
        <f>LEFT(D1608,2)</f>
        <v>01</v>
      </c>
      <c r="F1608" s="5" t="str">
        <f>TEXT(B1608,"dd")</f>
        <v>20</v>
      </c>
      <c r="G1608" s="5" t="str">
        <f>E1608&amp;F1608</f>
        <v>0120</v>
      </c>
      <c r="H1608" s="4">
        <f>IF($C1608&lt;65,65-$C1608,0)</f>
        <v>27.064500000000002</v>
      </c>
      <c r="I1608" s="4">
        <f>IF($C1608&gt;=65,$C1608-65,0)</f>
        <v>0</v>
      </c>
    </row>
    <row r="1609" spans="2:9" x14ac:dyDescent="0.2">
      <c r="B1609" s="9">
        <v>42025</v>
      </c>
      <c r="C1609" s="8">
        <v>34.695500000000003</v>
      </c>
      <c r="D1609" s="5" t="str">
        <f>TEXT(B1609,"mmyy")</f>
        <v>0115</v>
      </c>
      <c r="E1609" s="5" t="str">
        <f>LEFT(D1609,2)</f>
        <v>01</v>
      </c>
      <c r="F1609" s="5" t="str">
        <f>TEXT(B1609,"dd")</f>
        <v>21</v>
      </c>
      <c r="G1609" s="5" t="str">
        <f>E1609&amp;F1609</f>
        <v>0121</v>
      </c>
      <c r="H1609" s="4">
        <f>IF($C1609&lt;65,65-$C1609,0)</f>
        <v>30.304499999999997</v>
      </c>
      <c r="I1609" s="4">
        <f>IF($C1609&gt;=65,$C1609-65,0)</f>
        <v>0</v>
      </c>
    </row>
    <row r="1610" spans="2:9" x14ac:dyDescent="0.2">
      <c r="B1610" s="9">
        <v>42026</v>
      </c>
      <c r="C1610" s="8">
        <v>31.792999999999999</v>
      </c>
      <c r="D1610" s="5" t="str">
        <f>TEXT(B1610,"mmyy")</f>
        <v>0115</v>
      </c>
      <c r="E1610" s="5" t="str">
        <f>LEFT(D1610,2)</f>
        <v>01</v>
      </c>
      <c r="F1610" s="5" t="str">
        <f>TEXT(B1610,"dd")</f>
        <v>22</v>
      </c>
      <c r="G1610" s="5" t="str">
        <f>E1610&amp;F1610</f>
        <v>0122</v>
      </c>
      <c r="H1610" s="4">
        <f>IF($C1610&lt;65,65-$C1610,0)</f>
        <v>33.207000000000001</v>
      </c>
      <c r="I1610" s="4">
        <f>IF($C1610&gt;=65,$C1610-65,0)</f>
        <v>0</v>
      </c>
    </row>
    <row r="1611" spans="2:9" x14ac:dyDescent="0.2">
      <c r="B1611" s="9">
        <v>42027</v>
      </c>
      <c r="C1611" s="8">
        <v>28.602499999999999</v>
      </c>
      <c r="D1611" s="5" t="str">
        <f>TEXT(B1611,"mmyy")</f>
        <v>0115</v>
      </c>
      <c r="E1611" s="5" t="str">
        <f>LEFT(D1611,2)</f>
        <v>01</v>
      </c>
      <c r="F1611" s="5" t="str">
        <f>TEXT(B1611,"dd")</f>
        <v>23</v>
      </c>
      <c r="G1611" s="5" t="str">
        <f>E1611&amp;F1611</f>
        <v>0123</v>
      </c>
      <c r="H1611" s="4">
        <f>IF($C1611&lt;65,65-$C1611,0)</f>
        <v>36.397500000000001</v>
      </c>
      <c r="I1611" s="4">
        <f>IF($C1611&gt;=65,$C1611-65,0)</f>
        <v>0</v>
      </c>
    </row>
    <row r="1612" spans="2:9" x14ac:dyDescent="0.2">
      <c r="B1612" s="9">
        <v>42028</v>
      </c>
      <c r="C1612" s="8">
        <v>33.6875</v>
      </c>
      <c r="D1612" s="5" t="str">
        <f>TEXT(B1612,"mmyy")</f>
        <v>0115</v>
      </c>
      <c r="E1612" s="5" t="str">
        <f>LEFT(D1612,2)</f>
        <v>01</v>
      </c>
      <c r="F1612" s="5" t="str">
        <f>TEXT(B1612,"dd")</f>
        <v>24</v>
      </c>
      <c r="G1612" s="5" t="str">
        <f>E1612&amp;F1612</f>
        <v>0124</v>
      </c>
      <c r="H1612" s="4">
        <f>IF($C1612&lt;65,65-$C1612,0)</f>
        <v>31.3125</v>
      </c>
      <c r="I1612" s="4">
        <f>IF($C1612&gt;=65,$C1612-65,0)</f>
        <v>0</v>
      </c>
    </row>
    <row r="1613" spans="2:9" x14ac:dyDescent="0.2">
      <c r="B1613" s="9">
        <v>42029</v>
      </c>
      <c r="C1613" s="8">
        <v>26.307500000000001</v>
      </c>
      <c r="D1613" s="5" t="str">
        <f>TEXT(B1613,"mmyy")</f>
        <v>0115</v>
      </c>
      <c r="E1613" s="5" t="str">
        <f>LEFT(D1613,2)</f>
        <v>01</v>
      </c>
      <c r="F1613" s="5" t="str">
        <f>TEXT(B1613,"dd")</f>
        <v>25</v>
      </c>
      <c r="G1613" s="5" t="str">
        <f>E1613&amp;F1613</f>
        <v>0125</v>
      </c>
      <c r="H1613" s="4">
        <f>IF($C1613&lt;65,65-$C1613,0)</f>
        <v>38.692499999999995</v>
      </c>
      <c r="I1613" s="4">
        <f>IF($C1613&gt;=65,$C1613-65,0)</f>
        <v>0</v>
      </c>
    </row>
    <row r="1614" spans="2:9" x14ac:dyDescent="0.2">
      <c r="B1614" s="9">
        <v>42030</v>
      </c>
      <c r="C1614" s="8">
        <v>20.858000000000001</v>
      </c>
      <c r="D1614" s="5" t="str">
        <f>TEXT(B1614,"mmyy")</f>
        <v>0115</v>
      </c>
      <c r="E1614" s="5" t="str">
        <f>LEFT(D1614,2)</f>
        <v>01</v>
      </c>
      <c r="F1614" s="5" t="str">
        <f>TEXT(B1614,"dd")</f>
        <v>26</v>
      </c>
      <c r="G1614" s="5" t="str">
        <f>E1614&amp;F1614</f>
        <v>0126</v>
      </c>
      <c r="H1614" s="4">
        <f>IF($C1614&lt;65,65-$C1614,0)</f>
        <v>44.141999999999996</v>
      </c>
      <c r="I1614" s="4">
        <f>IF($C1614&gt;=65,$C1614-65,0)</f>
        <v>0</v>
      </c>
    </row>
    <row r="1615" spans="2:9" x14ac:dyDescent="0.2">
      <c r="B1615" s="9">
        <v>42031</v>
      </c>
      <c r="C1615" s="8">
        <v>22.847000000000001</v>
      </c>
      <c r="D1615" s="5" t="str">
        <f>TEXT(B1615,"mmyy")</f>
        <v>0115</v>
      </c>
      <c r="E1615" s="5" t="str">
        <f>LEFT(D1615,2)</f>
        <v>01</v>
      </c>
      <c r="F1615" s="5" t="str">
        <f>TEXT(B1615,"dd")</f>
        <v>27</v>
      </c>
      <c r="G1615" s="5" t="str">
        <f>E1615&amp;F1615</f>
        <v>0127</v>
      </c>
      <c r="H1615" s="4">
        <f>IF($C1615&lt;65,65-$C1615,0)</f>
        <v>42.152999999999999</v>
      </c>
      <c r="I1615" s="4">
        <f>IF($C1615&gt;=65,$C1615-65,0)</f>
        <v>0</v>
      </c>
    </row>
    <row r="1616" spans="2:9" x14ac:dyDescent="0.2">
      <c r="B1616" s="9">
        <v>42032</v>
      </c>
      <c r="C1616" s="8">
        <v>28.058</v>
      </c>
      <c r="D1616" s="5" t="str">
        <f>TEXT(B1616,"mmyy")</f>
        <v>0115</v>
      </c>
      <c r="E1616" s="5" t="str">
        <f>LEFT(D1616,2)</f>
        <v>01</v>
      </c>
      <c r="F1616" s="5" t="str">
        <f>TEXT(B1616,"dd")</f>
        <v>28</v>
      </c>
      <c r="G1616" s="5" t="str">
        <f>E1616&amp;F1616</f>
        <v>0128</v>
      </c>
      <c r="H1616" s="4">
        <f>IF($C1616&lt;65,65-$C1616,0)</f>
        <v>36.942</v>
      </c>
      <c r="I1616" s="4">
        <f>IF($C1616&gt;=65,$C1616-65,0)</f>
        <v>0</v>
      </c>
    </row>
    <row r="1617" spans="2:9" x14ac:dyDescent="0.2">
      <c r="B1617" s="9">
        <v>42033</v>
      </c>
      <c r="C1617" s="8">
        <v>34.524500000000003</v>
      </c>
      <c r="D1617" s="5" t="str">
        <f>TEXT(B1617,"mmyy")</f>
        <v>0115</v>
      </c>
      <c r="E1617" s="5" t="str">
        <f>LEFT(D1617,2)</f>
        <v>01</v>
      </c>
      <c r="F1617" s="5" t="str">
        <f>TEXT(B1617,"dd")</f>
        <v>29</v>
      </c>
      <c r="G1617" s="5" t="str">
        <f>E1617&amp;F1617</f>
        <v>0129</v>
      </c>
      <c r="H1617" s="4">
        <f>IF($C1617&lt;65,65-$C1617,0)</f>
        <v>30.475499999999997</v>
      </c>
      <c r="I1617" s="4">
        <f>IF($C1617&gt;=65,$C1617-65,0)</f>
        <v>0</v>
      </c>
    </row>
    <row r="1618" spans="2:9" x14ac:dyDescent="0.2">
      <c r="B1618" s="9">
        <v>42034</v>
      </c>
      <c r="C1618" s="8">
        <v>24.3095</v>
      </c>
      <c r="D1618" s="5" t="str">
        <f>TEXT(B1618,"mmyy")</f>
        <v>0115</v>
      </c>
      <c r="E1618" s="5" t="str">
        <f>LEFT(D1618,2)</f>
        <v>01</v>
      </c>
      <c r="F1618" s="5" t="str">
        <f>TEXT(B1618,"dd")</f>
        <v>30</v>
      </c>
      <c r="G1618" s="5" t="str">
        <f>E1618&amp;F1618</f>
        <v>0130</v>
      </c>
      <c r="H1618" s="4">
        <f>IF($C1618&lt;65,65-$C1618,0)</f>
        <v>40.6905</v>
      </c>
      <c r="I1618" s="4">
        <f>IF($C1618&gt;=65,$C1618-65,0)</f>
        <v>0</v>
      </c>
    </row>
    <row r="1619" spans="2:9" x14ac:dyDescent="0.2">
      <c r="B1619" s="9">
        <v>42035</v>
      </c>
      <c r="C1619" s="8">
        <v>29.515999999999998</v>
      </c>
      <c r="D1619" s="5" t="str">
        <f>TEXT(B1619,"mmyy")</f>
        <v>0115</v>
      </c>
      <c r="E1619" s="5" t="str">
        <f>LEFT(D1619,2)</f>
        <v>01</v>
      </c>
      <c r="F1619" s="5" t="str">
        <f>TEXT(B1619,"dd")</f>
        <v>31</v>
      </c>
      <c r="G1619" s="5" t="str">
        <f>E1619&amp;F1619</f>
        <v>0131</v>
      </c>
      <c r="H1619" s="4">
        <f>IF($C1619&lt;65,65-$C1619,0)</f>
        <v>35.484000000000002</v>
      </c>
      <c r="I1619" s="4">
        <f>IF($C1619&gt;=65,$C1619-65,0)</f>
        <v>0</v>
      </c>
    </row>
    <row r="1620" spans="2:9" x14ac:dyDescent="0.2">
      <c r="B1620" s="9">
        <v>42036</v>
      </c>
      <c r="C1620" s="8">
        <v>24.6965</v>
      </c>
      <c r="D1620" s="5" t="str">
        <f>TEXT(B1620,"mmyy")</f>
        <v>0215</v>
      </c>
      <c r="E1620" s="5" t="str">
        <f>LEFT(D1620,2)</f>
        <v>02</v>
      </c>
      <c r="F1620" s="5" t="str">
        <f>TEXT(B1620,"dd")</f>
        <v>01</v>
      </c>
      <c r="G1620" s="5" t="str">
        <f>E1620&amp;F1620</f>
        <v>0201</v>
      </c>
      <c r="H1620" s="4">
        <f>IF($C1620&lt;65,65-$C1620,0)</f>
        <v>40.3035</v>
      </c>
      <c r="I1620" s="4">
        <f>IF($C1620&gt;=65,$C1620-65,0)</f>
        <v>0</v>
      </c>
    </row>
    <row r="1621" spans="2:9" x14ac:dyDescent="0.2">
      <c r="B1621" s="9">
        <v>42037</v>
      </c>
      <c r="C1621" s="8">
        <v>15.188000000000001</v>
      </c>
      <c r="D1621" s="5" t="str">
        <f>TEXT(B1621,"mmyy")</f>
        <v>0215</v>
      </c>
      <c r="E1621" s="5" t="str">
        <f>LEFT(D1621,2)</f>
        <v>02</v>
      </c>
      <c r="F1621" s="5" t="str">
        <f>TEXT(B1621,"dd")</f>
        <v>02</v>
      </c>
      <c r="G1621" s="5" t="str">
        <f>E1621&amp;F1621</f>
        <v>0202</v>
      </c>
      <c r="H1621" s="4">
        <f>IF($C1621&lt;65,65-$C1621,0)</f>
        <v>49.811999999999998</v>
      </c>
      <c r="I1621" s="4">
        <f>IF($C1621&gt;=65,$C1621-65,0)</f>
        <v>0</v>
      </c>
    </row>
    <row r="1622" spans="2:9" x14ac:dyDescent="0.2">
      <c r="B1622" s="9">
        <v>42038</v>
      </c>
      <c r="C1622" s="8">
        <v>24.359000000000002</v>
      </c>
      <c r="D1622" s="5" t="str">
        <f>TEXT(B1622,"mmyy")</f>
        <v>0215</v>
      </c>
      <c r="E1622" s="5" t="str">
        <f>LEFT(D1622,2)</f>
        <v>02</v>
      </c>
      <c r="F1622" s="5" t="str">
        <f>TEXT(B1622,"dd")</f>
        <v>03</v>
      </c>
      <c r="G1622" s="5" t="str">
        <f>E1622&amp;F1622</f>
        <v>0203</v>
      </c>
      <c r="H1622" s="4">
        <f>IF($C1622&lt;65,65-$C1622,0)</f>
        <v>40.640999999999998</v>
      </c>
      <c r="I1622" s="4">
        <f>IF($C1622&gt;=65,$C1622-65,0)</f>
        <v>0</v>
      </c>
    </row>
    <row r="1623" spans="2:9" x14ac:dyDescent="0.2">
      <c r="B1623" s="9">
        <v>42039</v>
      </c>
      <c r="C1623" s="8">
        <v>23.117000000000001</v>
      </c>
      <c r="D1623" s="5" t="str">
        <f>TEXT(B1623,"mmyy")</f>
        <v>0215</v>
      </c>
      <c r="E1623" s="5" t="str">
        <f>LEFT(D1623,2)</f>
        <v>02</v>
      </c>
      <c r="F1623" s="5" t="str">
        <f>TEXT(B1623,"dd")</f>
        <v>04</v>
      </c>
      <c r="G1623" s="5" t="str">
        <f>E1623&amp;F1623</f>
        <v>0204</v>
      </c>
      <c r="H1623" s="4">
        <f>IF($C1623&lt;65,65-$C1623,0)</f>
        <v>41.882999999999996</v>
      </c>
      <c r="I1623" s="4">
        <f>IF($C1623&gt;=65,$C1623-65,0)</f>
        <v>0</v>
      </c>
    </row>
    <row r="1624" spans="2:9" x14ac:dyDescent="0.2">
      <c r="B1624" s="9">
        <v>42040</v>
      </c>
      <c r="C1624" s="8">
        <v>14.3645</v>
      </c>
      <c r="D1624" s="5" t="str">
        <f>TEXT(B1624,"mmyy")</f>
        <v>0215</v>
      </c>
      <c r="E1624" s="5" t="str">
        <f>LEFT(D1624,2)</f>
        <v>02</v>
      </c>
      <c r="F1624" s="5" t="str">
        <f>TEXT(B1624,"dd")</f>
        <v>05</v>
      </c>
      <c r="G1624" s="5" t="str">
        <f>E1624&amp;F1624</f>
        <v>0205</v>
      </c>
      <c r="H1624" s="4">
        <f>IF($C1624&lt;65,65-$C1624,0)</f>
        <v>50.6355</v>
      </c>
      <c r="I1624" s="4">
        <f>IF($C1624&gt;=65,$C1624-65,0)</f>
        <v>0</v>
      </c>
    </row>
    <row r="1625" spans="2:9" x14ac:dyDescent="0.2">
      <c r="B1625" s="9">
        <v>42041</v>
      </c>
      <c r="C1625" s="8">
        <v>26.2895</v>
      </c>
      <c r="D1625" s="5" t="str">
        <f>TEXT(B1625,"mmyy")</f>
        <v>0215</v>
      </c>
      <c r="E1625" s="5" t="str">
        <f>LEFT(D1625,2)</f>
        <v>02</v>
      </c>
      <c r="F1625" s="5" t="str">
        <f>TEXT(B1625,"dd")</f>
        <v>06</v>
      </c>
      <c r="G1625" s="5" t="str">
        <f>E1625&amp;F1625</f>
        <v>0206</v>
      </c>
      <c r="H1625" s="4">
        <f>IF($C1625&lt;65,65-$C1625,0)</f>
        <v>38.710499999999996</v>
      </c>
      <c r="I1625" s="4">
        <f>IF($C1625&gt;=65,$C1625-65,0)</f>
        <v>0</v>
      </c>
    </row>
    <row r="1626" spans="2:9" x14ac:dyDescent="0.2">
      <c r="B1626" s="9">
        <v>42042</v>
      </c>
      <c r="C1626" s="8">
        <v>39.231499999999997</v>
      </c>
      <c r="D1626" s="5" t="str">
        <f>TEXT(B1626,"mmyy")</f>
        <v>0215</v>
      </c>
      <c r="E1626" s="5" t="str">
        <f>LEFT(D1626,2)</f>
        <v>02</v>
      </c>
      <c r="F1626" s="5" t="str">
        <f>TEXT(B1626,"dd")</f>
        <v>07</v>
      </c>
      <c r="G1626" s="5" t="str">
        <f>E1626&amp;F1626</f>
        <v>0207</v>
      </c>
      <c r="H1626" s="4">
        <f>IF($C1626&lt;65,65-$C1626,0)</f>
        <v>25.768500000000003</v>
      </c>
      <c r="I1626" s="4">
        <f>IF($C1626&gt;=65,$C1626-65,0)</f>
        <v>0</v>
      </c>
    </row>
    <row r="1627" spans="2:9" x14ac:dyDescent="0.2">
      <c r="B1627" s="9">
        <v>42043</v>
      </c>
      <c r="C1627" s="8">
        <v>38.021000000000001</v>
      </c>
      <c r="D1627" s="5" t="str">
        <f>TEXT(B1627,"mmyy")</f>
        <v>0215</v>
      </c>
      <c r="E1627" s="5" t="str">
        <f>LEFT(D1627,2)</f>
        <v>02</v>
      </c>
      <c r="F1627" s="5" t="str">
        <f>TEXT(B1627,"dd")</f>
        <v>08</v>
      </c>
      <c r="G1627" s="5" t="str">
        <f>E1627&amp;F1627</f>
        <v>0208</v>
      </c>
      <c r="H1627" s="4">
        <f>IF($C1627&lt;65,65-$C1627,0)</f>
        <v>26.978999999999999</v>
      </c>
      <c r="I1627" s="4">
        <f>IF($C1627&gt;=65,$C1627-65,0)</f>
        <v>0</v>
      </c>
    </row>
    <row r="1628" spans="2:9" x14ac:dyDescent="0.2">
      <c r="B1628" s="9">
        <v>42044</v>
      </c>
      <c r="C1628" s="8">
        <v>22.675999999999998</v>
      </c>
      <c r="D1628" s="5" t="str">
        <f>TEXT(B1628,"mmyy")</f>
        <v>0215</v>
      </c>
      <c r="E1628" s="5" t="str">
        <f>LEFT(D1628,2)</f>
        <v>02</v>
      </c>
      <c r="F1628" s="5" t="str">
        <f>TEXT(B1628,"dd")</f>
        <v>09</v>
      </c>
      <c r="G1628" s="5" t="str">
        <f>E1628&amp;F1628</f>
        <v>0209</v>
      </c>
      <c r="H1628" s="4">
        <f>IF($C1628&lt;65,65-$C1628,0)</f>
        <v>42.323999999999998</v>
      </c>
      <c r="I1628" s="4">
        <f>IF($C1628&gt;=65,$C1628-65,0)</f>
        <v>0</v>
      </c>
    </row>
    <row r="1629" spans="2:9" x14ac:dyDescent="0.2">
      <c r="B1629" s="9">
        <v>42045</v>
      </c>
      <c r="C1629" s="8">
        <v>24.831499999999998</v>
      </c>
      <c r="D1629" s="5" t="str">
        <f>TEXT(B1629,"mmyy")</f>
        <v>0215</v>
      </c>
      <c r="E1629" s="5" t="str">
        <f>LEFT(D1629,2)</f>
        <v>02</v>
      </c>
      <c r="F1629" s="5" t="str">
        <f>TEXT(B1629,"dd")</f>
        <v>10</v>
      </c>
      <c r="G1629" s="5" t="str">
        <f>E1629&amp;F1629</f>
        <v>0210</v>
      </c>
      <c r="H1629" s="4">
        <f>IF($C1629&lt;65,65-$C1629,0)</f>
        <v>40.168500000000002</v>
      </c>
      <c r="I1629" s="4">
        <f>IF($C1629&gt;=65,$C1629-65,0)</f>
        <v>0</v>
      </c>
    </row>
    <row r="1630" spans="2:9" x14ac:dyDescent="0.2">
      <c r="B1630" s="9">
        <v>42046</v>
      </c>
      <c r="C1630" s="8">
        <v>29.529499999999999</v>
      </c>
      <c r="D1630" s="5" t="str">
        <f>TEXT(B1630,"mmyy")</f>
        <v>0215</v>
      </c>
      <c r="E1630" s="5" t="str">
        <f>LEFT(D1630,2)</f>
        <v>02</v>
      </c>
      <c r="F1630" s="5" t="str">
        <f>TEXT(B1630,"dd")</f>
        <v>11</v>
      </c>
      <c r="G1630" s="5" t="str">
        <f>E1630&amp;F1630</f>
        <v>0211</v>
      </c>
      <c r="H1630" s="4">
        <f>IF($C1630&lt;65,65-$C1630,0)</f>
        <v>35.470500000000001</v>
      </c>
      <c r="I1630" s="4">
        <f>IF($C1630&gt;=65,$C1630-65,0)</f>
        <v>0</v>
      </c>
    </row>
    <row r="1631" spans="2:9" x14ac:dyDescent="0.2">
      <c r="B1631" s="9">
        <v>42047</v>
      </c>
      <c r="C1631" s="8">
        <v>14.9945</v>
      </c>
      <c r="D1631" s="5" t="str">
        <f>TEXT(B1631,"mmyy")</f>
        <v>0215</v>
      </c>
      <c r="E1631" s="5" t="str">
        <f>LEFT(D1631,2)</f>
        <v>02</v>
      </c>
      <c r="F1631" s="5" t="str">
        <f>TEXT(B1631,"dd")</f>
        <v>12</v>
      </c>
      <c r="G1631" s="5" t="str">
        <f>E1631&amp;F1631</f>
        <v>0212</v>
      </c>
      <c r="H1631" s="4">
        <f>IF($C1631&lt;65,65-$C1631,0)</f>
        <v>50.005499999999998</v>
      </c>
      <c r="I1631" s="4">
        <f>IF($C1631&gt;=65,$C1631-65,0)</f>
        <v>0</v>
      </c>
    </row>
    <row r="1632" spans="2:9" x14ac:dyDescent="0.2">
      <c r="B1632" s="9">
        <v>42048</v>
      </c>
      <c r="C1632" s="8">
        <v>19.751000000000001</v>
      </c>
      <c r="D1632" s="5" t="str">
        <f>TEXT(B1632,"mmyy")</f>
        <v>0215</v>
      </c>
      <c r="E1632" s="5" t="str">
        <f>LEFT(D1632,2)</f>
        <v>02</v>
      </c>
      <c r="F1632" s="5" t="str">
        <f>TEXT(B1632,"dd")</f>
        <v>13</v>
      </c>
      <c r="G1632" s="5" t="str">
        <f>E1632&amp;F1632</f>
        <v>0213</v>
      </c>
      <c r="H1632" s="4">
        <f>IF($C1632&lt;65,65-$C1632,0)</f>
        <v>45.248999999999995</v>
      </c>
      <c r="I1632" s="4">
        <f>IF($C1632&gt;=65,$C1632-65,0)</f>
        <v>0</v>
      </c>
    </row>
    <row r="1633" spans="2:9" x14ac:dyDescent="0.2">
      <c r="B1633" s="9">
        <v>42049</v>
      </c>
      <c r="C1633" s="8">
        <v>15.971</v>
      </c>
      <c r="D1633" s="5" t="str">
        <f>TEXT(B1633,"mmyy")</f>
        <v>0215</v>
      </c>
      <c r="E1633" s="5" t="str">
        <f>LEFT(D1633,2)</f>
        <v>02</v>
      </c>
      <c r="F1633" s="5" t="str">
        <f>TEXT(B1633,"dd")</f>
        <v>14</v>
      </c>
      <c r="G1633" s="5" t="str">
        <f>E1633&amp;F1633</f>
        <v>0214</v>
      </c>
      <c r="H1633" s="4">
        <f>IF($C1633&lt;65,65-$C1633,0)</f>
        <v>49.028999999999996</v>
      </c>
      <c r="I1633" s="4">
        <f>IF($C1633&gt;=65,$C1633-65,0)</f>
        <v>0</v>
      </c>
    </row>
    <row r="1634" spans="2:9" x14ac:dyDescent="0.2">
      <c r="B1634" s="9">
        <v>42050</v>
      </c>
      <c r="C1634" s="8">
        <v>8.4649999999999999</v>
      </c>
      <c r="D1634" s="5" t="str">
        <f>TEXT(B1634,"mmyy")</f>
        <v>0215</v>
      </c>
      <c r="E1634" s="5" t="str">
        <f>LEFT(D1634,2)</f>
        <v>02</v>
      </c>
      <c r="F1634" s="5" t="str">
        <f>TEXT(B1634,"dd")</f>
        <v>15</v>
      </c>
      <c r="G1634" s="5" t="str">
        <f>E1634&amp;F1634</f>
        <v>0215</v>
      </c>
      <c r="H1634" s="4">
        <f>IF($C1634&lt;65,65-$C1634,0)</f>
        <v>56.534999999999997</v>
      </c>
      <c r="I1634" s="4">
        <f>IF($C1634&gt;=65,$C1634-65,0)</f>
        <v>0</v>
      </c>
    </row>
    <row r="1635" spans="2:9" x14ac:dyDescent="0.2">
      <c r="B1635" s="9">
        <v>42051</v>
      </c>
      <c r="C1635" s="8">
        <v>7.9924999999999997</v>
      </c>
      <c r="D1635" s="5" t="str">
        <f>TEXT(B1635,"mmyy")</f>
        <v>0215</v>
      </c>
      <c r="E1635" s="5" t="str">
        <f>LEFT(D1635,2)</f>
        <v>02</v>
      </c>
      <c r="F1635" s="5" t="str">
        <f>TEXT(B1635,"dd")</f>
        <v>16</v>
      </c>
      <c r="G1635" s="5" t="str">
        <f>E1635&amp;F1635</f>
        <v>0216</v>
      </c>
      <c r="H1635" s="4">
        <f>IF($C1635&lt;65,65-$C1635,0)</f>
        <v>57.0075</v>
      </c>
      <c r="I1635" s="4">
        <f>IF($C1635&gt;=65,$C1635-65,0)</f>
        <v>0</v>
      </c>
    </row>
    <row r="1636" spans="2:9" x14ac:dyDescent="0.2">
      <c r="B1636" s="9">
        <v>42052</v>
      </c>
      <c r="C1636" s="8">
        <v>15.003500000000001</v>
      </c>
      <c r="D1636" s="5" t="str">
        <f>TEXT(B1636,"mmyy")</f>
        <v>0215</v>
      </c>
      <c r="E1636" s="5" t="str">
        <f>LEFT(D1636,2)</f>
        <v>02</v>
      </c>
      <c r="F1636" s="5" t="str">
        <f>TEXT(B1636,"dd")</f>
        <v>17</v>
      </c>
      <c r="G1636" s="5" t="str">
        <f>E1636&amp;F1636</f>
        <v>0217</v>
      </c>
      <c r="H1636" s="4">
        <f>IF($C1636&lt;65,65-$C1636,0)</f>
        <v>49.996499999999997</v>
      </c>
      <c r="I1636" s="4">
        <f>IF($C1636&gt;=65,$C1636-65,0)</f>
        <v>0</v>
      </c>
    </row>
    <row r="1637" spans="2:9" x14ac:dyDescent="0.2">
      <c r="B1637" s="9">
        <v>42053</v>
      </c>
      <c r="C1637" s="8">
        <v>5.9584999999999999</v>
      </c>
      <c r="D1637" s="5" t="str">
        <f>TEXT(B1637,"mmyy")</f>
        <v>0215</v>
      </c>
      <c r="E1637" s="5" t="str">
        <f>LEFT(D1637,2)</f>
        <v>02</v>
      </c>
      <c r="F1637" s="5" t="str">
        <f>TEXT(B1637,"dd")</f>
        <v>18</v>
      </c>
      <c r="G1637" s="5" t="str">
        <f>E1637&amp;F1637</f>
        <v>0218</v>
      </c>
      <c r="H1637" s="4">
        <f>IF($C1637&lt;65,65-$C1637,0)</f>
        <v>59.041499999999999</v>
      </c>
      <c r="I1637" s="4">
        <f>IF($C1637&gt;=65,$C1637-65,0)</f>
        <v>0</v>
      </c>
    </row>
    <row r="1638" spans="2:9" x14ac:dyDescent="0.2">
      <c r="B1638" s="9">
        <v>42054</v>
      </c>
      <c r="C1638" s="8">
        <v>0.59899999999999998</v>
      </c>
      <c r="D1638" s="5" t="str">
        <f>TEXT(B1638,"mmyy")</f>
        <v>0215</v>
      </c>
      <c r="E1638" s="5" t="str">
        <f>LEFT(D1638,2)</f>
        <v>02</v>
      </c>
      <c r="F1638" s="5" t="str">
        <f>TEXT(B1638,"dd")</f>
        <v>19</v>
      </c>
      <c r="G1638" s="5" t="str">
        <f>E1638&amp;F1638</f>
        <v>0219</v>
      </c>
      <c r="H1638" s="4">
        <f>IF($C1638&lt;65,65-$C1638,0)</f>
        <v>64.400999999999996</v>
      </c>
      <c r="I1638" s="4">
        <f>IF($C1638&gt;=65,$C1638-65,0)</f>
        <v>0</v>
      </c>
    </row>
    <row r="1639" spans="2:9" x14ac:dyDescent="0.2">
      <c r="B1639" s="9">
        <v>42055</v>
      </c>
      <c r="C1639" s="8">
        <v>9.9049999999999994</v>
      </c>
      <c r="D1639" s="5" t="str">
        <f>TEXT(B1639,"mmyy")</f>
        <v>0215</v>
      </c>
      <c r="E1639" s="5" t="str">
        <f>LEFT(D1639,2)</f>
        <v>02</v>
      </c>
      <c r="F1639" s="5" t="str">
        <f>TEXT(B1639,"dd")</f>
        <v>20</v>
      </c>
      <c r="G1639" s="5" t="str">
        <f>E1639&amp;F1639</f>
        <v>0220</v>
      </c>
      <c r="H1639" s="4">
        <f>IF($C1639&lt;65,65-$C1639,0)</f>
        <v>55.094999999999999</v>
      </c>
      <c r="I1639" s="4">
        <f>IF($C1639&gt;=65,$C1639-65,0)</f>
        <v>0</v>
      </c>
    </row>
    <row r="1640" spans="2:9" x14ac:dyDescent="0.2">
      <c r="B1640" s="9">
        <v>42056</v>
      </c>
      <c r="C1640" s="8">
        <v>25.619</v>
      </c>
      <c r="D1640" s="5" t="str">
        <f>TEXT(B1640,"mmyy")</f>
        <v>0215</v>
      </c>
      <c r="E1640" s="5" t="str">
        <f>LEFT(D1640,2)</f>
        <v>02</v>
      </c>
      <c r="F1640" s="5" t="str">
        <f>TEXT(B1640,"dd")</f>
        <v>21</v>
      </c>
      <c r="G1640" s="5" t="str">
        <f>E1640&amp;F1640</f>
        <v>0221</v>
      </c>
      <c r="H1640" s="4">
        <f>IF($C1640&lt;65,65-$C1640,0)</f>
        <v>39.381</v>
      </c>
      <c r="I1640" s="4">
        <f>IF($C1640&gt;=65,$C1640-65,0)</f>
        <v>0</v>
      </c>
    </row>
    <row r="1641" spans="2:9" x14ac:dyDescent="0.2">
      <c r="B1641" s="9">
        <v>42057</v>
      </c>
      <c r="C1641" s="8">
        <v>16.470500000000001</v>
      </c>
      <c r="D1641" s="5" t="str">
        <f>TEXT(B1641,"mmyy")</f>
        <v>0215</v>
      </c>
      <c r="E1641" s="5" t="str">
        <f>LEFT(D1641,2)</f>
        <v>02</v>
      </c>
      <c r="F1641" s="5" t="str">
        <f>TEXT(B1641,"dd")</f>
        <v>22</v>
      </c>
      <c r="G1641" s="5" t="str">
        <f>E1641&amp;F1641</f>
        <v>0222</v>
      </c>
      <c r="H1641" s="4">
        <f>IF($C1641&lt;65,65-$C1641,0)</f>
        <v>48.529499999999999</v>
      </c>
      <c r="I1641" s="4">
        <f>IF($C1641&gt;=65,$C1641-65,0)</f>
        <v>0</v>
      </c>
    </row>
    <row r="1642" spans="2:9" x14ac:dyDescent="0.2">
      <c r="B1642" s="9">
        <v>42058</v>
      </c>
      <c r="C1642" s="8">
        <v>7.4930000000000003</v>
      </c>
      <c r="D1642" s="5" t="str">
        <f>TEXT(B1642,"mmyy")</f>
        <v>0215</v>
      </c>
      <c r="E1642" s="5" t="str">
        <f>LEFT(D1642,2)</f>
        <v>02</v>
      </c>
      <c r="F1642" s="5" t="str">
        <f>TEXT(B1642,"dd")</f>
        <v>23</v>
      </c>
      <c r="G1642" s="5" t="str">
        <f>E1642&amp;F1642</f>
        <v>0223</v>
      </c>
      <c r="H1642" s="4">
        <f>IF($C1642&lt;65,65-$C1642,0)</f>
        <v>57.506999999999998</v>
      </c>
      <c r="I1642" s="4">
        <f>IF($C1642&gt;=65,$C1642-65,0)</f>
        <v>0</v>
      </c>
    </row>
    <row r="1643" spans="2:9" x14ac:dyDescent="0.2">
      <c r="B1643" s="9">
        <v>42059</v>
      </c>
      <c r="C1643" s="8">
        <v>15.0395</v>
      </c>
      <c r="D1643" s="5" t="str">
        <f>TEXT(B1643,"mmyy")</f>
        <v>0215</v>
      </c>
      <c r="E1643" s="5" t="str">
        <f>LEFT(D1643,2)</f>
        <v>02</v>
      </c>
      <c r="F1643" s="5" t="str">
        <f>TEXT(B1643,"dd")</f>
        <v>24</v>
      </c>
      <c r="G1643" s="5" t="str">
        <f>E1643&amp;F1643</f>
        <v>0224</v>
      </c>
      <c r="H1643" s="4">
        <f>IF($C1643&lt;65,65-$C1643,0)</f>
        <v>49.960499999999996</v>
      </c>
      <c r="I1643" s="4">
        <f>IF($C1643&gt;=65,$C1643-65,0)</f>
        <v>0</v>
      </c>
    </row>
    <row r="1644" spans="2:9" x14ac:dyDescent="0.2">
      <c r="B1644" s="9">
        <v>42060</v>
      </c>
      <c r="C1644" s="8">
        <v>22.847000000000001</v>
      </c>
      <c r="D1644" s="5" t="str">
        <f>TEXT(B1644,"mmyy")</f>
        <v>0215</v>
      </c>
      <c r="E1644" s="5" t="str">
        <f>LEFT(D1644,2)</f>
        <v>02</v>
      </c>
      <c r="F1644" s="5" t="str">
        <f>TEXT(B1644,"dd")</f>
        <v>25</v>
      </c>
      <c r="G1644" s="5" t="str">
        <f>E1644&amp;F1644</f>
        <v>0225</v>
      </c>
      <c r="H1644" s="4">
        <f>IF($C1644&lt;65,65-$C1644,0)</f>
        <v>42.152999999999999</v>
      </c>
      <c r="I1644" s="4">
        <f>IF($C1644&gt;=65,$C1644-65,0)</f>
        <v>0</v>
      </c>
    </row>
    <row r="1645" spans="2:9" x14ac:dyDescent="0.2">
      <c r="B1645" s="9">
        <v>42061</v>
      </c>
      <c r="C1645" s="8">
        <v>10.651999999999999</v>
      </c>
      <c r="D1645" s="5" t="str">
        <f>TEXT(B1645,"mmyy")</f>
        <v>0215</v>
      </c>
      <c r="E1645" s="5" t="str">
        <f>LEFT(D1645,2)</f>
        <v>02</v>
      </c>
      <c r="F1645" s="5" t="str">
        <f>TEXT(B1645,"dd")</f>
        <v>26</v>
      </c>
      <c r="G1645" s="5" t="str">
        <f>E1645&amp;F1645</f>
        <v>0226</v>
      </c>
      <c r="H1645" s="4">
        <f>IF($C1645&lt;65,65-$C1645,0)</f>
        <v>54.347999999999999</v>
      </c>
      <c r="I1645" s="4">
        <f>IF($C1645&gt;=65,$C1645-65,0)</f>
        <v>0</v>
      </c>
    </row>
    <row r="1646" spans="2:9" x14ac:dyDescent="0.2">
      <c r="B1646" s="9">
        <v>42062</v>
      </c>
      <c r="C1646" s="8">
        <v>10.022</v>
      </c>
      <c r="D1646" s="5" t="str">
        <f>TEXT(B1646,"mmyy")</f>
        <v>0215</v>
      </c>
      <c r="E1646" s="5" t="str">
        <f>LEFT(D1646,2)</f>
        <v>02</v>
      </c>
      <c r="F1646" s="5" t="str">
        <f>TEXT(B1646,"dd")</f>
        <v>27</v>
      </c>
      <c r="G1646" s="5" t="str">
        <f>E1646&amp;F1646</f>
        <v>0227</v>
      </c>
      <c r="H1646" s="4">
        <f>IF($C1646&lt;65,65-$C1646,0)</f>
        <v>54.978000000000002</v>
      </c>
      <c r="I1646" s="4">
        <f>IF($C1646&gt;=65,$C1646-65,0)</f>
        <v>0</v>
      </c>
    </row>
    <row r="1647" spans="2:9" x14ac:dyDescent="0.2">
      <c r="B1647" s="9">
        <v>42063</v>
      </c>
      <c r="C1647" s="8">
        <v>15.494</v>
      </c>
      <c r="D1647" s="5" t="str">
        <f>TEXT(B1647,"mmyy")</f>
        <v>0215</v>
      </c>
      <c r="E1647" s="5" t="str">
        <f>LEFT(D1647,2)</f>
        <v>02</v>
      </c>
      <c r="F1647" s="5" t="str">
        <f>TEXT(B1647,"dd")</f>
        <v>28</v>
      </c>
      <c r="G1647" s="5" t="str">
        <f>E1647&amp;F1647</f>
        <v>0228</v>
      </c>
      <c r="H1647" s="4">
        <f>IF($C1647&lt;65,65-$C1647,0)</f>
        <v>49.506</v>
      </c>
      <c r="I1647" s="4">
        <f>IF($C1647&gt;=65,$C1647-65,0)</f>
        <v>0</v>
      </c>
    </row>
    <row r="1648" spans="2:9" x14ac:dyDescent="0.2">
      <c r="B1648" s="9">
        <v>42064</v>
      </c>
      <c r="C1648" s="8">
        <v>21.596</v>
      </c>
      <c r="D1648" s="5" t="str">
        <f>TEXT(B1648,"mmyy")</f>
        <v>0315</v>
      </c>
      <c r="E1648" s="5" t="str">
        <f>LEFT(D1648,2)</f>
        <v>03</v>
      </c>
      <c r="F1648" s="5" t="str">
        <f>TEXT(B1648,"dd")</f>
        <v>01</v>
      </c>
      <c r="G1648" s="5" t="str">
        <f>E1648&amp;F1648</f>
        <v>0301</v>
      </c>
      <c r="H1648" s="4">
        <f>IF($C1648&lt;65,65-$C1648,0)</f>
        <v>43.403999999999996</v>
      </c>
      <c r="I1648" s="4">
        <f>IF($C1648&gt;=65,$C1648-65,0)</f>
        <v>0</v>
      </c>
    </row>
    <row r="1649" spans="2:9" x14ac:dyDescent="0.2">
      <c r="B1649" s="9">
        <v>42065</v>
      </c>
      <c r="C1649" s="8">
        <v>23</v>
      </c>
      <c r="D1649" s="5" t="str">
        <f>TEXT(B1649,"mmyy")</f>
        <v>0315</v>
      </c>
      <c r="E1649" s="5" t="str">
        <f>LEFT(D1649,2)</f>
        <v>03</v>
      </c>
      <c r="F1649" s="5" t="str">
        <f>TEXT(B1649,"dd")</f>
        <v>02</v>
      </c>
      <c r="G1649" s="5" t="str">
        <f>E1649&amp;F1649</f>
        <v>0302</v>
      </c>
      <c r="H1649" s="4">
        <f>IF($C1649&lt;65,65-$C1649,0)</f>
        <v>42</v>
      </c>
      <c r="I1649" s="4">
        <f>IF($C1649&gt;=65,$C1649-65,0)</f>
        <v>0</v>
      </c>
    </row>
    <row r="1650" spans="2:9" x14ac:dyDescent="0.2">
      <c r="B1650" s="9">
        <v>42066</v>
      </c>
      <c r="C1650" s="8">
        <v>34.605499999999999</v>
      </c>
      <c r="D1650" s="5" t="str">
        <f>TEXT(B1650,"mmyy")</f>
        <v>0315</v>
      </c>
      <c r="E1650" s="5" t="str">
        <f>LEFT(D1650,2)</f>
        <v>03</v>
      </c>
      <c r="F1650" s="5" t="str">
        <f>TEXT(B1650,"dd")</f>
        <v>03</v>
      </c>
      <c r="G1650" s="5" t="str">
        <f>E1650&amp;F1650</f>
        <v>0303</v>
      </c>
      <c r="H1650" s="4">
        <f>IF($C1650&lt;65,65-$C1650,0)</f>
        <v>30.394500000000001</v>
      </c>
      <c r="I1650" s="4">
        <f>IF($C1650&gt;=65,$C1650-65,0)</f>
        <v>0</v>
      </c>
    </row>
    <row r="1651" spans="2:9" x14ac:dyDescent="0.2">
      <c r="B1651" s="9">
        <v>42067</v>
      </c>
      <c r="C1651" s="8">
        <v>23.738</v>
      </c>
      <c r="D1651" s="5" t="str">
        <f>TEXT(B1651,"mmyy")</f>
        <v>0315</v>
      </c>
      <c r="E1651" s="5" t="str">
        <f>LEFT(D1651,2)</f>
        <v>03</v>
      </c>
      <c r="F1651" s="5" t="str">
        <f>TEXT(B1651,"dd")</f>
        <v>04</v>
      </c>
      <c r="G1651" s="5" t="str">
        <f>E1651&amp;F1651</f>
        <v>0304</v>
      </c>
      <c r="H1651" s="4">
        <f>IF($C1651&lt;65,65-$C1651,0)</f>
        <v>41.262</v>
      </c>
      <c r="I1651" s="4">
        <f>IF($C1651&gt;=65,$C1651-65,0)</f>
        <v>0</v>
      </c>
    </row>
    <row r="1652" spans="2:9" x14ac:dyDescent="0.2">
      <c r="B1652" s="9">
        <v>42068</v>
      </c>
      <c r="C1652" s="8">
        <v>10.67</v>
      </c>
      <c r="D1652" s="5" t="str">
        <f>TEXT(B1652,"mmyy")</f>
        <v>0315</v>
      </c>
      <c r="E1652" s="5" t="str">
        <f>LEFT(D1652,2)</f>
        <v>03</v>
      </c>
      <c r="F1652" s="5" t="str">
        <f>TEXT(B1652,"dd")</f>
        <v>05</v>
      </c>
      <c r="G1652" s="5" t="str">
        <f>E1652&amp;F1652</f>
        <v>0305</v>
      </c>
      <c r="H1652" s="4">
        <f>IF($C1652&lt;65,65-$C1652,0)</f>
        <v>54.33</v>
      </c>
      <c r="I1652" s="4">
        <f>IF($C1652&gt;=65,$C1652-65,0)</f>
        <v>0</v>
      </c>
    </row>
    <row r="1653" spans="2:9" x14ac:dyDescent="0.2">
      <c r="B1653" s="9">
        <v>42069</v>
      </c>
      <c r="C1653" s="8">
        <v>14.63</v>
      </c>
      <c r="D1653" s="5" t="str">
        <f>TEXT(B1653,"mmyy")</f>
        <v>0315</v>
      </c>
      <c r="E1653" s="5" t="str">
        <f>LEFT(D1653,2)</f>
        <v>03</v>
      </c>
      <c r="F1653" s="5" t="str">
        <f>TEXT(B1653,"dd")</f>
        <v>06</v>
      </c>
      <c r="G1653" s="5" t="str">
        <f>E1653&amp;F1653</f>
        <v>0306</v>
      </c>
      <c r="H1653" s="4">
        <f>IF($C1653&lt;65,65-$C1653,0)</f>
        <v>50.37</v>
      </c>
      <c r="I1653" s="4">
        <f>IF($C1653&gt;=65,$C1653-65,0)</f>
        <v>0</v>
      </c>
    </row>
    <row r="1654" spans="2:9" x14ac:dyDescent="0.2">
      <c r="B1654" s="9">
        <v>42070</v>
      </c>
      <c r="C1654" s="8">
        <v>34.960999999999999</v>
      </c>
      <c r="D1654" s="5" t="str">
        <f>TEXT(B1654,"mmyy")</f>
        <v>0315</v>
      </c>
      <c r="E1654" s="5" t="str">
        <f>LEFT(D1654,2)</f>
        <v>03</v>
      </c>
      <c r="F1654" s="5" t="str">
        <f>TEXT(B1654,"dd")</f>
        <v>07</v>
      </c>
      <c r="G1654" s="5" t="str">
        <f>E1654&amp;F1654</f>
        <v>0307</v>
      </c>
      <c r="H1654" s="4">
        <f>IF($C1654&lt;65,65-$C1654,0)</f>
        <v>30.039000000000001</v>
      </c>
      <c r="I1654" s="4">
        <f>IF($C1654&gt;=65,$C1654-65,0)</f>
        <v>0</v>
      </c>
    </row>
    <row r="1655" spans="2:9" x14ac:dyDescent="0.2">
      <c r="B1655" s="9">
        <v>42071</v>
      </c>
      <c r="C1655" s="8">
        <v>35.887999999999998</v>
      </c>
      <c r="D1655" s="5" t="str">
        <f>TEXT(B1655,"mmyy")</f>
        <v>0315</v>
      </c>
      <c r="E1655" s="5" t="str">
        <f>LEFT(D1655,2)</f>
        <v>03</v>
      </c>
      <c r="F1655" s="5" t="str">
        <f>TEXT(B1655,"dd")</f>
        <v>08</v>
      </c>
      <c r="G1655" s="5" t="str">
        <f>E1655&amp;F1655</f>
        <v>0308</v>
      </c>
      <c r="H1655" s="4">
        <f>IF($C1655&lt;65,65-$C1655,0)</f>
        <v>29.112000000000002</v>
      </c>
      <c r="I1655" s="4">
        <f>IF($C1655&gt;=65,$C1655-65,0)</f>
        <v>0</v>
      </c>
    </row>
    <row r="1656" spans="2:9" x14ac:dyDescent="0.2">
      <c r="B1656" s="9">
        <v>42072</v>
      </c>
      <c r="C1656" s="8">
        <v>40.392499999999998</v>
      </c>
      <c r="D1656" s="5" t="str">
        <f>TEXT(B1656,"mmyy")</f>
        <v>0315</v>
      </c>
      <c r="E1656" s="5" t="str">
        <f>LEFT(D1656,2)</f>
        <v>03</v>
      </c>
      <c r="F1656" s="5" t="str">
        <f>TEXT(B1656,"dd")</f>
        <v>09</v>
      </c>
      <c r="G1656" s="5" t="str">
        <f>E1656&amp;F1656</f>
        <v>0309</v>
      </c>
      <c r="H1656" s="4">
        <f>IF($C1656&lt;65,65-$C1656,0)</f>
        <v>24.607500000000002</v>
      </c>
      <c r="I1656" s="4">
        <f>IF($C1656&gt;=65,$C1656-65,0)</f>
        <v>0</v>
      </c>
    </row>
    <row r="1657" spans="2:9" x14ac:dyDescent="0.2">
      <c r="B1657" s="9">
        <v>42073</v>
      </c>
      <c r="C1657" s="8">
        <v>41.886499999999998</v>
      </c>
      <c r="D1657" s="5" t="str">
        <f>TEXT(B1657,"mmyy")</f>
        <v>0315</v>
      </c>
      <c r="E1657" s="5" t="str">
        <f>LEFT(D1657,2)</f>
        <v>03</v>
      </c>
      <c r="F1657" s="5" t="str">
        <f>TEXT(B1657,"dd")</f>
        <v>10</v>
      </c>
      <c r="G1657" s="5" t="str">
        <f>E1657&amp;F1657</f>
        <v>0310</v>
      </c>
      <c r="H1657" s="4">
        <f>IF($C1657&lt;65,65-$C1657,0)</f>
        <v>23.113500000000002</v>
      </c>
      <c r="I1657" s="4">
        <f>IF($C1657&gt;=65,$C1657-65,0)</f>
        <v>0</v>
      </c>
    </row>
    <row r="1658" spans="2:9" x14ac:dyDescent="0.2">
      <c r="B1658" s="9">
        <v>42074</v>
      </c>
      <c r="C1658" s="8">
        <v>43.983499999999999</v>
      </c>
      <c r="D1658" s="5" t="str">
        <f>TEXT(B1658,"mmyy")</f>
        <v>0315</v>
      </c>
      <c r="E1658" s="5" t="str">
        <f>LEFT(D1658,2)</f>
        <v>03</v>
      </c>
      <c r="F1658" s="5" t="str">
        <f>TEXT(B1658,"dd")</f>
        <v>11</v>
      </c>
      <c r="G1658" s="5" t="str">
        <f>E1658&amp;F1658</f>
        <v>0311</v>
      </c>
      <c r="H1658" s="4">
        <f>IF($C1658&lt;65,65-$C1658,0)</f>
        <v>21.016500000000001</v>
      </c>
      <c r="I1658" s="4">
        <f>IF($C1658&gt;=65,$C1658-65,0)</f>
        <v>0</v>
      </c>
    </row>
    <row r="1659" spans="2:9" x14ac:dyDescent="0.2">
      <c r="B1659" s="9">
        <v>42075</v>
      </c>
      <c r="C1659" s="8">
        <v>45.810499999999998</v>
      </c>
      <c r="D1659" s="5" t="str">
        <f>TEXT(B1659,"mmyy")</f>
        <v>0315</v>
      </c>
      <c r="E1659" s="5" t="str">
        <f>LEFT(D1659,2)</f>
        <v>03</v>
      </c>
      <c r="F1659" s="5" t="str">
        <f>TEXT(B1659,"dd")</f>
        <v>12</v>
      </c>
      <c r="G1659" s="5" t="str">
        <f>E1659&amp;F1659</f>
        <v>0312</v>
      </c>
      <c r="H1659" s="4">
        <f>IF($C1659&lt;65,65-$C1659,0)</f>
        <v>19.189500000000002</v>
      </c>
      <c r="I1659" s="4">
        <f>IF($C1659&gt;=65,$C1659-65,0)</f>
        <v>0</v>
      </c>
    </row>
    <row r="1660" spans="2:9" x14ac:dyDescent="0.2">
      <c r="B1660" s="9">
        <v>42076</v>
      </c>
      <c r="C1660" s="8">
        <v>46.472000000000001</v>
      </c>
      <c r="D1660" s="5" t="str">
        <f>TEXT(B1660,"mmyy")</f>
        <v>0315</v>
      </c>
      <c r="E1660" s="5" t="str">
        <f>LEFT(D1660,2)</f>
        <v>03</v>
      </c>
      <c r="F1660" s="5" t="str">
        <f>TEXT(B1660,"dd")</f>
        <v>13</v>
      </c>
      <c r="G1660" s="5" t="str">
        <f>E1660&amp;F1660</f>
        <v>0313</v>
      </c>
      <c r="H1660" s="4">
        <f>IF($C1660&lt;65,65-$C1660,0)</f>
        <v>18.527999999999999</v>
      </c>
      <c r="I1660" s="4">
        <f>IF($C1660&gt;=65,$C1660-65,0)</f>
        <v>0</v>
      </c>
    </row>
    <row r="1661" spans="2:9" x14ac:dyDescent="0.2">
      <c r="B1661" s="9">
        <v>42077</v>
      </c>
      <c r="C1661" s="8">
        <v>43.484000000000002</v>
      </c>
      <c r="D1661" s="5" t="str">
        <f>TEXT(B1661,"mmyy")</f>
        <v>0315</v>
      </c>
      <c r="E1661" s="5" t="str">
        <f>LEFT(D1661,2)</f>
        <v>03</v>
      </c>
      <c r="F1661" s="5" t="str">
        <f>TEXT(B1661,"dd")</f>
        <v>14</v>
      </c>
      <c r="G1661" s="5" t="str">
        <f>E1661&amp;F1661</f>
        <v>0314</v>
      </c>
      <c r="H1661" s="4">
        <f>IF($C1661&lt;65,65-$C1661,0)</f>
        <v>21.515999999999998</v>
      </c>
      <c r="I1661" s="4">
        <f>IF($C1661&gt;=65,$C1661-65,0)</f>
        <v>0</v>
      </c>
    </row>
    <row r="1662" spans="2:9" x14ac:dyDescent="0.2">
      <c r="B1662" s="9">
        <v>42078</v>
      </c>
      <c r="C1662" s="8">
        <v>48.087499999999999</v>
      </c>
      <c r="D1662" s="5" t="str">
        <f>TEXT(B1662,"mmyy")</f>
        <v>0315</v>
      </c>
      <c r="E1662" s="5" t="str">
        <f>LEFT(D1662,2)</f>
        <v>03</v>
      </c>
      <c r="F1662" s="5" t="str">
        <f>TEXT(B1662,"dd")</f>
        <v>15</v>
      </c>
      <c r="G1662" s="5" t="str">
        <f>E1662&amp;F1662</f>
        <v>0315</v>
      </c>
      <c r="H1662" s="4">
        <f>IF($C1662&lt;65,65-$C1662,0)</f>
        <v>16.912500000000001</v>
      </c>
      <c r="I1662" s="4">
        <f>IF($C1662&gt;=65,$C1662-65,0)</f>
        <v>0</v>
      </c>
    </row>
    <row r="1663" spans="2:9" x14ac:dyDescent="0.2">
      <c r="B1663" s="9">
        <v>42079</v>
      </c>
      <c r="C1663" s="8">
        <v>56.66</v>
      </c>
      <c r="D1663" s="5" t="str">
        <f>TEXT(B1663,"mmyy")</f>
        <v>0315</v>
      </c>
      <c r="E1663" s="5" t="str">
        <f>LEFT(D1663,2)</f>
        <v>03</v>
      </c>
      <c r="F1663" s="5" t="str">
        <f>TEXT(B1663,"dd")</f>
        <v>16</v>
      </c>
      <c r="G1663" s="5" t="str">
        <f>E1663&amp;F1663</f>
        <v>0316</v>
      </c>
      <c r="H1663" s="4">
        <f>IF($C1663&lt;65,65-$C1663,0)</f>
        <v>8.3400000000000034</v>
      </c>
      <c r="I1663" s="4">
        <f>IF($C1663&gt;=65,$C1663-65,0)</f>
        <v>0</v>
      </c>
    </row>
    <row r="1664" spans="2:9" x14ac:dyDescent="0.2">
      <c r="B1664" s="9">
        <v>42080</v>
      </c>
      <c r="C1664" s="8">
        <v>37.413499999999999</v>
      </c>
      <c r="D1664" s="5" t="str">
        <f>TEXT(B1664,"mmyy")</f>
        <v>0315</v>
      </c>
      <c r="E1664" s="5" t="str">
        <f>LEFT(D1664,2)</f>
        <v>03</v>
      </c>
      <c r="F1664" s="5" t="str">
        <f>TEXT(B1664,"dd")</f>
        <v>17</v>
      </c>
      <c r="G1664" s="5" t="str">
        <f>E1664&amp;F1664</f>
        <v>0317</v>
      </c>
      <c r="H1664" s="4">
        <f>IF($C1664&lt;65,65-$C1664,0)</f>
        <v>27.586500000000001</v>
      </c>
      <c r="I1664" s="4">
        <f>IF($C1664&gt;=65,$C1664-65,0)</f>
        <v>0</v>
      </c>
    </row>
    <row r="1665" spans="2:9" x14ac:dyDescent="0.2">
      <c r="B1665" s="9">
        <v>42081</v>
      </c>
      <c r="C1665" s="8">
        <v>39.033499999999997</v>
      </c>
      <c r="D1665" s="5" t="str">
        <f>TEXT(B1665,"mmyy")</f>
        <v>0315</v>
      </c>
      <c r="E1665" s="5" t="str">
        <f>LEFT(D1665,2)</f>
        <v>03</v>
      </c>
      <c r="F1665" s="5" t="str">
        <f>TEXT(B1665,"dd")</f>
        <v>18</v>
      </c>
      <c r="G1665" s="5" t="str">
        <f>E1665&amp;F1665</f>
        <v>0318</v>
      </c>
      <c r="H1665" s="4">
        <f>IF($C1665&lt;65,65-$C1665,0)</f>
        <v>25.966500000000003</v>
      </c>
      <c r="I1665" s="4">
        <f>IF($C1665&gt;=65,$C1665-65,0)</f>
        <v>0</v>
      </c>
    </row>
    <row r="1666" spans="2:9" x14ac:dyDescent="0.2">
      <c r="B1666" s="9">
        <v>42082</v>
      </c>
      <c r="C1666" s="8">
        <v>41.756</v>
      </c>
      <c r="D1666" s="5" t="str">
        <f>TEXT(B1666,"mmyy")</f>
        <v>0315</v>
      </c>
      <c r="E1666" s="5" t="str">
        <f>LEFT(D1666,2)</f>
        <v>03</v>
      </c>
      <c r="F1666" s="5" t="str">
        <f>TEXT(B1666,"dd")</f>
        <v>19</v>
      </c>
      <c r="G1666" s="5" t="str">
        <f>E1666&amp;F1666</f>
        <v>0319</v>
      </c>
      <c r="H1666" s="4">
        <f>IF($C1666&lt;65,65-$C1666,0)</f>
        <v>23.244</v>
      </c>
      <c r="I1666" s="4">
        <f>IF($C1666&gt;=65,$C1666-65,0)</f>
        <v>0</v>
      </c>
    </row>
    <row r="1667" spans="2:9" x14ac:dyDescent="0.2">
      <c r="B1667" s="9">
        <v>42083</v>
      </c>
      <c r="C1667" s="8">
        <v>40.347499999999997</v>
      </c>
      <c r="D1667" s="5" t="str">
        <f>TEXT(B1667,"mmyy")</f>
        <v>0315</v>
      </c>
      <c r="E1667" s="5" t="str">
        <f>LEFT(D1667,2)</f>
        <v>03</v>
      </c>
      <c r="F1667" s="5" t="str">
        <f>TEXT(B1667,"dd")</f>
        <v>20</v>
      </c>
      <c r="G1667" s="5" t="str">
        <f>E1667&amp;F1667</f>
        <v>0320</v>
      </c>
      <c r="H1667" s="4">
        <f>IF($C1667&lt;65,65-$C1667,0)</f>
        <v>24.652500000000003</v>
      </c>
      <c r="I1667" s="4">
        <f>IF($C1667&gt;=65,$C1667-65,0)</f>
        <v>0</v>
      </c>
    </row>
    <row r="1668" spans="2:9" x14ac:dyDescent="0.2">
      <c r="B1668" s="9">
        <v>42084</v>
      </c>
      <c r="C1668" s="8">
        <v>45.418999999999997</v>
      </c>
      <c r="D1668" s="5" t="str">
        <f>TEXT(B1668,"mmyy")</f>
        <v>0315</v>
      </c>
      <c r="E1668" s="5" t="str">
        <f>LEFT(D1668,2)</f>
        <v>03</v>
      </c>
      <c r="F1668" s="5" t="str">
        <f>TEXT(B1668,"dd")</f>
        <v>21</v>
      </c>
      <c r="G1668" s="5" t="str">
        <f>E1668&amp;F1668</f>
        <v>0321</v>
      </c>
      <c r="H1668" s="4">
        <f>IF($C1668&lt;65,65-$C1668,0)</f>
        <v>19.581000000000003</v>
      </c>
      <c r="I1668" s="4">
        <f>IF($C1668&gt;=65,$C1668-65,0)</f>
        <v>0</v>
      </c>
    </row>
    <row r="1669" spans="2:9" x14ac:dyDescent="0.2">
      <c r="B1669" s="9">
        <v>42085</v>
      </c>
      <c r="C1669" s="8">
        <v>40.451000000000001</v>
      </c>
      <c r="D1669" s="5" t="str">
        <f>TEXT(B1669,"mmyy")</f>
        <v>0315</v>
      </c>
      <c r="E1669" s="5" t="str">
        <f>LEFT(D1669,2)</f>
        <v>03</v>
      </c>
      <c r="F1669" s="5" t="str">
        <f>TEXT(B1669,"dd")</f>
        <v>22</v>
      </c>
      <c r="G1669" s="5" t="str">
        <f>E1669&amp;F1669</f>
        <v>0322</v>
      </c>
      <c r="H1669" s="4">
        <f>IF($C1669&lt;65,65-$C1669,0)</f>
        <v>24.548999999999999</v>
      </c>
      <c r="I1669" s="4">
        <f>IF($C1669&gt;=65,$C1669-65,0)</f>
        <v>0</v>
      </c>
    </row>
    <row r="1670" spans="2:9" x14ac:dyDescent="0.2">
      <c r="B1670" s="9">
        <v>42086</v>
      </c>
      <c r="C1670" s="8">
        <v>31.5365</v>
      </c>
      <c r="D1670" s="5" t="str">
        <f>TEXT(B1670,"mmyy")</f>
        <v>0315</v>
      </c>
      <c r="E1670" s="5" t="str">
        <f>LEFT(D1670,2)</f>
        <v>03</v>
      </c>
      <c r="F1670" s="5" t="str">
        <f>TEXT(B1670,"dd")</f>
        <v>23</v>
      </c>
      <c r="G1670" s="5" t="str">
        <f>E1670&amp;F1670</f>
        <v>0323</v>
      </c>
      <c r="H1670" s="4">
        <f>IF($C1670&lt;65,65-$C1670,0)</f>
        <v>33.463499999999996</v>
      </c>
      <c r="I1670" s="4">
        <f>IF($C1670&gt;=65,$C1670-65,0)</f>
        <v>0</v>
      </c>
    </row>
    <row r="1671" spans="2:9" x14ac:dyDescent="0.2">
      <c r="B1671" s="9">
        <v>42087</v>
      </c>
      <c r="C1671" s="8">
        <v>36.185000000000002</v>
      </c>
      <c r="D1671" s="5" t="str">
        <f>TEXT(B1671,"mmyy")</f>
        <v>0315</v>
      </c>
      <c r="E1671" s="5" t="str">
        <f>LEFT(D1671,2)</f>
        <v>03</v>
      </c>
      <c r="F1671" s="5" t="str">
        <f>TEXT(B1671,"dd")</f>
        <v>24</v>
      </c>
      <c r="G1671" s="5" t="str">
        <f>E1671&amp;F1671</f>
        <v>0324</v>
      </c>
      <c r="H1671" s="4">
        <f>IF($C1671&lt;65,65-$C1671,0)</f>
        <v>28.814999999999998</v>
      </c>
      <c r="I1671" s="4">
        <f>IF($C1671&gt;=65,$C1671-65,0)</f>
        <v>0</v>
      </c>
    </row>
    <row r="1672" spans="2:9" x14ac:dyDescent="0.2">
      <c r="B1672" s="9">
        <v>42088</v>
      </c>
      <c r="C1672" s="8">
        <v>46.4405</v>
      </c>
      <c r="D1672" s="5" t="str">
        <f>TEXT(B1672,"mmyy")</f>
        <v>0315</v>
      </c>
      <c r="E1672" s="5" t="str">
        <f>LEFT(D1672,2)</f>
        <v>03</v>
      </c>
      <c r="F1672" s="5" t="str">
        <f>TEXT(B1672,"dd")</f>
        <v>25</v>
      </c>
      <c r="G1672" s="5" t="str">
        <f>E1672&amp;F1672</f>
        <v>0325</v>
      </c>
      <c r="H1672" s="4">
        <f>IF($C1672&lt;65,65-$C1672,0)</f>
        <v>18.5595</v>
      </c>
      <c r="I1672" s="4">
        <f>IF($C1672&gt;=65,$C1672-65,0)</f>
        <v>0</v>
      </c>
    </row>
    <row r="1673" spans="2:9" x14ac:dyDescent="0.2">
      <c r="B1673" s="9">
        <v>42089</v>
      </c>
      <c r="C1673" s="8">
        <v>34.938499999999998</v>
      </c>
      <c r="D1673" s="5" t="str">
        <f>TEXT(B1673,"mmyy")</f>
        <v>0315</v>
      </c>
      <c r="E1673" s="5" t="str">
        <f>LEFT(D1673,2)</f>
        <v>03</v>
      </c>
      <c r="F1673" s="5" t="str">
        <f>TEXT(B1673,"dd")</f>
        <v>26</v>
      </c>
      <c r="G1673" s="5" t="str">
        <f>E1673&amp;F1673</f>
        <v>0326</v>
      </c>
      <c r="H1673" s="4">
        <f>IF($C1673&lt;65,65-$C1673,0)</f>
        <v>30.061500000000002</v>
      </c>
      <c r="I1673" s="4">
        <f>IF($C1673&gt;=65,$C1673-65,0)</f>
        <v>0</v>
      </c>
    </row>
    <row r="1674" spans="2:9" x14ac:dyDescent="0.2">
      <c r="B1674" s="9">
        <v>42090</v>
      </c>
      <c r="C1674" s="8">
        <v>25.835000000000001</v>
      </c>
      <c r="D1674" s="5" t="str">
        <f>TEXT(B1674,"mmyy")</f>
        <v>0315</v>
      </c>
      <c r="E1674" s="5" t="str">
        <f>LEFT(D1674,2)</f>
        <v>03</v>
      </c>
      <c r="F1674" s="5" t="str">
        <f>TEXT(B1674,"dd")</f>
        <v>27</v>
      </c>
      <c r="G1674" s="5" t="str">
        <f>E1674&amp;F1674</f>
        <v>0327</v>
      </c>
      <c r="H1674" s="4">
        <f>IF($C1674&lt;65,65-$C1674,0)</f>
        <v>39.164999999999999</v>
      </c>
      <c r="I1674" s="4">
        <f>IF($C1674&gt;=65,$C1674-65,0)</f>
        <v>0</v>
      </c>
    </row>
    <row r="1675" spans="2:9" x14ac:dyDescent="0.2">
      <c r="B1675" s="9">
        <v>42091</v>
      </c>
      <c r="C1675" s="8">
        <v>30.240500000000001</v>
      </c>
      <c r="D1675" s="5" t="str">
        <f>TEXT(B1675,"mmyy")</f>
        <v>0315</v>
      </c>
      <c r="E1675" s="5" t="str">
        <f>LEFT(D1675,2)</f>
        <v>03</v>
      </c>
      <c r="F1675" s="5" t="str">
        <f>TEXT(B1675,"dd")</f>
        <v>28</v>
      </c>
      <c r="G1675" s="5" t="str">
        <f>E1675&amp;F1675</f>
        <v>0328</v>
      </c>
      <c r="H1675" s="4">
        <f>IF($C1675&lt;65,65-$C1675,0)</f>
        <v>34.759500000000003</v>
      </c>
      <c r="I1675" s="4">
        <f>IF($C1675&gt;=65,$C1675-65,0)</f>
        <v>0</v>
      </c>
    </row>
    <row r="1676" spans="2:9" x14ac:dyDescent="0.2">
      <c r="B1676" s="9">
        <v>42092</v>
      </c>
      <c r="C1676" s="8">
        <v>40.041499999999999</v>
      </c>
      <c r="D1676" s="5" t="str">
        <f>TEXT(B1676,"mmyy")</f>
        <v>0315</v>
      </c>
      <c r="E1676" s="5" t="str">
        <f>LEFT(D1676,2)</f>
        <v>03</v>
      </c>
      <c r="F1676" s="5" t="str">
        <f>TEXT(B1676,"dd")</f>
        <v>29</v>
      </c>
      <c r="G1676" s="5" t="str">
        <f>E1676&amp;F1676</f>
        <v>0329</v>
      </c>
      <c r="H1676" s="4">
        <f>IF($C1676&lt;65,65-$C1676,0)</f>
        <v>24.958500000000001</v>
      </c>
      <c r="I1676" s="4">
        <f>IF($C1676&gt;=65,$C1676-65,0)</f>
        <v>0</v>
      </c>
    </row>
    <row r="1677" spans="2:9" x14ac:dyDescent="0.2">
      <c r="B1677" s="9">
        <v>42093</v>
      </c>
      <c r="C1677" s="8">
        <v>50.863999999999997</v>
      </c>
      <c r="D1677" s="5" t="str">
        <f>TEXT(B1677,"mmyy")</f>
        <v>0315</v>
      </c>
      <c r="E1677" s="5" t="str">
        <f>LEFT(D1677,2)</f>
        <v>03</v>
      </c>
      <c r="F1677" s="5" t="str">
        <f>TEXT(B1677,"dd")</f>
        <v>30</v>
      </c>
      <c r="G1677" s="5" t="str">
        <f>E1677&amp;F1677</f>
        <v>0330</v>
      </c>
      <c r="H1677" s="4">
        <f>IF($C1677&lt;65,65-$C1677,0)</f>
        <v>14.136000000000003</v>
      </c>
      <c r="I1677" s="4">
        <f>IF($C1677&gt;=65,$C1677-65,0)</f>
        <v>0</v>
      </c>
    </row>
    <row r="1678" spans="2:9" x14ac:dyDescent="0.2">
      <c r="B1678" s="9">
        <v>42094</v>
      </c>
      <c r="C1678" s="8">
        <v>47.335999999999999</v>
      </c>
      <c r="D1678" s="5" t="str">
        <f>TEXT(B1678,"mmyy")</f>
        <v>0315</v>
      </c>
      <c r="E1678" s="5" t="str">
        <f>LEFT(D1678,2)</f>
        <v>03</v>
      </c>
      <c r="F1678" s="5" t="str">
        <f>TEXT(B1678,"dd")</f>
        <v>31</v>
      </c>
      <c r="G1678" s="5" t="str">
        <f>E1678&amp;F1678</f>
        <v>0331</v>
      </c>
      <c r="H1678" s="4">
        <f>IF($C1678&lt;65,65-$C1678,0)</f>
        <v>17.664000000000001</v>
      </c>
      <c r="I1678" s="4">
        <f>IF($C1678&gt;=65,$C1678-65,0)</f>
        <v>0</v>
      </c>
    </row>
    <row r="1679" spans="2:9" x14ac:dyDescent="0.2">
      <c r="B1679" s="9">
        <v>42095</v>
      </c>
      <c r="C1679" s="8">
        <v>55.390999999999998</v>
      </c>
      <c r="D1679" s="5" t="str">
        <f>TEXT(B1679,"mmyy")</f>
        <v>0415</v>
      </c>
      <c r="E1679" s="5" t="str">
        <f>LEFT(D1679,2)</f>
        <v>04</v>
      </c>
      <c r="F1679" s="5" t="str">
        <f>TEXT(B1679,"dd")</f>
        <v>01</v>
      </c>
      <c r="G1679" s="5" t="str">
        <f>E1679&amp;F1679</f>
        <v>0401</v>
      </c>
      <c r="H1679" s="4">
        <f>IF($C1679&lt;65,65-$C1679,0)</f>
        <v>9.6090000000000018</v>
      </c>
      <c r="I1679" s="4">
        <f>IF($C1679&gt;=65,$C1679-65,0)</f>
        <v>0</v>
      </c>
    </row>
    <row r="1680" spans="2:9" x14ac:dyDescent="0.2">
      <c r="B1680" s="9">
        <v>42096</v>
      </c>
      <c r="C1680" s="8">
        <v>57.863892909999997</v>
      </c>
      <c r="D1680" s="5" t="str">
        <f>TEXT(B1680,"mmyy")</f>
        <v>0415</v>
      </c>
      <c r="E1680" s="5" t="str">
        <f>LEFT(D1680,2)</f>
        <v>04</v>
      </c>
      <c r="F1680" s="5" t="str">
        <f>TEXT(B1680,"dd")</f>
        <v>02</v>
      </c>
      <c r="G1680" s="5" t="str">
        <f>E1680&amp;F1680</f>
        <v>0402</v>
      </c>
      <c r="H1680" s="4">
        <f>IF($C1680&lt;65,65-$C1680,0)</f>
        <v>7.136107090000003</v>
      </c>
      <c r="I1680" s="4">
        <f>IF($C1680&gt;=65,$C1680-65,0)</f>
        <v>0</v>
      </c>
    </row>
    <row r="1681" spans="2:9" x14ac:dyDescent="0.2">
      <c r="B1681" s="9">
        <v>42097</v>
      </c>
      <c r="C1681" s="8">
        <v>43.853000000000002</v>
      </c>
      <c r="D1681" s="5" t="str">
        <f>TEXT(B1681,"mmyy")</f>
        <v>0415</v>
      </c>
      <c r="E1681" s="5" t="str">
        <f>LEFT(D1681,2)</f>
        <v>04</v>
      </c>
      <c r="F1681" s="5" t="str">
        <f>TEXT(B1681,"dd")</f>
        <v>03</v>
      </c>
      <c r="G1681" s="5" t="str">
        <f>E1681&amp;F1681</f>
        <v>0403</v>
      </c>
      <c r="H1681" s="4">
        <f>IF($C1681&lt;65,65-$C1681,0)</f>
        <v>21.146999999999998</v>
      </c>
      <c r="I1681" s="4">
        <f>IF($C1681&gt;=65,$C1681-65,0)</f>
        <v>0</v>
      </c>
    </row>
    <row r="1682" spans="2:9" x14ac:dyDescent="0.2">
      <c r="B1682" s="9">
        <v>42098</v>
      </c>
      <c r="C1682" s="8">
        <v>44.51</v>
      </c>
      <c r="D1682" s="5" t="str">
        <f>TEXT(B1682,"mmyy")</f>
        <v>0415</v>
      </c>
      <c r="E1682" s="5" t="str">
        <f>LEFT(D1682,2)</f>
        <v>04</v>
      </c>
      <c r="F1682" s="5" t="str">
        <f>TEXT(B1682,"dd")</f>
        <v>04</v>
      </c>
      <c r="G1682" s="5" t="str">
        <f>E1682&amp;F1682</f>
        <v>0404</v>
      </c>
      <c r="H1682" s="4">
        <f>IF($C1682&lt;65,65-$C1682,0)</f>
        <v>20.490000000000002</v>
      </c>
      <c r="I1682" s="4">
        <f>IF($C1682&gt;=65,$C1682-65,0)</f>
        <v>0</v>
      </c>
    </row>
    <row r="1683" spans="2:9" x14ac:dyDescent="0.2">
      <c r="B1683" s="9">
        <v>42099</v>
      </c>
      <c r="C1683" s="8">
        <v>53.037500000000001</v>
      </c>
      <c r="D1683" s="5" t="str">
        <f>TEXT(B1683,"mmyy")</f>
        <v>0415</v>
      </c>
      <c r="E1683" s="5" t="str">
        <f>LEFT(D1683,2)</f>
        <v>04</v>
      </c>
      <c r="F1683" s="5" t="str">
        <f>TEXT(B1683,"dd")</f>
        <v>05</v>
      </c>
      <c r="G1683" s="5" t="str">
        <f>E1683&amp;F1683</f>
        <v>0405</v>
      </c>
      <c r="H1683" s="4">
        <f>IF($C1683&lt;65,65-$C1683,0)</f>
        <v>11.962499999999999</v>
      </c>
      <c r="I1683" s="4">
        <f>IF($C1683&gt;=65,$C1683-65,0)</f>
        <v>0</v>
      </c>
    </row>
    <row r="1684" spans="2:9" x14ac:dyDescent="0.2">
      <c r="B1684" s="9">
        <v>42100</v>
      </c>
      <c r="C1684" s="8">
        <v>56.993000000000002</v>
      </c>
      <c r="D1684" s="5" t="str">
        <f>TEXT(B1684,"mmyy")</f>
        <v>0415</v>
      </c>
      <c r="E1684" s="5" t="str">
        <f>LEFT(D1684,2)</f>
        <v>04</v>
      </c>
      <c r="F1684" s="5" t="str">
        <f>TEXT(B1684,"dd")</f>
        <v>06</v>
      </c>
      <c r="G1684" s="5" t="str">
        <f>E1684&amp;F1684</f>
        <v>0406</v>
      </c>
      <c r="H1684" s="4">
        <f>IF($C1684&lt;65,65-$C1684,0)</f>
        <v>8.0069999999999979</v>
      </c>
      <c r="I1684" s="4">
        <f>IF($C1684&gt;=65,$C1684-65,0)</f>
        <v>0</v>
      </c>
    </row>
    <row r="1685" spans="2:9" x14ac:dyDescent="0.2">
      <c r="B1685" s="9">
        <v>42101</v>
      </c>
      <c r="C1685" s="8">
        <v>53.631500000000003</v>
      </c>
      <c r="D1685" s="5" t="str">
        <f>TEXT(B1685,"mmyy")</f>
        <v>0415</v>
      </c>
      <c r="E1685" s="5" t="str">
        <f>LEFT(D1685,2)</f>
        <v>04</v>
      </c>
      <c r="F1685" s="5" t="str">
        <f>TEXT(B1685,"dd")</f>
        <v>07</v>
      </c>
      <c r="G1685" s="5" t="str">
        <f>E1685&amp;F1685</f>
        <v>0407</v>
      </c>
      <c r="H1685" s="4">
        <f>IF($C1685&lt;65,65-$C1685,0)</f>
        <v>11.368499999999997</v>
      </c>
      <c r="I1685" s="4">
        <f>IF($C1685&gt;=65,$C1685-65,0)</f>
        <v>0</v>
      </c>
    </row>
    <row r="1686" spans="2:9" x14ac:dyDescent="0.2">
      <c r="B1686" s="9">
        <v>42102</v>
      </c>
      <c r="C1686" s="8">
        <v>59.963000000000001</v>
      </c>
      <c r="D1686" s="5" t="str">
        <f>TEXT(B1686,"mmyy")</f>
        <v>0415</v>
      </c>
      <c r="E1686" s="5" t="str">
        <f>LEFT(D1686,2)</f>
        <v>04</v>
      </c>
      <c r="F1686" s="5" t="str">
        <f>TEXT(B1686,"dd")</f>
        <v>08</v>
      </c>
      <c r="G1686" s="5" t="str">
        <f>E1686&amp;F1686</f>
        <v>0408</v>
      </c>
      <c r="H1686" s="4">
        <f>IF($C1686&lt;65,65-$C1686,0)</f>
        <v>5.036999999999999</v>
      </c>
      <c r="I1686" s="4">
        <f>IF($C1686&gt;=65,$C1686-65,0)</f>
        <v>0</v>
      </c>
    </row>
    <row r="1687" spans="2:9" x14ac:dyDescent="0.2">
      <c r="B1687" s="9">
        <v>42103</v>
      </c>
      <c r="C1687" s="8">
        <v>60.557000000000002</v>
      </c>
      <c r="D1687" s="5" t="str">
        <f>TEXT(B1687,"mmyy")</f>
        <v>0415</v>
      </c>
      <c r="E1687" s="5" t="str">
        <f>LEFT(D1687,2)</f>
        <v>04</v>
      </c>
      <c r="F1687" s="5" t="str">
        <f>TEXT(B1687,"dd")</f>
        <v>09</v>
      </c>
      <c r="G1687" s="5" t="str">
        <f>E1687&amp;F1687</f>
        <v>0409</v>
      </c>
      <c r="H1687" s="4">
        <f>IF($C1687&lt;65,65-$C1687,0)</f>
        <v>4.4429999999999978</v>
      </c>
      <c r="I1687" s="4">
        <f>IF($C1687&gt;=65,$C1687-65,0)</f>
        <v>0</v>
      </c>
    </row>
    <row r="1688" spans="2:9" x14ac:dyDescent="0.2">
      <c r="B1688" s="9">
        <v>42104</v>
      </c>
      <c r="C1688" s="8">
        <v>50.220500000000001</v>
      </c>
      <c r="D1688" s="5" t="str">
        <f>TEXT(B1688,"mmyy")</f>
        <v>0415</v>
      </c>
      <c r="E1688" s="5" t="str">
        <f>LEFT(D1688,2)</f>
        <v>04</v>
      </c>
      <c r="F1688" s="5" t="str">
        <f>TEXT(B1688,"dd")</f>
        <v>10</v>
      </c>
      <c r="G1688" s="5" t="str">
        <f>E1688&amp;F1688</f>
        <v>0410</v>
      </c>
      <c r="H1688" s="4">
        <f>IF($C1688&lt;65,65-$C1688,0)</f>
        <v>14.779499999999999</v>
      </c>
      <c r="I1688" s="4">
        <f>IF($C1688&gt;=65,$C1688-65,0)</f>
        <v>0</v>
      </c>
    </row>
    <row r="1689" spans="2:9" x14ac:dyDescent="0.2">
      <c r="B1689" s="9">
        <v>42105</v>
      </c>
      <c r="C1689" s="8">
        <v>51.840499999999999</v>
      </c>
      <c r="D1689" s="5" t="str">
        <f>TEXT(B1689,"mmyy")</f>
        <v>0415</v>
      </c>
      <c r="E1689" s="5" t="str">
        <f>LEFT(D1689,2)</f>
        <v>04</v>
      </c>
      <c r="F1689" s="5" t="str">
        <f>TEXT(B1689,"dd")</f>
        <v>11</v>
      </c>
      <c r="G1689" s="5" t="str">
        <f>E1689&amp;F1689</f>
        <v>0411</v>
      </c>
      <c r="H1689" s="4">
        <f>IF($C1689&lt;65,65-$C1689,0)</f>
        <v>13.159500000000001</v>
      </c>
      <c r="I1689" s="4">
        <f>IF($C1689&gt;=65,$C1689-65,0)</f>
        <v>0</v>
      </c>
    </row>
    <row r="1690" spans="2:9" x14ac:dyDescent="0.2">
      <c r="B1690" s="9">
        <v>42106</v>
      </c>
      <c r="C1690" s="8">
        <v>59.796500000000002</v>
      </c>
      <c r="D1690" s="5" t="str">
        <f>TEXT(B1690,"mmyy")</f>
        <v>0415</v>
      </c>
      <c r="E1690" s="5" t="str">
        <f>LEFT(D1690,2)</f>
        <v>04</v>
      </c>
      <c r="F1690" s="5" t="str">
        <f>TEXT(B1690,"dd")</f>
        <v>12</v>
      </c>
      <c r="G1690" s="5" t="str">
        <f>E1690&amp;F1690</f>
        <v>0412</v>
      </c>
      <c r="H1690" s="4">
        <f>IF($C1690&lt;65,65-$C1690,0)</f>
        <v>5.2034999999999982</v>
      </c>
      <c r="I1690" s="4">
        <f>IF($C1690&gt;=65,$C1690-65,0)</f>
        <v>0</v>
      </c>
    </row>
    <row r="1691" spans="2:9" x14ac:dyDescent="0.2">
      <c r="B1691" s="9">
        <v>42107</v>
      </c>
      <c r="C1691" s="8">
        <v>58.563499999999998</v>
      </c>
      <c r="D1691" s="5" t="str">
        <f>TEXT(B1691,"mmyy")</f>
        <v>0415</v>
      </c>
      <c r="E1691" s="5" t="str">
        <f>LEFT(D1691,2)</f>
        <v>04</v>
      </c>
      <c r="F1691" s="5" t="str">
        <f>TEXT(B1691,"dd")</f>
        <v>13</v>
      </c>
      <c r="G1691" s="5" t="str">
        <f>E1691&amp;F1691</f>
        <v>0413</v>
      </c>
      <c r="H1691" s="4">
        <f>IF($C1691&lt;65,65-$C1691,0)</f>
        <v>6.4365000000000023</v>
      </c>
      <c r="I1691" s="4">
        <f>IF($C1691&gt;=65,$C1691-65,0)</f>
        <v>0</v>
      </c>
    </row>
    <row r="1692" spans="2:9" x14ac:dyDescent="0.2">
      <c r="B1692" s="9">
        <v>42108</v>
      </c>
      <c r="C1692" s="8">
        <v>54.963500000000003</v>
      </c>
      <c r="D1692" s="5" t="str">
        <f>TEXT(B1692,"mmyy")</f>
        <v>0415</v>
      </c>
      <c r="E1692" s="5" t="str">
        <f>LEFT(D1692,2)</f>
        <v>04</v>
      </c>
      <c r="F1692" s="5" t="str">
        <f>TEXT(B1692,"dd")</f>
        <v>14</v>
      </c>
      <c r="G1692" s="5" t="str">
        <f>E1692&amp;F1692</f>
        <v>0414</v>
      </c>
      <c r="H1692" s="4">
        <f>IF($C1692&lt;65,65-$C1692,0)</f>
        <v>10.036499999999997</v>
      </c>
      <c r="I1692" s="4">
        <f>IF($C1692&gt;=65,$C1692-65,0)</f>
        <v>0</v>
      </c>
    </row>
    <row r="1693" spans="2:9" x14ac:dyDescent="0.2">
      <c r="B1693" s="9">
        <v>42109</v>
      </c>
      <c r="C1693" s="8">
        <v>57.564500000000002</v>
      </c>
      <c r="D1693" s="5" t="str">
        <f>TEXT(B1693,"mmyy")</f>
        <v>0415</v>
      </c>
      <c r="E1693" s="5" t="str">
        <f>LEFT(D1693,2)</f>
        <v>04</v>
      </c>
      <c r="F1693" s="5" t="str">
        <f>TEXT(B1693,"dd")</f>
        <v>15</v>
      </c>
      <c r="G1693" s="5" t="str">
        <f>E1693&amp;F1693</f>
        <v>0415</v>
      </c>
      <c r="H1693" s="4">
        <f>IF($C1693&lt;65,65-$C1693,0)</f>
        <v>7.4354999999999976</v>
      </c>
      <c r="I1693" s="4">
        <f>IF($C1693&gt;=65,$C1693-65,0)</f>
        <v>0</v>
      </c>
    </row>
    <row r="1694" spans="2:9" x14ac:dyDescent="0.2">
      <c r="B1694" s="9">
        <v>42110</v>
      </c>
      <c r="C1694" s="8">
        <v>56.637500000000003</v>
      </c>
      <c r="D1694" s="5" t="str">
        <f>TEXT(B1694,"mmyy")</f>
        <v>0415</v>
      </c>
      <c r="E1694" s="5" t="str">
        <f>LEFT(D1694,2)</f>
        <v>04</v>
      </c>
      <c r="F1694" s="5" t="str">
        <f>TEXT(B1694,"dd")</f>
        <v>16</v>
      </c>
      <c r="G1694" s="5" t="str">
        <f>E1694&amp;F1694</f>
        <v>0416</v>
      </c>
      <c r="H1694" s="4">
        <f>IF($C1694&lt;65,65-$C1694,0)</f>
        <v>8.3624999999999972</v>
      </c>
      <c r="I1694" s="4">
        <f>IF($C1694&gt;=65,$C1694-65,0)</f>
        <v>0</v>
      </c>
    </row>
    <row r="1695" spans="2:9" x14ac:dyDescent="0.2">
      <c r="B1695" s="9">
        <v>42111</v>
      </c>
      <c r="C1695" s="8">
        <v>64.174999999999997</v>
      </c>
      <c r="D1695" s="5" t="str">
        <f>TEXT(B1695,"mmyy")</f>
        <v>0415</v>
      </c>
      <c r="E1695" s="5" t="str">
        <f>LEFT(D1695,2)</f>
        <v>04</v>
      </c>
      <c r="F1695" s="5" t="str">
        <f>TEXT(B1695,"dd")</f>
        <v>17</v>
      </c>
      <c r="G1695" s="5" t="str">
        <f>E1695&amp;F1695</f>
        <v>0417</v>
      </c>
      <c r="H1695" s="4">
        <f>IF($C1695&lt;65,65-$C1695,0)</f>
        <v>0.82500000000000284</v>
      </c>
      <c r="I1695" s="4">
        <f>IF($C1695&gt;=65,$C1695-65,0)</f>
        <v>0</v>
      </c>
    </row>
    <row r="1696" spans="2:9" x14ac:dyDescent="0.2">
      <c r="B1696" s="9">
        <v>42112</v>
      </c>
      <c r="C1696" s="8">
        <v>66.847999999999999</v>
      </c>
      <c r="D1696" s="5" t="str">
        <f>TEXT(B1696,"mmyy")</f>
        <v>0415</v>
      </c>
      <c r="E1696" s="5" t="str">
        <f>LEFT(D1696,2)</f>
        <v>04</v>
      </c>
      <c r="F1696" s="5" t="str">
        <f>TEXT(B1696,"dd")</f>
        <v>18</v>
      </c>
      <c r="G1696" s="5" t="str">
        <f>E1696&amp;F1696</f>
        <v>0418</v>
      </c>
      <c r="H1696" s="4">
        <f>IF($C1696&lt;65,65-$C1696,0)</f>
        <v>0</v>
      </c>
      <c r="I1696" s="4">
        <f>IF($C1696&gt;=65,$C1696-65,0)</f>
        <v>1.847999999999999</v>
      </c>
    </row>
    <row r="1697" spans="2:9" x14ac:dyDescent="0.2">
      <c r="B1697" s="9">
        <v>42113</v>
      </c>
      <c r="C1697" s="8">
        <v>59.877499999999998</v>
      </c>
      <c r="D1697" s="5" t="str">
        <f>TEXT(B1697,"mmyy")</f>
        <v>0415</v>
      </c>
      <c r="E1697" s="5" t="str">
        <f>LEFT(D1697,2)</f>
        <v>04</v>
      </c>
      <c r="F1697" s="5" t="str">
        <f>TEXT(B1697,"dd")</f>
        <v>19</v>
      </c>
      <c r="G1697" s="5" t="str">
        <f>E1697&amp;F1697</f>
        <v>0419</v>
      </c>
      <c r="H1697" s="4">
        <f>IF($C1697&lt;65,65-$C1697,0)</f>
        <v>5.1225000000000023</v>
      </c>
      <c r="I1697" s="4">
        <f>IF($C1697&gt;=65,$C1697-65,0)</f>
        <v>0</v>
      </c>
    </row>
    <row r="1698" spans="2:9" x14ac:dyDescent="0.2">
      <c r="B1698" s="9">
        <v>42114</v>
      </c>
      <c r="C1698" s="8">
        <v>48.789499999999997</v>
      </c>
      <c r="D1698" s="5" t="str">
        <f>TEXT(B1698,"mmyy")</f>
        <v>0415</v>
      </c>
      <c r="E1698" s="5" t="str">
        <f>LEFT(D1698,2)</f>
        <v>04</v>
      </c>
      <c r="F1698" s="5" t="str">
        <f>TEXT(B1698,"dd")</f>
        <v>20</v>
      </c>
      <c r="G1698" s="5" t="str">
        <f>E1698&amp;F1698</f>
        <v>0420</v>
      </c>
      <c r="H1698" s="4">
        <f>IF($C1698&lt;65,65-$C1698,0)</f>
        <v>16.210500000000003</v>
      </c>
      <c r="I1698" s="4">
        <f>IF($C1698&gt;=65,$C1698-65,0)</f>
        <v>0</v>
      </c>
    </row>
    <row r="1699" spans="2:9" x14ac:dyDescent="0.2">
      <c r="B1699" s="9">
        <v>42115</v>
      </c>
      <c r="C1699" s="8">
        <v>49.977499999999999</v>
      </c>
      <c r="D1699" s="5" t="str">
        <f>TEXT(B1699,"mmyy")</f>
        <v>0415</v>
      </c>
      <c r="E1699" s="5" t="str">
        <f>LEFT(D1699,2)</f>
        <v>04</v>
      </c>
      <c r="F1699" s="5" t="str">
        <f>TEXT(B1699,"dd")</f>
        <v>21</v>
      </c>
      <c r="G1699" s="5" t="str">
        <f>E1699&amp;F1699</f>
        <v>0421</v>
      </c>
      <c r="H1699" s="4">
        <f>IF($C1699&lt;65,65-$C1699,0)</f>
        <v>15.022500000000001</v>
      </c>
      <c r="I1699" s="4">
        <f>IF($C1699&gt;=65,$C1699-65,0)</f>
        <v>0</v>
      </c>
    </row>
    <row r="1700" spans="2:9" x14ac:dyDescent="0.2">
      <c r="B1700" s="9">
        <v>42116</v>
      </c>
      <c r="C1700" s="8">
        <v>39.762500000000003</v>
      </c>
      <c r="D1700" s="5" t="str">
        <f>TEXT(B1700,"mmyy")</f>
        <v>0415</v>
      </c>
      <c r="E1700" s="5" t="str">
        <f>LEFT(D1700,2)</f>
        <v>04</v>
      </c>
      <c r="F1700" s="5" t="str">
        <f>TEXT(B1700,"dd")</f>
        <v>22</v>
      </c>
      <c r="G1700" s="5" t="str">
        <f>E1700&amp;F1700</f>
        <v>0422</v>
      </c>
      <c r="H1700" s="4">
        <f>IF($C1700&lt;65,65-$C1700,0)</f>
        <v>25.237499999999997</v>
      </c>
      <c r="I1700" s="4">
        <f>IF($C1700&gt;=65,$C1700-65,0)</f>
        <v>0</v>
      </c>
    </row>
    <row r="1701" spans="2:9" x14ac:dyDescent="0.2">
      <c r="B1701" s="9">
        <v>42117</v>
      </c>
      <c r="C1701" s="8">
        <v>42.561500000000002</v>
      </c>
      <c r="D1701" s="5" t="str">
        <f>TEXT(B1701,"mmyy")</f>
        <v>0415</v>
      </c>
      <c r="E1701" s="5" t="str">
        <f>LEFT(D1701,2)</f>
        <v>04</v>
      </c>
      <c r="F1701" s="5" t="str">
        <f>TEXT(B1701,"dd")</f>
        <v>23</v>
      </c>
      <c r="G1701" s="5" t="str">
        <f>E1701&amp;F1701</f>
        <v>0423</v>
      </c>
      <c r="H1701" s="4">
        <f>IF($C1701&lt;65,65-$C1701,0)</f>
        <v>22.438499999999998</v>
      </c>
      <c r="I1701" s="4">
        <f>IF($C1701&gt;=65,$C1701-65,0)</f>
        <v>0</v>
      </c>
    </row>
    <row r="1702" spans="2:9" x14ac:dyDescent="0.2">
      <c r="B1702" s="9">
        <v>42118</v>
      </c>
      <c r="C1702" s="8">
        <v>51.849499999999999</v>
      </c>
      <c r="D1702" s="5" t="str">
        <f>TEXT(B1702,"mmyy")</f>
        <v>0415</v>
      </c>
      <c r="E1702" s="5" t="str">
        <f>LEFT(D1702,2)</f>
        <v>04</v>
      </c>
      <c r="F1702" s="5" t="str">
        <f>TEXT(B1702,"dd")</f>
        <v>24</v>
      </c>
      <c r="G1702" s="5" t="str">
        <f>E1702&amp;F1702</f>
        <v>0424</v>
      </c>
      <c r="H1702" s="4">
        <f>IF($C1702&lt;65,65-$C1702,0)</f>
        <v>13.150500000000001</v>
      </c>
      <c r="I1702" s="4">
        <f>IF($C1702&gt;=65,$C1702-65,0)</f>
        <v>0</v>
      </c>
    </row>
    <row r="1703" spans="2:9" x14ac:dyDescent="0.2">
      <c r="B1703" s="9">
        <v>42119</v>
      </c>
      <c r="C1703" s="8">
        <v>46.372999999999998</v>
      </c>
      <c r="D1703" s="5" t="str">
        <f>TEXT(B1703,"mmyy")</f>
        <v>0415</v>
      </c>
      <c r="E1703" s="5" t="str">
        <f>LEFT(D1703,2)</f>
        <v>04</v>
      </c>
      <c r="F1703" s="5" t="str">
        <f>TEXT(B1703,"dd")</f>
        <v>25</v>
      </c>
      <c r="G1703" s="5" t="str">
        <f>E1703&amp;F1703</f>
        <v>0425</v>
      </c>
      <c r="H1703" s="4">
        <f>IF($C1703&lt;65,65-$C1703,0)</f>
        <v>18.627000000000002</v>
      </c>
      <c r="I1703" s="4">
        <f>IF($C1703&gt;=65,$C1703-65,0)</f>
        <v>0</v>
      </c>
    </row>
    <row r="1704" spans="2:9" x14ac:dyDescent="0.2">
      <c r="B1704" s="9">
        <v>42120</v>
      </c>
      <c r="C1704" s="8">
        <v>48.091999999999999</v>
      </c>
      <c r="D1704" s="5" t="str">
        <f>TEXT(B1704,"mmyy")</f>
        <v>0415</v>
      </c>
      <c r="E1704" s="5" t="str">
        <f>LEFT(D1704,2)</f>
        <v>04</v>
      </c>
      <c r="F1704" s="5" t="str">
        <f>TEXT(B1704,"dd")</f>
        <v>26</v>
      </c>
      <c r="G1704" s="5" t="str">
        <f>E1704&amp;F1704</f>
        <v>0426</v>
      </c>
      <c r="H1704" s="4">
        <f>IF($C1704&lt;65,65-$C1704,0)</f>
        <v>16.908000000000001</v>
      </c>
      <c r="I1704" s="4">
        <f>IF($C1704&gt;=65,$C1704-65,0)</f>
        <v>0</v>
      </c>
    </row>
    <row r="1705" spans="2:9" x14ac:dyDescent="0.2">
      <c r="B1705" s="9">
        <v>42121</v>
      </c>
      <c r="C1705" s="8">
        <v>46.701500000000003</v>
      </c>
      <c r="D1705" s="5" t="str">
        <f>TEXT(B1705,"mmyy")</f>
        <v>0415</v>
      </c>
      <c r="E1705" s="5" t="str">
        <f>LEFT(D1705,2)</f>
        <v>04</v>
      </c>
      <c r="F1705" s="5" t="str">
        <f>TEXT(B1705,"dd")</f>
        <v>27</v>
      </c>
      <c r="G1705" s="5" t="str">
        <f>E1705&amp;F1705</f>
        <v>0427</v>
      </c>
      <c r="H1705" s="4">
        <f>IF($C1705&lt;65,65-$C1705,0)</f>
        <v>18.298499999999997</v>
      </c>
      <c r="I1705" s="4">
        <f>IF($C1705&gt;=65,$C1705-65,0)</f>
        <v>0</v>
      </c>
    </row>
    <row r="1706" spans="2:9" x14ac:dyDescent="0.2">
      <c r="B1706" s="9">
        <v>42122</v>
      </c>
      <c r="C1706" s="8">
        <v>51.052999999999997</v>
      </c>
      <c r="D1706" s="5" t="str">
        <f>TEXT(B1706,"mmyy")</f>
        <v>0415</v>
      </c>
      <c r="E1706" s="5" t="str">
        <f>LEFT(D1706,2)</f>
        <v>04</v>
      </c>
      <c r="F1706" s="5" t="str">
        <f>TEXT(B1706,"dd")</f>
        <v>28</v>
      </c>
      <c r="G1706" s="5" t="str">
        <f>E1706&amp;F1706</f>
        <v>0428</v>
      </c>
      <c r="H1706" s="4">
        <f>IF($C1706&lt;65,65-$C1706,0)</f>
        <v>13.947000000000003</v>
      </c>
      <c r="I1706" s="4">
        <f>IF($C1706&gt;=65,$C1706-65,0)</f>
        <v>0</v>
      </c>
    </row>
    <row r="1707" spans="2:9" x14ac:dyDescent="0.2">
      <c r="B1707" s="9">
        <v>42123</v>
      </c>
      <c r="C1707" s="8">
        <v>54.288499999999999</v>
      </c>
      <c r="D1707" s="5" t="str">
        <f>TEXT(B1707,"mmyy")</f>
        <v>0415</v>
      </c>
      <c r="E1707" s="5" t="str">
        <f>LEFT(D1707,2)</f>
        <v>04</v>
      </c>
      <c r="F1707" s="5" t="str">
        <f>TEXT(B1707,"dd")</f>
        <v>29</v>
      </c>
      <c r="G1707" s="5" t="str">
        <f>E1707&amp;F1707</f>
        <v>0429</v>
      </c>
      <c r="H1707" s="4">
        <f>IF($C1707&lt;65,65-$C1707,0)</f>
        <v>10.711500000000001</v>
      </c>
      <c r="I1707" s="4">
        <f>IF($C1707&gt;=65,$C1707-65,0)</f>
        <v>0</v>
      </c>
    </row>
    <row r="1708" spans="2:9" x14ac:dyDescent="0.2">
      <c r="B1708" s="7">
        <v>42124</v>
      </c>
      <c r="C1708" s="6">
        <v>51.585999999999999</v>
      </c>
      <c r="D1708" s="5" t="str">
        <f>TEXT(B1708,"mmyy")</f>
        <v>0415</v>
      </c>
      <c r="E1708" s="5" t="str">
        <f>LEFT(D1708,2)</f>
        <v>04</v>
      </c>
      <c r="F1708" s="5" t="str">
        <f>TEXT(B1708,"dd")</f>
        <v>30</v>
      </c>
      <c r="G1708" s="5" t="str">
        <f>E1708&amp;F1708</f>
        <v>0430</v>
      </c>
      <c r="H1708" s="4">
        <f>IF($C1708&lt;65,65-$C1708,0)</f>
        <v>13.414000000000001</v>
      </c>
      <c r="I1708" s="4">
        <f>IF($C1708&gt;=65,$C1708-65,0)</f>
        <v>0</v>
      </c>
    </row>
  </sheetData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499984740745262"/>
  </sheetPr>
  <dimension ref="A1:B1703"/>
  <sheetViews>
    <sheetView workbookViewId="0">
      <selection activeCell="A19" sqref="A19"/>
    </sheetView>
  </sheetViews>
  <sheetFormatPr defaultRowHeight="15" x14ac:dyDescent="0.25"/>
  <cols>
    <col min="1" max="1" width="12.42578125" style="1" customWidth="1"/>
    <col min="2" max="16384" width="9.140625" style="1"/>
  </cols>
  <sheetData>
    <row r="1" spans="1:2" x14ac:dyDescent="0.25">
      <c r="A1" s="2">
        <v>40422</v>
      </c>
      <c r="B1" s="1">
        <v>78.475999999999999</v>
      </c>
    </row>
    <row r="2" spans="1:2" x14ac:dyDescent="0.25">
      <c r="A2" s="2">
        <v>40423</v>
      </c>
      <c r="B2" s="1">
        <v>74.513750000000002</v>
      </c>
    </row>
    <row r="3" spans="1:2" x14ac:dyDescent="0.25">
      <c r="A3" s="2">
        <v>40424</v>
      </c>
      <c r="B3" s="1">
        <v>65.201449999999994</v>
      </c>
    </row>
    <row r="4" spans="1:2" x14ac:dyDescent="0.25">
      <c r="A4" s="2">
        <v>40425</v>
      </c>
      <c r="B4" s="1">
        <v>58.680050000000001</v>
      </c>
    </row>
    <row r="5" spans="1:2" x14ac:dyDescent="0.25">
      <c r="A5" s="2">
        <v>40426</v>
      </c>
      <c r="B5" s="1">
        <v>66.832250000000002</v>
      </c>
    </row>
    <row r="6" spans="1:2" x14ac:dyDescent="0.25">
      <c r="A6" s="2">
        <v>40427</v>
      </c>
      <c r="B6" s="1">
        <v>75.411950000000004</v>
      </c>
    </row>
    <row r="7" spans="1:2" x14ac:dyDescent="0.25">
      <c r="A7" s="2">
        <v>40428</v>
      </c>
      <c r="B7" s="1">
        <v>70.979900000000001</v>
      </c>
    </row>
    <row r="8" spans="1:2" x14ac:dyDescent="0.25">
      <c r="A8" s="2">
        <v>40429</v>
      </c>
      <c r="B8" s="1">
        <v>61.780099999999997</v>
      </c>
    </row>
    <row r="9" spans="1:2" x14ac:dyDescent="0.25">
      <c r="A9" s="2">
        <v>40430</v>
      </c>
      <c r="B9" s="1">
        <v>63.354199999999999</v>
      </c>
    </row>
    <row r="10" spans="1:2" x14ac:dyDescent="0.25">
      <c r="A10" s="2">
        <v>40431</v>
      </c>
      <c r="B10" s="1">
        <v>65.84675</v>
      </c>
    </row>
    <row r="11" spans="1:2" x14ac:dyDescent="0.25">
      <c r="A11" s="2">
        <v>40432</v>
      </c>
      <c r="B11" s="1">
        <v>62.784950000000002</v>
      </c>
    </row>
    <row r="12" spans="1:2" x14ac:dyDescent="0.25">
      <c r="A12" s="2">
        <v>40433</v>
      </c>
      <c r="B12" s="1">
        <v>69.2483</v>
      </c>
    </row>
    <row r="13" spans="1:2" x14ac:dyDescent="0.25">
      <c r="A13" s="2">
        <v>40434</v>
      </c>
      <c r="B13" s="1">
        <v>70.787300000000002</v>
      </c>
    </row>
    <row r="14" spans="1:2" x14ac:dyDescent="0.25">
      <c r="A14" s="2">
        <v>40435</v>
      </c>
      <c r="B14" s="1">
        <v>68.363600000000005</v>
      </c>
    </row>
    <row r="15" spans="1:2" x14ac:dyDescent="0.25">
      <c r="A15" s="2">
        <v>40436</v>
      </c>
      <c r="B15" s="1">
        <v>72.045950000000005</v>
      </c>
    </row>
    <row r="16" spans="1:2" x14ac:dyDescent="0.25">
      <c r="A16" s="2">
        <v>40437</v>
      </c>
      <c r="B16" s="1">
        <v>65.45975</v>
      </c>
    </row>
    <row r="17" spans="1:2" x14ac:dyDescent="0.25">
      <c r="A17" s="2">
        <v>40438</v>
      </c>
      <c r="B17" s="1">
        <v>65.095249999999993</v>
      </c>
    </row>
    <row r="18" spans="1:2" x14ac:dyDescent="0.25">
      <c r="A18" s="2">
        <v>40439</v>
      </c>
      <c r="B18" s="1">
        <v>69.3005</v>
      </c>
    </row>
    <row r="19" spans="1:2" x14ac:dyDescent="0.25">
      <c r="A19" s="2">
        <v>40440</v>
      </c>
      <c r="B19" s="1">
        <v>69.966499999999996</v>
      </c>
    </row>
    <row r="20" spans="1:2" x14ac:dyDescent="0.25">
      <c r="A20" s="2">
        <v>40441</v>
      </c>
      <c r="B20" s="1">
        <v>73.481449999999995</v>
      </c>
    </row>
    <row r="21" spans="1:2" x14ac:dyDescent="0.25">
      <c r="A21" s="2">
        <v>40442</v>
      </c>
      <c r="B21" s="1">
        <v>80.113100000000003</v>
      </c>
    </row>
    <row r="22" spans="1:2" x14ac:dyDescent="0.25">
      <c r="A22" s="2">
        <v>40443</v>
      </c>
      <c r="B22" s="1">
        <v>70.888099999999994</v>
      </c>
    </row>
    <row r="23" spans="1:2" x14ac:dyDescent="0.25">
      <c r="A23" s="2">
        <v>40444</v>
      </c>
      <c r="B23" s="1">
        <v>80.09375</v>
      </c>
    </row>
    <row r="24" spans="1:2" x14ac:dyDescent="0.25">
      <c r="A24" s="2">
        <v>40445</v>
      </c>
      <c r="B24" s="1">
        <v>68.196200000000005</v>
      </c>
    </row>
    <row r="25" spans="1:2" x14ac:dyDescent="0.25">
      <c r="A25" s="2">
        <v>40446</v>
      </c>
      <c r="B25" s="1">
        <v>59.247050000000002</v>
      </c>
    </row>
    <row r="26" spans="1:2" x14ac:dyDescent="0.25">
      <c r="A26" s="2">
        <v>40447</v>
      </c>
      <c r="B26" s="1">
        <v>54.984650000000002</v>
      </c>
    </row>
    <row r="27" spans="1:2" x14ac:dyDescent="0.25">
      <c r="A27" s="2">
        <v>40448</v>
      </c>
      <c r="B27" s="1">
        <v>57.300800000000002</v>
      </c>
    </row>
    <row r="28" spans="1:2" x14ac:dyDescent="0.25">
      <c r="A28" s="2">
        <v>40449</v>
      </c>
      <c r="B28" s="1">
        <v>56.633899999999997</v>
      </c>
    </row>
    <row r="29" spans="1:2" x14ac:dyDescent="0.25">
      <c r="A29" s="2">
        <v>40450</v>
      </c>
      <c r="B29" s="1">
        <v>62.523949999999999</v>
      </c>
    </row>
    <row r="30" spans="1:2" x14ac:dyDescent="0.25">
      <c r="A30" s="2">
        <v>40451</v>
      </c>
      <c r="B30" s="1">
        <v>61.585700000000003</v>
      </c>
    </row>
    <row r="31" spans="1:2" x14ac:dyDescent="0.25">
      <c r="A31" s="2">
        <v>40452</v>
      </c>
      <c r="B31" s="1">
        <v>59.557549999999999</v>
      </c>
    </row>
    <row r="32" spans="1:2" x14ac:dyDescent="0.25">
      <c r="A32" s="2">
        <v>40453</v>
      </c>
      <c r="B32" s="1">
        <v>49.363700000000001</v>
      </c>
    </row>
    <row r="33" spans="1:2" x14ac:dyDescent="0.25">
      <c r="A33" s="2">
        <v>40454</v>
      </c>
      <c r="B33" s="1">
        <v>46.419350000000001</v>
      </c>
    </row>
    <row r="34" spans="1:2" x14ac:dyDescent="0.25">
      <c r="A34" s="2">
        <v>40455</v>
      </c>
      <c r="B34" s="1">
        <v>49.511749999999999</v>
      </c>
    </row>
    <row r="35" spans="1:2" x14ac:dyDescent="0.25">
      <c r="A35" s="2">
        <v>40456</v>
      </c>
      <c r="B35" s="1">
        <v>53.68235</v>
      </c>
    </row>
    <row r="36" spans="1:2" x14ac:dyDescent="0.25">
      <c r="A36" s="2">
        <v>40457</v>
      </c>
      <c r="B36" s="1">
        <v>60.262250000000002</v>
      </c>
    </row>
    <row r="37" spans="1:2" x14ac:dyDescent="0.25">
      <c r="A37" s="2">
        <v>40458</v>
      </c>
      <c r="B37" s="1">
        <v>60.172249999999998</v>
      </c>
    </row>
    <row r="38" spans="1:2" x14ac:dyDescent="0.25">
      <c r="A38" s="2">
        <v>40459</v>
      </c>
      <c r="B38" s="1">
        <v>64.885549999999995</v>
      </c>
    </row>
    <row r="39" spans="1:2" x14ac:dyDescent="0.25">
      <c r="A39" s="2">
        <v>40460</v>
      </c>
      <c r="B39" s="1">
        <v>69.257300000000001</v>
      </c>
    </row>
    <row r="40" spans="1:2" x14ac:dyDescent="0.25">
      <c r="A40" s="2">
        <v>40461</v>
      </c>
      <c r="B40" s="1">
        <v>70.577150000000003</v>
      </c>
    </row>
    <row r="41" spans="1:2" x14ac:dyDescent="0.25">
      <c r="A41" s="2">
        <v>40462</v>
      </c>
      <c r="B41" s="1">
        <v>68.370800000000003</v>
      </c>
    </row>
    <row r="42" spans="1:2" x14ac:dyDescent="0.25">
      <c r="A42" s="2">
        <v>40463</v>
      </c>
      <c r="B42" s="1">
        <v>64.991749999999996</v>
      </c>
    </row>
    <row r="43" spans="1:2" x14ac:dyDescent="0.25">
      <c r="A43" s="2">
        <v>40464</v>
      </c>
      <c r="B43" s="1">
        <v>57.104599999999998</v>
      </c>
    </row>
    <row r="44" spans="1:2" x14ac:dyDescent="0.25">
      <c r="A44" s="2">
        <v>40465</v>
      </c>
      <c r="B44" s="1">
        <v>55.314050000000002</v>
      </c>
    </row>
    <row r="45" spans="1:2" x14ac:dyDescent="0.25">
      <c r="A45" s="2">
        <v>40466</v>
      </c>
      <c r="B45" s="1">
        <v>50.362250000000003</v>
      </c>
    </row>
    <row r="46" spans="1:2" x14ac:dyDescent="0.25">
      <c r="A46" s="2">
        <v>40467</v>
      </c>
      <c r="B46" s="1">
        <v>54.5</v>
      </c>
    </row>
    <row r="47" spans="1:2" x14ac:dyDescent="0.25">
      <c r="A47" s="2">
        <v>40468</v>
      </c>
      <c r="B47" s="1">
        <v>58.885249999999999</v>
      </c>
    </row>
    <row r="48" spans="1:2" x14ac:dyDescent="0.25">
      <c r="A48" s="2">
        <v>40469</v>
      </c>
      <c r="B48" s="1">
        <v>52.493000000000002</v>
      </c>
    </row>
    <row r="49" spans="1:2" x14ac:dyDescent="0.25">
      <c r="A49" s="2">
        <v>40470</v>
      </c>
      <c r="B49" s="1">
        <v>49.890650000000001</v>
      </c>
    </row>
    <row r="50" spans="1:2" x14ac:dyDescent="0.25">
      <c r="A50" s="2">
        <v>40471</v>
      </c>
      <c r="B50" s="1">
        <v>55.162399999999998</v>
      </c>
    </row>
    <row r="51" spans="1:2" x14ac:dyDescent="0.25">
      <c r="A51" s="2">
        <v>40472</v>
      </c>
      <c r="B51" s="1">
        <v>45.475250000000003</v>
      </c>
    </row>
    <row r="52" spans="1:2" x14ac:dyDescent="0.25">
      <c r="A52" s="2">
        <v>40473</v>
      </c>
      <c r="B52" s="1">
        <v>50.750149999999998</v>
      </c>
    </row>
    <row r="53" spans="1:2" x14ac:dyDescent="0.25">
      <c r="A53" s="2">
        <v>40474</v>
      </c>
      <c r="B53" s="1">
        <v>64.324399999999997</v>
      </c>
    </row>
    <row r="54" spans="1:2" x14ac:dyDescent="0.25">
      <c r="A54" s="2">
        <v>40475</v>
      </c>
      <c r="B54" s="1">
        <v>67.351550000000003</v>
      </c>
    </row>
    <row r="55" spans="1:2" x14ac:dyDescent="0.25">
      <c r="A55" s="2">
        <v>40476</v>
      </c>
      <c r="B55" s="1">
        <v>67.822249999999997</v>
      </c>
    </row>
    <row r="56" spans="1:2" x14ac:dyDescent="0.25">
      <c r="A56" s="2">
        <v>40477</v>
      </c>
      <c r="B56" s="1">
        <v>61.805750000000003</v>
      </c>
    </row>
    <row r="57" spans="1:2" x14ac:dyDescent="0.25">
      <c r="A57" s="2">
        <v>40478</v>
      </c>
      <c r="B57" s="1">
        <v>56.721649999999997</v>
      </c>
    </row>
    <row r="58" spans="1:2" x14ac:dyDescent="0.25">
      <c r="A58" s="2">
        <v>40479</v>
      </c>
      <c r="B58" s="1">
        <v>42.641599999999997</v>
      </c>
    </row>
    <row r="59" spans="1:2" x14ac:dyDescent="0.25">
      <c r="A59" s="2">
        <v>40480</v>
      </c>
      <c r="B59" s="1">
        <v>43.014650000000003</v>
      </c>
    </row>
    <row r="60" spans="1:2" x14ac:dyDescent="0.25">
      <c r="A60" s="2">
        <v>40481</v>
      </c>
      <c r="B60" s="1">
        <v>48.974449999999997</v>
      </c>
    </row>
    <row r="61" spans="1:2" x14ac:dyDescent="0.25">
      <c r="A61" s="2">
        <v>40482</v>
      </c>
      <c r="B61" s="1">
        <v>44.531599999999997</v>
      </c>
    </row>
    <row r="62" spans="1:2" x14ac:dyDescent="0.25">
      <c r="A62" s="2">
        <v>40483</v>
      </c>
      <c r="B62" s="1">
        <v>43.164949999999997</v>
      </c>
    </row>
    <row r="63" spans="1:2" x14ac:dyDescent="0.25">
      <c r="A63" s="2">
        <v>40484</v>
      </c>
      <c r="B63" s="1">
        <v>41.46575</v>
      </c>
    </row>
    <row r="64" spans="1:2" x14ac:dyDescent="0.25">
      <c r="A64" s="2">
        <v>40485</v>
      </c>
      <c r="B64" s="1">
        <v>42.925550000000001</v>
      </c>
    </row>
    <row r="65" spans="1:2" x14ac:dyDescent="0.25">
      <c r="A65" s="2">
        <v>40486</v>
      </c>
      <c r="B65" s="1">
        <v>42.408949999999997</v>
      </c>
    </row>
    <row r="66" spans="1:2" x14ac:dyDescent="0.25">
      <c r="A66" s="2">
        <v>40487</v>
      </c>
      <c r="B66" s="1">
        <v>32.578249999999997</v>
      </c>
    </row>
    <row r="67" spans="1:2" x14ac:dyDescent="0.25">
      <c r="A67" s="2">
        <v>40488</v>
      </c>
      <c r="B67" s="1">
        <v>34.894399999999997</v>
      </c>
    </row>
    <row r="68" spans="1:2" x14ac:dyDescent="0.25">
      <c r="A68" s="2">
        <v>40489</v>
      </c>
      <c r="B68" s="1">
        <v>43.82105</v>
      </c>
    </row>
    <row r="69" spans="1:2" x14ac:dyDescent="0.25">
      <c r="A69" s="2">
        <v>40490</v>
      </c>
      <c r="B69" s="1">
        <v>51.748699999999999</v>
      </c>
    </row>
    <row r="70" spans="1:2" x14ac:dyDescent="0.25">
      <c r="A70" s="2">
        <v>40491</v>
      </c>
      <c r="B70" s="1">
        <v>53.329099999999997</v>
      </c>
    </row>
    <row r="71" spans="1:2" x14ac:dyDescent="0.25">
      <c r="A71" s="2">
        <v>40492</v>
      </c>
      <c r="B71" s="1">
        <v>54.069800000000001</v>
      </c>
    </row>
    <row r="72" spans="1:2" x14ac:dyDescent="0.25">
      <c r="A72" s="2">
        <v>40493</v>
      </c>
      <c r="B72" s="1">
        <v>55.915700000000001</v>
      </c>
    </row>
    <row r="73" spans="1:2" x14ac:dyDescent="0.25">
      <c r="A73" s="2">
        <v>40494</v>
      </c>
      <c r="B73" s="1">
        <v>56.111449999999998</v>
      </c>
    </row>
    <row r="74" spans="1:2" x14ac:dyDescent="0.25">
      <c r="A74" s="2">
        <v>40495</v>
      </c>
      <c r="B74" s="1">
        <v>50.948599999999999</v>
      </c>
    </row>
    <row r="75" spans="1:2" x14ac:dyDescent="0.25">
      <c r="A75" s="2">
        <v>40496</v>
      </c>
      <c r="B75" s="1">
        <v>39.779150000000001</v>
      </c>
    </row>
    <row r="76" spans="1:2" x14ac:dyDescent="0.25">
      <c r="A76" s="2">
        <v>40497</v>
      </c>
      <c r="B76" s="1">
        <v>40.747549999999997</v>
      </c>
    </row>
    <row r="77" spans="1:2" x14ac:dyDescent="0.25">
      <c r="A77" s="2">
        <v>40498</v>
      </c>
      <c r="B77" s="1">
        <v>38.470100000000002</v>
      </c>
    </row>
    <row r="78" spans="1:2" x14ac:dyDescent="0.25">
      <c r="A78" s="2">
        <v>40499</v>
      </c>
      <c r="B78" s="1">
        <v>43.145600000000002</v>
      </c>
    </row>
    <row r="79" spans="1:2" x14ac:dyDescent="0.25">
      <c r="A79" s="2">
        <v>40500</v>
      </c>
      <c r="B79" s="1">
        <v>36.995899999999999</v>
      </c>
    </row>
    <row r="80" spans="1:2" x14ac:dyDescent="0.25">
      <c r="A80" s="2">
        <v>40501</v>
      </c>
      <c r="B80" s="1">
        <v>36.985550000000003</v>
      </c>
    </row>
    <row r="81" spans="1:2" x14ac:dyDescent="0.25">
      <c r="A81" s="2">
        <v>40502</v>
      </c>
      <c r="B81" s="1">
        <v>41.319949999999999</v>
      </c>
    </row>
    <row r="82" spans="1:2" x14ac:dyDescent="0.25">
      <c r="A82" s="2">
        <v>40503</v>
      </c>
      <c r="B82" s="1">
        <v>53.992400000000004</v>
      </c>
    </row>
    <row r="83" spans="1:2" x14ac:dyDescent="0.25">
      <c r="A83" s="2">
        <v>40504</v>
      </c>
      <c r="B83" s="1">
        <v>52.965949999999999</v>
      </c>
    </row>
    <row r="84" spans="1:2" x14ac:dyDescent="0.25">
      <c r="A84" s="2">
        <v>40505</v>
      </c>
      <c r="B84" s="1">
        <v>33.700099999999999</v>
      </c>
    </row>
    <row r="85" spans="1:2" x14ac:dyDescent="0.25">
      <c r="A85" s="2">
        <v>40506</v>
      </c>
      <c r="B85" s="1">
        <v>39.156799999999997</v>
      </c>
    </row>
    <row r="86" spans="1:2" x14ac:dyDescent="0.25">
      <c r="A86" s="2">
        <v>40507</v>
      </c>
      <c r="B86" s="1">
        <v>36.112099999999998</v>
      </c>
    </row>
    <row r="87" spans="1:2" x14ac:dyDescent="0.25">
      <c r="A87" s="2">
        <v>40508</v>
      </c>
      <c r="B87" s="1">
        <v>28.011199999999999</v>
      </c>
    </row>
    <row r="88" spans="1:2" x14ac:dyDescent="0.25">
      <c r="A88" s="2">
        <v>40509</v>
      </c>
      <c r="B88" s="1">
        <v>28.70195</v>
      </c>
    </row>
    <row r="89" spans="1:2" x14ac:dyDescent="0.25">
      <c r="A89" s="2">
        <v>40510</v>
      </c>
      <c r="B89" s="1">
        <v>32.348300000000002</v>
      </c>
    </row>
    <row r="90" spans="1:2" x14ac:dyDescent="0.25">
      <c r="A90" s="2">
        <v>40511</v>
      </c>
      <c r="B90" s="1">
        <v>44.663449999999997</v>
      </c>
    </row>
    <row r="91" spans="1:2" x14ac:dyDescent="0.25">
      <c r="A91" s="2">
        <v>40512</v>
      </c>
      <c r="B91" s="1">
        <v>38.440849999999998</v>
      </c>
    </row>
    <row r="92" spans="1:2" x14ac:dyDescent="0.25">
      <c r="A92" s="2">
        <v>40513</v>
      </c>
      <c r="B92" s="1">
        <v>25.678850000000001</v>
      </c>
    </row>
    <row r="93" spans="1:2" x14ac:dyDescent="0.25">
      <c r="A93" s="2">
        <v>40514</v>
      </c>
      <c r="B93" s="1">
        <v>28.292449999999999</v>
      </c>
    </row>
    <row r="94" spans="1:2" x14ac:dyDescent="0.25">
      <c r="A94" s="2">
        <v>40515</v>
      </c>
      <c r="B94" s="1">
        <v>30.362449999999999</v>
      </c>
    </row>
    <row r="95" spans="1:2" x14ac:dyDescent="0.25">
      <c r="A95" s="2">
        <v>40516</v>
      </c>
      <c r="B95" s="1">
        <v>29.63165</v>
      </c>
    </row>
    <row r="96" spans="1:2" x14ac:dyDescent="0.25">
      <c r="A96" s="2">
        <v>40517</v>
      </c>
      <c r="B96" s="1">
        <v>22.612549999999999</v>
      </c>
    </row>
    <row r="97" spans="1:2" x14ac:dyDescent="0.25">
      <c r="A97" s="2">
        <v>40518</v>
      </c>
      <c r="B97" s="1">
        <v>19.0688</v>
      </c>
    </row>
    <row r="98" spans="1:2" x14ac:dyDescent="0.25">
      <c r="A98" s="2">
        <v>40519</v>
      </c>
      <c r="B98" s="1">
        <v>17.733650000000001</v>
      </c>
    </row>
    <row r="99" spans="1:2" x14ac:dyDescent="0.25">
      <c r="A99" s="2">
        <v>40520</v>
      </c>
      <c r="B99" s="1">
        <v>18.0167</v>
      </c>
    </row>
    <row r="100" spans="1:2" x14ac:dyDescent="0.25">
      <c r="A100" s="2">
        <v>40521</v>
      </c>
      <c r="B100" s="1">
        <v>23.882899999999999</v>
      </c>
    </row>
    <row r="101" spans="1:2" x14ac:dyDescent="0.25">
      <c r="A101" s="2">
        <v>40522</v>
      </c>
      <c r="B101" s="1">
        <v>32.832050000000002</v>
      </c>
    </row>
    <row r="102" spans="1:2" x14ac:dyDescent="0.25">
      <c r="A102" s="2">
        <v>40523</v>
      </c>
      <c r="B102" s="1">
        <v>32.611550000000001</v>
      </c>
    </row>
    <row r="103" spans="1:2" x14ac:dyDescent="0.25">
      <c r="A103" s="2">
        <v>40524</v>
      </c>
      <c r="B103" s="1">
        <v>21.76925</v>
      </c>
    </row>
    <row r="104" spans="1:2" x14ac:dyDescent="0.25">
      <c r="A104" s="2">
        <v>40525</v>
      </c>
      <c r="B104" s="1">
        <v>13.267849999999999</v>
      </c>
    </row>
    <row r="105" spans="1:2" x14ac:dyDescent="0.25">
      <c r="A105" s="2">
        <v>40526</v>
      </c>
      <c r="B105" s="1">
        <v>13.181900000000001</v>
      </c>
    </row>
    <row r="106" spans="1:2" x14ac:dyDescent="0.25">
      <c r="A106" s="2">
        <v>40527</v>
      </c>
      <c r="B106" s="1">
        <v>15.599299999999999</v>
      </c>
    </row>
    <row r="107" spans="1:2" x14ac:dyDescent="0.25">
      <c r="A107" s="2">
        <v>40528</v>
      </c>
      <c r="B107" s="1">
        <v>23.659700000000001</v>
      </c>
    </row>
    <row r="108" spans="1:2" x14ac:dyDescent="0.25">
      <c r="A108" s="2">
        <v>40529</v>
      </c>
      <c r="B108" s="1">
        <v>18.188600000000001</v>
      </c>
    </row>
    <row r="109" spans="1:2" x14ac:dyDescent="0.25">
      <c r="A109" s="2">
        <v>40530</v>
      </c>
      <c r="B109" s="1">
        <v>17.503250000000001</v>
      </c>
    </row>
    <row r="110" spans="1:2" x14ac:dyDescent="0.25">
      <c r="A110" s="2">
        <v>40531</v>
      </c>
      <c r="B110" s="1">
        <v>18.557600000000001</v>
      </c>
    </row>
    <row r="111" spans="1:2" x14ac:dyDescent="0.25">
      <c r="A111" s="2">
        <v>40532</v>
      </c>
      <c r="B111" s="1">
        <v>24.260449999999999</v>
      </c>
    </row>
    <row r="112" spans="1:2" x14ac:dyDescent="0.25">
      <c r="A112" s="2">
        <v>40533</v>
      </c>
      <c r="B112" s="1">
        <v>31.1873</v>
      </c>
    </row>
    <row r="113" spans="1:2" x14ac:dyDescent="0.25">
      <c r="A113" s="2">
        <v>40534</v>
      </c>
      <c r="B113" s="1">
        <v>26.899699999999999</v>
      </c>
    </row>
    <row r="114" spans="1:2" x14ac:dyDescent="0.25">
      <c r="A114" s="2">
        <v>40535</v>
      </c>
      <c r="B114" s="1">
        <v>29.823799999999999</v>
      </c>
    </row>
    <row r="115" spans="1:2" x14ac:dyDescent="0.25">
      <c r="A115" s="2">
        <v>40536</v>
      </c>
      <c r="B115" s="1">
        <v>28.292449999999999</v>
      </c>
    </row>
    <row r="116" spans="1:2" x14ac:dyDescent="0.25">
      <c r="A116" s="2">
        <v>40537</v>
      </c>
      <c r="B116" s="1">
        <v>24.917000000000002</v>
      </c>
    </row>
    <row r="117" spans="1:2" x14ac:dyDescent="0.25">
      <c r="A117" s="2">
        <v>40538</v>
      </c>
      <c r="B117" s="1">
        <v>23.2151</v>
      </c>
    </row>
    <row r="118" spans="1:2" x14ac:dyDescent="0.25">
      <c r="A118" s="2">
        <v>40539</v>
      </c>
      <c r="B118" s="1">
        <v>21.3584</v>
      </c>
    </row>
    <row r="119" spans="1:2" x14ac:dyDescent="0.25">
      <c r="A119" s="2">
        <v>40540</v>
      </c>
      <c r="B119" s="1">
        <v>23.91215</v>
      </c>
    </row>
    <row r="120" spans="1:2" x14ac:dyDescent="0.25">
      <c r="A120" s="2">
        <v>40541</v>
      </c>
      <c r="B120" s="1">
        <v>31.761500000000002</v>
      </c>
    </row>
    <row r="121" spans="1:2" x14ac:dyDescent="0.25">
      <c r="A121" s="2">
        <v>40542</v>
      </c>
      <c r="B121" s="1">
        <v>45.054499999999997</v>
      </c>
    </row>
    <row r="122" spans="1:2" x14ac:dyDescent="0.25">
      <c r="A122" s="2">
        <v>40543</v>
      </c>
      <c r="B122" s="1">
        <v>50.596249999999998</v>
      </c>
    </row>
    <row r="123" spans="1:2" x14ac:dyDescent="0.25">
      <c r="A123" s="2">
        <v>40544</v>
      </c>
      <c r="B123" s="1">
        <v>28.311800000000002</v>
      </c>
    </row>
    <row r="124" spans="1:2" x14ac:dyDescent="0.25">
      <c r="A124" s="2">
        <v>40545</v>
      </c>
      <c r="B124" s="1">
        <v>22.150849999999998</v>
      </c>
    </row>
    <row r="125" spans="1:2" x14ac:dyDescent="0.25">
      <c r="A125" s="2">
        <v>40546</v>
      </c>
      <c r="B125" s="1">
        <v>27.52655</v>
      </c>
    </row>
    <row r="126" spans="1:2" x14ac:dyDescent="0.25">
      <c r="A126" s="2">
        <v>40547</v>
      </c>
      <c r="B126" s="1">
        <v>24.60605</v>
      </c>
    </row>
    <row r="127" spans="1:2" x14ac:dyDescent="0.25">
      <c r="A127" s="2">
        <v>40548</v>
      </c>
      <c r="B127" s="1">
        <v>23.952200000000001</v>
      </c>
    </row>
    <row r="128" spans="1:2" x14ac:dyDescent="0.25">
      <c r="A128" s="2">
        <v>40549</v>
      </c>
      <c r="B128" s="1">
        <v>24.797750000000001</v>
      </c>
    </row>
    <row r="129" spans="1:2" x14ac:dyDescent="0.25">
      <c r="A129" s="2">
        <v>40550</v>
      </c>
      <c r="B129" s="1">
        <v>19.528700000000001</v>
      </c>
    </row>
    <row r="130" spans="1:2" x14ac:dyDescent="0.25">
      <c r="A130" s="2">
        <v>40551</v>
      </c>
      <c r="B130" s="1">
        <v>13.055</v>
      </c>
    </row>
    <row r="131" spans="1:2" x14ac:dyDescent="0.25">
      <c r="A131" s="2">
        <v>40552</v>
      </c>
      <c r="B131" s="1">
        <v>17.562200000000001</v>
      </c>
    </row>
    <row r="132" spans="1:2" x14ac:dyDescent="0.25">
      <c r="A132" s="2">
        <v>40553</v>
      </c>
      <c r="B132" s="1">
        <v>24.088100000000001</v>
      </c>
    </row>
    <row r="133" spans="1:2" x14ac:dyDescent="0.25">
      <c r="A133" s="2">
        <v>40554</v>
      </c>
      <c r="B133" s="1">
        <v>23.407250000000001</v>
      </c>
    </row>
    <row r="134" spans="1:2" x14ac:dyDescent="0.25">
      <c r="A134" s="2">
        <v>40555</v>
      </c>
      <c r="B134" s="1">
        <v>22.025300000000001</v>
      </c>
    </row>
    <row r="135" spans="1:2" x14ac:dyDescent="0.25">
      <c r="A135" s="2">
        <v>40556</v>
      </c>
      <c r="B135" s="1">
        <v>18.465350000000001</v>
      </c>
    </row>
    <row r="136" spans="1:2" x14ac:dyDescent="0.25">
      <c r="A136" s="2">
        <v>40557</v>
      </c>
      <c r="B136" s="1">
        <v>25.357099999999999</v>
      </c>
    </row>
    <row r="137" spans="1:2" x14ac:dyDescent="0.25">
      <c r="A137" s="2">
        <v>40558</v>
      </c>
      <c r="B137" s="1">
        <v>24.545750000000002</v>
      </c>
    </row>
    <row r="138" spans="1:2" x14ac:dyDescent="0.25">
      <c r="A138" s="2">
        <v>40559</v>
      </c>
      <c r="B138" s="1">
        <v>20.002549999999999</v>
      </c>
    </row>
    <row r="139" spans="1:2" x14ac:dyDescent="0.25">
      <c r="A139" s="2">
        <v>40560</v>
      </c>
      <c r="B139" s="1">
        <v>28.31315</v>
      </c>
    </row>
    <row r="140" spans="1:2" x14ac:dyDescent="0.25">
      <c r="A140" s="2">
        <v>40561</v>
      </c>
      <c r="B140" s="1">
        <v>32.158850000000001</v>
      </c>
    </row>
    <row r="141" spans="1:2" x14ac:dyDescent="0.25">
      <c r="A141" s="2">
        <v>40562</v>
      </c>
      <c r="B141" s="1">
        <v>25.01285</v>
      </c>
    </row>
    <row r="142" spans="1:2" x14ac:dyDescent="0.25">
      <c r="A142" s="2">
        <v>40563</v>
      </c>
      <c r="B142" s="1">
        <v>14.636749999999999</v>
      </c>
    </row>
    <row r="143" spans="1:2" x14ac:dyDescent="0.25">
      <c r="A143" s="2">
        <v>40564</v>
      </c>
      <c r="B143" s="1">
        <v>5.7083000000000004</v>
      </c>
    </row>
    <row r="144" spans="1:2" x14ac:dyDescent="0.25">
      <c r="A144" s="2">
        <v>40565</v>
      </c>
      <c r="B144" s="1">
        <v>13.1135</v>
      </c>
    </row>
    <row r="145" spans="1:2" x14ac:dyDescent="0.25">
      <c r="A145" s="2">
        <v>40566</v>
      </c>
      <c r="B145" s="1">
        <v>15.43595</v>
      </c>
    </row>
    <row r="146" spans="1:2" x14ac:dyDescent="0.25">
      <c r="A146" s="2">
        <v>40567</v>
      </c>
      <c r="B146" s="1">
        <v>26.949649999999998</v>
      </c>
    </row>
    <row r="147" spans="1:2" x14ac:dyDescent="0.25">
      <c r="A147" s="2">
        <v>40568</v>
      </c>
      <c r="B147" s="1">
        <v>25.875050000000002</v>
      </c>
    </row>
    <row r="148" spans="1:2" x14ac:dyDescent="0.25">
      <c r="A148" s="2">
        <v>40569</v>
      </c>
      <c r="B148" s="1">
        <v>24.868849999999998</v>
      </c>
    </row>
    <row r="149" spans="1:2" x14ac:dyDescent="0.25">
      <c r="A149" s="2">
        <v>40570</v>
      </c>
      <c r="B149" s="1">
        <v>24.973700000000001</v>
      </c>
    </row>
    <row r="150" spans="1:2" x14ac:dyDescent="0.25">
      <c r="A150" s="2">
        <v>40571</v>
      </c>
      <c r="B150" s="1">
        <v>27.8735</v>
      </c>
    </row>
    <row r="151" spans="1:2" x14ac:dyDescent="0.25">
      <c r="A151" s="2">
        <v>40572</v>
      </c>
      <c r="B151" s="1">
        <v>31.55585</v>
      </c>
    </row>
    <row r="152" spans="1:2" x14ac:dyDescent="0.25">
      <c r="A152" s="2">
        <v>40573</v>
      </c>
      <c r="B152" s="1">
        <v>26.918600000000001</v>
      </c>
    </row>
    <row r="153" spans="1:2" x14ac:dyDescent="0.25">
      <c r="A153" s="2">
        <v>40574</v>
      </c>
      <c r="B153" s="1">
        <v>22.4924</v>
      </c>
    </row>
    <row r="154" spans="1:2" x14ac:dyDescent="0.25">
      <c r="A154" s="2">
        <v>40575</v>
      </c>
      <c r="B154" s="1">
        <v>25.229299999999999</v>
      </c>
    </row>
    <row r="155" spans="1:2" x14ac:dyDescent="0.25">
      <c r="A155" s="2">
        <v>40576</v>
      </c>
      <c r="B155" s="1">
        <v>16.4876</v>
      </c>
    </row>
    <row r="156" spans="1:2" x14ac:dyDescent="0.25">
      <c r="A156" s="2">
        <v>40577</v>
      </c>
      <c r="B156" s="1">
        <v>14.492749999999999</v>
      </c>
    </row>
    <row r="157" spans="1:2" x14ac:dyDescent="0.25">
      <c r="A157" s="2">
        <v>40578</v>
      </c>
      <c r="B157" s="1">
        <v>19.14575</v>
      </c>
    </row>
    <row r="158" spans="1:2" x14ac:dyDescent="0.25">
      <c r="A158" s="2">
        <v>40579</v>
      </c>
      <c r="B158" s="1">
        <v>26.151350000000001</v>
      </c>
    </row>
    <row r="159" spans="1:2" x14ac:dyDescent="0.25">
      <c r="A159" s="2">
        <v>40580</v>
      </c>
      <c r="B159" s="1">
        <v>32.10125</v>
      </c>
    </row>
    <row r="160" spans="1:2" x14ac:dyDescent="0.25">
      <c r="A160" s="2">
        <v>40581</v>
      </c>
      <c r="B160" s="1">
        <v>25.336400000000001</v>
      </c>
    </row>
    <row r="161" spans="1:2" x14ac:dyDescent="0.25">
      <c r="A161" s="2">
        <v>40582</v>
      </c>
      <c r="B161" s="1">
        <v>12.21575</v>
      </c>
    </row>
    <row r="162" spans="1:2" x14ac:dyDescent="0.25">
      <c r="A162" s="2">
        <v>40583</v>
      </c>
      <c r="B162" s="1">
        <v>6.0917000000000003</v>
      </c>
    </row>
    <row r="163" spans="1:2" x14ac:dyDescent="0.25">
      <c r="A163" s="2">
        <v>40584</v>
      </c>
      <c r="B163" s="1">
        <v>7.3548499999999999</v>
      </c>
    </row>
    <row r="164" spans="1:2" x14ac:dyDescent="0.25">
      <c r="A164" s="2">
        <v>40585</v>
      </c>
      <c r="B164" s="1">
        <v>22.143650000000001</v>
      </c>
    </row>
    <row r="165" spans="1:2" x14ac:dyDescent="0.25">
      <c r="A165" s="2">
        <v>40586</v>
      </c>
      <c r="B165" s="1">
        <v>34.195549999999997</v>
      </c>
    </row>
    <row r="166" spans="1:2" x14ac:dyDescent="0.25">
      <c r="A166" s="2">
        <v>40587</v>
      </c>
      <c r="B166" s="1">
        <v>41.028350000000003</v>
      </c>
    </row>
    <row r="167" spans="1:2" x14ac:dyDescent="0.25">
      <c r="A167" s="2">
        <v>40588</v>
      </c>
      <c r="B167" s="1">
        <v>32.568800000000003</v>
      </c>
    </row>
    <row r="168" spans="1:2" x14ac:dyDescent="0.25">
      <c r="A168" s="2">
        <v>40589</v>
      </c>
      <c r="B168" s="1">
        <v>33.274850000000001</v>
      </c>
    </row>
    <row r="169" spans="1:2" x14ac:dyDescent="0.25">
      <c r="A169" s="2">
        <v>40590</v>
      </c>
      <c r="B169" s="1">
        <v>48.894799999999996</v>
      </c>
    </row>
    <row r="170" spans="1:2" x14ac:dyDescent="0.25">
      <c r="A170" s="2">
        <v>40591</v>
      </c>
      <c r="B170" s="1">
        <v>52.955150000000003</v>
      </c>
    </row>
    <row r="171" spans="1:2" x14ac:dyDescent="0.25">
      <c r="A171" s="2">
        <v>40592</v>
      </c>
      <c r="B171" s="1">
        <v>42.302750000000003</v>
      </c>
    </row>
    <row r="172" spans="1:2" x14ac:dyDescent="0.25">
      <c r="A172" s="2">
        <v>40593</v>
      </c>
      <c r="B172" s="1">
        <v>37.49765</v>
      </c>
    </row>
    <row r="173" spans="1:2" x14ac:dyDescent="0.25">
      <c r="A173" s="2">
        <v>40594</v>
      </c>
      <c r="B173" s="1">
        <v>41.059399999999997</v>
      </c>
    </row>
    <row r="174" spans="1:2" x14ac:dyDescent="0.25">
      <c r="A174" s="2">
        <v>40595</v>
      </c>
      <c r="B174" s="1">
        <v>33.267200000000003</v>
      </c>
    </row>
    <row r="175" spans="1:2" x14ac:dyDescent="0.25">
      <c r="A175" s="2">
        <v>40596</v>
      </c>
      <c r="B175" s="1">
        <v>22.209350000000001</v>
      </c>
    </row>
    <row r="176" spans="1:2" x14ac:dyDescent="0.25">
      <c r="A176" s="2">
        <v>40597</v>
      </c>
      <c r="B176" s="1">
        <v>29.38775</v>
      </c>
    </row>
    <row r="177" spans="1:2" x14ac:dyDescent="0.25">
      <c r="A177" s="2">
        <v>40598</v>
      </c>
      <c r="B177" s="1">
        <v>34.977200000000003</v>
      </c>
    </row>
    <row r="178" spans="1:2" x14ac:dyDescent="0.25">
      <c r="A178" s="2">
        <v>40599</v>
      </c>
      <c r="B178" s="1">
        <v>30.254899999999999</v>
      </c>
    </row>
    <row r="179" spans="1:2" x14ac:dyDescent="0.25">
      <c r="A179" s="2">
        <v>40600</v>
      </c>
      <c r="B179" s="1">
        <v>33.200150000000001</v>
      </c>
    </row>
    <row r="180" spans="1:2" x14ac:dyDescent="0.25">
      <c r="A180" s="2">
        <v>40601</v>
      </c>
      <c r="B180" s="1">
        <v>42.939050000000002</v>
      </c>
    </row>
    <row r="181" spans="1:2" x14ac:dyDescent="0.25">
      <c r="A181" s="2">
        <v>40602</v>
      </c>
      <c r="B181" s="1">
        <v>31.606249999999999</v>
      </c>
    </row>
    <row r="182" spans="1:2" x14ac:dyDescent="0.25">
      <c r="A182" s="2">
        <v>40603</v>
      </c>
      <c r="B182" s="1">
        <v>34.558700000000002</v>
      </c>
    </row>
    <row r="183" spans="1:2" x14ac:dyDescent="0.25">
      <c r="A183" s="2">
        <v>40604</v>
      </c>
      <c r="B183" s="1">
        <v>35.15</v>
      </c>
    </row>
    <row r="184" spans="1:2" x14ac:dyDescent="0.25">
      <c r="A184" s="2">
        <v>40605</v>
      </c>
      <c r="B184" s="1">
        <v>38.450299999999999</v>
      </c>
    </row>
    <row r="185" spans="1:2" x14ac:dyDescent="0.25">
      <c r="A185" s="2">
        <v>40606</v>
      </c>
      <c r="B185" s="1">
        <v>49.443800000000003</v>
      </c>
    </row>
    <row r="186" spans="1:2" x14ac:dyDescent="0.25">
      <c r="A186" s="2">
        <v>40607</v>
      </c>
      <c r="B186" s="1">
        <v>37.221350000000001</v>
      </c>
    </row>
    <row r="187" spans="1:2" x14ac:dyDescent="0.25">
      <c r="A187" s="2">
        <v>40608</v>
      </c>
      <c r="B187" s="1">
        <v>30.708950000000002</v>
      </c>
    </row>
    <row r="188" spans="1:2" x14ac:dyDescent="0.25">
      <c r="A188" s="2">
        <v>40609</v>
      </c>
      <c r="B188" s="1">
        <v>33.311300000000003</v>
      </c>
    </row>
    <row r="189" spans="1:2" x14ac:dyDescent="0.25">
      <c r="A189" s="2">
        <v>40610</v>
      </c>
      <c r="B189" s="1">
        <v>43.594700000000003</v>
      </c>
    </row>
    <row r="190" spans="1:2" x14ac:dyDescent="0.25">
      <c r="A190" s="2">
        <v>40611</v>
      </c>
      <c r="B190" s="1">
        <v>42.889099999999999</v>
      </c>
    </row>
    <row r="191" spans="1:2" x14ac:dyDescent="0.25">
      <c r="A191" s="2">
        <v>40612</v>
      </c>
      <c r="B191" s="1">
        <v>33.571399999999997</v>
      </c>
    </row>
    <row r="192" spans="1:2" x14ac:dyDescent="0.25">
      <c r="A192" s="2">
        <v>40613</v>
      </c>
      <c r="B192" s="1">
        <v>39.006500000000003</v>
      </c>
    </row>
    <row r="193" spans="1:2" x14ac:dyDescent="0.25">
      <c r="A193" s="2">
        <v>40614</v>
      </c>
      <c r="B193" s="1">
        <v>42.285200000000003</v>
      </c>
    </row>
    <row r="194" spans="1:2" x14ac:dyDescent="0.25">
      <c r="A194" s="2">
        <v>40615</v>
      </c>
      <c r="B194" s="1">
        <v>36.116149999999998</v>
      </c>
    </row>
    <row r="195" spans="1:2" x14ac:dyDescent="0.25">
      <c r="A195" s="2">
        <v>40616</v>
      </c>
      <c r="B195" s="1">
        <v>38.294150000000002</v>
      </c>
    </row>
    <row r="196" spans="1:2" x14ac:dyDescent="0.25">
      <c r="A196" s="2">
        <v>40617</v>
      </c>
      <c r="B196" s="1">
        <v>38.151049999999998</v>
      </c>
    </row>
    <row r="197" spans="1:2" x14ac:dyDescent="0.25">
      <c r="A197" s="2">
        <v>40618</v>
      </c>
      <c r="B197" s="1">
        <v>47.567749999999997</v>
      </c>
    </row>
    <row r="198" spans="1:2" x14ac:dyDescent="0.25">
      <c r="A198" s="2">
        <v>40619</v>
      </c>
      <c r="B198" s="1">
        <v>58.487450000000003</v>
      </c>
    </row>
    <row r="199" spans="1:2" x14ac:dyDescent="0.25">
      <c r="A199" s="2">
        <v>40620</v>
      </c>
      <c r="B199" s="1">
        <v>46.789250000000003</v>
      </c>
    </row>
    <row r="200" spans="1:2" x14ac:dyDescent="0.25">
      <c r="A200" s="2">
        <v>40621</v>
      </c>
      <c r="B200" s="1">
        <v>46.062049999999999</v>
      </c>
    </row>
    <row r="201" spans="1:2" x14ac:dyDescent="0.25">
      <c r="A201" s="2">
        <v>40622</v>
      </c>
      <c r="B201" s="1">
        <v>52.534399999999998</v>
      </c>
    </row>
    <row r="202" spans="1:2" x14ac:dyDescent="0.25">
      <c r="A202" s="2">
        <v>40623</v>
      </c>
      <c r="B202" s="1">
        <v>56.111449999999998</v>
      </c>
    </row>
    <row r="203" spans="1:2" x14ac:dyDescent="0.25">
      <c r="A203" s="2">
        <v>40624</v>
      </c>
      <c r="B203" s="1">
        <v>51.030949999999997</v>
      </c>
    </row>
    <row r="204" spans="1:2" x14ac:dyDescent="0.25">
      <c r="A204" s="2">
        <v>40625</v>
      </c>
      <c r="B204" s="1">
        <v>45.261499999999998</v>
      </c>
    </row>
    <row r="205" spans="1:2" x14ac:dyDescent="0.25">
      <c r="A205" s="2">
        <v>40626</v>
      </c>
      <c r="B205" s="1">
        <v>32.436500000000002</v>
      </c>
    </row>
    <row r="206" spans="1:2" x14ac:dyDescent="0.25">
      <c r="A206" s="2">
        <v>40627</v>
      </c>
      <c r="B206" s="1">
        <v>32.062100000000001</v>
      </c>
    </row>
    <row r="207" spans="1:2" x14ac:dyDescent="0.25">
      <c r="A207" s="2">
        <v>40628</v>
      </c>
      <c r="B207" s="1">
        <v>30.672499999999999</v>
      </c>
    </row>
    <row r="208" spans="1:2" x14ac:dyDescent="0.25">
      <c r="A208" s="2">
        <v>40629</v>
      </c>
      <c r="B208" s="1">
        <v>32.394199999999998</v>
      </c>
    </row>
    <row r="209" spans="1:2" x14ac:dyDescent="0.25">
      <c r="A209" s="2">
        <v>40630</v>
      </c>
      <c r="B209" s="1">
        <v>35.691800000000001</v>
      </c>
    </row>
    <row r="210" spans="1:2" x14ac:dyDescent="0.25">
      <c r="A210" s="2">
        <v>40631</v>
      </c>
      <c r="B210" s="1">
        <v>39.443449999999999</v>
      </c>
    </row>
    <row r="211" spans="1:2" x14ac:dyDescent="0.25">
      <c r="A211" s="2">
        <v>40632</v>
      </c>
      <c r="B211" s="1">
        <v>36.263300000000001</v>
      </c>
    </row>
    <row r="212" spans="1:2" x14ac:dyDescent="0.25">
      <c r="A212" s="2">
        <v>40633</v>
      </c>
      <c r="B212" s="1">
        <v>37.914349999999999</v>
      </c>
    </row>
    <row r="213" spans="1:2" x14ac:dyDescent="0.25">
      <c r="A213" s="2">
        <v>40634</v>
      </c>
      <c r="B213" s="1">
        <v>42.282499999999999</v>
      </c>
    </row>
    <row r="214" spans="1:2" x14ac:dyDescent="0.25">
      <c r="A214" s="2">
        <v>40635</v>
      </c>
      <c r="B214" s="1">
        <v>44.469050000000003</v>
      </c>
    </row>
    <row r="215" spans="1:2" x14ac:dyDescent="0.25">
      <c r="A215" s="2">
        <v>40636</v>
      </c>
      <c r="B215" s="1">
        <v>58.814599999999999</v>
      </c>
    </row>
    <row r="216" spans="1:2" x14ac:dyDescent="0.25">
      <c r="A216" s="2">
        <v>40637</v>
      </c>
      <c r="B216" s="1">
        <v>49.220149999999997</v>
      </c>
    </row>
    <row r="217" spans="1:2" x14ac:dyDescent="0.25">
      <c r="A217" s="2">
        <v>40638</v>
      </c>
      <c r="B217" s="1">
        <v>44.5199</v>
      </c>
    </row>
    <row r="218" spans="1:2" x14ac:dyDescent="0.25">
      <c r="A218" s="2">
        <v>40639</v>
      </c>
      <c r="B218" s="1">
        <v>53.691800000000001</v>
      </c>
    </row>
    <row r="219" spans="1:2" x14ac:dyDescent="0.25">
      <c r="A219" s="2">
        <v>40640</v>
      </c>
      <c r="B219" s="1">
        <v>50.290700000000001</v>
      </c>
    </row>
    <row r="220" spans="1:2" x14ac:dyDescent="0.25">
      <c r="A220" s="2">
        <v>40641</v>
      </c>
      <c r="B220" s="1">
        <v>56.529949999999999</v>
      </c>
    </row>
    <row r="221" spans="1:2" x14ac:dyDescent="0.25">
      <c r="A221" s="2">
        <v>40642</v>
      </c>
      <c r="B221" s="1">
        <v>61.494349999999997</v>
      </c>
    </row>
    <row r="222" spans="1:2" x14ac:dyDescent="0.25">
      <c r="A222" s="2">
        <v>40643</v>
      </c>
      <c r="B222" s="1">
        <v>72.520250000000004</v>
      </c>
    </row>
    <row r="223" spans="1:2" x14ac:dyDescent="0.25">
      <c r="A223" s="2">
        <v>40644</v>
      </c>
      <c r="B223" s="1">
        <v>52.743650000000002</v>
      </c>
    </row>
    <row r="224" spans="1:2" x14ac:dyDescent="0.25">
      <c r="A224" s="2">
        <v>40645</v>
      </c>
      <c r="B224" s="1">
        <v>48.93215</v>
      </c>
    </row>
    <row r="225" spans="1:2" x14ac:dyDescent="0.25">
      <c r="A225" s="2">
        <v>40646</v>
      </c>
      <c r="B225" s="1">
        <v>53.7746</v>
      </c>
    </row>
    <row r="226" spans="1:2" x14ac:dyDescent="0.25">
      <c r="A226" s="2">
        <v>40647</v>
      </c>
      <c r="B226" s="1">
        <v>55.289299999999997</v>
      </c>
    </row>
    <row r="227" spans="1:2" x14ac:dyDescent="0.25">
      <c r="A227" s="2">
        <v>40648</v>
      </c>
      <c r="B227" s="1">
        <v>51.311300000000003</v>
      </c>
    </row>
    <row r="228" spans="1:2" x14ac:dyDescent="0.25">
      <c r="A228" s="2">
        <v>40649</v>
      </c>
      <c r="B228" s="1">
        <v>43.802599999999998</v>
      </c>
    </row>
    <row r="229" spans="1:2" x14ac:dyDescent="0.25">
      <c r="A229" s="2">
        <v>40650</v>
      </c>
      <c r="B229" s="1">
        <v>49.720550000000003</v>
      </c>
    </row>
    <row r="230" spans="1:2" x14ac:dyDescent="0.25">
      <c r="A230" s="2">
        <v>40651</v>
      </c>
      <c r="B230" s="1">
        <v>50.204300000000003</v>
      </c>
    </row>
    <row r="231" spans="1:2" x14ac:dyDescent="0.25">
      <c r="A231" s="2">
        <v>40652</v>
      </c>
      <c r="B231" s="1">
        <v>50.654299999999999</v>
      </c>
    </row>
    <row r="232" spans="1:2" x14ac:dyDescent="0.25">
      <c r="A232" s="2">
        <v>40653</v>
      </c>
      <c r="B232" s="1">
        <v>40.430300000000003</v>
      </c>
    </row>
    <row r="233" spans="1:2" x14ac:dyDescent="0.25">
      <c r="A233" s="2">
        <v>40654</v>
      </c>
      <c r="B233" s="1">
        <v>48.9146</v>
      </c>
    </row>
    <row r="234" spans="1:2" x14ac:dyDescent="0.25">
      <c r="A234" s="2">
        <v>40655</v>
      </c>
      <c r="B234" s="1">
        <v>55.407200000000003</v>
      </c>
    </row>
    <row r="235" spans="1:2" x14ac:dyDescent="0.25">
      <c r="A235" s="2">
        <v>40656</v>
      </c>
      <c r="B235" s="1">
        <v>60.487699999999997</v>
      </c>
    </row>
    <row r="236" spans="1:2" x14ac:dyDescent="0.25">
      <c r="A236" s="2">
        <v>40657</v>
      </c>
      <c r="B236" s="1">
        <v>58.271900000000002</v>
      </c>
    </row>
    <row r="237" spans="1:2" x14ac:dyDescent="0.25">
      <c r="A237" s="2">
        <v>40658</v>
      </c>
      <c r="B237" s="1">
        <v>58.6265</v>
      </c>
    </row>
    <row r="238" spans="1:2" x14ac:dyDescent="0.25">
      <c r="A238" s="2">
        <v>40659</v>
      </c>
      <c r="B238" s="1">
        <v>63.675049999999999</v>
      </c>
    </row>
    <row r="239" spans="1:2" x14ac:dyDescent="0.25">
      <c r="A239" s="2">
        <v>40660</v>
      </c>
      <c r="B239" s="1">
        <v>52.5137</v>
      </c>
    </row>
    <row r="240" spans="1:2" x14ac:dyDescent="0.25">
      <c r="A240" s="2">
        <v>40661</v>
      </c>
      <c r="B240" s="1">
        <v>46.504399999999997</v>
      </c>
    </row>
    <row r="241" spans="1:2" x14ac:dyDescent="0.25">
      <c r="A241" s="2">
        <v>40662</v>
      </c>
      <c r="B241" s="1">
        <v>52.132820000000002</v>
      </c>
    </row>
    <row r="242" spans="1:2" x14ac:dyDescent="0.25">
      <c r="A242" s="2">
        <v>40663</v>
      </c>
      <c r="B242" s="1">
        <v>60.635210000000001</v>
      </c>
    </row>
    <row r="243" spans="1:2" x14ac:dyDescent="0.25">
      <c r="A243" s="2">
        <v>40664</v>
      </c>
      <c r="B243" s="1">
        <v>54.821334290000003</v>
      </c>
    </row>
    <row r="244" spans="1:2" x14ac:dyDescent="0.25">
      <c r="A244" s="2">
        <v>40665</v>
      </c>
      <c r="B244" s="1">
        <v>47.225900000000003</v>
      </c>
    </row>
    <row r="245" spans="1:2" x14ac:dyDescent="0.25">
      <c r="A245" s="2">
        <v>40666</v>
      </c>
      <c r="B245" s="1">
        <v>47.405299999999997</v>
      </c>
    </row>
    <row r="246" spans="1:2" x14ac:dyDescent="0.25">
      <c r="A246" s="2">
        <v>40667</v>
      </c>
      <c r="B246" s="1">
        <v>43.684249999999999</v>
      </c>
    </row>
    <row r="247" spans="1:2" x14ac:dyDescent="0.25">
      <c r="A247" s="2">
        <v>40668</v>
      </c>
      <c r="B247" s="1">
        <v>54.80735</v>
      </c>
    </row>
    <row r="248" spans="1:2" x14ac:dyDescent="0.25">
      <c r="A248" s="2">
        <v>40669</v>
      </c>
      <c r="B248" s="1">
        <v>57.890300000000003</v>
      </c>
    </row>
    <row r="249" spans="1:2" x14ac:dyDescent="0.25">
      <c r="A249" s="2">
        <v>40670</v>
      </c>
      <c r="B249" s="1">
        <v>57.591949999999997</v>
      </c>
    </row>
    <row r="250" spans="1:2" x14ac:dyDescent="0.25">
      <c r="A250" s="2">
        <v>40671</v>
      </c>
      <c r="B250" s="1">
        <v>63.027500000000003</v>
      </c>
    </row>
    <row r="251" spans="1:2" x14ac:dyDescent="0.25">
      <c r="A251" s="2">
        <v>40672</v>
      </c>
      <c r="B251" s="1">
        <v>66.267499999999998</v>
      </c>
    </row>
    <row r="252" spans="1:2" x14ac:dyDescent="0.25">
      <c r="A252" s="2">
        <v>40673</v>
      </c>
      <c r="B252" s="1">
        <v>71.291749999999993</v>
      </c>
    </row>
    <row r="253" spans="1:2" x14ac:dyDescent="0.25">
      <c r="A253" s="2">
        <v>40674</v>
      </c>
      <c r="B253" s="1">
        <v>74.715800000000002</v>
      </c>
    </row>
    <row r="254" spans="1:2" x14ac:dyDescent="0.25">
      <c r="A254" s="2">
        <v>40675</v>
      </c>
      <c r="B254" s="1">
        <v>74.617249999999999</v>
      </c>
    </row>
    <row r="255" spans="1:2" x14ac:dyDescent="0.25">
      <c r="A255" s="2">
        <v>40676</v>
      </c>
      <c r="B255" s="1">
        <v>68.547650000000004</v>
      </c>
    </row>
    <row r="256" spans="1:2" x14ac:dyDescent="0.25">
      <c r="A256" s="2">
        <v>40677</v>
      </c>
      <c r="B256" s="1">
        <v>59.395099999999999</v>
      </c>
    </row>
    <row r="257" spans="1:2" x14ac:dyDescent="0.25">
      <c r="A257" s="2">
        <v>40678</v>
      </c>
      <c r="B257" s="1">
        <v>48.258049999999997</v>
      </c>
    </row>
    <row r="258" spans="1:2" x14ac:dyDescent="0.25">
      <c r="A258" s="2">
        <v>40679</v>
      </c>
      <c r="B258" s="1">
        <v>50.899099999999997</v>
      </c>
    </row>
    <row r="259" spans="1:2" x14ac:dyDescent="0.25">
      <c r="A259" s="2">
        <v>40680</v>
      </c>
      <c r="B259" s="1">
        <v>52.723399999999998</v>
      </c>
    </row>
    <row r="260" spans="1:2" x14ac:dyDescent="0.25">
      <c r="A260" s="2">
        <v>40681</v>
      </c>
      <c r="B260" s="1">
        <v>57.565849999999998</v>
      </c>
    </row>
    <row r="261" spans="1:2" x14ac:dyDescent="0.25">
      <c r="A261" s="2">
        <v>40682</v>
      </c>
      <c r="B261" s="1">
        <v>62.008699999999997</v>
      </c>
    </row>
    <row r="262" spans="1:2" x14ac:dyDescent="0.25">
      <c r="A262" s="2">
        <v>40683</v>
      </c>
      <c r="B262" s="1">
        <v>67.871300000000005</v>
      </c>
    </row>
    <row r="263" spans="1:2" x14ac:dyDescent="0.25">
      <c r="A263" s="2">
        <v>40684</v>
      </c>
      <c r="B263" s="1">
        <v>70.987549999999999</v>
      </c>
    </row>
    <row r="264" spans="1:2" x14ac:dyDescent="0.25">
      <c r="A264" s="2">
        <v>40685</v>
      </c>
      <c r="B264" s="1">
        <v>73.505300000000005</v>
      </c>
    </row>
    <row r="265" spans="1:2" x14ac:dyDescent="0.25">
      <c r="A265" s="2">
        <v>40686</v>
      </c>
      <c r="B265" s="1">
        <v>70.982600000000005</v>
      </c>
    </row>
    <row r="266" spans="1:2" x14ac:dyDescent="0.25">
      <c r="A266" s="2">
        <v>40687</v>
      </c>
      <c r="B266" s="1">
        <v>70.393550000000005</v>
      </c>
    </row>
    <row r="267" spans="1:2" x14ac:dyDescent="0.25">
      <c r="A267" s="2">
        <v>40688</v>
      </c>
      <c r="B267" s="1">
        <v>68.498149999999995</v>
      </c>
    </row>
    <row r="268" spans="1:2" x14ac:dyDescent="0.25">
      <c r="A268" s="2">
        <v>40689</v>
      </c>
      <c r="B268" s="1">
        <v>57.451549999999997</v>
      </c>
    </row>
    <row r="269" spans="1:2" x14ac:dyDescent="0.25">
      <c r="A269" s="2">
        <v>40690</v>
      </c>
      <c r="B269" s="1">
        <v>55.348700000000001</v>
      </c>
    </row>
    <row r="270" spans="1:2" x14ac:dyDescent="0.25">
      <c r="A270" s="2">
        <v>40691</v>
      </c>
      <c r="B270" s="1">
        <v>65.543000000000006</v>
      </c>
    </row>
    <row r="271" spans="1:2" x14ac:dyDescent="0.25">
      <c r="A271" s="2">
        <v>40692</v>
      </c>
      <c r="B271" s="1">
        <v>75.183350000000004</v>
      </c>
    </row>
    <row r="272" spans="1:2" x14ac:dyDescent="0.25">
      <c r="A272" s="2">
        <v>40693</v>
      </c>
      <c r="B272" s="1">
        <v>81.048649999999995</v>
      </c>
    </row>
    <row r="273" spans="1:2" x14ac:dyDescent="0.25">
      <c r="A273" s="2">
        <v>40694</v>
      </c>
      <c r="B273" s="1">
        <v>78.617750000000001</v>
      </c>
    </row>
    <row r="274" spans="1:2" x14ac:dyDescent="0.25">
      <c r="A274" s="2">
        <v>40695</v>
      </c>
      <c r="B274" s="1">
        <v>71.437550000000002</v>
      </c>
    </row>
    <row r="275" spans="1:2" x14ac:dyDescent="0.25">
      <c r="A275" s="2">
        <v>40696</v>
      </c>
      <c r="B275" s="1">
        <v>71.227850000000004</v>
      </c>
    </row>
    <row r="276" spans="1:2" x14ac:dyDescent="0.25">
      <c r="A276" s="2">
        <v>40697</v>
      </c>
      <c r="B276" s="1">
        <v>74.603750000000005</v>
      </c>
    </row>
    <row r="277" spans="1:2" x14ac:dyDescent="0.25">
      <c r="A277" s="2">
        <v>40698</v>
      </c>
      <c r="B277" s="1">
        <v>79.260800000000003</v>
      </c>
    </row>
    <row r="278" spans="1:2" x14ac:dyDescent="0.25">
      <c r="A278" s="2">
        <v>40699</v>
      </c>
      <c r="B278" s="1">
        <v>72.325400000000002</v>
      </c>
    </row>
    <row r="279" spans="1:2" x14ac:dyDescent="0.25">
      <c r="A279" s="2">
        <v>40700</v>
      </c>
      <c r="B279" s="1">
        <v>79.617199999999997</v>
      </c>
    </row>
    <row r="280" spans="1:2" x14ac:dyDescent="0.25">
      <c r="A280" s="2">
        <v>40701</v>
      </c>
      <c r="B280" s="1">
        <v>83.775649999999999</v>
      </c>
    </row>
    <row r="281" spans="1:2" x14ac:dyDescent="0.25">
      <c r="A281" s="2">
        <v>40702</v>
      </c>
      <c r="B281" s="1">
        <v>81.797899999999998</v>
      </c>
    </row>
    <row r="282" spans="1:2" x14ac:dyDescent="0.25">
      <c r="A282" s="2">
        <v>40703</v>
      </c>
      <c r="B282" s="1">
        <v>73.613299999999995</v>
      </c>
    </row>
    <row r="283" spans="1:2" x14ac:dyDescent="0.25">
      <c r="A283" s="2">
        <v>40704</v>
      </c>
      <c r="B283" s="1">
        <v>75.176599999999993</v>
      </c>
    </row>
    <row r="284" spans="1:2" x14ac:dyDescent="0.25">
      <c r="A284" s="2">
        <v>40705</v>
      </c>
      <c r="B284" s="1">
        <v>68.546750000000003</v>
      </c>
    </row>
    <row r="285" spans="1:2" x14ac:dyDescent="0.25">
      <c r="A285" s="2">
        <v>40706</v>
      </c>
      <c r="B285" s="1">
        <v>64.652000000000001</v>
      </c>
    </row>
    <row r="286" spans="1:2" x14ac:dyDescent="0.25">
      <c r="A286" s="2">
        <v>40707</v>
      </c>
      <c r="B286" s="1">
        <v>67.513099999999994</v>
      </c>
    </row>
    <row r="287" spans="1:2" x14ac:dyDescent="0.25">
      <c r="A287" s="2">
        <v>40708</v>
      </c>
      <c r="B287" s="1">
        <v>67.74485</v>
      </c>
    </row>
    <row r="288" spans="1:2" x14ac:dyDescent="0.25">
      <c r="A288" s="2">
        <v>40709</v>
      </c>
      <c r="B288" s="1">
        <v>67.499600000000001</v>
      </c>
    </row>
    <row r="289" spans="1:2" x14ac:dyDescent="0.25">
      <c r="A289" s="2">
        <v>40710</v>
      </c>
      <c r="B289" s="1">
        <v>71.034350000000003</v>
      </c>
    </row>
    <row r="290" spans="1:2" x14ac:dyDescent="0.25">
      <c r="A290" s="2">
        <v>40711</v>
      </c>
      <c r="B290" s="1">
        <v>76.064899999999994</v>
      </c>
    </row>
    <row r="291" spans="1:2" x14ac:dyDescent="0.25">
      <c r="A291" s="2">
        <v>40712</v>
      </c>
      <c r="B291" s="1">
        <v>73.416650000000004</v>
      </c>
    </row>
    <row r="292" spans="1:2" x14ac:dyDescent="0.25">
      <c r="A292" s="2">
        <v>40713</v>
      </c>
      <c r="B292" s="1">
        <v>73.922449999999998</v>
      </c>
    </row>
    <row r="293" spans="1:2" x14ac:dyDescent="0.25">
      <c r="A293" s="2">
        <v>40714</v>
      </c>
      <c r="B293" s="1">
        <v>74.820650000000001</v>
      </c>
    </row>
    <row r="294" spans="1:2" x14ac:dyDescent="0.25">
      <c r="A294" s="2">
        <v>40715</v>
      </c>
      <c r="B294" s="1">
        <v>78.811250000000001</v>
      </c>
    </row>
    <row r="295" spans="1:2" x14ac:dyDescent="0.25">
      <c r="A295" s="2">
        <v>40716</v>
      </c>
      <c r="B295" s="1">
        <v>73.657399999999996</v>
      </c>
    </row>
    <row r="296" spans="1:2" x14ac:dyDescent="0.25">
      <c r="A296" s="2">
        <v>40717</v>
      </c>
      <c r="B296" s="1">
        <v>68.338849999999994</v>
      </c>
    </row>
    <row r="297" spans="1:2" x14ac:dyDescent="0.25">
      <c r="A297" s="2">
        <v>40718</v>
      </c>
      <c r="B297" s="1">
        <v>65.531300000000002</v>
      </c>
    </row>
    <row r="298" spans="1:2" x14ac:dyDescent="0.25">
      <c r="A298" s="2">
        <v>40719</v>
      </c>
      <c r="B298" s="1">
        <v>71.249449999999996</v>
      </c>
    </row>
    <row r="299" spans="1:2" x14ac:dyDescent="0.25">
      <c r="A299" s="2">
        <v>40720</v>
      </c>
      <c r="B299" s="1">
        <v>71.57705</v>
      </c>
    </row>
    <row r="300" spans="1:2" x14ac:dyDescent="0.25">
      <c r="A300" s="2">
        <v>40721</v>
      </c>
      <c r="B300" s="1">
        <v>74.366150000000005</v>
      </c>
    </row>
    <row r="301" spans="1:2" x14ac:dyDescent="0.25">
      <c r="A301" s="2">
        <v>40722</v>
      </c>
      <c r="B301" s="1">
        <v>68.827100000000002</v>
      </c>
    </row>
    <row r="302" spans="1:2" x14ac:dyDescent="0.25">
      <c r="A302" s="2">
        <v>40723</v>
      </c>
      <c r="B302" s="1">
        <v>71.602699999999999</v>
      </c>
    </row>
    <row r="303" spans="1:2" x14ac:dyDescent="0.25">
      <c r="A303" s="2">
        <v>40724</v>
      </c>
      <c r="B303" s="1">
        <v>76.296199999999999</v>
      </c>
    </row>
    <row r="304" spans="1:2" x14ac:dyDescent="0.25">
      <c r="A304" s="2">
        <v>40725</v>
      </c>
      <c r="B304" s="1">
        <v>74.941699999999997</v>
      </c>
    </row>
    <row r="305" spans="1:2" x14ac:dyDescent="0.25">
      <c r="A305" s="2">
        <v>40726</v>
      </c>
      <c r="B305" s="1">
        <v>81.117050000000006</v>
      </c>
    </row>
    <row r="306" spans="1:2" x14ac:dyDescent="0.25">
      <c r="A306" s="2">
        <v>40727</v>
      </c>
      <c r="B306" s="1">
        <v>77.836100000000002</v>
      </c>
    </row>
    <row r="307" spans="1:2" x14ac:dyDescent="0.25">
      <c r="A307" s="2">
        <v>40728</v>
      </c>
      <c r="B307" s="1">
        <v>73.476050000000001</v>
      </c>
    </row>
    <row r="308" spans="1:2" x14ac:dyDescent="0.25">
      <c r="A308" s="2">
        <v>40729</v>
      </c>
      <c r="B308" s="1">
        <v>78.6785</v>
      </c>
    </row>
    <row r="309" spans="1:2" x14ac:dyDescent="0.25">
      <c r="A309" s="2">
        <v>40730</v>
      </c>
      <c r="B309" s="1">
        <v>78.395899999999997</v>
      </c>
    </row>
    <row r="310" spans="1:2" x14ac:dyDescent="0.25">
      <c r="A310" s="2">
        <v>40731</v>
      </c>
      <c r="B310" s="1">
        <v>76.363249999999994</v>
      </c>
    </row>
    <row r="311" spans="1:2" x14ac:dyDescent="0.25">
      <c r="A311" s="2">
        <v>40732</v>
      </c>
      <c r="B311" s="1">
        <v>75.897499999999994</v>
      </c>
    </row>
    <row r="312" spans="1:2" x14ac:dyDescent="0.25">
      <c r="A312" s="2">
        <v>40733</v>
      </c>
      <c r="B312" s="1">
        <v>78.887299999999996</v>
      </c>
    </row>
    <row r="313" spans="1:2" x14ac:dyDescent="0.25">
      <c r="A313" s="2">
        <v>40734</v>
      </c>
      <c r="B313" s="1">
        <v>82.516099999999994</v>
      </c>
    </row>
    <row r="314" spans="1:2" x14ac:dyDescent="0.25">
      <c r="A314" s="2">
        <v>40735</v>
      </c>
      <c r="B314" s="1">
        <v>82.238900000000001</v>
      </c>
    </row>
    <row r="315" spans="1:2" x14ac:dyDescent="0.25">
      <c r="A315" s="2">
        <v>40736</v>
      </c>
      <c r="B315" s="1">
        <v>79.989350000000002</v>
      </c>
    </row>
    <row r="316" spans="1:2" x14ac:dyDescent="0.25">
      <c r="A316" s="2">
        <v>40737</v>
      </c>
      <c r="B316" s="1">
        <v>73.808599999999998</v>
      </c>
    </row>
    <row r="317" spans="1:2" x14ac:dyDescent="0.25">
      <c r="A317" s="2">
        <v>40738</v>
      </c>
      <c r="B317" s="1">
        <v>75.071749999999994</v>
      </c>
    </row>
    <row r="318" spans="1:2" x14ac:dyDescent="0.25">
      <c r="A318" s="2">
        <v>40739</v>
      </c>
      <c r="B318" s="1">
        <v>77.544049999999999</v>
      </c>
    </row>
    <row r="319" spans="1:2" x14ac:dyDescent="0.25">
      <c r="A319" s="2">
        <v>40740</v>
      </c>
      <c r="B319" s="1">
        <v>80.369150000000005</v>
      </c>
    </row>
    <row r="320" spans="1:2" x14ac:dyDescent="0.25">
      <c r="A320" s="2">
        <v>40741</v>
      </c>
      <c r="B320" s="1">
        <v>83.312600000000003</v>
      </c>
    </row>
    <row r="321" spans="1:2" x14ac:dyDescent="0.25">
      <c r="A321" s="2">
        <v>40742</v>
      </c>
      <c r="B321" s="1">
        <v>84.141499999999994</v>
      </c>
    </row>
    <row r="322" spans="1:2" x14ac:dyDescent="0.25">
      <c r="A322" s="2">
        <v>40743</v>
      </c>
      <c r="B322" s="1">
        <v>84.645949999999999</v>
      </c>
    </row>
    <row r="323" spans="1:2" x14ac:dyDescent="0.25">
      <c r="A323" s="2">
        <v>40744</v>
      </c>
      <c r="B323" s="1">
        <v>86.488249999999994</v>
      </c>
    </row>
    <row r="324" spans="1:2" x14ac:dyDescent="0.25">
      <c r="A324" s="2">
        <v>40745</v>
      </c>
      <c r="B324" s="1">
        <v>87.876499999999993</v>
      </c>
    </row>
    <row r="325" spans="1:2" x14ac:dyDescent="0.25">
      <c r="A325" s="2">
        <v>40746</v>
      </c>
      <c r="B325" s="1">
        <v>84.04025</v>
      </c>
    </row>
    <row r="326" spans="1:2" x14ac:dyDescent="0.25">
      <c r="A326" s="2">
        <v>40747</v>
      </c>
      <c r="B326" s="1">
        <v>84.192350000000005</v>
      </c>
    </row>
    <row r="327" spans="1:2" x14ac:dyDescent="0.25">
      <c r="A327" s="2">
        <v>40748</v>
      </c>
      <c r="B327" s="1">
        <v>80.415499999999994</v>
      </c>
    </row>
    <row r="328" spans="1:2" x14ac:dyDescent="0.25">
      <c r="A328" s="2">
        <v>40749</v>
      </c>
      <c r="B328" s="1">
        <v>78.552499999999995</v>
      </c>
    </row>
    <row r="329" spans="1:2" x14ac:dyDescent="0.25">
      <c r="A329" s="2">
        <v>40750</v>
      </c>
      <c r="B329" s="1">
        <v>80.142349999999993</v>
      </c>
    </row>
    <row r="330" spans="1:2" x14ac:dyDescent="0.25">
      <c r="A330" s="2">
        <v>40751</v>
      </c>
      <c r="B330" s="1">
        <v>81.638599999999997</v>
      </c>
    </row>
    <row r="331" spans="1:2" x14ac:dyDescent="0.25">
      <c r="A331" s="2">
        <v>40752</v>
      </c>
      <c r="B331" s="1">
        <v>84.394400000000005</v>
      </c>
    </row>
    <row r="332" spans="1:2" x14ac:dyDescent="0.25">
      <c r="A332" s="2">
        <v>40753</v>
      </c>
      <c r="B332" s="1">
        <v>78.975049999999996</v>
      </c>
    </row>
    <row r="333" spans="1:2" x14ac:dyDescent="0.25">
      <c r="A333" s="2">
        <v>40754</v>
      </c>
      <c r="B333" s="1">
        <v>81.159350000000003</v>
      </c>
    </row>
    <row r="334" spans="1:2" x14ac:dyDescent="0.25">
      <c r="A334" s="2">
        <v>40755</v>
      </c>
      <c r="B334" s="1">
        <v>81.967100000000002</v>
      </c>
    </row>
    <row r="335" spans="1:2" x14ac:dyDescent="0.25">
      <c r="A335" s="2">
        <v>40756</v>
      </c>
      <c r="B335" s="1">
        <v>83.069149999999993</v>
      </c>
    </row>
    <row r="336" spans="1:2" x14ac:dyDescent="0.25">
      <c r="A336" s="2">
        <v>40757</v>
      </c>
      <c r="B336" s="1">
        <v>83.557400000000001</v>
      </c>
    </row>
    <row r="337" spans="1:2" x14ac:dyDescent="0.25">
      <c r="A337" s="2">
        <v>40758</v>
      </c>
      <c r="B337" s="1">
        <v>76.662949999999995</v>
      </c>
    </row>
    <row r="338" spans="1:2" x14ac:dyDescent="0.25">
      <c r="A338" s="2">
        <v>40759</v>
      </c>
      <c r="B338" s="1">
        <v>77.920249999999996</v>
      </c>
    </row>
    <row r="339" spans="1:2" x14ac:dyDescent="0.25">
      <c r="A339" s="2">
        <v>40760</v>
      </c>
      <c r="B339" s="1">
        <v>80.606750000000005</v>
      </c>
    </row>
    <row r="340" spans="1:2" x14ac:dyDescent="0.25">
      <c r="A340" s="2">
        <v>40761</v>
      </c>
      <c r="B340" s="1">
        <v>79.168099999999995</v>
      </c>
    </row>
    <row r="341" spans="1:2" x14ac:dyDescent="0.25">
      <c r="A341" s="2">
        <v>40762</v>
      </c>
      <c r="B341" s="1">
        <v>79.424149999999997</v>
      </c>
    </row>
    <row r="342" spans="1:2" x14ac:dyDescent="0.25">
      <c r="A342" s="2">
        <v>40763</v>
      </c>
      <c r="B342" s="1">
        <v>77.020700000000005</v>
      </c>
    </row>
    <row r="343" spans="1:2" x14ac:dyDescent="0.25">
      <c r="A343" s="2">
        <v>40764</v>
      </c>
      <c r="B343" s="1">
        <v>74.959249999999997</v>
      </c>
    </row>
    <row r="344" spans="1:2" x14ac:dyDescent="0.25">
      <c r="A344" s="2">
        <v>40765</v>
      </c>
      <c r="B344" s="1">
        <v>67.892899999999997</v>
      </c>
    </row>
    <row r="345" spans="1:2" x14ac:dyDescent="0.25">
      <c r="A345" s="2">
        <v>40766</v>
      </c>
      <c r="B345" s="1">
        <v>69.9422</v>
      </c>
    </row>
    <row r="346" spans="1:2" x14ac:dyDescent="0.25">
      <c r="A346" s="2">
        <v>40767</v>
      </c>
      <c r="B346" s="1">
        <v>73.704650000000001</v>
      </c>
    </row>
    <row r="347" spans="1:2" x14ac:dyDescent="0.25">
      <c r="A347" s="2">
        <v>40768</v>
      </c>
      <c r="B347" s="1">
        <v>73.861249999999998</v>
      </c>
    </row>
    <row r="348" spans="1:2" x14ac:dyDescent="0.25">
      <c r="A348" s="2">
        <v>40769</v>
      </c>
      <c r="B348" s="1">
        <v>68.620999999999995</v>
      </c>
    </row>
    <row r="349" spans="1:2" x14ac:dyDescent="0.25">
      <c r="A349" s="2">
        <v>40770</v>
      </c>
      <c r="B349" s="1">
        <v>69.143450000000001</v>
      </c>
    </row>
    <row r="350" spans="1:2" x14ac:dyDescent="0.25">
      <c r="A350" s="2">
        <v>40771</v>
      </c>
      <c r="B350" s="1">
        <v>71.880799999999994</v>
      </c>
    </row>
    <row r="351" spans="1:2" x14ac:dyDescent="0.25">
      <c r="A351" s="2">
        <v>40772</v>
      </c>
      <c r="B351" s="1">
        <v>75.808400000000006</v>
      </c>
    </row>
    <row r="352" spans="1:2" x14ac:dyDescent="0.25">
      <c r="A352" s="2">
        <v>40773</v>
      </c>
      <c r="B352" s="1">
        <v>75.480800000000002</v>
      </c>
    </row>
    <row r="353" spans="1:2" x14ac:dyDescent="0.25">
      <c r="A353" s="2">
        <v>40774</v>
      </c>
      <c r="B353" s="1">
        <v>76.359650000000002</v>
      </c>
    </row>
    <row r="354" spans="1:2" x14ac:dyDescent="0.25">
      <c r="A354" s="2">
        <v>40775</v>
      </c>
      <c r="B354" s="1">
        <v>75.569000000000003</v>
      </c>
    </row>
    <row r="355" spans="1:2" x14ac:dyDescent="0.25">
      <c r="A355" s="2">
        <v>40776</v>
      </c>
      <c r="B355" s="1">
        <v>71.522599999999997</v>
      </c>
    </row>
    <row r="356" spans="1:2" x14ac:dyDescent="0.25">
      <c r="A356" s="2">
        <v>40777</v>
      </c>
      <c r="B356" s="1">
        <v>71.771000000000001</v>
      </c>
    </row>
    <row r="357" spans="1:2" x14ac:dyDescent="0.25">
      <c r="A357" s="2">
        <v>40778</v>
      </c>
      <c r="B357" s="1">
        <v>75.762050000000002</v>
      </c>
    </row>
    <row r="358" spans="1:2" x14ac:dyDescent="0.25">
      <c r="A358" s="2">
        <v>40779</v>
      </c>
      <c r="B358" s="1">
        <v>79.983500000000006</v>
      </c>
    </row>
    <row r="359" spans="1:2" x14ac:dyDescent="0.25">
      <c r="A359" s="2">
        <v>40780</v>
      </c>
      <c r="B359" s="1">
        <v>71.727800000000002</v>
      </c>
    </row>
    <row r="360" spans="1:2" x14ac:dyDescent="0.25">
      <c r="A360" s="2">
        <v>40781</v>
      </c>
      <c r="B360" s="1">
        <v>73.184449999999998</v>
      </c>
    </row>
    <row r="361" spans="1:2" x14ac:dyDescent="0.25">
      <c r="A361" s="2">
        <v>40782</v>
      </c>
      <c r="B361" s="1">
        <v>73.390100000000004</v>
      </c>
    </row>
    <row r="362" spans="1:2" x14ac:dyDescent="0.25">
      <c r="A362" s="2">
        <v>40783</v>
      </c>
      <c r="B362" s="1">
        <v>69.412999999999997</v>
      </c>
    </row>
    <row r="363" spans="1:2" x14ac:dyDescent="0.25">
      <c r="A363" s="2">
        <v>40784</v>
      </c>
      <c r="B363" s="1">
        <v>68.600300000000004</v>
      </c>
    </row>
    <row r="364" spans="1:2" x14ac:dyDescent="0.25">
      <c r="A364" s="2">
        <v>40785</v>
      </c>
      <c r="B364" s="1">
        <v>71.874049999999997</v>
      </c>
    </row>
    <row r="365" spans="1:2" x14ac:dyDescent="0.25">
      <c r="A365" s="2">
        <v>40786</v>
      </c>
      <c r="B365" s="1">
        <v>78.581299999999999</v>
      </c>
    </row>
    <row r="366" spans="1:2" x14ac:dyDescent="0.25">
      <c r="A366" s="2">
        <v>40787</v>
      </c>
      <c r="B366" s="1">
        <v>84.408799999999999</v>
      </c>
    </row>
    <row r="367" spans="1:2" x14ac:dyDescent="0.25">
      <c r="A367" s="2">
        <v>40788</v>
      </c>
      <c r="B367" s="1">
        <v>83.588449999999995</v>
      </c>
    </row>
    <row r="368" spans="1:2" x14ac:dyDescent="0.25">
      <c r="A368" s="2">
        <v>40789</v>
      </c>
      <c r="B368" s="1">
        <v>83.434550000000002</v>
      </c>
    </row>
    <row r="369" spans="1:2" x14ac:dyDescent="0.25">
      <c r="A369" s="2">
        <v>40790</v>
      </c>
      <c r="B369" s="1">
        <v>65.402150000000006</v>
      </c>
    </row>
    <row r="370" spans="1:2" x14ac:dyDescent="0.25">
      <c r="A370" s="2">
        <v>40791</v>
      </c>
      <c r="B370" s="1">
        <v>57.6203</v>
      </c>
    </row>
    <row r="371" spans="1:2" x14ac:dyDescent="0.25">
      <c r="A371" s="2">
        <v>40792</v>
      </c>
      <c r="B371" s="1">
        <v>60.812600000000003</v>
      </c>
    </row>
    <row r="372" spans="1:2" x14ac:dyDescent="0.25">
      <c r="A372" s="2">
        <v>40793</v>
      </c>
      <c r="B372" s="1">
        <v>62.024450000000002</v>
      </c>
    </row>
    <row r="373" spans="1:2" x14ac:dyDescent="0.25">
      <c r="A373" s="2">
        <v>40794</v>
      </c>
      <c r="B373" s="1">
        <v>61.3508</v>
      </c>
    </row>
    <row r="374" spans="1:2" x14ac:dyDescent="0.25">
      <c r="A374" s="2">
        <v>40795</v>
      </c>
      <c r="B374" s="1">
        <v>63.395150000000001</v>
      </c>
    </row>
    <row r="375" spans="1:2" x14ac:dyDescent="0.25">
      <c r="A375" s="2">
        <v>40796</v>
      </c>
      <c r="B375" s="1">
        <v>67.945999999999998</v>
      </c>
    </row>
    <row r="376" spans="1:2" x14ac:dyDescent="0.25">
      <c r="A376" s="2">
        <v>40797</v>
      </c>
      <c r="B376" s="1">
        <v>68.813599999999994</v>
      </c>
    </row>
    <row r="377" spans="1:2" x14ac:dyDescent="0.25">
      <c r="A377" s="2">
        <v>40798</v>
      </c>
      <c r="B377" s="1">
        <v>74.497550000000004</v>
      </c>
    </row>
    <row r="378" spans="1:2" x14ac:dyDescent="0.25">
      <c r="A378" s="2">
        <v>40799</v>
      </c>
      <c r="B378" s="1">
        <v>69.222200000000001</v>
      </c>
    </row>
    <row r="379" spans="1:2" x14ac:dyDescent="0.25">
      <c r="A379" s="2">
        <v>40800</v>
      </c>
      <c r="B379" s="1">
        <v>57.814250000000001</v>
      </c>
    </row>
    <row r="380" spans="1:2" x14ac:dyDescent="0.25">
      <c r="A380" s="2">
        <v>40801</v>
      </c>
      <c r="B380" s="1">
        <v>53.520350000000001</v>
      </c>
    </row>
    <row r="381" spans="1:2" x14ac:dyDescent="0.25">
      <c r="A381" s="2">
        <v>40802</v>
      </c>
      <c r="B381" s="1">
        <v>55.835149999999999</v>
      </c>
    </row>
    <row r="382" spans="1:2" x14ac:dyDescent="0.25">
      <c r="A382" s="2">
        <v>40803</v>
      </c>
      <c r="B382" s="1">
        <v>61.180700000000002</v>
      </c>
    </row>
    <row r="383" spans="1:2" x14ac:dyDescent="0.25">
      <c r="A383" s="2">
        <v>40804</v>
      </c>
      <c r="B383" s="1">
        <v>64.390100000000004</v>
      </c>
    </row>
    <row r="384" spans="1:2" x14ac:dyDescent="0.25">
      <c r="A384" s="2">
        <v>40805</v>
      </c>
      <c r="B384" s="1">
        <v>62.478050000000003</v>
      </c>
    </row>
    <row r="385" spans="1:2" x14ac:dyDescent="0.25">
      <c r="A385" s="2">
        <v>40806</v>
      </c>
      <c r="B385" s="1">
        <v>66.478099999999998</v>
      </c>
    </row>
    <row r="386" spans="1:2" x14ac:dyDescent="0.25">
      <c r="A386" s="2">
        <v>40807</v>
      </c>
      <c r="B386" s="1">
        <v>65.259950000000003</v>
      </c>
    </row>
    <row r="387" spans="1:2" x14ac:dyDescent="0.25">
      <c r="A387" s="2">
        <v>40808</v>
      </c>
      <c r="B387" s="1">
        <v>60.484099999999998</v>
      </c>
    </row>
    <row r="388" spans="1:2" x14ac:dyDescent="0.25">
      <c r="A388" s="2">
        <v>40809</v>
      </c>
      <c r="B388" s="1">
        <v>58.268749999999997</v>
      </c>
    </row>
    <row r="389" spans="1:2" x14ac:dyDescent="0.25">
      <c r="A389" s="2">
        <v>40810</v>
      </c>
      <c r="B389" s="1">
        <v>57.88805</v>
      </c>
    </row>
    <row r="390" spans="1:2" x14ac:dyDescent="0.25">
      <c r="A390" s="2">
        <v>40811</v>
      </c>
      <c r="B390" s="1">
        <v>58.069850000000002</v>
      </c>
    </row>
    <row r="391" spans="1:2" x14ac:dyDescent="0.25">
      <c r="A391" s="2">
        <v>40812</v>
      </c>
      <c r="B391" s="1">
        <v>60.216799999999999</v>
      </c>
    </row>
    <row r="392" spans="1:2" x14ac:dyDescent="0.25">
      <c r="A392" s="2">
        <v>40813</v>
      </c>
      <c r="B392" s="1">
        <v>60.482750000000003</v>
      </c>
    </row>
    <row r="393" spans="1:2" x14ac:dyDescent="0.25">
      <c r="A393" s="2">
        <v>40814</v>
      </c>
      <c r="B393" s="1">
        <v>57.669800000000002</v>
      </c>
    </row>
    <row r="394" spans="1:2" x14ac:dyDescent="0.25">
      <c r="A394" s="2">
        <v>40815</v>
      </c>
      <c r="B394" s="1">
        <v>62.670650000000002</v>
      </c>
    </row>
    <row r="395" spans="1:2" x14ac:dyDescent="0.25">
      <c r="A395" s="2">
        <v>40816</v>
      </c>
      <c r="B395" s="1">
        <v>50.442349999999998</v>
      </c>
    </row>
    <row r="396" spans="1:2" x14ac:dyDescent="0.25">
      <c r="A396" s="2">
        <v>40817</v>
      </c>
      <c r="B396" s="1">
        <v>46.772150000000003</v>
      </c>
    </row>
    <row r="397" spans="1:2" x14ac:dyDescent="0.25">
      <c r="A397" s="2">
        <v>40818</v>
      </c>
      <c r="B397" s="1">
        <v>51.476900000000001</v>
      </c>
    </row>
    <row r="398" spans="1:2" x14ac:dyDescent="0.25">
      <c r="A398" s="2">
        <v>40819</v>
      </c>
      <c r="B398" s="1">
        <v>56.592950000000002</v>
      </c>
    </row>
    <row r="399" spans="1:2" x14ac:dyDescent="0.25">
      <c r="A399" s="2">
        <v>40820</v>
      </c>
      <c r="B399" s="1">
        <v>61.606400000000001</v>
      </c>
    </row>
    <row r="400" spans="1:2" x14ac:dyDescent="0.25">
      <c r="A400" s="2">
        <v>40821</v>
      </c>
      <c r="B400" s="1">
        <v>65.306749999999994</v>
      </c>
    </row>
    <row r="401" spans="1:2" x14ac:dyDescent="0.25">
      <c r="A401" s="2">
        <v>40822</v>
      </c>
      <c r="B401" s="1">
        <v>66.891649999999998</v>
      </c>
    </row>
    <row r="402" spans="1:2" x14ac:dyDescent="0.25">
      <c r="A402" s="2">
        <v>40823</v>
      </c>
      <c r="B402" s="1">
        <v>68.008099999999999</v>
      </c>
    </row>
    <row r="403" spans="1:2" x14ac:dyDescent="0.25">
      <c r="A403" s="2">
        <v>40824</v>
      </c>
      <c r="B403" s="1">
        <v>66.428600000000003</v>
      </c>
    </row>
    <row r="404" spans="1:2" x14ac:dyDescent="0.25">
      <c r="A404" s="2">
        <v>40825</v>
      </c>
      <c r="B404" s="1">
        <v>66.240949999999998</v>
      </c>
    </row>
    <row r="405" spans="1:2" x14ac:dyDescent="0.25">
      <c r="A405" s="2">
        <v>40826</v>
      </c>
      <c r="B405" s="1">
        <v>64.866650000000007</v>
      </c>
    </row>
    <row r="406" spans="1:2" x14ac:dyDescent="0.25">
      <c r="A406" s="2">
        <v>40827</v>
      </c>
      <c r="B406" s="1">
        <v>66.884900000000002</v>
      </c>
    </row>
    <row r="407" spans="1:2" x14ac:dyDescent="0.25">
      <c r="A407" s="2">
        <v>40828</v>
      </c>
      <c r="B407" s="1">
        <v>62.68685</v>
      </c>
    </row>
    <row r="408" spans="1:2" x14ac:dyDescent="0.25">
      <c r="A408" s="2">
        <v>40829</v>
      </c>
      <c r="B408" s="1">
        <v>57.059600000000003</v>
      </c>
    </row>
    <row r="409" spans="1:2" x14ac:dyDescent="0.25">
      <c r="A409" s="2">
        <v>40830</v>
      </c>
      <c r="B409" s="1">
        <v>55.565600000000003</v>
      </c>
    </row>
    <row r="410" spans="1:2" x14ac:dyDescent="0.25">
      <c r="A410" s="2">
        <v>40831</v>
      </c>
      <c r="B410" s="1">
        <v>55.508899999999997</v>
      </c>
    </row>
    <row r="411" spans="1:2" x14ac:dyDescent="0.25">
      <c r="A411" s="2">
        <v>40832</v>
      </c>
      <c r="B411" s="1">
        <v>55.362200000000001</v>
      </c>
    </row>
    <row r="412" spans="1:2" x14ac:dyDescent="0.25">
      <c r="A412" s="2">
        <v>40833</v>
      </c>
      <c r="B412" s="1">
        <v>53.094650000000001</v>
      </c>
    </row>
    <row r="413" spans="1:2" x14ac:dyDescent="0.25">
      <c r="A413" s="2">
        <v>40834</v>
      </c>
      <c r="B413" s="1">
        <v>46.016150000000003</v>
      </c>
    </row>
    <row r="414" spans="1:2" x14ac:dyDescent="0.25">
      <c r="A414" s="2">
        <v>40835</v>
      </c>
      <c r="B414" s="1">
        <v>44.574350000000003</v>
      </c>
    </row>
    <row r="415" spans="1:2" x14ac:dyDescent="0.25">
      <c r="A415" s="2">
        <v>40836</v>
      </c>
      <c r="B415" s="1">
        <v>44.0501</v>
      </c>
    </row>
    <row r="416" spans="1:2" x14ac:dyDescent="0.25">
      <c r="A416" s="2">
        <v>40837</v>
      </c>
      <c r="B416" s="1">
        <v>44.012300000000003</v>
      </c>
    </row>
    <row r="417" spans="1:2" x14ac:dyDescent="0.25">
      <c r="A417" s="2">
        <v>40838</v>
      </c>
      <c r="B417" s="1">
        <v>49.188200000000002</v>
      </c>
    </row>
    <row r="418" spans="1:2" x14ac:dyDescent="0.25">
      <c r="A418" s="2">
        <v>40839</v>
      </c>
      <c r="B418" s="1">
        <v>55.832000000000001</v>
      </c>
    </row>
    <row r="419" spans="1:2" x14ac:dyDescent="0.25">
      <c r="A419" s="2">
        <v>40840</v>
      </c>
      <c r="B419" s="1">
        <v>52.789099999999998</v>
      </c>
    </row>
    <row r="420" spans="1:2" x14ac:dyDescent="0.25">
      <c r="A420" s="2">
        <v>40841</v>
      </c>
      <c r="B420" s="1">
        <v>59.438299999999998</v>
      </c>
    </row>
    <row r="421" spans="1:2" x14ac:dyDescent="0.25">
      <c r="A421" s="2">
        <v>40842</v>
      </c>
      <c r="B421" s="1">
        <v>53.834449999999997</v>
      </c>
    </row>
    <row r="422" spans="1:2" x14ac:dyDescent="0.25">
      <c r="A422" s="2">
        <v>40843</v>
      </c>
      <c r="B422" s="1">
        <v>42.37115</v>
      </c>
    </row>
    <row r="423" spans="1:2" x14ac:dyDescent="0.25">
      <c r="A423" s="2">
        <v>40844</v>
      </c>
      <c r="B423" s="1">
        <v>43.571750000000002</v>
      </c>
    </row>
    <row r="424" spans="1:2" x14ac:dyDescent="0.25">
      <c r="A424" s="2">
        <v>40845</v>
      </c>
      <c r="B424" s="1">
        <v>43.393999999999998</v>
      </c>
    </row>
    <row r="425" spans="1:2" x14ac:dyDescent="0.25">
      <c r="A425" s="2">
        <v>40846</v>
      </c>
      <c r="B425" s="1">
        <v>46.724449999999997</v>
      </c>
    </row>
    <row r="426" spans="1:2" x14ac:dyDescent="0.25">
      <c r="A426" s="2">
        <v>40847</v>
      </c>
      <c r="B426" s="1">
        <v>44.302549999999997</v>
      </c>
    </row>
    <row r="427" spans="1:2" x14ac:dyDescent="0.25">
      <c r="A427" s="2">
        <v>40848</v>
      </c>
      <c r="B427" s="1">
        <v>49.765999999999998</v>
      </c>
    </row>
    <row r="428" spans="1:2" x14ac:dyDescent="0.25">
      <c r="A428" s="2">
        <v>40849</v>
      </c>
      <c r="B428" s="1">
        <v>55.835149999999999</v>
      </c>
    </row>
    <row r="429" spans="1:2" x14ac:dyDescent="0.25">
      <c r="A429" s="2">
        <v>40850</v>
      </c>
      <c r="B429" s="1">
        <v>43.995199999999997</v>
      </c>
    </row>
    <row r="430" spans="1:2" x14ac:dyDescent="0.25">
      <c r="A430" s="2">
        <v>40851</v>
      </c>
      <c r="B430" s="1">
        <v>44.249450000000003</v>
      </c>
    </row>
    <row r="431" spans="1:2" x14ac:dyDescent="0.25">
      <c r="A431" s="2">
        <v>40852</v>
      </c>
      <c r="B431" s="1">
        <v>44.714300000000001</v>
      </c>
    </row>
    <row r="432" spans="1:2" x14ac:dyDescent="0.25">
      <c r="A432" s="2">
        <v>40853</v>
      </c>
      <c r="B432" s="1">
        <v>53.30885</v>
      </c>
    </row>
    <row r="433" spans="1:2" x14ac:dyDescent="0.25">
      <c r="A433" s="2">
        <v>40854</v>
      </c>
      <c r="B433" s="1">
        <v>56.15645</v>
      </c>
    </row>
    <row r="434" spans="1:2" x14ac:dyDescent="0.25">
      <c r="A434" s="2">
        <v>40855</v>
      </c>
      <c r="B434" s="1">
        <v>60.873800000000003</v>
      </c>
    </row>
    <row r="435" spans="1:2" x14ac:dyDescent="0.25">
      <c r="A435" s="2">
        <v>40856</v>
      </c>
      <c r="B435" s="1">
        <v>48.2117</v>
      </c>
    </row>
    <row r="436" spans="1:2" x14ac:dyDescent="0.25">
      <c r="A436" s="2">
        <v>40857</v>
      </c>
      <c r="B436" s="1">
        <v>36.288499999999999</v>
      </c>
    </row>
    <row r="437" spans="1:2" x14ac:dyDescent="0.25">
      <c r="A437" s="2">
        <v>40858</v>
      </c>
      <c r="B437" s="1">
        <v>38.273000000000003</v>
      </c>
    </row>
    <row r="438" spans="1:2" x14ac:dyDescent="0.25">
      <c r="A438" s="2">
        <v>40859</v>
      </c>
      <c r="B438" s="1">
        <v>51.880099999999999</v>
      </c>
    </row>
    <row r="439" spans="1:2" x14ac:dyDescent="0.25">
      <c r="A439" s="2">
        <v>40860</v>
      </c>
      <c r="B439" s="1">
        <v>60.273049999999998</v>
      </c>
    </row>
    <row r="440" spans="1:2" x14ac:dyDescent="0.25">
      <c r="A440" s="2">
        <v>40861</v>
      </c>
      <c r="B440" s="1">
        <v>55.394599999999997</v>
      </c>
    </row>
    <row r="441" spans="1:2" x14ac:dyDescent="0.25">
      <c r="A441" s="2">
        <v>40862</v>
      </c>
      <c r="B441" s="1">
        <v>51.642499999999998</v>
      </c>
    </row>
    <row r="442" spans="1:2" x14ac:dyDescent="0.25">
      <c r="A442" s="2">
        <v>40863</v>
      </c>
      <c r="B442" s="1">
        <v>39.664400000000001</v>
      </c>
    </row>
    <row r="443" spans="1:2" x14ac:dyDescent="0.25">
      <c r="A443" s="2">
        <v>40864</v>
      </c>
      <c r="B443" s="1">
        <v>32.622799999999998</v>
      </c>
    </row>
    <row r="444" spans="1:2" x14ac:dyDescent="0.25">
      <c r="A444" s="2">
        <v>40865</v>
      </c>
      <c r="B444" s="1">
        <v>39.520400000000002</v>
      </c>
    </row>
    <row r="445" spans="1:2" x14ac:dyDescent="0.25">
      <c r="A445" s="2">
        <v>40866</v>
      </c>
      <c r="B445" s="1">
        <v>53.264749999999999</v>
      </c>
    </row>
    <row r="446" spans="1:2" x14ac:dyDescent="0.25">
      <c r="A446" s="2">
        <v>40867</v>
      </c>
      <c r="B446" s="1">
        <v>46.982750000000003</v>
      </c>
    </row>
    <row r="447" spans="1:2" x14ac:dyDescent="0.25">
      <c r="A447" s="2">
        <v>40868</v>
      </c>
      <c r="B447" s="1">
        <v>44.899700000000003</v>
      </c>
    </row>
    <row r="448" spans="1:2" x14ac:dyDescent="0.25">
      <c r="A448" s="2">
        <v>40869</v>
      </c>
      <c r="B448" s="1">
        <v>44.718350000000001</v>
      </c>
    </row>
    <row r="449" spans="1:2" x14ac:dyDescent="0.25">
      <c r="A449" s="2">
        <v>40870</v>
      </c>
      <c r="B449" s="1">
        <v>42.109699999999997</v>
      </c>
    </row>
    <row r="450" spans="1:2" x14ac:dyDescent="0.25">
      <c r="A450" s="2">
        <v>40871</v>
      </c>
      <c r="B450" s="1">
        <v>42.931849999999997</v>
      </c>
    </row>
    <row r="451" spans="1:2" x14ac:dyDescent="0.25">
      <c r="A451" s="2">
        <v>40872</v>
      </c>
      <c r="B451" s="1">
        <v>50.244799999999998</v>
      </c>
    </row>
    <row r="452" spans="1:2" x14ac:dyDescent="0.25">
      <c r="A452" s="2">
        <v>40873</v>
      </c>
      <c r="B452" s="1">
        <v>55.124600000000001</v>
      </c>
    </row>
    <row r="453" spans="1:2" x14ac:dyDescent="0.25">
      <c r="A453" s="2">
        <v>40874</v>
      </c>
      <c r="B453" s="1">
        <v>41.343800000000002</v>
      </c>
    </row>
    <row r="454" spans="1:2" x14ac:dyDescent="0.25">
      <c r="A454" s="2">
        <v>40875</v>
      </c>
      <c r="B454" s="1">
        <v>38.157800000000002</v>
      </c>
    </row>
    <row r="455" spans="1:2" x14ac:dyDescent="0.25">
      <c r="A455" s="2">
        <v>40876</v>
      </c>
      <c r="B455" s="1">
        <v>35.101849999999999</v>
      </c>
    </row>
    <row r="456" spans="1:2" x14ac:dyDescent="0.25">
      <c r="A456" s="2">
        <v>40877</v>
      </c>
      <c r="B456" s="1">
        <v>32.35145</v>
      </c>
    </row>
    <row r="457" spans="1:2" x14ac:dyDescent="0.25">
      <c r="A457" s="2">
        <v>40878</v>
      </c>
      <c r="B457" s="1">
        <v>33.552950000000003</v>
      </c>
    </row>
    <row r="458" spans="1:2" x14ac:dyDescent="0.25">
      <c r="A458" s="2">
        <v>40879</v>
      </c>
      <c r="B458" s="1">
        <v>38.403500000000001</v>
      </c>
    </row>
    <row r="459" spans="1:2" x14ac:dyDescent="0.25">
      <c r="A459" s="2">
        <v>40880</v>
      </c>
      <c r="B459" s="1">
        <v>47.131250000000001</v>
      </c>
    </row>
    <row r="460" spans="1:2" x14ac:dyDescent="0.25">
      <c r="A460" s="2">
        <v>40881</v>
      </c>
      <c r="B460" s="1">
        <v>45.218299999999999</v>
      </c>
    </row>
    <row r="461" spans="1:2" x14ac:dyDescent="0.25">
      <c r="A461" s="2">
        <v>40882</v>
      </c>
      <c r="B461" s="1">
        <v>37.249250000000004</v>
      </c>
    </row>
    <row r="462" spans="1:2" x14ac:dyDescent="0.25">
      <c r="A462" s="2">
        <v>40883</v>
      </c>
      <c r="B462" s="1">
        <v>32.061199999999999</v>
      </c>
    </row>
    <row r="463" spans="1:2" x14ac:dyDescent="0.25">
      <c r="A463" s="2">
        <v>40884</v>
      </c>
      <c r="B463" s="1">
        <v>31.170200000000001</v>
      </c>
    </row>
    <row r="464" spans="1:2" x14ac:dyDescent="0.25">
      <c r="A464" s="2">
        <v>40885</v>
      </c>
      <c r="B464" s="1">
        <v>31.191800000000001</v>
      </c>
    </row>
    <row r="465" spans="1:2" x14ac:dyDescent="0.25">
      <c r="A465" s="2">
        <v>40886</v>
      </c>
      <c r="B465" s="1">
        <v>25.226150000000001</v>
      </c>
    </row>
    <row r="466" spans="1:2" x14ac:dyDescent="0.25">
      <c r="A466" s="2">
        <v>40887</v>
      </c>
      <c r="B466" s="1">
        <v>21.372800000000002</v>
      </c>
    </row>
    <row r="467" spans="1:2" x14ac:dyDescent="0.25">
      <c r="A467" s="2">
        <v>40888</v>
      </c>
      <c r="B467" s="1">
        <v>28.755949999999999</v>
      </c>
    </row>
    <row r="468" spans="1:2" x14ac:dyDescent="0.25">
      <c r="A468" s="2">
        <v>40889</v>
      </c>
      <c r="B468" s="1">
        <v>34.1006</v>
      </c>
    </row>
    <row r="469" spans="1:2" x14ac:dyDescent="0.25">
      <c r="A469" s="2">
        <v>40890</v>
      </c>
      <c r="B469" s="1">
        <v>39.551900000000003</v>
      </c>
    </row>
    <row r="470" spans="1:2" x14ac:dyDescent="0.25">
      <c r="A470" s="2">
        <v>40891</v>
      </c>
      <c r="B470" s="1">
        <v>51.14255</v>
      </c>
    </row>
    <row r="471" spans="1:2" x14ac:dyDescent="0.25">
      <c r="A471" s="2">
        <v>40892</v>
      </c>
      <c r="B471" s="1">
        <v>45.372199999999999</v>
      </c>
    </row>
    <row r="472" spans="1:2" x14ac:dyDescent="0.25">
      <c r="A472" s="2">
        <v>40893</v>
      </c>
      <c r="B472" s="1">
        <v>31.293949999999999</v>
      </c>
    </row>
    <row r="473" spans="1:2" x14ac:dyDescent="0.25">
      <c r="A473" s="2">
        <v>40894</v>
      </c>
      <c r="B473" s="1">
        <v>31.175599999999999</v>
      </c>
    </row>
    <row r="474" spans="1:2" x14ac:dyDescent="0.25">
      <c r="A474" s="2">
        <v>40895</v>
      </c>
      <c r="B474" s="1">
        <v>36.329900000000002</v>
      </c>
    </row>
    <row r="475" spans="1:2" x14ac:dyDescent="0.25">
      <c r="A475" s="2">
        <v>40896</v>
      </c>
      <c r="B475" s="1">
        <v>44.083399999999997</v>
      </c>
    </row>
    <row r="476" spans="1:2" x14ac:dyDescent="0.25">
      <c r="A476" s="2">
        <v>40897</v>
      </c>
      <c r="B476" s="1">
        <v>43.732849999999999</v>
      </c>
    </row>
    <row r="477" spans="1:2" x14ac:dyDescent="0.25">
      <c r="A477" s="2">
        <v>40898</v>
      </c>
      <c r="B477" s="1">
        <v>44.437550000000002</v>
      </c>
    </row>
    <row r="478" spans="1:2" x14ac:dyDescent="0.25">
      <c r="A478" s="2">
        <v>40899</v>
      </c>
      <c r="B478" s="1">
        <v>38.385950000000001</v>
      </c>
    </row>
    <row r="479" spans="1:2" x14ac:dyDescent="0.25">
      <c r="A479" s="2">
        <v>40900</v>
      </c>
      <c r="B479" s="1">
        <v>31.961749999999999</v>
      </c>
    </row>
    <row r="480" spans="1:2" x14ac:dyDescent="0.25">
      <c r="A480" s="2">
        <v>40901</v>
      </c>
      <c r="B480" s="1">
        <v>32.853650000000002</v>
      </c>
    </row>
    <row r="481" spans="1:2" x14ac:dyDescent="0.25">
      <c r="A481" s="2">
        <v>40902</v>
      </c>
      <c r="B481" s="1">
        <v>36.6584</v>
      </c>
    </row>
    <row r="482" spans="1:2" x14ac:dyDescent="0.25">
      <c r="A482" s="2">
        <v>40903</v>
      </c>
      <c r="B482" s="1">
        <v>35.791249999999998</v>
      </c>
    </row>
    <row r="483" spans="1:2" x14ac:dyDescent="0.25">
      <c r="A483" s="2">
        <v>40904</v>
      </c>
      <c r="B483" s="1">
        <v>33.029150000000001</v>
      </c>
    </row>
    <row r="484" spans="1:2" x14ac:dyDescent="0.25">
      <c r="A484" s="2">
        <v>40905</v>
      </c>
      <c r="B484" s="1">
        <v>31.634599999999999</v>
      </c>
    </row>
    <row r="485" spans="1:2" x14ac:dyDescent="0.25">
      <c r="A485" s="2">
        <v>40906</v>
      </c>
      <c r="B485" s="1">
        <v>41.857700000000001</v>
      </c>
    </row>
    <row r="486" spans="1:2" x14ac:dyDescent="0.25">
      <c r="A486" s="2">
        <v>40907</v>
      </c>
      <c r="B486" s="1">
        <v>44.189149999999998</v>
      </c>
    </row>
    <row r="487" spans="1:2" x14ac:dyDescent="0.25">
      <c r="A487" s="2">
        <v>40908</v>
      </c>
      <c r="B487" s="1">
        <v>43.116799999999998</v>
      </c>
    </row>
    <row r="488" spans="1:2" x14ac:dyDescent="0.25">
      <c r="A488" s="2">
        <v>40909</v>
      </c>
      <c r="B488" s="1">
        <v>37.004899999999999</v>
      </c>
    </row>
    <row r="489" spans="1:2" x14ac:dyDescent="0.25">
      <c r="A489" s="2">
        <v>40910</v>
      </c>
      <c r="B489" s="1">
        <v>21.965450000000001</v>
      </c>
    </row>
    <row r="490" spans="1:2" x14ac:dyDescent="0.25">
      <c r="A490" s="2">
        <v>40911</v>
      </c>
      <c r="B490" s="1">
        <v>22.154</v>
      </c>
    </row>
    <row r="491" spans="1:2" x14ac:dyDescent="0.25">
      <c r="A491" s="2">
        <v>40912</v>
      </c>
      <c r="B491" s="1">
        <v>32.673650000000002</v>
      </c>
    </row>
    <row r="492" spans="1:2" x14ac:dyDescent="0.25">
      <c r="A492" s="2">
        <v>40913</v>
      </c>
      <c r="B492" s="1">
        <v>37.898150000000001</v>
      </c>
    </row>
    <row r="493" spans="1:2" x14ac:dyDescent="0.25">
      <c r="A493" s="2">
        <v>40914</v>
      </c>
      <c r="B493" s="1">
        <v>46.3568</v>
      </c>
    </row>
    <row r="494" spans="1:2" x14ac:dyDescent="0.25">
      <c r="A494" s="2">
        <v>40915</v>
      </c>
      <c r="B494" s="1">
        <v>37.076450000000001</v>
      </c>
    </row>
    <row r="495" spans="1:2" x14ac:dyDescent="0.25">
      <c r="A495" s="2">
        <v>40916</v>
      </c>
      <c r="B495" s="1">
        <v>34.563650000000003</v>
      </c>
    </row>
    <row r="496" spans="1:2" x14ac:dyDescent="0.25">
      <c r="A496" s="2">
        <v>40917</v>
      </c>
      <c r="B496" s="1">
        <v>37.082749999999997</v>
      </c>
    </row>
    <row r="497" spans="1:2" x14ac:dyDescent="0.25">
      <c r="A497" s="2">
        <v>40918</v>
      </c>
      <c r="B497" s="1">
        <v>39.667549999999999</v>
      </c>
    </row>
    <row r="498" spans="1:2" x14ac:dyDescent="0.25">
      <c r="A498" s="2">
        <v>40919</v>
      </c>
      <c r="B498" s="1">
        <v>39.193249999999999</v>
      </c>
    </row>
    <row r="499" spans="1:2" x14ac:dyDescent="0.25">
      <c r="A499" s="2">
        <v>40920</v>
      </c>
      <c r="B499" s="1">
        <v>26.899249999999999</v>
      </c>
    </row>
    <row r="500" spans="1:2" x14ac:dyDescent="0.25">
      <c r="A500" s="2">
        <v>40921</v>
      </c>
      <c r="B500" s="1">
        <v>17.670200000000001</v>
      </c>
    </row>
    <row r="501" spans="1:2" x14ac:dyDescent="0.25">
      <c r="A501" s="2">
        <v>40922</v>
      </c>
      <c r="B501" s="1">
        <v>16.409749999999999</v>
      </c>
    </row>
    <row r="502" spans="1:2" x14ac:dyDescent="0.25">
      <c r="A502" s="2">
        <v>40923</v>
      </c>
      <c r="B502" s="1">
        <v>21.96725</v>
      </c>
    </row>
    <row r="503" spans="1:2" x14ac:dyDescent="0.25">
      <c r="A503" s="2">
        <v>40924</v>
      </c>
      <c r="B503" s="1">
        <v>44.356099999999998</v>
      </c>
    </row>
    <row r="504" spans="1:2" x14ac:dyDescent="0.25">
      <c r="A504" s="2">
        <v>40925</v>
      </c>
      <c r="B504" s="1">
        <v>37.104349999999997</v>
      </c>
    </row>
    <row r="505" spans="1:2" x14ac:dyDescent="0.25">
      <c r="A505" s="2">
        <v>40926</v>
      </c>
      <c r="B505" s="1">
        <v>24.89</v>
      </c>
    </row>
    <row r="506" spans="1:2" x14ac:dyDescent="0.25">
      <c r="A506" s="2">
        <v>40927</v>
      </c>
      <c r="B506" s="1">
        <v>21.55415</v>
      </c>
    </row>
    <row r="507" spans="1:2" x14ac:dyDescent="0.25">
      <c r="A507" s="2">
        <v>40928</v>
      </c>
      <c r="B507" s="1">
        <v>18.797000000000001</v>
      </c>
    </row>
    <row r="508" spans="1:2" x14ac:dyDescent="0.25">
      <c r="A508" s="2">
        <v>40929</v>
      </c>
      <c r="B508" s="1">
        <v>21.27515</v>
      </c>
    </row>
    <row r="509" spans="1:2" x14ac:dyDescent="0.25">
      <c r="A509" s="2">
        <v>40930</v>
      </c>
      <c r="B509" s="1">
        <v>39.0623</v>
      </c>
    </row>
    <row r="510" spans="1:2" x14ac:dyDescent="0.25">
      <c r="A510" s="2">
        <v>40931</v>
      </c>
      <c r="B510" s="1">
        <v>39.919550000000001</v>
      </c>
    </row>
    <row r="511" spans="1:2" x14ac:dyDescent="0.25">
      <c r="A511" s="2">
        <v>40932</v>
      </c>
      <c r="B511" s="1">
        <v>30.090199999999999</v>
      </c>
    </row>
    <row r="512" spans="1:2" x14ac:dyDescent="0.25">
      <c r="A512" s="2">
        <v>40933</v>
      </c>
      <c r="B512" s="1">
        <v>30.941600000000001</v>
      </c>
    </row>
    <row r="513" spans="1:2" x14ac:dyDescent="0.25">
      <c r="A513" s="2">
        <v>40934</v>
      </c>
      <c r="B513" s="1">
        <v>35.892499999999998</v>
      </c>
    </row>
    <row r="514" spans="1:2" x14ac:dyDescent="0.25">
      <c r="A514" s="2">
        <v>40935</v>
      </c>
      <c r="B514" s="1">
        <v>36.866750000000003</v>
      </c>
    </row>
    <row r="515" spans="1:2" x14ac:dyDescent="0.25">
      <c r="A515" s="2">
        <v>40936</v>
      </c>
      <c r="B515" s="1">
        <v>32.489150000000002</v>
      </c>
    </row>
    <row r="516" spans="1:2" x14ac:dyDescent="0.25">
      <c r="A516" s="2">
        <v>40937</v>
      </c>
      <c r="B516" s="1">
        <v>29.155550000000002</v>
      </c>
    </row>
    <row r="517" spans="1:2" x14ac:dyDescent="0.25">
      <c r="A517" s="2">
        <v>40938</v>
      </c>
      <c r="B517" s="1">
        <v>40.952750000000002</v>
      </c>
    </row>
    <row r="518" spans="1:2" x14ac:dyDescent="0.25">
      <c r="A518" s="2">
        <v>40939</v>
      </c>
      <c r="B518" s="1">
        <v>50.567</v>
      </c>
    </row>
    <row r="519" spans="1:2" x14ac:dyDescent="0.25">
      <c r="A519" s="2">
        <v>40940</v>
      </c>
      <c r="B519" s="1">
        <v>41.641249999999999</v>
      </c>
    </row>
    <row r="520" spans="1:2" x14ac:dyDescent="0.25">
      <c r="A520" s="2">
        <v>40941</v>
      </c>
      <c r="B520" s="1">
        <v>38.725250000000003</v>
      </c>
    </row>
    <row r="521" spans="1:2" x14ac:dyDescent="0.25">
      <c r="A521" s="2">
        <v>40942</v>
      </c>
      <c r="B521" s="1">
        <v>40.527050000000003</v>
      </c>
    </row>
    <row r="522" spans="1:2" x14ac:dyDescent="0.25">
      <c r="A522" s="2">
        <v>40943</v>
      </c>
      <c r="B522" s="1">
        <v>36.597200000000001</v>
      </c>
    </row>
    <row r="523" spans="1:2" x14ac:dyDescent="0.25">
      <c r="A523" s="2">
        <v>40944</v>
      </c>
      <c r="B523" s="1">
        <v>35.705300000000001</v>
      </c>
    </row>
    <row r="524" spans="1:2" x14ac:dyDescent="0.25">
      <c r="A524" s="2">
        <v>40945</v>
      </c>
      <c r="B524" s="1">
        <v>34.472749999999998</v>
      </c>
    </row>
    <row r="525" spans="1:2" x14ac:dyDescent="0.25">
      <c r="A525" s="2">
        <v>40946</v>
      </c>
      <c r="B525" s="1">
        <v>34.246400000000001</v>
      </c>
    </row>
    <row r="526" spans="1:2" x14ac:dyDescent="0.25">
      <c r="A526" s="2">
        <v>40947</v>
      </c>
      <c r="B526" s="1">
        <v>30.4025</v>
      </c>
    </row>
    <row r="527" spans="1:2" x14ac:dyDescent="0.25">
      <c r="A527" s="2">
        <v>40948</v>
      </c>
      <c r="B527" s="1">
        <v>28.980499999999999</v>
      </c>
    </row>
    <row r="528" spans="1:2" x14ac:dyDescent="0.25">
      <c r="A528" s="2">
        <v>40949</v>
      </c>
      <c r="B528" s="1">
        <v>25.01285</v>
      </c>
    </row>
    <row r="529" spans="1:2" x14ac:dyDescent="0.25">
      <c r="A529" s="2">
        <v>40950</v>
      </c>
      <c r="B529" s="1">
        <v>18.231349999999999</v>
      </c>
    </row>
    <row r="530" spans="1:2" x14ac:dyDescent="0.25">
      <c r="A530" s="2">
        <v>40951</v>
      </c>
      <c r="B530" s="1">
        <v>24.2942</v>
      </c>
    </row>
    <row r="531" spans="1:2" x14ac:dyDescent="0.25">
      <c r="A531" s="2">
        <v>40952</v>
      </c>
      <c r="B531" s="1">
        <v>26.2517</v>
      </c>
    </row>
    <row r="532" spans="1:2" x14ac:dyDescent="0.25">
      <c r="A532" s="2">
        <v>40953</v>
      </c>
      <c r="B532" s="1">
        <v>33.496699999999997</v>
      </c>
    </row>
    <row r="533" spans="1:2" x14ac:dyDescent="0.25">
      <c r="A533" s="2">
        <v>40954</v>
      </c>
      <c r="B533" s="1">
        <v>39.060499999999998</v>
      </c>
    </row>
    <row r="534" spans="1:2" x14ac:dyDescent="0.25">
      <c r="A534" s="2">
        <v>40955</v>
      </c>
      <c r="B534" s="1">
        <v>36.634999999999998</v>
      </c>
    </row>
    <row r="535" spans="1:2" x14ac:dyDescent="0.25">
      <c r="A535" s="2">
        <v>40956</v>
      </c>
      <c r="B535" s="1">
        <v>37.695650000000001</v>
      </c>
    </row>
    <row r="536" spans="1:2" x14ac:dyDescent="0.25">
      <c r="A536" s="2">
        <v>40957</v>
      </c>
      <c r="B536" s="1">
        <v>33.378799999999998</v>
      </c>
    </row>
    <row r="537" spans="1:2" x14ac:dyDescent="0.25">
      <c r="A537" s="2">
        <v>40958</v>
      </c>
      <c r="B537" s="1">
        <v>29.4071</v>
      </c>
    </row>
    <row r="538" spans="1:2" x14ac:dyDescent="0.25">
      <c r="A538" s="2">
        <v>40959</v>
      </c>
      <c r="B538" s="1">
        <v>32.261450000000004</v>
      </c>
    </row>
    <row r="539" spans="1:2" x14ac:dyDescent="0.25">
      <c r="A539" s="2">
        <v>40960</v>
      </c>
      <c r="B539" s="1">
        <v>40.228700000000003</v>
      </c>
    </row>
    <row r="540" spans="1:2" x14ac:dyDescent="0.25">
      <c r="A540" s="2">
        <v>40961</v>
      </c>
      <c r="B540" s="1">
        <v>40.935200000000002</v>
      </c>
    </row>
    <row r="541" spans="1:2" x14ac:dyDescent="0.25">
      <c r="A541" s="2">
        <v>40962</v>
      </c>
      <c r="B541" s="1">
        <v>40.97795</v>
      </c>
    </row>
    <row r="542" spans="1:2" x14ac:dyDescent="0.25">
      <c r="A542" s="2">
        <v>40963</v>
      </c>
      <c r="B542" s="1">
        <v>33.187100000000001</v>
      </c>
    </row>
    <row r="543" spans="1:2" x14ac:dyDescent="0.25">
      <c r="A543" s="2">
        <v>40964</v>
      </c>
      <c r="B543" s="1">
        <v>26.909600000000001</v>
      </c>
    </row>
    <row r="544" spans="1:2" x14ac:dyDescent="0.25">
      <c r="A544" s="2">
        <v>40965</v>
      </c>
      <c r="B544" s="1">
        <v>36.929299999999998</v>
      </c>
    </row>
    <row r="545" spans="1:2" x14ac:dyDescent="0.25">
      <c r="A545" s="2">
        <v>40966</v>
      </c>
      <c r="B545" s="1">
        <v>36.013550000000002</v>
      </c>
    </row>
    <row r="546" spans="1:2" x14ac:dyDescent="0.25">
      <c r="A546" s="2">
        <v>40967</v>
      </c>
      <c r="B546" s="1">
        <v>40.374049999999997</v>
      </c>
    </row>
    <row r="547" spans="1:2" x14ac:dyDescent="0.25">
      <c r="A547" s="2">
        <v>40968</v>
      </c>
      <c r="B547" s="1">
        <v>51.774349999999998</v>
      </c>
    </row>
    <row r="548" spans="1:2" x14ac:dyDescent="0.25">
      <c r="A548" s="2">
        <v>40969</v>
      </c>
      <c r="B548" s="1">
        <v>41.1143</v>
      </c>
    </row>
    <row r="549" spans="1:2" x14ac:dyDescent="0.25">
      <c r="A549" s="2">
        <v>40970</v>
      </c>
      <c r="B549" s="1">
        <v>45.099499999999999</v>
      </c>
    </row>
    <row r="550" spans="1:2" x14ac:dyDescent="0.25">
      <c r="A550" s="2">
        <v>40971</v>
      </c>
      <c r="B550" s="1">
        <v>32.724049999999998</v>
      </c>
    </row>
    <row r="551" spans="1:2" x14ac:dyDescent="0.25">
      <c r="A551" s="2">
        <v>40972</v>
      </c>
      <c r="B551" s="1">
        <v>31.67015</v>
      </c>
    </row>
    <row r="552" spans="1:2" x14ac:dyDescent="0.25">
      <c r="A552" s="2">
        <v>40973</v>
      </c>
      <c r="B552" s="1">
        <v>31.0703</v>
      </c>
    </row>
    <row r="553" spans="1:2" x14ac:dyDescent="0.25">
      <c r="A553" s="2">
        <v>40974</v>
      </c>
      <c r="B553" s="1">
        <v>50.73845</v>
      </c>
    </row>
    <row r="554" spans="1:2" x14ac:dyDescent="0.25">
      <c r="A554" s="2">
        <v>40975</v>
      </c>
      <c r="B554" s="1">
        <v>58.694450000000003</v>
      </c>
    </row>
    <row r="555" spans="1:2" x14ac:dyDescent="0.25">
      <c r="A555" s="2">
        <v>40976</v>
      </c>
      <c r="B555" s="1">
        <v>43.606400000000001</v>
      </c>
    </row>
    <row r="556" spans="1:2" x14ac:dyDescent="0.25">
      <c r="A556" s="2">
        <v>40977</v>
      </c>
      <c r="B556" s="1">
        <v>33.143000000000001</v>
      </c>
    </row>
    <row r="557" spans="1:2" x14ac:dyDescent="0.25">
      <c r="A557" s="2">
        <v>40978</v>
      </c>
      <c r="B557" s="1">
        <v>41.769500000000001</v>
      </c>
    </row>
    <row r="558" spans="1:2" x14ac:dyDescent="0.25">
      <c r="A558" s="2">
        <v>40979</v>
      </c>
      <c r="B558" s="1">
        <v>52.808</v>
      </c>
    </row>
    <row r="559" spans="1:2" x14ac:dyDescent="0.25">
      <c r="A559" s="2">
        <v>40980</v>
      </c>
      <c r="B559" s="1">
        <v>60.008000000000003</v>
      </c>
    </row>
    <row r="560" spans="1:2" x14ac:dyDescent="0.25">
      <c r="A560" s="2">
        <v>40981</v>
      </c>
      <c r="B560" s="1">
        <v>59.485999999999997</v>
      </c>
    </row>
    <row r="561" spans="1:2" x14ac:dyDescent="0.25">
      <c r="A561" s="2">
        <v>40982</v>
      </c>
      <c r="B561" s="1">
        <v>66.32105</v>
      </c>
    </row>
    <row r="562" spans="1:2" x14ac:dyDescent="0.25">
      <c r="A562" s="2">
        <v>40983</v>
      </c>
      <c r="B562" s="1">
        <v>68.055800000000005</v>
      </c>
    </row>
    <row r="563" spans="1:2" x14ac:dyDescent="0.25">
      <c r="A563" s="2">
        <v>40984</v>
      </c>
      <c r="B563" s="1">
        <v>64.709149999999994</v>
      </c>
    </row>
    <row r="564" spans="1:2" x14ac:dyDescent="0.25">
      <c r="A564" s="2">
        <v>40985</v>
      </c>
      <c r="B564" s="1">
        <v>66.152299999999997</v>
      </c>
    </row>
    <row r="565" spans="1:2" x14ac:dyDescent="0.25">
      <c r="A565" s="2">
        <v>40986</v>
      </c>
      <c r="B565" s="1">
        <v>68.297899999999998</v>
      </c>
    </row>
    <row r="566" spans="1:2" x14ac:dyDescent="0.25">
      <c r="A566" s="2">
        <v>40987</v>
      </c>
      <c r="B566" s="1">
        <v>70.945250000000001</v>
      </c>
    </row>
    <row r="567" spans="1:2" x14ac:dyDescent="0.25">
      <c r="A567" s="2">
        <v>40988</v>
      </c>
      <c r="B567" s="1">
        <v>72.680449999999993</v>
      </c>
    </row>
    <row r="568" spans="1:2" x14ac:dyDescent="0.25">
      <c r="A568" s="2">
        <v>40989</v>
      </c>
      <c r="B568" s="1">
        <v>72.306950000000001</v>
      </c>
    </row>
    <row r="569" spans="1:2" x14ac:dyDescent="0.25">
      <c r="A569" s="2">
        <v>40990</v>
      </c>
      <c r="B569" s="1">
        <v>70.958299999999994</v>
      </c>
    </row>
    <row r="570" spans="1:2" x14ac:dyDescent="0.25">
      <c r="A570" s="2">
        <v>40991</v>
      </c>
      <c r="B570" s="1">
        <v>60.44</v>
      </c>
    </row>
    <row r="571" spans="1:2" x14ac:dyDescent="0.25">
      <c r="A571" s="2">
        <v>40992</v>
      </c>
      <c r="B571" s="1">
        <v>57.847099999999998</v>
      </c>
    </row>
    <row r="572" spans="1:2" x14ac:dyDescent="0.25">
      <c r="A572" s="2">
        <v>40993</v>
      </c>
      <c r="B572" s="1">
        <v>56.624899999999997</v>
      </c>
    </row>
    <row r="573" spans="1:2" x14ac:dyDescent="0.25">
      <c r="A573" s="2">
        <v>40994</v>
      </c>
      <c r="B573" s="1">
        <v>46.659199999999998</v>
      </c>
    </row>
    <row r="574" spans="1:2" x14ac:dyDescent="0.25">
      <c r="A574" s="2">
        <v>40995</v>
      </c>
      <c r="B574" s="1">
        <v>52.830950000000001</v>
      </c>
    </row>
    <row r="575" spans="1:2" x14ac:dyDescent="0.25">
      <c r="A575" s="2">
        <v>40996</v>
      </c>
      <c r="B575" s="1">
        <v>56.711750000000002</v>
      </c>
    </row>
    <row r="576" spans="1:2" x14ac:dyDescent="0.25">
      <c r="A576" s="2">
        <v>40997</v>
      </c>
      <c r="B576" s="1">
        <v>53.189149999999998</v>
      </c>
    </row>
    <row r="577" spans="1:2" x14ac:dyDescent="0.25">
      <c r="A577" s="2">
        <v>40998</v>
      </c>
      <c r="B577" s="1">
        <v>55.768099999999997</v>
      </c>
    </row>
    <row r="578" spans="1:2" x14ac:dyDescent="0.25">
      <c r="A578" s="2">
        <v>40999</v>
      </c>
      <c r="B578" s="1">
        <v>48.893900000000002</v>
      </c>
    </row>
    <row r="579" spans="1:2" x14ac:dyDescent="0.25">
      <c r="A579" s="2">
        <v>41000</v>
      </c>
      <c r="B579" s="1">
        <v>60.8675</v>
      </c>
    </row>
    <row r="580" spans="1:2" x14ac:dyDescent="0.25">
      <c r="A580" s="2">
        <v>41001</v>
      </c>
      <c r="B580" s="1">
        <v>58.320050000000002</v>
      </c>
    </row>
    <row r="581" spans="1:2" x14ac:dyDescent="0.25">
      <c r="A581" s="2">
        <v>41002</v>
      </c>
      <c r="B581" s="1">
        <v>66.405199999999994</v>
      </c>
    </row>
    <row r="582" spans="1:2" x14ac:dyDescent="0.25">
      <c r="A582" s="2">
        <v>41003</v>
      </c>
      <c r="B582" s="1">
        <v>55.873399999999997</v>
      </c>
    </row>
    <row r="583" spans="1:2" x14ac:dyDescent="0.25">
      <c r="A583" s="2">
        <v>41004</v>
      </c>
      <c r="B583" s="1">
        <v>46.12865</v>
      </c>
    </row>
    <row r="584" spans="1:2" x14ac:dyDescent="0.25">
      <c r="A584" s="2">
        <v>41005</v>
      </c>
      <c r="B584" s="1">
        <v>46.463000000000001</v>
      </c>
    </row>
    <row r="585" spans="1:2" x14ac:dyDescent="0.25">
      <c r="A585" s="2">
        <v>41006</v>
      </c>
      <c r="B585" s="1">
        <v>55.03595</v>
      </c>
    </row>
    <row r="586" spans="1:2" x14ac:dyDescent="0.25">
      <c r="A586" s="2">
        <v>41007</v>
      </c>
      <c r="B586" s="1">
        <v>53.129300000000001</v>
      </c>
    </row>
    <row r="587" spans="1:2" x14ac:dyDescent="0.25">
      <c r="A587" s="2">
        <v>41008</v>
      </c>
      <c r="B587" s="1">
        <v>51.270350000000001</v>
      </c>
    </row>
    <row r="588" spans="1:2" x14ac:dyDescent="0.25">
      <c r="A588" s="2">
        <v>41009</v>
      </c>
      <c r="B588" s="1">
        <v>38.789149999999999</v>
      </c>
    </row>
    <row r="589" spans="1:2" x14ac:dyDescent="0.25">
      <c r="A589" s="2">
        <v>41010</v>
      </c>
      <c r="B589" s="1">
        <v>42.179000000000002</v>
      </c>
    </row>
    <row r="590" spans="1:2" x14ac:dyDescent="0.25">
      <c r="A590" s="2">
        <v>41011</v>
      </c>
      <c r="B590" s="1">
        <v>48.210799999999999</v>
      </c>
    </row>
    <row r="591" spans="1:2" x14ac:dyDescent="0.25">
      <c r="A591" s="2">
        <v>41012</v>
      </c>
      <c r="B591" s="1">
        <v>54.916249999999998</v>
      </c>
    </row>
    <row r="592" spans="1:2" x14ac:dyDescent="0.25">
      <c r="A592" s="2">
        <v>41013</v>
      </c>
      <c r="B592" s="1">
        <v>61.380049999999997</v>
      </c>
    </row>
    <row r="593" spans="1:2" x14ac:dyDescent="0.25">
      <c r="A593" s="2">
        <v>41014</v>
      </c>
      <c r="B593" s="1">
        <v>69.763099999999994</v>
      </c>
    </row>
    <row r="594" spans="1:2" x14ac:dyDescent="0.25">
      <c r="A594" s="2">
        <v>41015</v>
      </c>
      <c r="B594" s="1">
        <v>52.133000000000003</v>
      </c>
    </row>
    <row r="595" spans="1:2" x14ac:dyDescent="0.25">
      <c r="A595" s="2">
        <v>41016</v>
      </c>
      <c r="B595" s="1">
        <v>50.327150000000003</v>
      </c>
    </row>
    <row r="596" spans="1:2" x14ac:dyDescent="0.25">
      <c r="A596" s="2">
        <v>41017</v>
      </c>
      <c r="B596" s="1">
        <v>57.733699999999999</v>
      </c>
    </row>
    <row r="597" spans="1:2" x14ac:dyDescent="0.25">
      <c r="A597" s="2">
        <v>41018</v>
      </c>
      <c r="B597" s="1">
        <v>65.955200000000005</v>
      </c>
    </row>
    <row r="598" spans="1:2" x14ac:dyDescent="0.25">
      <c r="A598" s="2">
        <v>41019</v>
      </c>
      <c r="B598" s="1">
        <v>55.088149999999999</v>
      </c>
    </row>
    <row r="599" spans="1:2" x14ac:dyDescent="0.25">
      <c r="A599" s="2">
        <v>41020</v>
      </c>
      <c r="B599" s="1">
        <v>45.709699999999998</v>
      </c>
    </row>
    <row r="600" spans="1:2" x14ac:dyDescent="0.25">
      <c r="A600" s="2">
        <v>41021</v>
      </c>
      <c r="B600" s="1">
        <v>44.907350000000001</v>
      </c>
    </row>
    <row r="601" spans="1:2" x14ac:dyDescent="0.25">
      <c r="A601" s="2">
        <v>41022</v>
      </c>
      <c r="B601" s="1">
        <v>47.194699999999997</v>
      </c>
    </row>
    <row r="602" spans="1:2" x14ac:dyDescent="0.25">
      <c r="A602" s="2">
        <v>41023</v>
      </c>
      <c r="B602" s="1">
        <v>52.079900000000002</v>
      </c>
    </row>
    <row r="603" spans="1:2" x14ac:dyDescent="0.25">
      <c r="A603" s="2">
        <v>41024</v>
      </c>
      <c r="B603" s="1">
        <v>57.708500000000001</v>
      </c>
    </row>
    <row r="604" spans="1:2" x14ac:dyDescent="0.25">
      <c r="A604" s="2">
        <v>41025</v>
      </c>
      <c r="B604" s="1">
        <v>49.848799999999997</v>
      </c>
    </row>
    <row r="605" spans="1:2" x14ac:dyDescent="0.25">
      <c r="A605" s="2">
        <v>41026</v>
      </c>
      <c r="B605" s="1">
        <v>48.897950000000002</v>
      </c>
    </row>
    <row r="606" spans="1:2" x14ac:dyDescent="0.25">
      <c r="A606" s="2">
        <v>41027</v>
      </c>
      <c r="B606" s="1">
        <v>49.597250000000003</v>
      </c>
    </row>
    <row r="607" spans="1:2" x14ac:dyDescent="0.25">
      <c r="A607" s="2">
        <v>41028</v>
      </c>
      <c r="B607" s="1">
        <v>58.19</v>
      </c>
    </row>
    <row r="608" spans="1:2" x14ac:dyDescent="0.25">
      <c r="A608" s="2">
        <v>41029</v>
      </c>
      <c r="B608" s="1">
        <v>64.836500000000001</v>
      </c>
    </row>
    <row r="609" spans="1:2" x14ac:dyDescent="0.25">
      <c r="A609" s="2">
        <v>41030</v>
      </c>
      <c r="B609" s="1">
        <v>64.680800000000005</v>
      </c>
    </row>
    <row r="610" spans="1:2" x14ac:dyDescent="0.25">
      <c r="A610" s="2">
        <v>41031</v>
      </c>
      <c r="B610" s="1">
        <v>74.722099999999998</v>
      </c>
    </row>
    <row r="611" spans="1:2" x14ac:dyDescent="0.25">
      <c r="A611" s="2">
        <v>41032</v>
      </c>
      <c r="B611" s="1">
        <v>75.165800000000004</v>
      </c>
    </row>
    <row r="612" spans="1:2" x14ac:dyDescent="0.25">
      <c r="A612" s="2">
        <v>41033</v>
      </c>
      <c r="B612" s="1">
        <v>70.422799999999995</v>
      </c>
    </row>
    <row r="613" spans="1:2" x14ac:dyDescent="0.25">
      <c r="A613" s="2">
        <v>41034</v>
      </c>
      <c r="B613" s="1">
        <v>68.027900000000002</v>
      </c>
    </row>
    <row r="614" spans="1:2" x14ac:dyDescent="0.25">
      <c r="A614" s="2">
        <v>41035</v>
      </c>
      <c r="B614" s="1">
        <v>68.969300000000004</v>
      </c>
    </row>
    <row r="615" spans="1:2" x14ac:dyDescent="0.25">
      <c r="A615" s="2">
        <v>41036</v>
      </c>
      <c r="B615" s="1">
        <v>63.663350000000001</v>
      </c>
    </row>
    <row r="616" spans="1:2" x14ac:dyDescent="0.25">
      <c r="A616" s="2">
        <v>41037</v>
      </c>
      <c r="B616" s="1">
        <v>60.512</v>
      </c>
    </row>
    <row r="617" spans="1:2" x14ac:dyDescent="0.25">
      <c r="A617" s="2">
        <v>41038</v>
      </c>
      <c r="B617" s="1">
        <v>53.8979</v>
      </c>
    </row>
    <row r="618" spans="1:2" x14ac:dyDescent="0.25">
      <c r="A618" s="2">
        <v>41039</v>
      </c>
      <c r="B618" s="1">
        <v>54.8384</v>
      </c>
    </row>
    <row r="619" spans="1:2" x14ac:dyDescent="0.25">
      <c r="A619" s="2">
        <v>41040</v>
      </c>
      <c r="B619" s="1">
        <v>64.513400000000004</v>
      </c>
    </row>
    <row r="620" spans="1:2" x14ac:dyDescent="0.25">
      <c r="A620" s="2">
        <v>41041</v>
      </c>
      <c r="B620" s="1">
        <v>63.540500000000002</v>
      </c>
    </row>
    <row r="621" spans="1:2" x14ac:dyDescent="0.25">
      <c r="A621" s="2">
        <v>41042</v>
      </c>
      <c r="B621" s="1">
        <v>63.274099999999997</v>
      </c>
    </row>
    <row r="622" spans="1:2" x14ac:dyDescent="0.25">
      <c r="A622" s="2">
        <v>41043</v>
      </c>
      <c r="B622" s="1">
        <v>63.695300000000003</v>
      </c>
    </row>
    <row r="623" spans="1:2" x14ac:dyDescent="0.25">
      <c r="A623" s="2">
        <v>41044</v>
      </c>
      <c r="B623" s="1">
        <v>69.208699999999993</v>
      </c>
    </row>
    <row r="624" spans="1:2" x14ac:dyDescent="0.25">
      <c r="A624" s="2">
        <v>41045</v>
      </c>
      <c r="B624" s="1">
        <v>61.36835</v>
      </c>
    </row>
    <row r="625" spans="1:2" x14ac:dyDescent="0.25">
      <c r="A625" s="2">
        <v>41046</v>
      </c>
      <c r="B625" s="1">
        <v>62.5685</v>
      </c>
    </row>
    <row r="626" spans="1:2" x14ac:dyDescent="0.25">
      <c r="A626" s="2">
        <v>41047</v>
      </c>
      <c r="B626" s="1">
        <v>69.340100000000007</v>
      </c>
    </row>
    <row r="627" spans="1:2" x14ac:dyDescent="0.25">
      <c r="A627" s="2">
        <v>41048</v>
      </c>
      <c r="B627" s="1">
        <v>75.518150000000006</v>
      </c>
    </row>
    <row r="628" spans="1:2" x14ac:dyDescent="0.25">
      <c r="A628" s="2">
        <v>41049</v>
      </c>
      <c r="B628" s="1">
        <v>75.613100000000003</v>
      </c>
    </row>
    <row r="629" spans="1:2" x14ac:dyDescent="0.25">
      <c r="A629" s="2">
        <v>41050</v>
      </c>
      <c r="B629" s="1">
        <v>60.223999999999997</v>
      </c>
    </row>
    <row r="630" spans="1:2" x14ac:dyDescent="0.25">
      <c r="A630" s="2">
        <v>41051</v>
      </c>
      <c r="B630" s="1">
        <v>61.811599999999999</v>
      </c>
    </row>
    <row r="631" spans="1:2" x14ac:dyDescent="0.25">
      <c r="A631" s="2">
        <v>41052</v>
      </c>
      <c r="B631" s="1">
        <v>70.719350000000006</v>
      </c>
    </row>
    <row r="632" spans="1:2" x14ac:dyDescent="0.25">
      <c r="A632" s="2">
        <v>41053</v>
      </c>
      <c r="B632" s="1">
        <v>79.526300000000006</v>
      </c>
    </row>
    <row r="633" spans="1:2" x14ac:dyDescent="0.25">
      <c r="A633" s="2">
        <v>41054</v>
      </c>
      <c r="B633" s="1">
        <v>77.323999999999998</v>
      </c>
    </row>
    <row r="634" spans="1:2" x14ac:dyDescent="0.25">
      <c r="A634" s="2">
        <v>41055</v>
      </c>
      <c r="B634" s="1">
        <v>79.177999999999997</v>
      </c>
    </row>
    <row r="635" spans="1:2" x14ac:dyDescent="0.25">
      <c r="A635" s="2">
        <v>41056</v>
      </c>
      <c r="B635" s="1">
        <v>82.605199999999996</v>
      </c>
    </row>
    <row r="636" spans="1:2" x14ac:dyDescent="0.25">
      <c r="A636" s="2">
        <v>41057</v>
      </c>
      <c r="B636" s="1">
        <v>81.604399999999998</v>
      </c>
    </row>
    <row r="637" spans="1:2" x14ac:dyDescent="0.25">
      <c r="A637" s="2">
        <v>41058</v>
      </c>
      <c r="B637" s="1">
        <v>69.336500000000001</v>
      </c>
    </row>
    <row r="638" spans="1:2" x14ac:dyDescent="0.25">
      <c r="A638" s="2">
        <v>41059</v>
      </c>
      <c r="B638" s="1">
        <v>63.507199999999997</v>
      </c>
    </row>
    <row r="639" spans="1:2" x14ac:dyDescent="0.25">
      <c r="A639" s="2">
        <v>41060</v>
      </c>
      <c r="B639" s="1">
        <v>62.219299999999997</v>
      </c>
    </row>
    <row r="640" spans="1:2" x14ac:dyDescent="0.25">
      <c r="A640" s="2">
        <v>41061</v>
      </c>
      <c r="B640" s="1">
        <v>52.047049999999999</v>
      </c>
    </row>
    <row r="641" spans="1:2" x14ac:dyDescent="0.25">
      <c r="A641" s="2">
        <v>41062</v>
      </c>
      <c r="B641" s="1">
        <v>62.99915</v>
      </c>
    </row>
    <row r="642" spans="1:2" x14ac:dyDescent="0.25">
      <c r="A642" s="2">
        <v>41063</v>
      </c>
      <c r="B642" s="1">
        <v>70.604150000000004</v>
      </c>
    </row>
    <row r="643" spans="1:2" x14ac:dyDescent="0.25">
      <c r="A643" s="2">
        <v>41064</v>
      </c>
      <c r="B643" s="1">
        <v>66.183350000000004</v>
      </c>
    </row>
    <row r="644" spans="1:2" x14ac:dyDescent="0.25">
      <c r="A644" s="2">
        <v>41065</v>
      </c>
      <c r="B644" s="1">
        <v>61.797199999999997</v>
      </c>
    </row>
    <row r="645" spans="1:2" x14ac:dyDescent="0.25">
      <c r="A645" s="2">
        <v>41066</v>
      </c>
      <c r="B645" s="1">
        <v>64.423850000000002</v>
      </c>
    </row>
    <row r="646" spans="1:2" x14ac:dyDescent="0.25">
      <c r="A646" s="2">
        <v>41067</v>
      </c>
      <c r="B646" s="1">
        <v>67.260199999999998</v>
      </c>
    </row>
    <row r="647" spans="1:2" x14ac:dyDescent="0.25">
      <c r="A647" s="2">
        <v>41068</v>
      </c>
      <c r="B647" s="1">
        <v>72.413600000000002</v>
      </c>
    </row>
    <row r="648" spans="1:2" x14ac:dyDescent="0.25">
      <c r="A648" s="2">
        <v>41069</v>
      </c>
      <c r="B648" s="1">
        <v>75.866900000000001</v>
      </c>
    </row>
    <row r="649" spans="1:2" x14ac:dyDescent="0.25">
      <c r="A649" s="2">
        <v>41070</v>
      </c>
      <c r="B649" s="1">
        <v>79.713049999999996</v>
      </c>
    </row>
    <row r="650" spans="1:2" x14ac:dyDescent="0.25">
      <c r="A650" s="2">
        <v>41071</v>
      </c>
      <c r="B650" s="1">
        <v>74.927750000000003</v>
      </c>
    </row>
    <row r="651" spans="1:2" x14ac:dyDescent="0.25">
      <c r="A651" s="2">
        <v>41072</v>
      </c>
      <c r="B651" s="1">
        <v>66.757999999999996</v>
      </c>
    </row>
    <row r="652" spans="1:2" x14ac:dyDescent="0.25">
      <c r="A652" s="2">
        <v>41073</v>
      </c>
      <c r="B652" s="1">
        <v>67.099999999999994</v>
      </c>
    </row>
    <row r="653" spans="1:2" x14ac:dyDescent="0.25">
      <c r="A653" s="2">
        <v>41074</v>
      </c>
      <c r="B653" s="1">
        <v>72.146299999999997</v>
      </c>
    </row>
    <row r="654" spans="1:2" x14ac:dyDescent="0.25">
      <c r="A654" s="2">
        <v>41075</v>
      </c>
      <c r="B654" s="1">
        <v>79.269800000000004</v>
      </c>
    </row>
    <row r="655" spans="1:2" x14ac:dyDescent="0.25">
      <c r="A655" s="2">
        <v>41076</v>
      </c>
      <c r="B655" s="1">
        <v>81.797449999999998</v>
      </c>
    </row>
    <row r="656" spans="1:2" x14ac:dyDescent="0.25">
      <c r="A656" s="2">
        <v>41077</v>
      </c>
      <c r="B656" s="1">
        <v>76.515799999999999</v>
      </c>
    </row>
    <row r="657" spans="1:2" x14ac:dyDescent="0.25">
      <c r="A657" s="2">
        <v>41078</v>
      </c>
      <c r="B657" s="1">
        <v>81.926599999999993</v>
      </c>
    </row>
    <row r="658" spans="1:2" x14ac:dyDescent="0.25">
      <c r="A658" s="2">
        <v>41079</v>
      </c>
      <c r="B658" s="1">
        <v>81.313699999999997</v>
      </c>
    </row>
    <row r="659" spans="1:2" x14ac:dyDescent="0.25">
      <c r="A659" s="2">
        <v>41080</v>
      </c>
      <c r="B659" s="1">
        <v>81.690349999999995</v>
      </c>
    </row>
    <row r="660" spans="1:2" x14ac:dyDescent="0.25">
      <c r="A660" s="2">
        <v>41081</v>
      </c>
      <c r="B660" s="1">
        <v>76.852850000000004</v>
      </c>
    </row>
    <row r="661" spans="1:2" x14ac:dyDescent="0.25">
      <c r="A661" s="2">
        <v>41082</v>
      </c>
      <c r="B661" s="1">
        <v>72.874849999999995</v>
      </c>
    </row>
    <row r="662" spans="1:2" x14ac:dyDescent="0.25">
      <c r="A662" s="2">
        <v>41083</v>
      </c>
      <c r="B662" s="1">
        <v>77.854550000000003</v>
      </c>
    </row>
    <row r="663" spans="1:2" x14ac:dyDescent="0.25">
      <c r="A663" s="2">
        <v>41084</v>
      </c>
      <c r="B663" s="1">
        <v>79.281949999999995</v>
      </c>
    </row>
    <row r="664" spans="1:2" x14ac:dyDescent="0.25">
      <c r="A664" s="2">
        <v>41085</v>
      </c>
      <c r="B664" s="1">
        <v>70.470050000000001</v>
      </c>
    </row>
    <row r="665" spans="1:2" x14ac:dyDescent="0.25">
      <c r="A665" s="2">
        <v>41086</v>
      </c>
      <c r="B665" s="1">
        <v>70.047499999999999</v>
      </c>
    </row>
    <row r="666" spans="1:2" x14ac:dyDescent="0.25">
      <c r="A666" s="2">
        <v>41087</v>
      </c>
      <c r="B666" s="1">
        <v>79.490750000000006</v>
      </c>
    </row>
    <row r="667" spans="1:2" x14ac:dyDescent="0.25">
      <c r="A667" s="2">
        <v>41088</v>
      </c>
      <c r="B667" s="1">
        <v>89.26925</v>
      </c>
    </row>
    <row r="668" spans="1:2" x14ac:dyDescent="0.25">
      <c r="A668" s="2">
        <v>41089</v>
      </c>
      <c r="B668" s="1">
        <v>82.331599999999995</v>
      </c>
    </row>
    <row r="669" spans="1:2" x14ac:dyDescent="0.25">
      <c r="A669" s="2">
        <v>41090</v>
      </c>
      <c r="B669" s="1">
        <v>82.79195</v>
      </c>
    </row>
    <row r="670" spans="1:2" x14ac:dyDescent="0.25">
      <c r="A670" s="2">
        <v>41091</v>
      </c>
      <c r="B670" s="1">
        <v>82.339699999999993</v>
      </c>
    </row>
    <row r="671" spans="1:2" x14ac:dyDescent="0.25">
      <c r="A671" s="2">
        <v>41092</v>
      </c>
      <c r="B671" s="1">
        <v>83.311475000000002</v>
      </c>
    </row>
    <row r="672" spans="1:2" x14ac:dyDescent="0.25">
      <c r="A672" s="2">
        <v>41093</v>
      </c>
      <c r="B672" s="1">
        <v>84.597800000000007</v>
      </c>
    </row>
    <row r="673" spans="1:2" x14ac:dyDescent="0.25">
      <c r="A673" s="2">
        <v>41094</v>
      </c>
      <c r="B673" s="1">
        <v>88.048400000000001</v>
      </c>
    </row>
    <row r="674" spans="1:2" x14ac:dyDescent="0.25">
      <c r="A674" s="2">
        <v>41095</v>
      </c>
      <c r="B674" s="1">
        <v>89.051900000000003</v>
      </c>
    </row>
    <row r="675" spans="1:2" x14ac:dyDescent="0.25">
      <c r="A675" s="2">
        <v>41096</v>
      </c>
      <c r="B675" s="1">
        <v>89.397499999999994</v>
      </c>
    </row>
    <row r="676" spans="1:2" x14ac:dyDescent="0.25">
      <c r="A676" s="2">
        <v>41097</v>
      </c>
      <c r="B676" s="1">
        <v>88.817449999999994</v>
      </c>
    </row>
    <row r="677" spans="1:2" x14ac:dyDescent="0.25">
      <c r="A677" s="2">
        <v>41098</v>
      </c>
      <c r="B677" s="1">
        <v>79.196899999999999</v>
      </c>
    </row>
    <row r="678" spans="1:2" x14ac:dyDescent="0.25">
      <c r="A678" s="2">
        <v>41099</v>
      </c>
      <c r="B678" s="1">
        <v>78.102050000000006</v>
      </c>
    </row>
    <row r="679" spans="1:2" x14ac:dyDescent="0.25">
      <c r="A679" s="2">
        <v>41100</v>
      </c>
      <c r="B679" s="1">
        <v>78.234350000000006</v>
      </c>
    </row>
    <row r="680" spans="1:2" x14ac:dyDescent="0.25">
      <c r="A680" s="2">
        <v>41101</v>
      </c>
      <c r="B680" s="1">
        <v>78.827449999999999</v>
      </c>
    </row>
    <row r="681" spans="1:2" x14ac:dyDescent="0.25">
      <c r="A681" s="2">
        <v>41102</v>
      </c>
      <c r="B681" s="1">
        <v>80.679199999999994</v>
      </c>
    </row>
    <row r="682" spans="1:2" x14ac:dyDescent="0.25">
      <c r="A682" s="2">
        <v>41103</v>
      </c>
      <c r="B682" s="1">
        <v>80.887100000000004</v>
      </c>
    </row>
    <row r="683" spans="1:2" x14ac:dyDescent="0.25">
      <c r="A683" s="2">
        <v>41104</v>
      </c>
      <c r="B683" s="1">
        <v>79.613600000000005</v>
      </c>
    </row>
    <row r="684" spans="1:2" x14ac:dyDescent="0.25">
      <c r="A684" s="2">
        <v>41105</v>
      </c>
      <c r="B684" s="1">
        <v>80.597300000000004</v>
      </c>
    </row>
    <row r="685" spans="1:2" x14ac:dyDescent="0.25">
      <c r="A685" s="2">
        <v>41106</v>
      </c>
      <c r="B685" s="1">
        <v>84.799850000000006</v>
      </c>
    </row>
    <row r="686" spans="1:2" x14ac:dyDescent="0.25">
      <c r="A686" s="2">
        <v>41107</v>
      </c>
      <c r="B686" s="1">
        <v>86.683549999999997</v>
      </c>
    </row>
    <row r="687" spans="1:2" x14ac:dyDescent="0.25">
      <c r="A687" s="2">
        <v>41108</v>
      </c>
      <c r="B687" s="1">
        <v>84.186499999999995</v>
      </c>
    </row>
    <row r="688" spans="1:2" x14ac:dyDescent="0.25">
      <c r="A688" s="2">
        <v>41109</v>
      </c>
      <c r="B688" s="1">
        <v>78.717200000000005</v>
      </c>
    </row>
    <row r="689" spans="1:2" x14ac:dyDescent="0.25">
      <c r="A689" s="2">
        <v>41110</v>
      </c>
      <c r="B689" s="1">
        <v>73.227199999999996</v>
      </c>
    </row>
    <row r="690" spans="1:2" x14ac:dyDescent="0.25">
      <c r="A690" s="2">
        <v>41111</v>
      </c>
      <c r="B690" s="1">
        <v>76.254575000000003</v>
      </c>
    </row>
    <row r="691" spans="1:2" x14ac:dyDescent="0.25">
      <c r="A691" s="2">
        <v>41112</v>
      </c>
      <c r="B691" s="1">
        <v>80.956400000000002</v>
      </c>
    </row>
    <row r="692" spans="1:2" x14ac:dyDescent="0.25">
      <c r="A692" s="2">
        <v>41113</v>
      </c>
      <c r="B692" s="1">
        <v>85.326800000000006</v>
      </c>
    </row>
    <row r="693" spans="1:2" x14ac:dyDescent="0.25">
      <c r="A693" s="2">
        <v>41114</v>
      </c>
      <c r="B693" s="1">
        <v>80.363299999999995</v>
      </c>
    </row>
    <row r="694" spans="1:2" x14ac:dyDescent="0.25">
      <c r="A694" s="2">
        <v>41115</v>
      </c>
      <c r="B694" s="1">
        <v>85.080200000000005</v>
      </c>
    </row>
    <row r="695" spans="1:2" x14ac:dyDescent="0.25">
      <c r="A695" s="2">
        <v>41116</v>
      </c>
      <c r="B695" s="1">
        <v>78.264049999999997</v>
      </c>
    </row>
    <row r="696" spans="1:2" x14ac:dyDescent="0.25">
      <c r="A696" s="2">
        <v>41117</v>
      </c>
      <c r="B696" s="1">
        <v>76.504549999999995</v>
      </c>
    </row>
    <row r="697" spans="1:2" x14ac:dyDescent="0.25">
      <c r="A697" s="2">
        <v>41118</v>
      </c>
      <c r="B697" s="1">
        <v>72.901399999999995</v>
      </c>
    </row>
    <row r="698" spans="1:2" x14ac:dyDescent="0.25">
      <c r="A698" s="2">
        <v>41119</v>
      </c>
      <c r="B698" s="1">
        <v>76.137799999999999</v>
      </c>
    </row>
    <row r="699" spans="1:2" x14ac:dyDescent="0.25">
      <c r="A699" s="2">
        <v>41120</v>
      </c>
      <c r="B699" s="1">
        <v>79.020499999999998</v>
      </c>
    </row>
    <row r="700" spans="1:2" x14ac:dyDescent="0.25">
      <c r="A700" s="2">
        <v>41121</v>
      </c>
      <c r="B700" s="1">
        <v>77.019350000000003</v>
      </c>
    </row>
    <row r="701" spans="1:2" x14ac:dyDescent="0.25">
      <c r="A701" s="2">
        <v>41122</v>
      </c>
      <c r="B701" s="1">
        <v>75.888949999999994</v>
      </c>
    </row>
    <row r="702" spans="1:2" x14ac:dyDescent="0.25">
      <c r="A702" s="2">
        <v>41123</v>
      </c>
      <c r="B702" s="1">
        <v>79.924549999999996</v>
      </c>
    </row>
    <row r="703" spans="1:2" x14ac:dyDescent="0.25">
      <c r="A703" s="2">
        <v>41124</v>
      </c>
      <c r="B703" s="1">
        <v>81.457025000000002</v>
      </c>
    </row>
    <row r="704" spans="1:2" x14ac:dyDescent="0.25">
      <c r="A704" s="2">
        <v>41125</v>
      </c>
      <c r="B704" s="1">
        <v>80.757499999999993</v>
      </c>
    </row>
    <row r="705" spans="1:2" x14ac:dyDescent="0.25">
      <c r="A705" s="2">
        <v>41126</v>
      </c>
      <c r="B705" s="1">
        <v>71.428550000000001</v>
      </c>
    </row>
    <row r="706" spans="1:2" x14ac:dyDescent="0.25">
      <c r="A706" s="2">
        <v>41127</v>
      </c>
      <c r="B706" s="1">
        <v>73.111549999999994</v>
      </c>
    </row>
    <row r="707" spans="1:2" x14ac:dyDescent="0.25">
      <c r="A707" s="2">
        <v>41128</v>
      </c>
      <c r="B707" s="1">
        <v>77.047925000000006</v>
      </c>
    </row>
    <row r="708" spans="1:2" x14ac:dyDescent="0.25">
      <c r="A708" s="2">
        <v>41129</v>
      </c>
      <c r="B708" s="1">
        <v>79.546099999999996</v>
      </c>
    </row>
    <row r="709" spans="1:2" x14ac:dyDescent="0.25">
      <c r="A709" s="2">
        <v>41130</v>
      </c>
      <c r="B709" s="1">
        <v>72.164749999999998</v>
      </c>
    </row>
    <row r="710" spans="1:2" x14ac:dyDescent="0.25">
      <c r="A710" s="2">
        <v>41131</v>
      </c>
      <c r="B710" s="1">
        <v>64.069699999999997</v>
      </c>
    </row>
    <row r="711" spans="1:2" x14ac:dyDescent="0.25">
      <c r="A711" s="2">
        <v>41132</v>
      </c>
      <c r="B711" s="1">
        <v>66.149150000000006</v>
      </c>
    </row>
    <row r="712" spans="1:2" x14ac:dyDescent="0.25">
      <c r="A712" s="2">
        <v>41133</v>
      </c>
      <c r="B712" s="1">
        <v>69.1952</v>
      </c>
    </row>
    <row r="713" spans="1:2" x14ac:dyDescent="0.25">
      <c r="A713" s="2">
        <v>41134</v>
      </c>
      <c r="B713" s="1">
        <v>68.306224999999998</v>
      </c>
    </row>
    <row r="714" spans="1:2" x14ac:dyDescent="0.25">
      <c r="A714" s="2">
        <v>41135</v>
      </c>
      <c r="B714" s="1">
        <v>68.867599999999996</v>
      </c>
    </row>
    <row r="715" spans="1:2" x14ac:dyDescent="0.25">
      <c r="A715" s="2">
        <v>41136</v>
      </c>
      <c r="B715" s="1">
        <v>73.678100000000001</v>
      </c>
    </row>
    <row r="716" spans="1:2" x14ac:dyDescent="0.25">
      <c r="A716" s="2">
        <v>41137</v>
      </c>
      <c r="B716" s="1">
        <v>70.391750000000002</v>
      </c>
    </row>
    <row r="717" spans="1:2" x14ac:dyDescent="0.25">
      <c r="A717" s="2">
        <v>41138</v>
      </c>
      <c r="B717" s="1">
        <v>63.945050000000002</v>
      </c>
    </row>
    <row r="718" spans="1:2" x14ac:dyDescent="0.25">
      <c r="A718" s="2">
        <v>41139</v>
      </c>
      <c r="B718" s="1">
        <v>65.272549999999995</v>
      </c>
    </row>
    <row r="719" spans="1:2" x14ac:dyDescent="0.25">
      <c r="A719" s="2">
        <v>41140</v>
      </c>
      <c r="B719" s="1">
        <v>66.839449999999999</v>
      </c>
    </row>
    <row r="720" spans="1:2" x14ac:dyDescent="0.25">
      <c r="A720" s="2">
        <v>41141</v>
      </c>
      <c r="B720" s="1">
        <v>66.636949999999999</v>
      </c>
    </row>
    <row r="721" spans="1:2" x14ac:dyDescent="0.25">
      <c r="A721" s="2">
        <v>41142</v>
      </c>
      <c r="B721" s="1">
        <v>67.134649999999993</v>
      </c>
    </row>
    <row r="722" spans="1:2" x14ac:dyDescent="0.25">
      <c r="A722" s="2">
        <v>41143</v>
      </c>
      <c r="B722" s="1">
        <v>69.795050000000003</v>
      </c>
    </row>
    <row r="723" spans="1:2" x14ac:dyDescent="0.25">
      <c r="A723" s="2">
        <v>41144</v>
      </c>
      <c r="B723" s="1">
        <v>73.812200000000004</v>
      </c>
    </row>
    <row r="724" spans="1:2" x14ac:dyDescent="0.25">
      <c r="A724" s="2">
        <v>41145</v>
      </c>
      <c r="B724" s="1">
        <v>76.777249999999995</v>
      </c>
    </row>
    <row r="725" spans="1:2" x14ac:dyDescent="0.25">
      <c r="A725" s="2">
        <v>41146</v>
      </c>
      <c r="B725" s="1">
        <v>78.399050000000003</v>
      </c>
    </row>
    <row r="726" spans="1:2" x14ac:dyDescent="0.25">
      <c r="A726" s="2">
        <v>41147</v>
      </c>
      <c r="B726" s="1">
        <v>77.631349999999998</v>
      </c>
    </row>
    <row r="727" spans="1:2" x14ac:dyDescent="0.25">
      <c r="A727" s="2">
        <v>41148</v>
      </c>
      <c r="B727" s="1">
        <v>72.045500000000004</v>
      </c>
    </row>
    <row r="728" spans="1:2" x14ac:dyDescent="0.25">
      <c r="A728" s="2">
        <v>41149</v>
      </c>
      <c r="B728" s="1">
        <v>72.446899999999999</v>
      </c>
    </row>
    <row r="729" spans="1:2" x14ac:dyDescent="0.25">
      <c r="A729" s="2">
        <v>41150</v>
      </c>
      <c r="B729" s="1">
        <v>71.747150000000005</v>
      </c>
    </row>
    <row r="730" spans="1:2" x14ac:dyDescent="0.25">
      <c r="A730" s="2">
        <v>41151</v>
      </c>
      <c r="B730" s="1">
        <v>73.845950000000002</v>
      </c>
    </row>
    <row r="731" spans="1:2" x14ac:dyDescent="0.25">
      <c r="A731" s="2">
        <v>41152</v>
      </c>
      <c r="B731" s="1">
        <v>79.107799999999997</v>
      </c>
    </row>
    <row r="732" spans="1:2" x14ac:dyDescent="0.25">
      <c r="A732" s="2">
        <v>41153</v>
      </c>
      <c r="B732" s="1">
        <v>77.028800000000004</v>
      </c>
    </row>
    <row r="733" spans="1:2" x14ac:dyDescent="0.25">
      <c r="A733" s="2">
        <v>41154</v>
      </c>
      <c r="B733" s="1">
        <v>75.178849999999997</v>
      </c>
    </row>
    <row r="734" spans="1:2" x14ac:dyDescent="0.25">
      <c r="A734" s="2">
        <v>41155</v>
      </c>
      <c r="B734" s="1">
        <v>77.194850000000002</v>
      </c>
    </row>
    <row r="735" spans="1:2" x14ac:dyDescent="0.25">
      <c r="A735" s="2">
        <v>41156</v>
      </c>
      <c r="B735" s="1">
        <v>77.486900000000006</v>
      </c>
    </row>
    <row r="736" spans="1:2" x14ac:dyDescent="0.25">
      <c r="A736" s="2">
        <v>41157</v>
      </c>
      <c r="B736" s="1">
        <v>73.235299999999995</v>
      </c>
    </row>
    <row r="737" spans="1:2" x14ac:dyDescent="0.25">
      <c r="A737" s="2">
        <v>41158</v>
      </c>
      <c r="B737" s="1">
        <v>74.419700000000006</v>
      </c>
    </row>
    <row r="738" spans="1:2" x14ac:dyDescent="0.25">
      <c r="A738" s="2">
        <v>41159</v>
      </c>
      <c r="B738" s="1">
        <v>69.893600000000006</v>
      </c>
    </row>
    <row r="739" spans="1:2" x14ac:dyDescent="0.25">
      <c r="A739" s="2">
        <v>41160</v>
      </c>
      <c r="B739" s="1">
        <v>62.402000000000001</v>
      </c>
    </row>
    <row r="740" spans="1:2" x14ac:dyDescent="0.25">
      <c r="A740" s="2">
        <v>41161</v>
      </c>
      <c r="B740" s="1">
        <v>62.6126</v>
      </c>
    </row>
    <row r="741" spans="1:2" x14ac:dyDescent="0.25">
      <c r="A741" s="2">
        <v>41162</v>
      </c>
      <c r="B741" s="1">
        <v>64.020650000000003</v>
      </c>
    </row>
    <row r="742" spans="1:2" x14ac:dyDescent="0.25">
      <c r="A742" s="2">
        <v>41163</v>
      </c>
      <c r="B742" s="1">
        <v>67.148150000000001</v>
      </c>
    </row>
    <row r="743" spans="1:2" x14ac:dyDescent="0.25">
      <c r="A743" s="2">
        <v>41164</v>
      </c>
      <c r="B743" s="1">
        <v>69.983149999999995</v>
      </c>
    </row>
    <row r="744" spans="1:2" x14ac:dyDescent="0.25">
      <c r="A744" s="2">
        <v>41165</v>
      </c>
      <c r="B744" s="1">
        <v>69.649249999999995</v>
      </c>
    </row>
    <row r="745" spans="1:2" x14ac:dyDescent="0.25">
      <c r="A745" s="2">
        <v>41166</v>
      </c>
      <c r="B745" s="1">
        <v>60.803600000000003</v>
      </c>
    </row>
    <row r="746" spans="1:2" x14ac:dyDescent="0.25">
      <c r="A746" s="2">
        <v>41167</v>
      </c>
      <c r="B746" s="1">
        <v>62.214799999999997</v>
      </c>
    </row>
    <row r="747" spans="1:2" x14ac:dyDescent="0.25">
      <c r="A747" s="2">
        <v>41168</v>
      </c>
      <c r="B747" s="1">
        <v>64.740650000000002</v>
      </c>
    </row>
    <row r="748" spans="1:2" x14ac:dyDescent="0.25">
      <c r="A748" s="2">
        <v>41169</v>
      </c>
      <c r="B748" s="1">
        <v>64.163802989999994</v>
      </c>
    </row>
    <row r="749" spans="1:2" x14ac:dyDescent="0.25">
      <c r="A749" s="2">
        <v>41170</v>
      </c>
      <c r="B749" s="1">
        <v>52.382750000000001</v>
      </c>
    </row>
    <row r="750" spans="1:2" x14ac:dyDescent="0.25">
      <c r="A750" s="2">
        <v>41171</v>
      </c>
      <c r="B750" s="1">
        <v>55.086799999999997</v>
      </c>
    </row>
    <row r="751" spans="1:2" x14ac:dyDescent="0.25">
      <c r="A751" s="2">
        <v>41172</v>
      </c>
      <c r="B751" s="1">
        <v>60.242449999999998</v>
      </c>
    </row>
    <row r="752" spans="1:2" x14ac:dyDescent="0.25">
      <c r="A752" s="2">
        <v>41173</v>
      </c>
      <c r="B752" s="1">
        <v>59.103499999999997</v>
      </c>
    </row>
    <row r="753" spans="1:2" x14ac:dyDescent="0.25">
      <c r="A753" s="2">
        <v>41174</v>
      </c>
      <c r="B753" s="1">
        <v>49.963549999999998</v>
      </c>
    </row>
    <row r="754" spans="1:2" x14ac:dyDescent="0.25">
      <c r="A754" s="2">
        <v>41175</v>
      </c>
      <c r="B754" s="1">
        <v>49.025300000000001</v>
      </c>
    </row>
    <row r="755" spans="1:2" x14ac:dyDescent="0.25">
      <c r="A755" s="2">
        <v>41176</v>
      </c>
      <c r="B755" s="1">
        <v>52.392200000000003</v>
      </c>
    </row>
    <row r="756" spans="1:2" x14ac:dyDescent="0.25">
      <c r="A756" s="2">
        <v>41177</v>
      </c>
      <c r="B756" s="1">
        <v>62.637349999999998</v>
      </c>
    </row>
    <row r="757" spans="1:2" x14ac:dyDescent="0.25">
      <c r="A757" s="2">
        <v>41178</v>
      </c>
      <c r="B757" s="1">
        <v>63.771839739999997</v>
      </c>
    </row>
    <row r="758" spans="1:2" x14ac:dyDescent="0.25">
      <c r="A758" s="2">
        <v>41179</v>
      </c>
      <c r="B758" s="1">
        <v>62.666943089999997</v>
      </c>
    </row>
    <row r="759" spans="1:2" x14ac:dyDescent="0.25">
      <c r="A759" s="2">
        <v>41180</v>
      </c>
      <c r="B759" s="1">
        <v>58.573399999999999</v>
      </c>
    </row>
    <row r="760" spans="1:2" x14ac:dyDescent="0.25">
      <c r="A760" s="2">
        <v>41181</v>
      </c>
      <c r="B760" s="1">
        <v>59.445950000000003</v>
      </c>
    </row>
    <row r="761" spans="1:2" x14ac:dyDescent="0.25">
      <c r="A761" s="2">
        <v>41182</v>
      </c>
      <c r="B761" s="1">
        <v>57.029000000000003</v>
      </c>
    </row>
    <row r="762" spans="1:2" x14ac:dyDescent="0.25">
      <c r="A762" s="2">
        <v>41183</v>
      </c>
      <c r="B762" s="1">
        <v>55.68665</v>
      </c>
    </row>
    <row r="763" spans="1:2" x14ac:dyDescent="0.25">
      <c r="A763" s="2">
        <v>41184</v>
      </c>
      <c r="B763" s="1">
        <v>58.076149999999998</v>
      </c>
    </row>
    <row r="764" spans="1:2" x14ac:dyDescent="0.25">
      <c r="A764" s="2">
        <v>41185</v>
      </c>
      <c r="B764" s="1">
        <v>60.575449999999996</v>
      </c>
    </row>
    <row r="765" spans="1:2" x14ac:dyDescent="0.25">
      <c r="A765" s="2">
        <v>41186</v>
      </c>
      <c r="B765" s="1">
        <v>64.907150000000001</v>
      </c>
    </row>
    <row r="766" spans="1:2" x14ac:dyDescent="0.25">
      <c r="A766" s="2">
        <v>41187</v>
      </c>
      <c r="B766" s="1">
        <v>45.391550000000002</v>
      </c>
    </row>
    <row r="767" spans="1:2" x14ac:dyDescent="0.25">
      <c r="A767" s="2">
        <v>41188</v>
      </c>
      <c r="B767" s="1">
        <v>43.7639</v>
      </c>
    </row>
    <row r="768" spans="1:2" x14ac:dyDescent="0.25">
      <c r="A768" s="2">
        <v>41189</v>
      </c>
      <c r="B768" s="1">
        <v>42.213650000000001</v>
      </c>
    </row>
    <row r="769" spans="1:2" x14ac:dyDescent="0.25">
      <c r="A769" s="2">
        <v>41190</v>
      </c>
      <c r="B769" s="1">
        <v>44.177</v>
      </c>
    </row>
    <row r="770" spans="1:2" x14ac:dyDescent="0.25">
      <c r="A770" s="2">
        <v>41191</v>
      </c>
      <c r="B770" s="1">
        <v>50.712800000000001</v>
      </c>
    </row>
    <row r="771" spans="1:2" x14ac:dyDescent="0.25">
      <c r="A771" s="2">
        <v>41192</v>
      </c>
      <c r="B771" s="1">
        <v>42.912950000000002</v>
      </c>
    </row>
    <row r="772" spans="1:2" x14ac:dyDescent="0.25">
      <c r="A772" s="2">
        <v>41193</v>
      </c>
      <c r="B772" s="1">
        <v>48.377749999999999</v>
      </c>
    </row>
    <row r="773" spans="1:2" x14ac:dyDescent="0.25">
      <c r="A773" s="2">
        <v>41194</v>
      </c>
      <c r="B773" s="1">
        <v>49.145000000000003</v>
      </c>
    </row>
    <row r="774" spans="1:2" x14ac:dyDescent="0.25">
      <c r="A774" s="2">
        <v>41195</v>
      </c>
      <c r="B774" s="1">
        <v>57.43985</v>
      </c>
    </row>
    <row r="775" spans="1:2" x14ac:dyDescent="0.25">
      <c r="A775" s="2">
        <v>41196</v>
      </c>
      <c r="B775" s="1">
        <v>60.624949999999998</v>
      </c>
    </row>
    <row r="776" spans="1:2" x14ac:dyDescent="0.25">
      <c r="A776" s="2">
        <v>41197</v>
      </c>
      <c r="B776" s="1">
        <v>47.513300000000001</v>
      </c>
    </row>
    <row r="777" spans="1:2" x14ac:dyDescent="0.25">
      <c r="A777" s="2">
        <v>41198</v>
      </c>
      <c r="B777" s="1">
        <v>51.96875</v>
      </c>
    </row>
    <row r="778" spans="1:2" x14ac:dyDescent="0.25">
      <c r="A778" s="2">
        <v>41199</v>
      </c>
      <c r="B778" s="1">
        <v>60.892249999999997</v>
      </c>
    </row>
    <row r="779" spans="1:2" x14ac:dyDescent="0.25">
      <c r="A779" s="2">
        <v>41200</v>
      </c>
      <c r="B779" s="1">
        <v>53.459600000000002</v>
      </c>
    </row>
    <row r="780" spans="1:2" x14ac:dyDescent="0.25">
      <c r="A780" s="2">
        <v>41201</v>
      </c>
      <c r="B780" s="1">
        <v>47.674849999999999</v>
      </c>
    </row>
    <row r="781" spans="1:2" x14ac:dyDescent="0.25">
      <c r="A781" s="2">
        <v>41202</v>
      </c>
      <c r="B781" s="1">
        <v>47.223500000000001</v>
      </c>
    </row>
    <row r="782" spans="1:2" x14ac:dyDescent="0.25">
      <c r="A782" s="2">
        <v>41203</v>
      </c>
      <c r="B782" s="1">
        <v>53.3354</v>
      </c>
    </row>
    <row r="783" spans="1:2" x14ac:dyDescent="0.25">
      <c r="A783" s="2">
        <v>41204</v>
      </c>
      <c r="B783" s="1">
        <v>64.082300000000004</v>
      </c>
    </row>
    <row r="784" spans="1:2" x14ac:dyDescent="0.25">
      <c r="A784" s="2">
        <v>41205</v>
      </c>
      <c r="B784" s="1">
        <v>64.459400000000002</v>
      </c>
    </row>
    <row r="785" spans="1:2" x14ac:dyDescent="0.25">
      <c r="A785" s="2">
        <v>41206</v>
      </c>
      <c r="B785" s="1">
        <v>68.582300000000004</v>
      </c>
    </row>
    <row r="786" spans="1:2" x14ac:dyDescent="0.25">
      <c r="A786" s="2">
        <v>41207</v>
      </c>
      <c r="B786" s="1">
        <v>60.922400000000003</v>
      </c>
    </row>
    <row r="787" spans="1:2" x14ac:dyDescent="0.25">
      <c r="A787" s="2">
        <v>41208</v>
      </c>
      <c r="B787" s="1">
        <v>42.197450000000003</v>
      </c>
    </row>
    <row r="788" spans="1:2" x14ac:dyDescent="0.25">
      <c r="A788" s="2">
        <v>41209</v>
      </c>
      <c r="B788" s="1">
        <v>44.541499999999999</v>
      </c>
    </row>
    <row r="789" spans="1:2" x14ac:dyDescent="0.25">
      <c r="A789" s="2">
        <v>41210</v>
      </c>
      <c r="B789" s="1">
        <v>42.311300000000003</v>
      </c>
    </row>
    <row r="790" spans="1:2" x14ac:dyDescent="0.25">
      <c r="A790" s="2">
        <v>41211</v>
      </c>
      <c r="B790" s="1">
        <v>43.061</v>
      </c>
    </row>
    <row r="791" spans="1:2" x14ac:dyDescent="0.25">
      <c r="A791" s="2">
        <v>41212</v>
      </c>
      <c r="B791" s="1">
        <v>40.655299999999997</v>
      </c>
    </row>
    <row r="792" spans="1:2" x14ac:dyDescent="0.25">
      <c r="A792" s="2">
        <v>41213</v>
      </c>
      <c r="B792" s="1">
        <v>39.102350000000001</v>
      </c>
    </row>
    <row r="793" spans="1:2" x14ac:dyDescent="0.25">
      <c r="A793" s="2">
        <v>41214</v>
      </c>
      <c r="B793" s="1">
        <v>42.147500000000001</v>
      </c>
    </row>
    <row r="794" spans="1:2" x14ac:dyDescent="0.25">
      <c r="A794" s="2">
        <v>41215</v>
      </c>
      <c r="B794" s="1">
        <v>41.330300000000001</v>
      </c>
    </row>
    <row r="795" spans="1:2" x14ac:dyDescent="0.25">
      <c r="A795" s="2">
        <v>41216</v>
      </c>
      <c r="B795" s="1">
        <v>38.199199999999998</v>
      </c>
    </row>
    <row r="796" spans="1:2" x14ac:dyDescent="0.25">
      <c r="A796" s="2">
        <v>41217</v>
      </c>
      <c r="B796" s="1">
        <v>35.816899999999997</v>
      </c>
    </row>
    <row r="797" spans="1:2" x14ac:dyDescent="0.25">
      <c r="A797" s="2">
        <v>41218</v>
      </c>
      <c r="B797" s="1">
        <v>34.998800000000003</v>
      </c>
    </row>
    <row r="798" spans="1:2" x14ac:dyDescent="0.25">
      <c r="A798" s="2">
        <v>41219</v>
      </c>
      <c r="B798" s="1">
        <v>37.593049999999998</v>
      </c>
    </row>
    <row r="799" spans="1:2" x14ac:dyDescent="0.25">
      <c r="A799" s="2">
        <v>41220</v>
      </c>
      <c r="B799" s="1">
        <v>39.701749999999997</v>
      </c>
    </row>
    <row r="800" spans="1:2" x14ac:dyDescent="0.25">
      <c r="A800" s="2">
        <v>41221</v>
      </c>
      <c r="B800" s="1">
        <v>38.984000000000002</v>
      </c>
    </row>
    <row r="801" spans="1:2" x14ac:dyDescent="0.25">
      <c r="A801" s="2">
        <v>41222</v>
      </c>
      <c r="B801" s="1">
        <v>47.046199999999999</v>
      </c>
    </row>
    <row r="802" spans="1:2" x14ac:dyDescent="0.25">
      <c r="A802" s="2">
        <v>41223</v>
      </c>
      <c r="B802" s="1">
        <v>60.157850000000003</v>
      </c>
    </row>
    <row r="803" spans="1:2" x14ac:dyDescent="0.25">
      <c r="A803" s="2">
        <v>41224</v>
      </c>
      <c r="B803" s="1">
        <v>56.698700000000002</v>
      </c>
    </row>
    <row r="804" spans="1:2" x14ac:dyDescent="0.25">
      <c r="A804" s="2">
        <v>41225</v>
      </c>
      <c r="B804" s="1">
        <v>35.026699999999998</v>
      </c>
    </row>
    <row r="805" spans="1:2" x14ac:dyDescent="0.25">
      <c r="A805" s="2">
        <v>41226</v>
      </c>
      <c r="B805" s="1">
        <v>32.876600000000003</v>
      </c>
    </row>
    <row r="806" spans="1:2" x14ac:dyDescent="0.25">
      <c r="A806" s="2">
        <v>41227</v>
      </c>
      <c r="B806" s="1">
        <v>33.593000000000004</v>
      </c>
    </row>
    <row r="807" spans="1:2" x14ac:dyDescent="0.25">
      <c r="A807" s="2">
        <v>41228</v>
      </c>
      <c r="B807" s="1">
        <v>36.171950000000002</v>
      </c>
    </row>
    <row r="808" spans="1:2" x14ac:dyDescent="0.25">
      <c r="A808" s="2">
        <v>41229</v>
      </c>
      <c r="B808" s="1">
        <v>39.0137</v>
      </c>
    </row>
    <row r="809" spans="1:2" x14ac:dyDescent="0.25">
      <c r="A809" s="2">
        <v>41230</v>
      </c>
      <c r="B809" s="1">
        <v>41.464849999999998</v>
      </c>
    </row>
    <row r="810" spans="1:2" x14ac:dyDescent="0.25">
      <c r="A810" s="2">
        <v>41231</v>
      </c>
      <c r="B810" s="1">
        <v>44.403799999999997</v>
      </c>
    </row>
    <row r="811" spans="1:2" x14ac:dyDescent="0.25">
      <c r="A811" s="2">
        <v>41232</v>
      </c>
      <c r="B811" s="1">
        <v>46.476500000000001</v>
      </c>
    </row>
    <row r="812" spans="1:2" x14ac:dyDescent="0.25">
      <c r="A812" s="2">
        <v>41233</v>
      </c>
      <c r="B812" s="1">
        <v>47.381450000000001</v>
      </c>
    </row>
    <row r="813" spans="1:2" x14ac:dyDescent="0.25">
      <c r="A813" s="2">
        <v>41234</v>
      </c>
      <c r="B813" s="1">
        <v>46.851799999999997</v>
      </c>
    </row>
    <row r="814" spans="1:2" x14ac:dyDescent="0.25">
      <c r="A814" s="2">
        <v>41235</v>
      </c>
      <c r="B814" s="1">
        <v>49.636850000000003</v>
      </c>
    </row>
    <row r="815" spans="1:2" x14ac:dyDescent="0.25">
      <c r="A815" s="2">
        <v>41236</v>
      </c>
      <c r="B815" s="1">
        <v>34.089350000000003</v>
      </c>
    </row>
    <row r="816" spans="1:2" x14ac:dyDescent="0.25">
      <c r="A816" s="2">
        <v>41237</v>
      </c>
      <c r="B816" s="1">
        <v>28.7699</v>
      </c>
    </row>
    <row r="817" spans="1:2" x14ac:dyDescent="0.25">
      <c r="A817" s="2">
        <v>41238</v>
      </c>
      <c r="B817" s="1">
        <v>37.38335</v>
      </c>
    </row>
    <row r="818" spans="1:2" x14ac:dyDescent="0.25">
      <c r="A818" s="2">
        <v>41239</v>
      </c>
      <c r="B818" s="1">
        <v>34.960549999999998</v>
      </c>
    </row>
    <row r="819" spans="1:2" x14ac:dyDescent="0.25">
      <c r="A819" s="2">
        <v>41240</v>
      </c>
      <c r="B819" s="1">
        <v>31.234549999999999</v>
      </c>
    </row>
    <row r="820" spans="1:2" x14ac:dyDescent="0.25">
      <c r="A820" s="2">
        <v>41241</v>
      </c>
      <c r="B820" s="1">
        <v>34.571750000000002</v>
      </c>
    </row>
    <row r="821" spans="1:2" x14ac:dyDescent="0.25">
      <c r="A821" s="2">
        <v>41242</v>
      </c>
      <c r="B821" s="1">
        <v>38.641100000000002</v>
      </c>
    </row>
    <row r="822" spans="1:2" x14ac:dyDescent="0.25">
      <c r="A822" s="2">
        <v>41243</v>
      </c>
      <c r="B822" s="1">
        <v>45.212000000000003</v>
      </c>
    </row>
    <row r="823" spans="1:2" x14ac:dyDescent="0.25">
      <c r="A823" s="2">
        <v>41244</v>
      </c>
      <c r="B823" s="1">
        <v>49.158499999999997</v>
      </c>
    </row>
    <row r="824" spans="1:2" x14ac:dyDescent="0.25">
      <c r="A824" s="2">
        <v>41245</v>
      </c>
      <c r="B824" s="1">
        <v>56.424199999999999</v>
      </c>
    </row>
    <row r="825" spans="1:2" x14ac:dyDescent="0.25">
      <c r="A825" s="2">
        <v>41246</v>
      </c>
      <c r="B825" s="1">
        <v>60.962899999999998</v>
      </c>
    </row>
    <row r="826" spans="1:2" x14ac:dyDescent="0.25">
      <c r="A826" s="2">
        <v>41247</v>
      </c>
      <c r="B826" s="1">
        <v>46.890949999999997</v>
      </c>
    </row>
    <row r="827" spans="1:2" x14ac:dyDescent="0.25">
      <c r="A827" s="2">
        <v>41248</v>
      </c>
      <c r="B827" s="1">
        <v>36.273650000000004</v>
      </c>
    </row>
    <row r="828" spans="1:2" x14ac:dyDescent="0.25">
      <c r="A828" s="2">
        <v>41249</v>
      </c>
      <c r="B828" s="1">
        <v>37.125050000000002</v>
      </c>
    </row>
    <row r="829" spans="1:2" x14ac:dyDescent="0.25">
      <c r="A829" s="2">
        <v>41250</v>
      </c>
      <c r="B829" s="1">
        <v>47.148350000000001</v>
      </c>
    </row>
    <row r="830" spans="1:2" x14ac:dyDescent="0.25">
      <c r="A830" s="2">
        <v>41251</v>
      </c>
      <c r="B830" s="1">
        <v>43.495249999999999</v>
      </c>
    </row>
    <row r="831" spans="1:2" x14ac:dyDescent="0.25">
      <c r="A831" s="2">
        <v>41252</v>
      </c>
      <c r="B831" s="1">
        <v>44.738149999999997</v>
      </c>
    </row>
    <row r="832" spans="1:2" x14ac:dyDescent="0.25">
      <c r="A832" s="2">
        <v>41253</v>
      </c>
      <c r="B832" s="1">
        <v>33.329300000000003</v>
      </c>
    </row>
    <row r="833" spans="1:2" x14ac:dyDescent="0.25">
      <c r="A833" s="2">
        <v>41254</v>
      </c>
      <c r="B833" s="1">
        <v>29.700949999999999</v>
      </c>
    </row>
    <row r="834" spans="1:2" x14ac:dyDescent="0.25">
      <c r="A834" s="2">
        <v>41255</v>
      </c>
      <c r="B834" s="1">
        <v>33.020600000000002</v>
      </c>
    </row>
    <row r="835" spans="1:2" x14ac:dyDescent="0.25">
      <c r="A835" s="2">
        <v>41256</v>
      </c>
      <c r="B835" s="1">
        <v>36.853700000000003</v>
      </c>
    </row>
    <row r="836" spans="1:2" x14ac:dyDescent="0.25">
      <c r="A836" s="2">
        <v>41257</v>
      </c>
      <c r="B836" s="1">
        <v>39.792650000000002</v>
      </c>
    </row>
    <row r="837" spans="1:2" x14ac:dyDescent="0.25">
      <c r="A837" s="2">
        <v>41258</v>
      </c>
      <c r="B837" s="1">
        <v>47.876899999999999</v>
      </c>
    </row>
    <row r="838" spans="1:2" x14ac:dyDescent="0.25">
      <c r="A838" s="2">
        <v>41259</v>
      </c>
      <c r="B838" s="1">
        <v>46.799599999999998</v>
      </c>
    </row>
    <row r="839" spans="1:2" x14ac:dyDescent="0.25">
      <c r="A839" s="2">
        <v>41260</v>
      </c>
      <c r="B839" s="1">
        <v>40.414549999999998</v>
      </c>
    </row>
    <row r="840" spans="1:2" x14ac:dyDescent="0.25">
      <c r="A840" s="2">
        <v>41261</v>
      </c>
      <c r="B840" s="1">
        <v>39.535699999999999</v>
      </c>
    </row>
    <row r="841" spans="1:2" x14ac:dyDescent="0.25">
      <c r="A841" s="2">
        <v>41262</v>
      </c>
      <c r="B841" s="1">
        <v>42.917450000000002</v>
      </c>
    </row>
    <row r="842" spans="1:2" x14ac:dyDescent="0.25">
      <c r="A842" s="2">
        <v>41263</v>
      </c>
      <c r="B842" s="1">
        <v>41.592649999999999</v>
      </c>
    </row>
    <row r="843" spans="1:2" x14ac:dyDescent="0.25">
      <c r="A843" s="2">
        <v>41264</v>
      </c>
      <c r="B843" s="1">
        <v>29.32565</v>
      </c>
    </row>
    <row r="844" spans="1:2" x14ac:dyDescent="0.25">
      <c r="A844" s="2">
        <v>41265</v>
      </c>
      <c r="B844" s="1">
        <v>25.3796</v>
      </c>
    </row>
    <row r="845" spans="1:2" x14ac:dyDescent="0.25">
      <c r="A845" s="2">
        <v>41266</v>
      </c>
      <c r="B845" s="1">
        <v>33.285200000000003</v>
      </c>
    </row>
    <row r="846" spans="1:2" x14ac:dyDescent="0.25">
      <c r="A846" s="2">
        <v>41267</v>
      </c>
      <c r="B846" s="1">
        <v>31.56935</v>
      </c>
    </row>
    <row r="847" spans="1:2" x14ac:dyDescent="0.25">
      <c r="A847" s="2">
        <v>41268</v>
      </c>
      <c r="B847" s="1">
        <v>30.564050000000002</v>
      </c>
    </row>
    <row r="848" spans="1:2" x14ac:dyDescent="0.25">
      <c r="A848" s="2">
        <v>41269</v>
      </c>
      <c r="B848" s="1">
        <v>28.350950000000001</v>
      </c>
    </row>
    <row r="849" spans="1:2" x14ac:dyDescent="0.25">
      <c r="A849" s="2">
        <v>41270</v>
      </c>
      <c r="B849" s="1">
        <v>28.540849999999999</v>
      </c>
    </row>
    <row r="850" spans="1:2" x14ac:dyDescent="0.25">
      <c r="A850" s="2">
        <v>41271</v>
      </c>
      <c r="B850" s="1">
        <v>29.309449999999998</v>
      </c>
    </row>
    <row r="851" spans="1:2" x14ac:dyDescent="0.25">
      <c r="A851" s="2">
        <v>41272</v>
      </c>
      <c r="B851" s="1">
        <v>23.882449999999999</v>
      </c>
    </row>
    <row r="852" spans="1:2" x14ac:dyDescent="0.25">
      <c r="A852" s="2">
        <v>41273</v>
      </c>
      <c r="B852" s="1">
        <v>22.370899999999999</v>
      </c>
    </row>
    <row r="853" spans="1:2" x14ac:dyDescent="0.25">
      <c r="A853" s="2">
        <v>41274</v>
      </c>
      <c r="B853" s="1">
        <v>31.2746</v>
      </c>
    </row>
    <row r="854" spans="1:2" x14ac:dyDescent="0.25">
      <c r="A854" s="2">
        <v>41275</v>
      </c>
      <c r="B854" s="1">
        <v>20.050699999999999</v>
      </c>
    </row>
    <row r="855" spans="1:2" x14ac:dyDescent="0.25">
      <c r="A855" s="2">
        <v>41276</v>
      </c>
      <c r="B855" s="1">
        <v>16.327850000000002</v>
      </c>
    </row>
    <row r="856" spans="1:2" x14ac:dyDescent="0.25">
      <c r="A856" s="2">
        <v>41277</v>
      </c>
      <c r="B856" s="1">
        <v>23.090450000000001</v>
      </c>
    </row>
    <row r="857" spans="1:2" x14ac:dyDescent="0.25">
      <c r="A857" s="2">
        <v>41278</v>
      </c>
      <c r="B857" s="1">
        <v>22.657550000000001</v>
      </c>
    </row>
    <row r="858" spans="1:2" x14ac:dyDescent="0.25">
      <c r="A858" s="2">
        <v>41279</v>
      </c>
      <c r="B858" s="1">
        <v>27.261949999999999</v>
      </c>
    </row>
    <row r="859" spans="1:2" x14ac:dyDescent="0.25">
      <c r="A859" s="2">
        <v>41280</v>
      </c>
      <c r="B859" s="1">
        <v>27.438800000000001</v>
      </c>
    </row>
    <row r="860" spans="1:2" x14ac:dyDescent="0.25">
      <c r="A860" s="2">
        <v>41281</v>
      </c>
      <c r="B860" s="1">
        <v>26.593699999999998</v>
      </c>
    </row>
    <row r="861" spans="1:2" x14ac:dyDescent="0.25">
      <c r="A861" s="2">
        <v>41282</v>
      </c>
      <c r="B861" s="1">
        <v>34.227499999999999</v>
      </c>
    </row>
    <row r="862" spans="1:2" x14ac:dyDescent="0.25">
      <c r="A862" s="2">
        <v>41283</v>
      </c>
      <c r="B862" s="1">
        <v>38.219900000000003</v>
      </c>
    </row>
    <row r="863" spans="1:2" x14ac:dyDescent="0.25">
      <c r="A863" s="2">
        <v>41284</v>
      </c>
      <c r="B863" s="1">
        <v>41.062550000000002</v>
      </c>
    </row>
    <row r="864" spans="1:2" x14ac:dyDescent="0.25">
      <c r="A864" s="2">
        <v>41285</v>
      </c>
      <c r="B864" s="1">
        <v>52.967300000000002</v>
      </c>
    </row>
    <row r="865" spans="1:2" x14ac:dyDescent="0.25">
      <c r="A865" s="2">
        <v>41286</v>
      </c>
      <c r="B865" s="1">
        <v>49.544600000000003</v>
      </c>
    </row>
    <row r="866" spans="1:2" x14ac:dyDescent="0.25">
      <c r="A866" s="2">
        <v>41287</v>
      </c>
      <c r="B866" s="1">
        <v>28.330249999999999</v>
      </c>
    </row>
    <row r="867" spans="1:2" x14ac:dyDescent="0.25">
      <c r="A867" s="2">
        <v>41288</v>
      </c>
      <c r="B867" s="1">
        <v>20.520499999999998</v>
      </c>
    </row>
    <row r="868" spans="1:2" x14ac:dyDescent="0.25">
      <c r="A868" s="2">
        <v>41289</v>
      </c>
      <c r="B868" s="1">
        <v>23.785250000000001</v>
      </c>
    </row>
    <row r="869" spans="1:2" x14ac:dyDescent="0.25">
      <c r="A869" s="2">
        <v>41290</v>
      </c>
      <c r="B869" s="1">
        <v>29.332850000000001</v>
      </c>
    </row>
    <row r="870" spans="1:2" x14ac:dyDescent="0.25">
      <c r="A870" s="2">
        <v>41291</v>
      </c>
      <c r="B870" s="1">
        <v>29.762599999999999</v>
      </c>
    </row>
    <row r="871" spans="1:2" x14ac:dyDescent="0.25">
      <c r="A871" s="2">
        <v>41292</v>
      </c>
      <c r="B871" s="1">
        <v>29.979500000000002</v>
      </c>
    </row>
    <row r="872" spans="1:2" x14ac:dyDescent="0.25">
      <c r="A872" s="2">
        <v>41293</v>
      </c>
      <c r="B872" s="1">
        <v>39.100549999999998</v>
      </c>
    </row>
    <row r="873" spans="1:2" x14ac:dyDescent="0.25">
      <c r="A873" s="2">
        <v>41294</v>
      </c>
      <c r="B873" s="1">
        <v>22.95635</v>
      </c>
    </row>
    <row r="874" spans="1:2" x14ac:dyDescent="0.25">
      <c r="A874" s="2">
        <v>41295</v>
      </c>
      <c r="B874" s="1">
        <v>13.53875</v>
      </c>
    </row>
    <row r="875" spans="1:2" x14ac:dyDescent="0.25">
      <c r="A875" s="2">
        <v>41296</v>
      </c>
      <c r="B875" s="1">
        <v>10.315849999999999</v>
      </c>
    </row>
    <row r="876" spans="1:2" x14ac:dyDescent="0.25">
      <c r="A876" s="2">
        <v>41297</v>
      </c>
      <c r="B876" s="1">
        <v>17.848849999999999</v>
      </c>
    </row>
    <row r="877" spans="1:2" x14ac:dyDescent="0.25">
      <c r="A877" s="2">
        <v>41298</v>
      </c>
      <c r="B877" s="1">
        <v>17.298500000000001</v>
      </c>
    </row>
    <row r="878" spans="1:2" x14ac:dyDescent="0.25">
      <c r="A878" s="2">
        <v>41299</v>
      </c>
      <c r="B878" s="1">
        <v>23.00855</v>
      </c>
    </row>
    <row r="879" spans="1:2" x14ac:dyDescent="0.25">
      <c r="A879" s="2">
        <v>41300</v>
      </c>
      <c r="B879" s="1">
        <v>24.626300000000001</v>
      </c>
    </row>
    <row r="880" spans="1:2" x14ac:dyDescent="0.25">
      <c r="A880" s="2">
        <v>41301</v>
      </c>
      <c r="B880" s="1">
        <v>32.785699999999999</v>
      </c>
    </row>
    <row r="881" spans="1:2" x14ac:dyDescent="0.25">
      <c r="A881" s="2">
        <v>41302</v>
      </c>
      <c r="B881" s="1">
        <v>49.761949999999999</v>
      </c>
    </row>
    <row r="882" spans="1:2" x14ac:dyDescent="0.25">
      <c r="A882" s="2">
        <v>41303</v>
      </c>
      <c r="B882" s="1">
        <v>56.707250000000002</v>
      </c>
    </row>
    <row r="883" spans="1:2" x14ac:dyDescent="0.25">
      <c r="A883" s="2">
        <v>41304</v>
      </c>
      <c r="B883" s="1">
        <v>38.208649999999999</v>
      </c>
    </row>
    <row r="884" spans="1:2" x14ac:dyDescent="0.25">
      <c r="A884" s="2">
        <v>41305</v>
      </c>
      <c r="B884" s="1">
        <v>16.471399999999999</v>
      </c>
    </row>
    <row r="885" spans="1:2" x14ac:dyDescent="0.25">
      <c r="A885" s="2">
        <v>41306</v>
      </c>
      <c r="B885" s="1">
        <v>12.69905</v>
      </c>
    </row>
    <row r="886" spans="1:2" x14ac:dyDescent="0.25">
      <c r="A886" s="2">
        <v>41307</v>
      </c>
      <c r="B886" s="1">
        <v>22.626950000000001</v>
      </c>
    </row>
    <row r="887" spans="1:2" x14ac:dyDescent="0.25">
      <c r="A887" s="2">
        <v>41308</v>
      </c>
      <c r="B887" s="1">
        <v>18.748850000000001</v>
      </c>
    </row>
    <row r="888" spans="1:2" x14ac:dyDescent="0.25">
      <c r="A888" s="2">
        <v>41309</v>
      </c>
      <c r="B888" s="1">
        <v>25.567699999999999</v>
      </c>
    </row>
    <row r="889" spans="1:2" x14ac:dyDescent="0.25">
      <c r="A889" s="2">
        <v>41310</v>
      </c>
      <c r="B889" s="1">
        <v>26.808350000000001</v>
      </c>
    </row>
    <row r="890" spans="1:2" x14ac:dyDescent="0.25">
      <c r="A890" s="2">
        <v>41311</v>
      </c>
      <c r="B890" s="1">
        <v>29.91065</v>
      </c>
    </row>
    <row r="891" spans="1:2" x14ac:dyDescent="0.25">
      <c r="A891" s="2">
        <v>41312</v>
      </c>
      <c r="B891" s="1">
        <v>38.394500000000001</v>
      </c>
    </row>
    <row r="892" spans="1:2" x14ac:dyDescent="0.25">
      <c r="A892" s="2">
        <v>41313</v>
      </c>
      <c r="B892" s="1">
        <v>27.753799999999998</v>
      </c>
    </row>
    <row r="893" spans="1:2" x14ac:dyDescent="0.25">
      <c r="A893" s="2">
        <v>41314</v>
      </c>
      <c r="B893" s="1">
        <v>29.786000000000001</v>
      </c>
    </row>
    <row r="894" spans="1:2" x14ac:dyDescent="0.25">
      <c r="A894" s="2">
        <v>41315</v>
      </c>
      <c r="B894" s="1">
        <v>42.981349999999999</v>
      </c>
    </row>
    <row r="895" spans="1:2" x14ac:dyDescent="0.25">
      <c r="A895" s="2">
        <v>41316</v>
      </c>
      <c r="B895" s="1">
        <v>34.943449999999999</v>
      </c>
    </row>
    <row r="896" spans="1:2" x14ac:dyDescent="0.25">
      <c r="A896" s="2">
        <v>41317</v>
      </c>
      <c r="B896" s="1">
        <v>31.7561</v>
      </c>
    </row>
    <row r="897" spans="1:2" x14ac:dyDescent="0.25">
      <c r="A897" s="2">
        <v>41318</v>
      </c>
      <c r="B897" s="1">
        <v>34.978999999999999</v>
      </c>
    </row>
    <row r="898" spans="1:2" x14ac:dyDescent="0.25">
      <c r="A898" s="2">
        <v>41319</v>
      </c>
      <c r="B898" s="1">
        <v>37.94585</v>
      </c>
    </row>
    <row r="899" spans="1:2" x14ac:dyDescent="0.25">
      <c r="A899" s="2">
        <v>41320</v>
      </c>
      <c r="B899" s="1">
        <v>28.048549999999999</v>
      </c>
    </row>
    <row r="900" spans="1:2" x14ac:dyDescent="0.25">
      <c r="A900" s="2">
        <v>41321</v>
      </c>
      <c r="B900" s="1">
        <v>19.265450000000001</v>
      </c>
    </row>
    <row r="901" spans="1:2" x14ac:dyDescent="0.25">
      <c r="A901" s="2">
        <v>41322</v>
      </c>
      <c r="B901" s="1">
        <v>23.301950000000001</v>
      </c>
    </row>
    <row r="902" spans="1:2" x14ac:dyDescent="0.25">
      <c r="A902" s="2">
        <v>41323</v>
      </c>
      <c r="B902" s="1">
        <v>41.729900000000001</v>
      </c>
    </row>
    <row r="903" spans="1:2" x14ac:dyDescent="0.25">
      <c r="A903" s="2">
        <v>41324</v>
      </c>
      <c r="B903" s="1">
        <v>21.9344</v>
      </c>
    </row>
    <row r="904" spans="1:2" x14ac:dyDescent="0.25">
      <c r="A904" s="2">
        <v>41325</v>
      </c>
      <c r="B904" s="1">
        <v>19.891400000000001</v>
      </c>
    </row>
    <row r="905" spans="1:2" x14ac:dyDescent="0.25">
      <c r="A905" s="2">
        <v>41326</v>
      </c>
      <c r="B905" s="1">
        <v>25.736450000000001</v>
      </c>
    </row>
    <row r="906" spans="1:2" x14ac:dyDescent="0.25">
      <c r="A906" s="2">
        <v>41327</v>
      </c>
      <c r="B906" s="1">
        <v>30.88805</v>
      </c>
    </row>
    <row r="907" spans="1:2" x14ac:dyDescent="0.25">
      <c r="A907" s="2">
        <v>41328</v>
      </c>
      <c r="B907" s="1">
        <v>28.19435</v>
      </c>
    </row>
    <row r="908" spans="1:2" x14ac:dyDescent="0.25">
      <c r="A908" s="2">
        <v>41329</v>
      </c>
      <c r="B908" s="1">
        <v>30.38045</v>
      </c>
    </row>
    <row r="909" spans="1:2" x14ac:dyDescent="0.25">
      <c r="A909" s="2">
        <v>41330</v>
      </c>
      <c r="B909" s="1">
        <v>33.647449999999999</v>
      </c>
    </row>
    <row r="910" spans="1:2" x14ac:dyDescent="0.25">
      <c r="A910" s="2">
        <v>41331</v>
      </c>
      <c r="B910" s="1">
        <v>36.332149999999999</v>
      </c>
    </row>
    <row r="911" spans="1:2" x14ac:dyDescent="0.25">
      <c r="A911" s="2">
        <v>41332</v>
      </c>
      <c r="B911" s="1">
        <v>33.851750000000003</v>
      </c>
    </row>
    <row r="912" spans="1:2" x14ac:dyDescent="0.25">
      <c r="A912" s="2">
        <v>41333</v>
      </c>
      <c r="B912" s="1">
        <v>34.139299999999999</v>
      </c>
    </row>
    <row r="913" spans="1:2" x14ac:dyDescent="0.25">
      <c r="A913" s="2">
        <v>41334</v>
      </c>
      <c r="B913" s="1">
        <v>30.34355</v>
      </c>
    </row>
    <row r="914" spans="1:2" x14ac:dyDescent="0.25">
      <c r="A914" s="2">
        <v>41335</v>
      </c>
      <c r="B914" s="1">
        <v>26.905550000000002</v>
      </c>
    </row>
    <row r="915" spans="1:2" x14ac:dyDescent="0.25">
      <c r="A915" s="2">
        <v>41336</v>
      </c>
      <c r="B915" s="1">
        <v>26.271049999999999</v>
      </c>
    </row>
    <row r="916" spans="1:2" x14ac:dyDescent="0.25">
      <c r="A916" s="2">
        <v>41337</v>
      </c>
      <c r="B916" s="1">
        <v>29.836849999999998</v>
      </c>
    </row>
    <row r="917" spans="1:2" x14ac:dyDescent="0.25">
      <c r="A917" s="2">
        <v>41338</v>
      </c>
      <c r="B917" s="1">
        <v>32.277200000000001</v>
      </c>
    </row>
    <row r="918" spans="1:2" x14ac:dyDescent="0.25">
      <c r="A918" s="2">
        <v>41339</v>
      </c>
      <c r="B918" s="1">
        <v>31.240400000000001</v>
      </c>
    </row>
    <row r="919" spans="1:2" x14ac:dyDescent="0.25">
      <c r="A919" s="2">
        <v>41340</v>
      </c>
      <c r="B919" s="1">
        <v>29.2118</v>
      </c>
    </row>
    <row r="920" spans="1:2" x14ac:dyDescent="0.25">
      <c r="A920" s="2">
        <v>41341</v>
      </c>
      <c r="B920" s="1">
        <v>30.719750000000001</v>
      </c>
    </row>
    <row r="921" spans="1:2" x14ac:dyDescent="0.25">
      <c r="A921" s="2">
        <v>41342</v>
      </c>
      <c r="B921" s="1">
        <v>41.0747</v>
      </c>
    </row>
    <row r="922" spans="1:2" x14ac:dyDescent="0.25">
      <c r="A922" s="2">
        <v>41343</v>
      </c>
      <c r="B922" s="1">
        <v>53.336300000000001</v>
      </c>
    </row>
    <row r="923" spans="1:2" x14ac:dyDescent="0.25">
      <c r="A923" s="2">
        <v>41344</v>
      </c>
      <c r="B923" s="1">
        <v>40.848799999999997</v>
      </c>
    </row>
    <row r="924" spans="1:2" x14ac:dyDescent="0.25">
      <c r="A924" s="2">
        <v>41345</v>
      </c>
      <c r="B924" s="1">
        <v>33.702350000000003</v>
      </c>
    </row>
    <row r="925" spans="1:2" x14ac:dyDescent="0.25">
      <c r="A925" s="2">
        <v>41346</v>
      </c>
      <c r="B925" s="1">
        <v>26.07845</v>
      </c>
    </row>
    <row r="926" spans="1:2" x14ac:dyDescent="0.25">
      <c r="A926" s="2">
        <v>41347</v>
      </c>
      <c r="B926" s="1">
        <v>30.73415</v>
      </c>
    </row>
    <row r="927" spans="1:2" x14ac:dyDescent="0.25">
      <c r="A927" s="2">
        <v>41348</v>
      </c>
      <c r="B927" s="1">
        <v>40.810099999999998</v>
      </c>
    </row>
    <row r="928" spans="1:2" x14ac:dyDescent="0.25">
      <c r="A928" s="2">
        <v>41349</v>
      </c>
      <c r="B928" s="1">
        <v>37.939100000000003</v>
      </c>
    </row>
    <row r="929" spans="1:2" x14ac:dyDescent="0.25">
      <c r="A929" s="2">
        <v>41350</v>
      </c>
      <c r="B929" s="1">
        <v>33.691549999999999</v>
      </c>
    </row>
    <row r="930" spans="1:2" x14ac:dyDescent="0.25">
      <c r="A930" s="2">
        <v>41351</v>
      </c>
      <c r="B930" s="1">
        <v>32.111150000000002</v>
      </c>
    </row>
    <row r="931" spans="1:2" x14ac:dyDescent="0.25">
      <c r="A931" s="2">
        <v>41352</v>
      </c>
      <c r="B931" s="1">
        <v>31.302949999999999</v>
      </c>
    </row>
    <row r="932" spans="1:2" x14ac:dyDescent="0.25">
      <c r="A932" s="2">
        <v>41353</v>
      </c>
      <c r="B932" s="1">
        <v>23.1251</v>
      </c>
    </row>
    <row r="933" spans="1:2" x14ac:dyDescent="0.25">
      <c r="A933" s="2">
        <v>41354</v>
      </c>
      <c r="B933" s="1">
        <v>24.626300000000001</v>
      </c>
    </row>
    <row r="934" spans="1:2" x14ac:dyDescent="0.25">
      <c r="A934" s="2">
        <v>41355</v>
      </c>
      <c r="B934" s="1">
        <v>30.044750000000001</v>
      </c>
    </row>
    <row r="935" spans="1:2" x14ac:dyDescent="0.25">
      <c r="A935" s="2">
        <v>41356</v>
      </c>
      <c r="B935" s="1">
        <v>37.636249999999997</v>
      </c>
    </row>
    <row r="936" spans="1:2" x14ac:dyDescent="0.25">
      <c r="A936" s="2">
        <v>41357</v>
      </c>
      <c r="B936" s="1">
        <v>33.5687</v>
      </c>
    </row>
    <row r="937" spans="1:2" x14ac:dyDescent="0.25">
      <c r="A937" s="2">
        <v>41358</v>
      </c>
      <c r="B937" s="1">
        <v>32.766350000000003</v>
      </c>
    </row>
    <row r="938" spans="1:2" x14ac:dyDescent="0.25">
      <c r="A938" s="2">
        <v>41359</v>
      </c>
      <c r="B938" s="1">
        <v>33.919249999999998</v>
      </c>
    </row>
    <row r="939" spans="1:2" x14ac:dyDescent="0.25">
      <c r="A939" s="2">
        <v>41360</v>
      </c>
      <c r="B939" s="1">
        <v>33.990349999999999</v>
      </c>
    </row>
    <row r="940" spans="1:2" x14ac:dyDescent="0.25">
      <c r="A940" s="2">
        <v>41361</v>
      </c>
      <c r="B940" s="1">
        <v>38.421500000000002</v>
      </c>
    </row>
    <row r="941" spans="1:2" x14ac:dyDescent="0.25">
      <c r="A941" s="2">
        <v>41362</v>
      </c>
      <c r="B941" s="1">
        <v>40.643149999999999</v>
      </c>
    </row>
    <row r="942" spans="1:2" x14ac:dyDescent="0.25">
      <c r="A942" s="2">
        <v>41363</v>
      </c>
      <c r="B942" s="1">
        <v>43.229300000000002</v>
      </c>
    </row>
    <row r="943" spans="1:2" x14ac:dyDescent="0.25">
      <c r="A943" s="2">
        <v>41364</v>
      </c>
      <c r="B943" s="1">
        <v>46.735700000000001</v>
      </c>
    </row>
    <row r="944" spans="1:2" x14ac:dyDescent="0.25">
      <c r="A944" s="2">
        <v>41365</v>
      </c>
      <c r="B944" s="1">
        <v>33.6083</v>
      </c>
    </row>
    <row r="945" spans="1:2" x14ac:dyDescent="0.25">
      <c r="A945" s="2">
        <v>41366</v>
      </c>
      <c r="B945" s="1">
        <v>33.754550000000002</v>
      </c>
    </row>
    <row r="946" spans="1:2" x14ac:dyDescent="0.25">
      <c r="A946" s="2">
        <v>41367</v>
      </c>
      <c r="B946" s="1">
        <v>36.135950000000001</v>
      </c>
    </row>
    <row r="947" spans="1:2" x14ac:dyDescent="0.25">
      <c r="A947" s="2">
        <v>41368</v>
      </c>
      <c r="B947" s="1">
        <v>43.506950000000003</v>
      </c>
    </row>
    <row r="948" spans="1:2" x14ac:dyDescent="0.25">
      <c r="A948" s="2">
        <v>41369</v>
      </c>
      <c r="B948" s="1">
        <v>44.826799999999999</v>
      </c>
    </row>
    <row r="949" spans="1:2" x14ac:dyDescent="0.25">
      <c r="A949" s="2">
        <v>41370</v>
      </c>
      <c r="B949" s="1">
        <v>54.51755</v>
      </c>
    </row>
    <row r="950" spans="1:2" x14ac:dyDescent="0.25">
      <c r="A950" s="2">
        <v>41371</v>
      </c>
      <c r="B950" s="1">
        <v>57.331850000000003</v>
      </c>
    </row>
    <row r="951" spans="1:2" x14ac:dyDescent="0.25">
      <c r="A951" s="2">
        <v>41372</v>
      </c>
      <c r="B951" s="1">
        <v>60.512450000000001</v>
      </c>
    </row>
    <row r="952" spans="1:2" x14ac:dyDescent="0.25">
      <c r="A952" s="2">
        <v>41373</v>
      </c>
      <c r="B952" s="1">
        <v>66.731449999999995</v>
      </c>
    </row>
    <row r="953" spans="1:2" x14ac:dyDescent="0.25">
      <c r="A953" s="2">
        <v>41374</v>
      </c>
      <c r="B953" s="1">
        <v>58.991900000000001</v>
      </c>
    </row>
    <row r="954" spans="1:2" x14ac:dyDescent="0.25">
      <c r="A954" s="2">
        <v>41375</v>
      </c>
      <c r="B954" s="1">
        <v>45.540950000000002</v>
      </c>
    </row>
    <row r="955" spans="1:2" x14ac:dyDescent="0.25">
      <c r="A955" s="2">
        <v>41376</v>
      </c>
      <c r="B955" s="1">
        <v>41.43065</v>
      </c>
    </row>
    <row r="956" spans="1:2" x14ac:dyDescent="0.25">
      <c r="A956" s="2">
        <v>41377</v>
      </c>
      <c r="B956" s="1">
        <v>42.766249999999999</v>
      </c>
    </row>
    <row r="957" spans="1:2" x14ac:dyDescent="0.25">
      <c r="A957" s="2">
        <v>41378</v>
      </c>
      <c r="B957" s="1">
        <v>54.440600000000003</v>
      </c>
    </row>
    <row r="958" spans="1:2" x14ac:dyDescent="0.25">
      <c r="A958" s="2">
        <v>41379</v>
      </c>
      <c r="B958" s="1">
        <v>58.842950000000002</v>
      </c>
    </row>
    <row r="959" spans="1:2" x14ac:dyDescent="0.25">
      <c r="A959" s="2">
        <v>41380</v>
      </c>
      <c r="B959" s="1">
        <v>54.593150000000001</v>
      </c>
    </row>
    <row r="960" spans="1:2" x14ac:dyDescent="0.25">
      <c r="A960" s="2">
        <v>41381</v>
      </c>
      <c r="B960" s="1">
        <v>58.8065</v>
      </c>
    </row>
    <row r="961" spans="1:2" x14ac:dyDescent="0.25">
      <c r="A961" s="2">
        <v>41382</v>
      </c>
      <c r="B961" s="1">
        <v>57.540199999999999</v>
      </c>
    </row>
    <row r="962" spans="1:2" x14ac:dyDescent="0.25">
      <c r="A962" s="2">
        <v>41383</v>
      </c>
      <c r="B962" s="1">
        <v>36.844250000000002</v>
      </c>
    </row>
    <row r="963" spans="1:2" x14ac:dyDescent="0.25">
      <c r="A963" s="2">
        <v>41384</v>
      </c>
      <c r="B963" s="1">
        <v>38.552900000000001</v>
      </c>
    </row>
    <row r="964" spans="1:2" x14ac:dyDescent="0.25">
      <c r="A964" s="2">
        <v>41385</v>
      </c>
      <c r="B964" s="1">
        <v>43.580300000000001</v>
      </c>
    </row>
    <row r="965" spans="1:2" x14ac:dyDescent="0.25">
      <c r="A965" s="2">
        <v>41386</v>
      </c>
      <c r="B965" s="1">
        <v>51.823399999999999</v>
      </c>
    </row>
    <row r="966" spans="1:2" x14ac:dyDescent="0.25">
      <c r="A966" s="2">
        <v>41387</v>
      </c>
      <c r="B966" s="1">
        <v>54.062600000000003</v>
      </c>
    </row>
    <row r="967" spans="1:2" x14ac:dyDescent="0.25">
      <c r="A967" s="2">
        <v>41388</v>
      </c>
      <c r="B967" s="1">
        <v>40.4861</v>
      </c>
    </row>
    <row r="968" spans="1:2" x14ac:dyDescent="0.25">
      <c r="A968" s="2">
        <v>41389</v>
      </c>
      <c r="B968" s="1">
        <v>44.405149999999999</v>
      </c>
    </row>
    <row r="969" spans="1:2" x14ac:dyDescent="0.25">
      <c r="A969" s="2">
        <v>41390</v>
      </c>
      <c r="B969" s="1">
        <v>50.616950000000003</v>
      </c>
    </row>
    <row r="970" spans="1:2" x14ac:dyDescent="0.25">
      <c r="A970" s="2">
        <v>41391</v>
      </c>
      <c r="B970" s="1">
        <v>54.9923</v>
      </c>
    </row>
    <row r="971" spans="1:2" x14ac:dyDescent="0.25">
      <c r="A971" s="2">
        <v>41392</v>
      </c>
      <c r="B971" s="1">
        <v>54.740299999999998</v>
      </c>
    </row>
    <row r="972" spans="1:2" x14ac:dyDescent="0.25">
      <c r="A972" s="2">
        <v>41393</v>
      </c>
      <c r="B972" s="1">
        <v>59.927900000000001</v>
      </c>
    </row>
    <row r="973" spans="1:2" x14ac:dyDescent="0.25">
      <c r="A973" s="2">
        <v>41394</v>
      </c>
      <c r="B973" s="1">
        <v>67.307450000000003</v>
      </c>
    </row>
    <row r="974" spans="1:2" x14ac:dyDescent="0.25">
      <c r="A974" s="2">
        <v>41395</v>
      </c>
      <c r="B974" s="1">
        <v>70.246849999999995</v>
      </c>
    </row>
    <row r="975" spans="1:2" x14ac:dyDescent="0.25">
      <c r="A975" s="2">
        <v>41396</v>
      </c>
      <c r="B975" s="1">
        <v>66.128</v>
      </c>
    </row>
    <row r="976" spans="1:2" x14ac:dyDescent="0.25">
      <c r="A976" s="2">
        <v>41397</v>
      </c>
      <c r="B976" s="1">
        <v>63.727699999999999</v>
      </c>
    </row>
    <row r="977" spans="1:2" x14ac:dyDescent="0.25">
      <c r="A977" s="2">
        <v>41398</v>
      </c>
      <c r="B977" s="1">
        <v>58.412750000000003</v>
      </c>
    </row>
    <row r="978" spans="1:2" x14ac:dyDescent="0.25">
      <c r="A978" s="2">
        <v>41399</v>
      </c>
      <c r="B978" s="1">
        <v>60.048949999999998</v>
      </c>
    </row>
    <row r="979" spans="1:2" x14ac:dyDescent="0.25">
      <c r="A979" s="2">
        <v>41400</v>
      </c>
      <c r="B979" s="1">
        <v>61.591999999999999</v>
      </c>
    </row>
    <row r="980" spans="1:2" x14ac:dyDescent="0.25">
      <c r="A980" s="2">
        <v>41401</v>
      </c>
      <c r="B980" s="1">
        <v>63.463099999999997</v>
      </c>
    </row>
    <row r="981" spans="1:2" x14ac:dyDescent="0.25">
      <c r="A981" s="2">
        <v>41402</v>
      </c>
      <c r="B981" s="1">
        <v>65.153300000000002</v>
      </c>
    </row>
    <row r="982" spans="1:2" x14ac:dyDescent="0.25">
      <c r="A982" s="2">
        <v>41403</v>
      </c>
      <c r="B982" s="1">
        <v>69.147499999999994</v>
      </c>
    </row>
    <row r="983" spans="1:2" x14ac:dyDescent="0.25">
      <c r="A983" s="2">
        <v>41404</v>
      </c>
      <c r="B983" s="1">
        <v>57.420499999999997</v>
      </c>
    </row>
    <row r="984" spans="1:2" x14ac:dyDescent="0.25">
      <c r="A984" s="2">
        <v>41405</v>
      </c>
      <c r="B984" s="1">
        <v>48.474499999999999</v>
      </c>
    </row>
    <row r="985" spans="1:2" x14ac:dyDescent="0.25">
      <c r="A985" s="2">
        <v>41406</v>
      </c>
      <c r="B985" s="1">
        <v>44.969000000000001</v>
      </c>
    </row>
    <row r="986" spans="1:2" x14ac:dyDescent="0.25">
      <c r="A986" s="2">
        <v>41407</v>
      </c>
      <c r="B986" s="1">
        <v>52.353499999999997</v>
      </c>
    </row>
    <row r="987" spans="1:2" x14ac:dyDescent="0.25">
      <c r="A987" s="2">
        <v>41408</v>
      </c>
      <c r="B987" s="1">
        <v>68.9315</v>
      </c>
    </row>
    <row r="988" spans="1:2" x14ac:dyDescent="0.25">
      <c r="A988" s="2">
        <v>41409</v>
      </c>
      <c r="B988" s="1">
        <v>70.97</v>
      </c>
    </row>
    <row r="989" spans="1:2" x14ac:dyDescent="0.25">
      <c r="A989" s="2">
        <v>41410</v>
      </c>
      <c r="B989" s="1">
        <v>70.241</v>
      </c>
    </row>
    <row r="990" spans="1:2" x14ac:dyDescent="0.25">
      <c r="A990" s="2">
        <v>41411</v>
      </c>
      <c r="B990" s="1">
        <v>69.691999999999993</v>
      </c>
    </row>
    <row r="991" spans="1:2" x14ac:dyDescent="0.25">
      <c r="A991" s="2">
        <v>41412</v>
      </c>
      <c r="B991" s="1">
        <v>69.287000000000006</v>
      </c>
    </row>
    <row r="992" spans="1:2" x14ac:dyDescent="0.25">
      <c r="A992" s="2">
        <v>41413</v>
      </c>
      <c r="B992" s="1">
        <v>74.569999999999993</v>
      </c>
    </row>
    <row r="993" spans="1:2" x14ac:dyDescent="0.25">
      <c r="A993" s="2">
        <v>41414</v>
      </c>
      <c r="B993" s="1">
        <v>74.961500000000001</v>
      </c>
    </row>
    <row r="994" spans="1:2" x14ac:dyDescent="0.25">
      <c r="A994" s="2">
        <v>41415</v>
      </c>
      <c r="B994" s="1">
        <v>74.079499999999996</v>
      </c>
    </row>
    <row r="995" spans="1:2" x14ac:dyDescent="0.25">
      <c r="A995" s="2">
        <v>41416</v>
      </c>
      <c r="B995" s="1">
        <v>66.456500000000005</v>
      </c>
    </row>
    <row r="996" spans="1:2" x14ac:dyDescent="0.25">
      <c r="A996" s="2">
        <v>41417</v>
      </c>
      <c r="B996" s="1">
        <v>51.206000000000003</v>
      </c>
    </row>
    <row r="997" spans="1:2" x14ac:dyDescent="0.25">
      <c r="A997" s="2">
        <v>41418</v>
      </c>
      <c r="B997" s="1">
        <v>53.118499999999997</v>
      </c>
    </row>
    <row r="998" spans="1:2" x14ac:dyDescent="0.25">
      <c r="A998" s="2">
        <v>41419</v>
      </c>
      <c r="B998" s="1">
        <v>56.5565</v>
      </c>
    </row>
    <row r="999" spans="1:2" x14ac:dyDescent="0.25">
      <c r="A999" s="2">
        <v>41420</v>
      </c>
      <c r="B999" s="1">
        <v>62.267000000000003</v>
      </c>
    </row>
    <row r="1000" spans="1:2" x14ac:dyDescent="0.25">
      <c r="A1000" s="2">
        <v>41421</v>
      </c>
      <c r="B1000" s="1">
        <v>64.278499999999994</v>
      </c>
    </row>
    <row r="1001" spans="1:2" x14ac:dyDescent="0.25">
      <c r="A1001" s="2">
        <v>41422</v>
      </c>
      <c r="B1001" s="1">
        <v>72.554000000000002</v>
      </c>
    </row>
    <row r="1002" spans="1:2" x14ac:dyDescent="0.25">
      <c r="A1002" s="2">
        <v>41423</v>
      </c>
      <c r="B1002" s="1">
        <v>76.203500000000005</v>
      </c>
    </row>
    <row r="1003" spans="1:2" x14ac:dyDescent="0.25">
      <c r="A1003" s="2">
        <v>41424</v>
      </c>
      <c r="B1003" s="1">
        <v>76.572500000000005</v>
      </c>
    </row>
    <row r="1004" spans="1:2" x14ac:dyDescent="0.25">
      <c r="A1004" s="2">
        <v>41425</v>
      </c>
      <c r="B1004" s="1">
        <v>70.254499999999993</v>
      </c>
    </row>
    <row r="1005" spans="1:2" x14ac:dyDescent="0.25">
      <c r="A1005" s="2">
        <v>41426</v>
      </c>
      <c r="B1005" s="1">
        <v>67.748000000000005</v>
      </c>
    </row>
    <row r="1006" spans="1:2" x14ac:dyDescent="0.25">
      <c r="A1006" s="2">
        <v>41427</v>
      </c>
      <c r="B1006" s="1">
        <v>57.654499999999999</v>
      </c>
    </row>
    <row r="1007" spans="1:2" x14ac:dyDescent="0.25">
      <c r="A1007" s="2">
        <v>41428</v>
      </c>
      <c r="B1007" s="1">
        <v>58.158499999999997</v>
      </c>
    </row>
    <row r="1008" spans="1:2" x14ac:dyDescent="0.25">
      <c r="A1008" s="2">
        <v>41429</v>
      </c>
      <c r="B1008" s="1">
        <v>64.845500000000001</v>
      </c>
    </row>
    <row r="1009" spans="1:2" x14ac:dyDescent="0.25">
      <c r="A1009" s="2">
        <v>41430</v>
      </c>
      <c r="B1009" s="1">
        <v>68.823499999999996</v>
      </c>
    </row>
    <row r="1010" spans="1:2" x14ac:dyDescent="0.25">
      <c r="A1010" s="2">
        <v>41431</v>
      </c>
      <c r="B1010" s="1">
        <v>67.0505</v>
      </c>
    </row>
    <row r="1011" spans="1:2" x14ac:dyDescent="0.25">
      <c r="A1011" s="2">
        <v>41432</v>
      </c>
      <c r="B1011" s="1">
        <v>64.391000000000005</v>
      </c>
    </row>
    <row r="1012" spans="1:2" x14ac:dyDescent="0.25">
      <c r="A1012" s="2">
        <v>41433</v>
      </c>
      <c r="B1012" s="1">
        <v>67.968500000000006</v>
      </c>
    </row>
    <row r="1013" spans="1:2" x14ac:dyDescent="0.25">
      <c r="A1013" s="2">
        <v>41434</v>
      </c>
      <c r="B1013" s="1">
        <v>72.801500000000004</v>
      </c>
    </row>
    <row r="1014" spans="1:2" x14ac:dyDescent="0.25">
      <c r="A1014" s="2">
        <v>41435</v>
      </c>
      <c r="B1014" s="1">
        <v>68.549000000000007</v>
      </c>
    </row>
    <row r="1015" spans="1:2" x14ac:dyDescent="0.25">
      <c r="A1015" s="2">
        <v>41436</v>
      </c>
      <c r="B1015" s="1">
        <v>73.787000000000006</v>
      </c>
    </row>
    <row r="1016" spans="1:2" x14ac:dyDescent="0.25">
      <c r="A1016" s="2">
        <v>41437</v>
      </c>
      <c r="B1016" s="1">
        <v>78.939499999999995</v>
      </c>
    </row>
    <row r="1017" spans="1:2" x14ac:dyDescent="0.25">
      <c r="A1017" s="2">
        <v>41438</v>
      </c>
      <c r="B1017" s="1">
        <v>66.802999999999997</v>
      </c>
    </row>
    <row r="1018" spans="1:2" x14ac:dyDescent="0.25">
      <c r="A1018" s="2">
        <v>41439</v>
      </c>
      <c r="B1018" s="1">
        <v>69.426500000000004</v>
      </c>
    </row>
    <row r="1019" spans="1:2" x14ac:dyDescent="0.25">
      <c r="A1019" s="2">
        <v>41440</v>
      </c>
      <c r="B1019" s="1">
        <v>71.964500000000001</v>
      </c>
    </row>
    <row r="1020" spans="1:2" x14ac:dyDescent="0.25">
      <c r="A1020" s="2">
        <v>41441</v>
      </c>
      <c r="B1020" s="1">
        <v>73.634</v>
      </c>
    </row>
    <row r="1021" spans="1:2" x14ac:dyDescent="0.25">
      <c r="A1021" s="2">
        <v>41442</v>
      </c>
      <c r="B1021" s="1">
        <v>75.159499999999994</v>
      </c>
    </row>
    <row r="1022" spans="1:2" x14ac:dyDescent="0.25">
      <c r="A1022" s="2">
        <v>41443</v>
      </c>
      <c r="B1022" s="1">
        <v>69.251000000000005</v>
      </c>
    </row>
    <row r="1023" spans="1:2" x14ac:dyDescent="0.25">
      <c r="A1023" s="2">
        <v>41444</v>
      </c>
      <c r="B1023" s="1">
        <v>70.038499999999999</v>
      </c>
    </row>
    <row r="1024" spans="1:2" x14ac:dyDescent="0.25">
      <c r="A1024" s="2">
        <v>41445</v>
      </c>
      <c r="B1024" s="1">
        <v>74.813000000000002</v>
      </c>
    </row>
    <row r="1025" spans="1:2" x14ac:dyDescent="0.25">
      <c r="A1025" s="2">
        <v>41446</v>
      </c>
      <c r="B1025" s="1">
        <v>78.462500000000006</v>
      </c>
    </row>
    <row r="1026" spans="1:2" x14ac:dyDescent="0.25">
      <c r="A1026" s="2">
        <v>41447</v>
      </c>
      <c r="B1026" s="1">
        <v>77.418499999999995</v>
      </c>
    </row>
    <row r="1027" spans="1:2" x14ac:dyDescent="0.25">
      <c r="A1027" s="2">
        <v>41448</v>
      </c>
      <c r="B1027" s="1">
        <v>77.296999999999997</v>
      </c>
    </row>
    <row r="1028" spans="1:2" x14ac:dyDescent="0.25">
      <c r="A1028" s="2">
        <v>41449</v>
      </c>
      <c r="B1028" s="1">
        <v>75.56</v>
      </c>
    </row>
    <row r="1029" spans="1:2" x14ac:dyDescent="0.25">
      <c r="A1029" s="2">
        <v>41450</v>
      </c>
      <c r="B1029" s="1">
        <v>79.331000000000003</v>
      </c>
    </row>
    <row r="1030" spans="1:2" x14ac:dyDescent="0.25">
      <c r="A1030" s="2">
        <v>41451</v>
      </c>
      <c r="B1030" s="1">
        <v>75.784999999999997</v>
      </c>
    </row>
    <row r="1031" spans="1:2" x14ac:dyDescent="0.25">
      <c r="A1031" s="2">
        <v>41452</v>
      </c>
      <c r="B1031" s="1">
        <v>77.823499999999996</v>
      </c>
    </row>
    <row r="1032" spans="1:2" x14ac:dyDescent="0.25">
      <c r="A1032" s="2">
        <v>41453</v>
      </c>
      <c r="B1032" s="1">
        <v>73.188500000000005</v>
      </c>
    </row>
    <row r="1033" spans="1:2" x14ac:dyDescent="0.25">
      <c r="A1033" s="2">
        <v>41454</v>
      </c>
      <c r="B1033" s="1">
        <v>70.4255</v>
      </c>
    </row>
    <row r="1034" spans="1:2" x14ac:dyDescent="0.25">
      <c r="A1034" s="2">
        <v>41455</v>
      </c>
      <c r="B1034" s="1">
        <v>68.980999999999995</v>
      </c>
    </row>
    <row r="1035" spans="1:2" x14ac:dyDescent="0.25">
      <c r="A1035" s="2">
        <v>41456</v>
      </c>
      <c r="B1035" s="1">
        <v>66.501499999999993</v>
      </c>
    </row>
    <row r="1036" spans="1:2" x14ac:dyDescent="0.25">
      <c r="A1036" s="2">
        <v>41457</v>
      </c>
      <c r="B1036" s="1">
        <v>67.441999999999993</v>
      </c>
    </row>
    <row r="1037" spans="1:2" x14ac:dyDescent="0.25">
      <c r="A1037" s="2">
        <v>41458</v>
      </c>
      <c r="B1037" s="1">
        <v>70.623500000000007</v>
      </c>
    </row>
    <row r="1038" spans="1:2" x14ac:dyDescent="0.25">
      <c r="A1038" s="2">
        <v>41459</v>
      </c>
      <c r="B1038" s="1">
        <v>71.203999999999994</v>
      </c>
    </row>
    <row r="1039" spans="1:2" x14ac:dyDescent="0.25">
      <c r="A1039" s="2">
        <v>41460</v>
      </c>
      <c r="B1039" s="1">
        <v>74.165000000000006</v>
      </c>
    </row>
    <row r="1040" spans="1:2" x14ac:dyDescent="0.25">
      <c r="A1040" s="2">
        <v>41461</v>
      </c>
      <c r="B1040" s="1">
        <v>72.198499999999996</v>
      </c>
    </row>
    <row r="1041" spans="1:2" x14ac:dyDescent="0.25">
      <c r="A1041" s="2">
        <v>41462</v>
      </c>
      <c r="B1041" s="1">
        <v>75.150499999999994</v>
      </c>
    </row>
    <row r="1042" spans="1:2" x14ac:dyDescent="0.25">
      <c r="A1042" s="2">
        <v>41463</v>
      </c>
      <c r="B1042" s="1">
        <v>78.242000000000004</v>
      </c>
    </row>
    <row r="1043" spans="1:2" x14ac:dyDescent="0.25">
      <c r="A1043" s="2">
        <v>41464</v>
      </c>
      <c r="B1043" s="1">
        <v>81.630499999999998</v>
      </c>
    </row>
    <row r="1044" spans="1:2" x14ac:dyDescent="0.25">
      <c r="A1044" s="2">
        <v>41465</v>
      </c>
      <c r="B1044" s="1">
        <v>73.404499999999999</v>
      </c>
    </row>
    <row r="1045" spans="1:2" x14ac:dyDescent="0.25">
      <c r="A1045" s="2">
        <v>41466</v>
      </c>
      <c r="B1045" s="1">
        <v>69.421999999999997</v>
      </c>
    </row>
    <row r="1046" spans="1:2" x14ac:dyDescent="0.25">
      <c r="A1046" s="2">
        <v>41467</v>
      </c>
      <c r="B1046" s="1">
        <v>70.929500000000004</v>
      </c>
    </row>
    <row r="1047" spans="1:2" x14ac:dyDescent="0.25">
      <c r="A1047" s="2">
        <v>41468</v>
      </c>
      <c r="B1047" s="1">
        <v>74.003</v>
      </c>
    </row>
    <row r="1048" spans="1:2" x14ac:dyDescent="0.25">
      <c r="A1048" s="2">
        <v>41469</v>
      </c>
      <c r="B1048" s="1">
        <v>79.875500000000002</v>
      </c>
    </row>
    <row r="1049" spans="1:2" x14ac:dyDescent="0.25">
      <c r="A1049" s="2">
        <v>41470</v>
      </c>
      <c r="B1049" s="1">
        <v>80.388499999999993</v>
      </c>
    </row>
    <row r="1050" spans="1:2" x14ac:dyDescent="0.25">
      <c r="A1050" s="2">
        <v>41471</v>
      </c>
      <c r="B1050" s="1">
        <v>82.283000000000001</v>
      </c>
    </row>
    <row r="1051" spans="1:2" x14ac:dyDescent="0.25">
      <c r="A1051" s="2">
        <v>41472</v>
      </c>
      <c r="B1051" s="1">
        <v>83.394499999999994</v>
      </c>
    </row>
    <row r="1052" spans="1:2" x14ac:dyDescent="0.25">
      <c r="A1052" s="2">
        <v>41473</v>
      </c>
      <c r="B1052" s="1">
        <v>83.646500000000003</v>
      </c>
    </row>
    <row r="1053" spans="1:2" x14ac:dyDescent="0.25">
      <c r="A1053" s="2">
        <v>41474</v>
      </c>
      <c r="B1053" s="1">
        <v>82.876999999999995</v>
      </c>
    </row>
    <row r="1054" spans="1:2" x14ac:dyDescent="0.25">
      <c r="A1054" s="2">
        <v>41475</v>
      </c>
      <c r="B1054" s="1">
        <v>76.797499999999999</v>
      </c>
    </row>
    <row r="1055" spans="1:2" x14ac:dyDescent="0.25">
      <c r="A1055" s="2">
        <v>41476</v>
      </c>
      <c r="B1055" s="1">
        <v>77.229500000000002</v>
      </c>
    </row>
    <row r="1056" spans="1:2" x14ac:dyDescent="0.25">
      <c r="A1056" s="2">
        <v>41477</v>
      </c>
      <c r="B1056" s="1">
        <v>76.135999999999996</v>
      </c>
    </row>
    <row r="1057" spans="1:2" x14ac:dyDescent="0.25">
      <c r="A1057" s="2">
        <v>41478</v>
      </c>
      <c r="B1057" s="1">
        <v>71.078000000000003</v>
      </c>
    </row>
    <row r="1058" spans="1:2" x14ac:dyDescent="0.25">
      <c r="A1058" s="2">
        <v>41479</v>
      </c>
      <c r="B1058" s="1">
        <v>65.731999999999999</v>
      </c>
    </row>
    <row r="1059" spans="1:2" x14ac:dyDescent="0.25">
      <c r="A1059" s="2">
        <v>41480</v>
      </c>
      <c r="B1059" s="1">
        <v>68.481499999999997</v>
      </c>
    </row>
    <row r="1060" spans="1:2" x14ac:dyDescent="0.25">
      <c r="A1060" s="2">
        <v>41481</v>
      </c>
      <c r="B1060" s="1">
        <v>69.899000000000001</v>
      </c>
    </row>
    <row r="1061" spans="1:2" x14ac:dyDescent="0.25">
      <c r="A1061" s="2">
        <v>41482</v>
      </c>
      <c r="B1061" s="1">
        <v>63.513500000000001</v>
      </c>
    </row>
    <row r="1062" spans="1:2" x14ac:dyDescent="0.25">
      <c r="A1062" s="2">
        <v>41483</v>
      </c>
      <c r="B1062" s="1">
        <v>62.311999999999998</v>
      </c>
    </row>
    <row r="1063" spans="1:2" x14ac:dyDescent="0.25">
      <c r="A1063" s="2">
        <v>41484</v>
      </c>
      <c r="B1063" s="1">
        <v>66.051500000000004</v>
      </c>
    </row>
    <row r="1064" spans="1:2" x14ac:dyDescent="0.25">
      <c r="A1064" s="2">
        <v>41485</v>
      </c>
      <c r="B1064" s="1">
        <v>68.054000000000002</v>
      </c>
    </row>
    <row r="1065" spans="1:2" x14ac:dyDescent="0.25">
      <c r="A1065" s="2">
        <v>41486</v>
      </c>
      <c r="B1065" s="1">
        <v>68.5715</v>
      </c>
    </row>
    <row r="1066" spans="1:2" x14ac:dyDescent="0.25">
      <c r="A1066" s="2">
        <v>41487</v>
      </c>
      <c r="B1066" s="1">
        <v>70.155500000000004</v>
      </c>
    </row>
    <row r="1067" spans="1:2" x14ac:dyDescent="0.25">
      <c r="A1067" s="2">
        <v>41488</v>
      </c>
      <c r="B1067" s="1">
        <v>71.906000000000006</v>
      </c>
    </row>
    <row r="1068" spans="1:2" x14ac:dyDescent="0.25">
      <c r="A1068" s="2">
        <v>41489</v>
      </c>
      <c r="B1068" s="1">
        <v>69.948499999999996</v>
      </c>
    </row>
    <row r="1069" spans="1:2" x14ac:dyDescent="0.25">
      <c r="A1069" s="2">
        <v>41490</v>
      </c>
      <c r="B1069" s="1">
        <v>67.653499999999994</v>
      </c>
    </row>
    <row r="1070" spans="1:2" x14ac:dyDescent="0.25">
      <c r="A1070" s="2">
        <v>41491</v>
      </c>
      <c r="B1070" s="1">
        <v>69.021500000000003</v>
      </c>
    </row>
    <row r="1071" spans="1:2" x14ac:dyDescent="0.25">
      <c r="A1071" s="2">
        <v>41492</v>
      </c>
      <c r="B1071" s="1">
        <v>73.588999999999999</v>
      </c>
    </row>
    <row r="1072" spans="1:2" x14ac:dyDescent="0.25">
      <c r="A1072" s="2">
        <v>41493</v>
      </c>
      <c r="B1072" s="1">
        <v>76.4375</v>
      </c>
    </row>
    <row r="1073" spans="1:2" x14ac:dyDescent="0.25">
      <c r="A1073" s="2">
        <v>41494</v>
      </c>
      <c r="B1073" s="1">
        <v>73.314499999999995</v>
      </c>
    </row>
    <row r="1074" spans="1:2" x14ac:dyDescent="0.25">
      <c r="A1074" s="2">
        <v>41495</v>
      </c>
      <c r="B1074" s="1">
        <v>73.912999999999997</v>
      </c>
    </row>
    <row r="1075" spans="1:2" x14ac:dyDescent="0.25">
      <c r="A1075" s="2">
        <v>41496</v>
      </c>
      <c r="B1075" s="1">
        <v>73.183999999999997</v>
      </c>
    </row>
    <row r="1076" spans="1:2" x14ac:dyDescent="0.25">
      <c r="A1076" s="2">
        <v>41497</v>
      </c>
      <c r="B1076" s="1">
        <v>73.328000000000003</v>
      </c>
    </row>
    <row r="1077" spans="1:2" x14ac:dyDescent="0.25">
      <c r="A1077" s="2">
        <v>41498</v>
      </c>
      <c r="B1077" s="1">
        <v>74.016499999999994</v>
      </c>
    </row>
    <row r="1078" spans="1:2" x14ac:dyDescent="0.25">
      <c r="A1078" s="2">
        <v>41499</v>
      </c>
      <c r="B1078" s="1">
        <v>62.411000000000001</v>
      </c>
    </row>
    <row r="1079" spans="1:2" x14ac:dyDescent="0.25">
      <c r="A1079" s="2">
        <v>41500</v>
      </c>
      <c r="B1079" s="1">
        <v>60.808999999999997</v>
      </c>
    </row>
    <row r="1080" spans="1:2" x14ac:dyDescent="0.25">
      <c r="A1080" s="2">
        <v>41501</v>
      </c>
      <c r="B1080" s="1">
        <v>63.805999999999997</v>
      </c>
    </row>
    <row r="1081" spans="1:2" x14ac:dyDescent="0.25">
      <c r="A1081" s="2">
        <v>41502</v>
      </c>
      <c r="B1081" s="1">
        <v>67.104500000000002</v>
      </c>
    </row>
    <row r="1082" spans="1:2" x14ac:dyDescent="0.25">
      <c r="A1082" s="2">
        <v>41503</v>
      </c>
      <c r="B1082" s="1">
        <v>68.922499999999999</v>
      </c>
    </row>
    <row r="1083" spans="1:2" x14ac:dyDescent="0.25">
      <c r="A1083" s="2">
        <v>41504</v>
      </c>
      <c r="B1083" s="1">
        <v>70.704499999999996</v>
      </c>
    </row>
    <row r="1084" spans="1:2" x14ac:dyDescent="0.25">
      <c r="A1084" s="2">
        <v>41505</v>
      </c>
      <c r="B1084" s="1">
        <v>72.549499999999995</v>
      </c>
    </row>
    <row r="1085" spans="1:2" x14ac:dyDescent="0.25">
      <c r="A1085" s="2">
        <v>41506</v>
      </c>
      <c r="B1085" s="1">
        <v>75.47</v>
      </c>
    </row>
    <row r="1086" spans="1:2" x14ac:dyDescent="0.25">
      <c r="A1086" s="2">
        <v>41507</v>
      </c>
      <c r="B1086" s="1">
        <v>77.481499999999997</v>
      </c>
    </row>
    <row r="1087" spans="1:2" x14ac:dyDescent="0.25">
      <c r="A1087" s="2">
        <v>41508</v>
      </c>
      <c r="B1087" s="1">
        <v>73.998500000000007</v>
      </c>
    </row>
    <row r="1088" spans="1:2" x14ac:dyDescent="0.25">
      <c r="A1088" s="2">
        <v>41509</v>
      </c>
      <c r="B1088" s="1">
        <v>71.541499999999999</v>
      </c>
    </row>
    <row r="1089" spans="1:2" x14ac:dyDescent="0.25">
      <c r="A1089" s="2">
        <v>41510</v>
      </c>
      <c r="B1089" s="1">
        <v>72.540499999999994</v>
      </c>
    </row>
    <row r="1090" spans="1:2" x14ac:dyDescent="0.25">
      <c r="A1090" s="2">
        <v>41511</v>
      </c>
      <c r="B1090" s="1">
        <v>74.822000000000003</v>
      </c>
    </row>
    <row r="1091" spans="1:2" x14ac:dyDescent="0.25">
      <c r="A1091" s="2">
        <v>41512</v>
      </c>
      <c r="B1091" s="1">
        <v>77.256500000000003</v>
      </c>
    </row>
    <row r="1092" spans="1:2" x14ac:dyDescent="0.25">
      <c r="A1092" s="2">
        <v>41513</v>
      </c>
      <c r="B1092" s="1">
        <v>80.771000000000001</v>
      </c>
    </row>
    <row r="1093" spans="1:2" x14ac:dyDescent="0.25">
      <c r="A1093" s="2">
        <v>41514</v>
      </c>
      <c r="B1093" s="1">
        <v>78.853999999999999</v>
      </c>
    </row>
    <row r="1094" spans="1:2" x14ac:dyDescent="0.25">
      <c r="A1094" s="2">
        <v>41515</v>
      </c>
      <c r="B1094" s="1">
        <v>78.039500000000004</v>
      </c>
    </row>
    <row r="1095" spans="1:2" x14ac:dyDescent="0.25">
      <c r="A1095" s="2">
        <v>41516</v>
      </c>
      <c r="B1095" s="1">
        <v>80.811499999999995</v>
      </c>
    </row>
    <row r="1096" spans="1:2" x14ac:dyDescent="0.25">
      <c r="A1096" s="2">
        <v>41517</v>
      </c>
      <c r="B1096" s="1">
        <v>77.598500000000001</v>
      </c>
    </row>
    <row r="1097" spans="1:2" x14ac:dyDescent="0.25">
      <c r="A1097" s="2">
        <v>41518</v>
      </c>
      <c r="B1097" s="1">
        <v>74.871499999999997</v>
      </c>
    </row>
    <row r="1098" spans="1:2" x14ac:dyDescent="0.25">
      <c r="A1098" s="2">
        <v>41519</v>
      </c>
      <c r="B1098" s="1">
        <v>69.417500000000004</v>
      </c>
    </row>
    <row r="1099" spans="1:2" x14ac:dyDescent="0.25">
      <c r="A1099" s="2">
        <v>41520</v>
      </c>
      <c r="B1099" s="1">
        <v>65.561000000000007</v>
      </c>
    </row>
    <row r="1100" spans="1:2" x14ac:dyDescent="0.25">
      <c r="A1100" s="2">
        <v>41521</v>
      </c>
      <c r="B1100" s="1">
        <v>68.526499999999999</v>
      </c>
    </row>
    <row r="1101" spans="1:2" x14ac:dyDescent="0.25">
      <c r="A1101" s="2">
        <v>41522</v>
      </c>
      <c r="B1101" s="1">
        <v>68.742500000000007</v>
      </c>
    </row>
    <row r="1102" spans="1:2" x14ac:dyDescent="0.25">
      <c r="A1102" s="2">
        <v>41523</v>
      </c>
      <c r="B1102" s="1">
        <v>69.781999999999996</v>
      </c>
    </row>
    <row r="1103" spans="1:2" x14ac:dyDescent="0.25">
      <c r="A1103" s="2">
        <v>41524</v>
      </c>
      <c r="B1103" s="1">
        <v>74.462000000000003</v>
      </c>
    </row>
    <row r="1104" spans="1:2" x14ac:dyDescent="0.25">
      <c r="A1104" s="2">
        <v>41525</v>
      </c>
      <c r="B1104" s="1">
        <v>72.86</v>
      </c>
    </row>
    <row r="1105" spans="1:2" x14ac:dyDescent="0.25">
      <c r="A1105" s="2">
        <v>41526</v>
      </c>
      <c r="B1105" s="1">
        <v>78.948499999999996</v>
      </c>
    </row>
    <row r="1106" spans="1:2" x14ac:dyDescent="0.25">
      <c r="A1106" s="2">
        <v>41527</v>
      </c>
      <c r="B1106" s="1">
        <v>83.983999999999995</v>
      </c>
    </row>
    <row r="1107" spans="1:2" x14ac:dyDescent="0.25">
      <c r="A1107" s="2">
        <v>41528</v>
      </c>
      <c r="B1107" s="1">
        <v>82.147999999999996</v>
      </c>
    </row>
    <row r="1108" spans="1:2" x14ac:dyDescent="0.25">
      <c r="A1108" s="2">
        <v>41529</v>
      </c>
      <c r="B1108" s="1">
        <v>68.432000000000002</v>
      </c>
    </row>
    <row r="1109" spans="1:2" x14ac:dyDescent="0.25">
      <c r="A1109" s="2">
        <v>41530</v>
      </c>
      <c r="B1109" s="1">
        <v>55.377499999999998</v>
      </c>
    </row>
    <row r="1110" spans="1:2" x14ac:dyDescent="0.25">
      <c r="A1110" s="2">
        <v>41531</v>
      </c>
      <c r="B1110" s="1">
        <v>57.820999999999998</v>
      </c>
    </row>
    <row r="1111" spans="1:2" x14ac:dyDescent="0.25">
      <c r="A1111" s="2">
        <v>41532</v>
      </c>
      <c r="B1111" s="1">
        <v>60.917000000000002</v>
      </c>
    </row>
    <row r="1112" spans="1:2" x14ac:dyDescent="0.25">
      <c r="A1112" s="2">
        <v>41533</v>
      </c>
      <c r="B1112" s="1">
        <v>59.9405</v>
      </c>
    </row>
    <row r="1113" spans="1:2" x14ac:dyDescent="0.25">
      <c r="A1113" s="2">
        <v>41534</v>
      </c>
      <c r="B1113" s="1">
        <v>61.475000000000001</v>
      </c>
    </row>
    <row r="1114" spans="1:2" x14ac:dyDescent="0.25">
      <c r="A1114" s="2">
        <v>41535</v>
      </c>
      <c r="B1114" s="1">
        <v>70.029499999999999</v>
      </c>
    </row>
    <row r="1115" spans="1:2" x14ac:dyDescent="0.25">
      <c r="A1115" s="2">
        <v>41536</v>
      </c>
      <c r="B1115" s="1">
        <v>72.706999999999994</v>
      </c>
    </row>
    <row r="1116" spans="1:2" x14ac:dyDescent="0.25">
      <c r="A1116" s="2">
        <v>41537</v>
      </c>
      <c r="B1116" s="1">
        <v>66.600499999999997</v>
      </c>
    </row>
    <row r="1117" spans="1:2" x14ac:dyDescent="0.25">
      <c r="A1117" s="2">
        <v>41538</v>
      </c>
      <c r="B1117" s="1">
        <v>59.27</v>
      </c>
    </row>
    <row r="1118" spans="1:2" x14ac:dyDescent="0.25">
      <c r="A1118" s="2">
        <v>41539</v>
      </c>
      <c r="B1118" s="1">
        <v>56.588000000000001</v>
      </c>
    </row>
    <row r="1119" spans="1:2" x14ac:dyDescent="0.25">
      <c r="A1119" s="2">
        <v>41540</v>
      </c>
      <c r="B1119" s="1">
        <v>57.875</v>
      </c>
    </row>
    <row r="1120" spans="1:2" x14ac:dyDescent="0.25">
      <c r="A1120" s="2">
        <v>41541</v>
      </c>
      <c r="B1120" s="1">
        <v>61.024999999999999</v>
      </c>
    </row>
    <row r="1121" spans="1:2" x14ac:dyDescent="0.25">
      <c r="A1121" s="2">
        <v>41542</v>
      </c>
      <c r="B1121" s="1">
        <v>63.401000000000003</v>
      </c>
    </row>
    <row r="1122" spans="1:2" x14ac:dyDescent="0.25">
      <c r="A1122" s="2">
        <v>41543</v>
      </c>
      <c r="B1122" s="1">
        <v>64.332499999999996</v>
      </c>
    </row>
    <row r="1123" spans="1:2" x14ac:dyDescent="0.25">
      <c r="A1123" s="2">
        <v>41544</v>
      </c>
      <c r="B1123" s="1">
        <v>65.021000000000001</v>
      </c>
    </row>
    <row r="1124" spans="1:2" x14ac:dyDescent="0.25">
      <c r="A1124" s="2">
        <v>41545</v>
      </c>
      <c r="B1124" s="1">
        <v>66.888499999999993</v>
      </c>
    </row>
    <row r="1125" spans="1:2" x14ac:dyDescent="0.25">
      <c r="A1125" s="2">
        <v>41546</v>
      </c>
      <c r="B1125" s="1">
        <v>59.544499999999999</v>
      </c>
    </row>
    <row r="1126" spans="1:2" x14ac:dyDescent="0.25">
      <c r="A1126" s="2">
        <v>41547</v>
      </c>
      <c r="B1126" s="1">
        <v>63.823999999999998</v>
      </c>
    </row>
    <row r="1127" spans="1:2" x14ac:dyDescent="0.25">
      <c r="A1127" s="2">
        <v>41548</v>
      </c>
      <c r="B1127" s="1">
        <v>69.106999999999999</v>
      </c>
    </row>
    <row r="1128" spans="1:2" x14ac:dyDescent="0.25">
      <c r="A1128" s="2">
        <v>41549</v>
      </c>
      <c r="B1128" s="1">
        <v>71.802499999999995</v>
      </c>
    </row>
    <row r="1129" spans="1:2" x14ac:dyDescent="0.25">
      <c r="A1129" s="2">
        <v>41550</v>
      </c>
      <c r="B1129" s="1">
        <v>72.981499999999997</v>
      </c>
    </row>
    <row r="1130" spans="1:2" x14ac:dyDescent="0.25">
      <c r="A1130" s="2">
        <v>41551</v>
      </c>
      <c r="B1130" s="1">
        <v>73.017499999999998</v>
      </c>
    </row>
    <row r="1131" spans="1:2" x14ac:dyDescent="0.25">
      <c r="A1131" s="2">
        <v>41552</v>
      </c>
      <c r="B1131" s="1">
        <v>69.575000000000003</v>
      </c>
    </row>
    <row r="1132" spans="1:2" x14ac:dyDescent="0.25">
      <c r="A1132" s="2">
        <v>41553</v>
      </c>
      <c r="B1132" s="1">
        <v>55.0535</v>
      </c>
    </row>
    <row r="1133" spans="1:2" x14ac:dyDescent="0.25">
      <c r="A1133" s="2">
        <v>41554</v>
      </c>
      <c r="B1133" s="1">
        <v>53.0015</v>
      </c>
    </row>
    <row r="1134" spans="1:2" x14ac:dyDescent="0.25">
      <c r="A1134" s="2">
        <v>41555</v>
      </c>
      <c r="B1134" s="1">
        <v>58.2575</v>
      </c>
    </row>
    <row r="1135" spans="1:2" x14ac:dyDescent="0.25">
      <c r="A1135" s="2">
        <v>41556</v>
      </c>
      <c r="B1135" s="1">
        <v>59.261000000000003</v>
      </c>
    </row>
    <row r="1136" spans="1:2" x14ac:dyDescent="0.25">
      <c r="A1136" s="2">
        <v>41557</v>
      </c>
      <c r="B1136" s="1">
        <v>61.182499999999997</v>
      </c>
    </row>
    <row r="1137" spans="1:2" x14ac:dyDescent="0.25">
      <c r="A1137" s="2">
        <v>41558</v>
      </c>
      <c r="B1137" s="1">
        <v>62.500999999999998</v>
      </c>
    </row>
    <row r="1138" spans="1:2" x14ac:dyDescent="0.25">
      <c r="A1138" s="2">
        <v>41559</v>
      </c>
      <c r="B1138" s="1">
        <v>63.122</v>
      </c>
    </row>
    <row r="1139" spans="1:2" x14ac:dyDescent="0.25">
      <c r="A1139" s="2">
        <v>41560</v>
      </c>
      <c r="B1139" s="1">
        <v>55.215499999999999</v>
      </c>
    </row>
    <row r="1140" spans="1:2" x14ac:dyDescent="0.25">
      <c r="A1140" s="2">
        <v>41561</v>
      </c>
      <c r="B1140" s="1">
        <v>55.877000000000002</v>
      </c>
    </row>
    <row r="1141" spans="1:2" x14ac:dyDescent="0.25">
      <c r="A1141" s="2">
        <v>41562</v>
      </c>
      <c r="B1141" s="1">
        <v>58.64</v>
      </c>
    </row>
    <row r="1142" spans="1:2" x14ac:dyDescent="0.25">
      <c r="A1142" s="2">
        <v>41563</v>
      </c>
      <c r="B1142" s="1">
        <v>51.633499999999998</v>
      </c>
    </row>
    <row r="1143" spans="1:2" x14ac:dyDescent="0.25">
      <c r="A1143" s="2">
        <v>41564</v>
      </c>
      <c r="B1143" s="1">
        <v>47.295499999999997</v>
      </c>
    </row>
    <row r="1144" spans="1:2" x14ac:dyDescent="0.25">
      <c r="A1144" s="2">
        <v>41565</v>
      </c>
      <c r="B1144" s="1">
        <v>52.204999999999998</v>
      </c>
    </row>
    <row r="1145" spans="1:2" x14ac:dyDescent="0.25">
      <c r="A1145" s="2">
        <v>41566</v>
      </c>
      <c r="B1145" s="1">
        <v>47.034500000000001</v>
      </c>
    </row>
    <row r="1146" spans="1:2" x14ac:dyDescent="0.25">
      <c r="A1146" s="2">
        <v>41567</v>
      </c>
      <c r="B1146" s="1">
        <v>51.282499999999999</v>
      </c>
    </row>
    <row r="1147" spans="1:2" x14ac:dyDescent="0.25">
      <c r="A1147" s="2">
        <v>41568</v>
      </c>
      <c r="B1147" s="1">
        <v>44.707999999999998</v>
      </c>
    </row>
    <row r="1148" spans="1:2" x14ac:dyDescent="0.25">
      <c r="A1148" s="2">
        <v>41569</v>
      </c>
      <c r="B1148" s="1">
        <v>40.82</v>
      </c>
    </row>
    <row r="1149" spans="1:2" x14ac:dyDescent="0.25">
      <c r="A1149" s="2">
        <v>41570</v>
      </c>
      <c r="B1149" s="1">
        <v>40.018999999999998</v>
      </c>
    </row>
    <row r="1150" spans="1:2" x14ac:dyDescent="0.25">
      <c r="A1150" s="2">
        <v>41571</v>
      </c>
      <c r="B1150" s="1">
        <v>35.9465</v>
      </c>
    </row>
    <row r="1151" spans="1:2" x14ac:dyDescent="0.25">
      <c r="A1151" s="2">
        <v>41572</v>
      </c>
      <c r="B1151" s="1">
        <v>38.547499999999999</v>
      </c>
    </row>
    <row r="1152" spans="1:2" x14ac:dyDescent="0.25">
      <c r="A1152" s="2">
        <v>41573</v>
      </c>
      <c r="B1152" s="1">
        <v>43.853000000000002</v>
      </c>
    </row>
    <row r="1153" spans="1:2" x14ac:dyDescent="0.25">
      <c r="A1153" s="2">
        <v>41574</v>
      </c>
      <c r="B1153" s="1">
        <v>43.600999999999999</v>
      </c>
    </row>
    <row r="1154" spans="1:2" x14ac:dyDescent="0.25">
      <c r="A1154" s="2">
        <v>41575</v>
      </c>
      <c r="B1154" s="1">
        <v>46.904000000000003</v>
      </c>
    </row>
    <row r="1155" spans="1:2" x14ac:dyDescent="0.25">
      <c r="A1155" s="2">
        <v>41576</v>
      </c>
      <c r="B1155" s="1">
        <v>46.890500000000003</v>
      </c>
    </row>
    <row r="1156" spans="1:2" x14ac:dyDescent="0.25">
      <c r="A1156" s="2">
        <v>41577</v>
      </c>
      <c r="B1156" s="1">
        <v>56.84</v>
      </c>
    </row>
    <row r="1157" spans="1:2" x14ac:dyDescent="0.25">
      <c r="A1157" s="2">
        <v>41578</v>
      </c>
      <c r="B1157" s="1">
        <v>55.305500000000002</v>
      </c>
    </row>
    <row r="1158" spans="1:2" x14ac:dyDescent="0.25">
      <c r="A1158" s="2">
        <v>41579</v>
      </c>
      <c r="B1158" s="1">
        <v>48.600499999999997</v>
      </c>
    </row>
    <row r="1159" spans="1:2" x14ac:dyDescent="0.25">
      <c r="A1159" s="2">
        <v>41580</v>
      </c>
      <c r="B1159" s="1">
        <v>43.735999999999997</v>
      </c>
    </row>
    <row r="1160" spans="1:2" x14ac:dyDescent="0.25">
      <c r="A1160" s="2">
        <v>41581</v>
      </c>
      <c r="B1160" s="1">
        <v>43.218499999999999</v>
      </c>
    </row>
    <row r="1161" spans="1:2" x14ac:dyDescent="0.25">
      <c r="A1161" s="2">
        <v>41582</v>
      </c>
      <c r="B1161" s="1">
        <v>47.169499999999999</v>
      </c>
    </row>
    <row r="1162" spans="1:2" x14ac:dyDescent="0.25">
      <c r="A1162" s="2">
        <v>41583</v>
      </c>
      <c r="B1162" s="1">
        <v>54.067999999999998</v>
      </c>
    </row>
    <row r="1163" spans="1:2" x14ac:dyDescent="0.25">
      <c r="A1163" s="2">
        <v>41584</v>
      </c>
      <c r="B1163" s="1">
        <v>46.134500000000003</v>
      </c>
    </row>
    <row r="1164" spans="1:2" x14ac:dyDescent="0.25">
      <c r="A1164" s="2">
        <v>41585</v>
      </c>
      <c r="B1164" s="1">
        <v>38.470999999999997</v>
      </c>
    </row>
    <row r="1165" spans="1:2" x14ac:dyDescent="0.25">
      <c r="A1165" s="2">
        <v>41586</v>
      </c>
      <c r="B1165" s="1">
        <v>39.029000000000003</v>
      </c>
    </row>
    <row r="1166" spans="1:2" x14ac:dyDescent="0.25">
      <c r="A1166" s="2">
        <v>41587</v>
      </c>
      <c r="B1166" s="1">
        <v>49.869500000000002</v>
      </c>
    </row>
    <row r="1167" spans="1:2" x14ac:dyDescent="0.25">
      <c r="A1167" s="2">
        <v>41588</v>
      </c>
      <c r="B1167" s="1">
        <v>40.608499999999999</v>
      </c>
    </row>
    <row r="1168" spans="1:2" x14ac:dyDescent="0.25">
      <c r="A1168" s="2">
        <v>41589</v>
      </c>
      <c r="B1168" s="1">
        <v>39.280999999999999</v>
      </c>
    </row>
    <row r="1169" spans="1:2" x14ac:dyDescent="0.25">
      <c r="A1169" s="2">
        <v>41590</v>
      </c>
      <c r="B1169" s="1">
        <v>28.0535</v>
      </c>
    </row>
    <row r="1170" spans="1:2" x14ac:dyDescent="0.25">
      <c r="A1170" s="2">
        <v>41591</v>
      </c>
      <c r="B1170" s="1">
        <v>28.922000000000001</v>
      </c>
    </row>
    <row r="1171" spans="1:2" x14ac:dyDescent="0.25">
      <c r="A1171" s="2">
        <v>41592</v>
      </c>
      <c r="B1171" s="1">
        <v>40.945999999999998</v>
      </c>
    </row>
    <row r="1172" spans="1:2" x14ac:dyDescent="0.25">
      <c r="A1172" s="2">
        <v>41593</v>
      </c>
      <c r="B1172" s="1">
        <v>44.406500000000001</v>
      </c>
    </row>
    <row r="1173" spans="1:2" x14ac:dyDescent="0.25">
      <c r="A1173" s="2">
        <v>41594</v>
      </c>
      <c r="B1173" s="1">
        <v>54.144500000000001</v>
      </c>
    </row>
    <row r="1174" spans="1:2" x14ac:dyDescent="0.25">
      <c r="A1174" s="2">
        <v>41595</v>
      </c>
      <c r="B1174" s="1">
        <v>53.293999999999997</v>
      </c>
    </row>
    <row r="1175" spans="1:2" x14ac:dyDescent="0.25">
      <c r="A1175" s="2">
        <v>41596</v>
      </c>
      <c r="B1175" s="1">
        <v>39.996499999999997</v>
      </c>
    </row>
    <row r="1176" spans="1:2" x14ac:dyDescent="0.25">
      <c r="A1176" s="2">
        <v>41597</v>
      </c>
      <c r="B1176" s="1">
        <v>36.225499999999997</v>
      </c>
    </row>
    <row r="1177" spans="1:2" x14ac:dyDescent="0.25">
      <c r="A1177" s="2">
        <v>41598</v>
      </c>
      <c r="B1177" s="1">
        <v>38.079500000000003</v>
      </c>
    </row>
    <row r="1178" spans="1:2" x14ac:dyDescent="0.25">
      <c r="A1178" s="2">
        <v>41599</v>
      </c>
      <c r="B1178" s="1">
        <v>48.578000000000003</v>
      </c>
    </row>
    <row r="1179" spans="1:2" x14ac:dyDescent="0.25">
      <c r="A1179" s="2">
        <v>41600</v>
      </c>
      <c r="B1179" s="1">
        <v>37.183999999999997</v>
      </c>
    </row>
    <row r="1180" spans="1:2" x14ac:dyDescent="0.25">
      <c r="A1180" s="2">
        <v>41601</v>
      </c>
      <c r="B1180" s="1">
        <v>24.984500000000001</v>
      </c>
    </row>
    <row r="1181" spans="1:2" x14ac:dyDescent="0.25">
      <c r="A1181" s="2">
        <v>41602</v>
      </c>
      <c r="B1181" s="1">
        <v>21.425000000000001</v>
      </c>
    </row>
    <row r="1182" spans="1:2" x14ac:dyDescent="0.25">
      <c r="A1182" s="2">
        <v>41603</v>
      </c>
      <c r="B1182" s="1">
        <v>28.395499999999998</v>
      </c>
    </row>
    <row r="1183" spans="1:2" x14ac:dyDescent="0.25">
      <c r="A1183" s="2">
        <v>41604</v>
      </c>
      <c r="B1183" s="1">
        <v>28.872499999999999</v>
      </c>
    </row>
    <row r="1184" spans="1:2" x14ac:dyDescent="0.25">
      <c r="A1184" s="2">
        <v>41605</v>
      </c>
      <c r="B1184" s="1">
        <v>23.585000000000001</v>
      </c>
    </row>
    <row r="1185" spans="1:2" x14ac:dyDescent="0.25">
      <c r="A1185" s="2">
        <v>41606</v>
      </c>
      <c r="B1185" s="1">
        <v>27.630500000000001</v>
      </c>
    </row>
    <row r="1186" spans="1:2" x14ac:dyDescent="0.25">
      <c r="A1186" s="2">
        <v>41607</v>
      </c>
      <c r="B1186" s="1">
        <v>30.515000000000001</v>
      </c>
    </row>
    <row r="1187" spans="1:2" x14ac:dyDescent="0.25">
      <c r="A1187" s="2">
        <v>41608</v>
      </c>
      <c r="B1187" s="1">
        <v>38.651000000000003</v>
      </c>
    </row>
    <row r="1188" spans="1:2" x14ac:dyDescent="0.25">
      <c r="A1188" s="2">
        <v>41609</v>
      </c>
      <c r="B1188" s="1">
        <v>39.119</v>
      </c>
    </row>
    <row r="1189" spans="1:2" x14ac:dyDescent="0.25">
      <c r="A1189" s="2">
        <v>41610</v>
      </c>
      <c r="B1189" s="1">
        <v>38.497999999999998</v>
      </c>
    </row>
    <row r="1190" spans="1:2" x14ac:dyDescent="0.25">
      <c r="A1190" s="2">
        <v>41611</v>
      </c>
      <c r="B1190" s="1">
        <v>44.226500000000001</v>
      </c>
    </row>
    <row r="1191" spans="1:2" x14ac:dyDescent="0.25">
      <c r="A1191" s="2">
        <v>41612</v>
      </c>
      <c r="B1191" s="1">
        <v>52.155500000000004</v>
      </c>
    </row>
    <row r="1192" spans="1:2" x14ac:dyDescent="0.25">
      <c r="A1192" s="2">
        <v>41613</v>
      </c>
      <c r="B1192" s="1">
        <v>33.759500000000003</v>
      </c>
    </row>
    <row r="1193" spans="1:2" x14ac:dyDescent="0.25">
      <c r="A1193" s="2">
        <v>41614</v>
      </c>
      <c r="B1193" s="1">
        <v>22.230499999999999</v>
      </c>
    </row>
    <row r="1194" spans="1:2" x14ac:dyDescent="0.25">
      <c r="A1194" s="2">
        <v>41615</v>
      </c>
      <c r="B1194" s="1">
        <v>18.5855</v>
      </c>
    </row>
    <row r="1195" spans="1:2" x14ac:dyDescent="0.25">
      <c r="A1195" s="2">
        <v>41616</v>
      </c>
      <c r="B1195" s="1">
        <v>25.097000000000001</v>
      </c>
    </row>
    <row r="1196" spans="1:2" x14ac:dyDescent="0.25">
      <c r="A1196" s="2">
        <v>41617</v>
      </c>
      <c r="B1196" s="1">
        <v>19.399999999999999</v>
      </c>
    </row>
    <row r="1197" spans="1:2" x14ac:dyDescent="0.25">
      <c r="A1197" s="2">
        <v>41618</v>
      </c>
      <c r="B1197" s="1">
        <v>17.055499999999999</v>
      </c>
    </row>
    <row r="1198" spans="1:2" x14ac:dyDescent="0.25">
      <c r="A1198" s="2">
        <v>41619</v>
      </c>
      <c r="B1198" s="1">
        <v>14.738</v>
      </c>
    </row>
    <row r="1199" spans="1:2" x14ac:dyDescent="0.25">
      <c r="A1199" s="2">
        <v>41620</v>
      </c>
      <c r="B1199" s="1">
        <v>10.9085</v>
      </c>
    </row>
    <row r="1200" spans="1:2" x14ac:dyDescent="0.25">
      <c r="A1200" s="2">
        <v>41621</v>
      </c>
      <c r="B1200" s="1">
        <v>25.655000000000001</v>
      </c>
    </row>
    <row r="1201" spans="1:2" x14ac:dyDescent="0.25">
      <c r="A1201" s="2">
        <v>41622</v>
      </c>
      <c r="B1201" s="1">
        <v>26.914999999999999</v>
      </c>
    </row>
    <row r="1202" spans="1:2" x14ac:dyDescent="0.25">
      <c r="A1202" s="2">
        <v>41623</v>
      </c>
      <c r="B1202" s="1">
        <v>19.9985</v>
      </c>
    </row>
    <row r="1203" spans="1:2" x14ac:dyDescent="0.25">
      <c r="A1203" s="2">
        <v>41624</v>
      </c>
      <c r="B1203" s="1">
        <v>22.244</v>
      </c>
    </row>
    <row r="1204" spans="1:2" x14ac:dyDescent="0.25">
      <c r="A1204" s="2">
        <v>41625</v>
      </c>
      <c r="B1204" s="1">
        <v>23.985499999999998</v>
      </c>
    </row>
    <row r="1205" spans="1:2" x14ac:dyDescent="0.25">
      <c r="A1205" s="2">
        <v>41626</v>
      </c>
      <c r="B1205" s="1">
        <v>28.606999999999999</v>
      </c>
    </row>
    <row r="1206" spans="1:2" x14ac:dyDescent="0.25">
      <c r="A1206" s="2">
        <v>41627</v>
      </c>
      <c r="B1206" s="1">
        <v>43.0565</v>
      </c>
    </row>
    <row r="1207" spans="1:2" x14ac:dyDescent="0.25">
      <c r="A1207" s="2">
        <v>41628</v>
      </c>
      <c r="B1207" s="1">
        <v>47.349499999999999</v>
      </c>
    </row>
    <row r="1208" spans="1:2" x14ac:dyDescent="0.25">
      <c r="A1208" s="2">
        <v>41629</v>
      </c>
      <c r="B1208" s="1">
        <v>39.460999999999999</v>
      </c>
    </row>
    <row r="1209" spans="1:2" x14ac:dyDescent="0.25">
      <c r="A1209" s="2">
        <v>41630</v>
      </c>
      <c r="B1209" s="1">
        <v>33.773000000000003</v>
      </c>
    </row>
    <row r="1210" spans="1:2" x14ac:dyDescent="0.25">
      <c r="A1210" s="2">
        <v>41631</v>
      </c>
      <c r="B1210" s="1">
        <v>17.8565</v>
      </c>
    </row>
    <row r="1211" spans="1:2" x14ac:dyDescent="0.25">
      <c r="A1211" s="2">
        <v>41632</v>
      </c>
      <c r="B1211" s="1">
        <v>13.9955</v>
      </c>
    </row>
    <row r="1212" spans="1:2" x14ac:dyDescent="0.25">
      <c r="A1212" s="2">
        <v>41633</v>
      </c>
      <c r="B1212" s="1">
        <v>25.529</v>
      </c>
    </row>
    <row r="1213" spans="1:2" x14ac:dyDescent="0.25">
      <c r="A1213" s="2">
        <v>41634</v>
      </c>
      <c r="B1213" s="1">
        <v>28.863499999999998</v>
      </c>
    </row>
    <row r="1214" spans="1:2" x14ac:dyDescent="0.25">
      <c r="A1214" s="2">
        <v>41635</v>
      </c>
      <c r="B1214" s="1">
        <v>35.649500000000003</v>
      </c>
    </row>
    <row r="1215" spans="1:2" x14ac:dyDescent="0.25">
      <c r="A1215" s="2">
        <v>41636</v>
      </c>
      <c r="B1215" s="1">
        <v>40.6175</v>
      </c>
    </row>
    <row r="1216" spans="1:2" x14ac:dyDescent="0.25">
      <c r="A1216" s="2">
        <v>41637</v>
      </c>
      <c r="B1216" s="1">
        <v>31.838000000000001</v>
      </c>
    </row>
    <row r="1217" spans="1:2" x14ac:dyDescent="0.25">
      <c r="A1217" s="2">
        <v>41638</v>
      </c>
      <c r="B1217" s="1">
        <v>19.013000000000002</v>
      </c>
    </row>
    <row r="1218" spans="1:2" x14ac:dyDescent="0.25">
      <c r="A1218" s="2">
        <v>41639</v>
      </c>
      <c r="B1218" s="1">
        <v>20.434999999999999</v>
      </c>
    </row>
    <row r="1219" spans="1:2" x14ac:dyDescent="0.25">
      <c r="A1219" s="2">
        <v>41640</v>
      </c>
      <c r="B1219" s="1">
        <v>24.093499999999999</v>
      </c>
    </row>
    <row r="1220" spans="1:2" x14ac:dyDescent="0.25">
      <c r="A1220" s="2">
        <v>41641</v>
      </c>
      <c r="B1220" s="1">
        <v>9.7070000000000007</v>
      </c>
    </row>
    <row r="1221" spans="1:2" x14ac:dyDescent="0.25">
      <c r="A1221" s="2">
        <v>41642</v>
      </c>
      <c r="B1221" s="1">
        <v>9.9004999999999992</v>
      </c>
    </row>
    <row r="1222" spans="1:2" x14ac:dyDescent="0.25">
      <c r="A1222" s="2">
        <v>41643</v>
      </c>
      <c r="B1222" s="1">
        <v>28.8995</v>
      </c>
    </row>
    <row r="1223" spans="1:2" x14ac:dyDescent="0.25">
      <c r="A1223" s="2">
        <v>41644</v>
      </c>
      <c r="B1223" s="1">
        <v>15.705500000000001</v>
      </c>
    </row>
    <row r="1224" spans="1:2" x14ac:dyDescent="0.25">
      <c r="A1224" s="2">
        <v>41645</v>
      </c>
      <c r="B1224" s="1">
        <v>-8.266</v>
      </c>
    </row>
    <row r="1225" spans="1:2" x14ac:dyDescent="0.25">
      <c r="A1225" s="2">
        <v>41646</v>
      </c>
      <c r="B1225" s="1">
        <v>0.13550000000000001</v>
      </c>
    </row>
    <row r="1226" spans="1:2" x14ac:dyDescent="0.25">
      <c r="A1226" s="2">
        <v>41647</v>
      </c>
      <c r="B1226" s="1">
        <v>14.513</v>
      </c>
    </row>
    <row r="1227" spans="1:2" x14ac:dyDescent="0.25">
      <c r="A1227" s="2">
        <v>41648</v>
      </c>
      <c r="B1227" s="1">
        <v>21.407</v>
      </c>
    </row>
    <row r="1228" spans="1:2" x14ac:dyDescent="0.25">
      <c r="A1228" s="2">
        <v>41649</v>
      </c>
      <c r="B1228" s="1">
        <v>38.435000000000002</v>
      </c>
    </row>
    <row r="1229" spans="1:2" x14ac:dyDescent="0.25">
      <c r="A1229" s="2">
        <v>41650</v>
      </c>
      <c r="B1229" s="1">
        <v>36.149000000000001</v>
      </c>
    </row>
    <row r="1230" spans="1:2" x14ac:dyDescent="0.25">
      <c r="A1230" s="2">
        <v>41651</v>
      </c>
      <c r="B1230" s="1">
        <v>37.6205</v>
      </c>
    </row>
    <row r="1231" spans="1:2" x14ac:dyDescent="0.25">
      <c r="A1231" s="2">
        <v>41652</v>
      </c>
      <c r="B1231" s="1">
        <v>37.017499999999998</v>
      </c>
    </row>
    <row r="1232" spans="1:2" x14ac:dyDescent="0.25">
      <c r="A1232" s="2">
        <v>41653</v>
      </c>
      <c r="B1232" s="1">
        <v>33.642499999999998</v>
      </c>
    </row>
    <row r="1233" spans="1:2" x14ac:dyDescent="0.25">
      <c r="A1233" s="2">
        <v>41654</v>
      </c>
      <c r="B1233" s="1">
        <v>21.407</v>
      </c>
    </row>
    <row r="1234" spans="1:2" x14ac:dyDescent="0.25">
      <c r="A1234" s="2">
        <v>41655</v>
      </c>
      <c r="B1234" s="1">
        <v>27.6035</v>
      </c>
    </row>
    <row r="1235" spans="1:2" x14ac:dyDescent="0.25">
      <c r="A1235" s="2">
        <v>41656</v>
      </c>
      <c r="B1235" s="1">
        <v>16.929500000000001</v>
      </c>
    </row>
    <row r="1236" spans="1:2" x14ac:dyDescent="0.25">
      <c r="A1236" s="2">
        <v>41657</v>
      </c>
      <c r="B1236" s="1">
        <v>18.432500000000001</v>
      </c>
    </row>
    <row r="1237" spans="1:2" x14ac:dyDescent="0.25">
      <c r="A1237" s="2">
        <v>41658</v>
      </c>
      <c r="B1237" s="1">
        <v>27.486499999999999</v>
      </c>
    </row>
    <row r="1238" spans="1:2" x14ac:dyDescent="0.25">
      <c r="A1238" s="2">
        <v>41659</v>
      </c>
      <c r="B1238" s="1">
        <v>27.536000000000001</v>
      </c>
    </row>
    <row r="1239" spans="1:2" x14ac:dyDescent="0.25">
      <c r="A1239" s="2">
        <v>41660</v>
      </c>
      <c r="B1239" s="1">
        <v>9.6125000000000007</v>
      </c>
    </row>
    <row r="1240" spans="1:2" x14ac:dyDescent="0.25">
      <c r="A1240" s="2">
        <v>41661</v>
      </c>
      <c r="B1240" s="1">
        <v>9.6890000000000001</v>
      </c>
    </row>
    <row r="1241" spans="1:2" x14ac:dyDescent="0.25">
      <c r="A1241" s="2">
        <v>41662</v>
      </c>
      <c r="B1241" s="1">
        <v>2.4664999999999999</v>
      </c>
    </row>
    <row r="1242" spans="1:2" x14ac:dyDescent="0.25">
      <c r="A1242" s="2">
        <v>41663</v>
      </c>
      <c r="B1242" s="1">
        <v>10.282999999999999</v>
      </c>
    </row>
    <row r="1243" spans="1:2" x14ac:dyDescent="0.25">
      <c r="A1243" s="2">
        <v>41664</v>
      </c>
      <c r="B1243" s="1">
        <v>21.285499999999999</v>
      </c>
    </row>
    <row r="1244" spans="1:2" x14ac:dyDescent="0.25">
      <c r="A1244" s="2">
        <v>41665</v>
      </c>
      <c r="B1244" s="1">
        <v>23.8415</v>
      </c>
    </row>
    <row r="1245" spans="1:2" x14ac:dyDescent="0.25">
      <c r="A1245" s="2">
        <v>41666</v>
      </c>
      <c r="B1245" s="1">
        <v>0.88700000000000001</v>
      </c>
    </row>
    <row r="1246" spans="1:2" x14ac:dyDescent="0.25">
      <c r="A1246" s="2">
        <v>41667</v>
      </c>
      <c r="B1246" s="1">
        <v>-0.84099999999999997</v>
      </c>
    </row>
    <row r="1247" spans="1:2" x14ac:dyDescent="0.25">
      <c r="A1247" s="2">
        <v>41668</v>
      </c>
      <c r="B1247" s="1">
        <v>11.336</v>
      </c>
    </row>
    <row r="1248" spans="1:2" x14ac:dyDescent="0.25">
      <c r="A1248" s="2">
        <v>41669</v>
      </c>
      <c r="B1248" s="1">
        <v>24.872</v>
      </c>
    </row>
    <row r="1249" spans="1:2" x14ac:dyDescent="0.25">
      <c r="A1249" s="2">
        <v>41670</v>
      </c>
      <c r="B1249" s="1">
        <v>30.267499999999998</v>
      </c>
    </row>
    <row r="1250" spans="1:2" x14ac:dyDescent="0.25">
      <c r="A1250" s="2">
        <v>41671</v>
      </c>
      <c r="B1250" s="1">
        <v>34.555999999999997</v>
      </c>
    </row>
    <row r="1251" spans="1:2" x14ac:dyDescent="0.25">
      <c r="A1251" s="2">
        <v>41672</v>
      </c>
      <c r="B1251" s="1">
        <v>19.526</v>
      </c>
    </row>
    <row r="1252" spans="1:2" x14ac:dyDescent="0.25">
      <c r="A1252" s="2">
        <v>41673</v>
      </c>
      <c r="B1252" s="1">
        <v>17.883500000000002</v>
      </c>
    </row>
    <row r="1253" spans="1:2" x14ac:dyDescent="0.25">
      <c r="A1253" s="2">
        <v>41674</v>
      </c>
      <c r="B1253" s="1">
        <v>19.913</v>
      </c>
    </row>
    <row r="1254" spans="1:2" x14ac:dyDescent="0.25">
      <c r="A1254" s="2">
        <v>41675</v>
      </c>
      <c r="B1254" s="1">
        <v>18.221</v>
      </c>
    </row>
    <row r="1255" spans="1:2" x14ac:dyDescent="0.25">
      <c r="A1255" s="2">
        <v>41676</v>
      </c>
      <c r="B1255" s="1">
        <v>2.714</v>
      </c>
    </row>
    <row r="1256" spans="1:2" x14ac:dyDescent="0.25">
      <c r="A1256" s="2">
        <v>41677</v>
      </c>
      <c r="B1256" s="1">
        <v>3.6004999999999998</v>
      </c>
    </row>
    <row r="1257" spans="1:2" x14ac:dyDescent="0.25">
      <c r="A1257" s="2">
        <v>41678</v>
      </c>
      <c r="B1257" s="1">
        <v>14.962999999999999</v>
      </c>
    </row>
    <row r="1258" spans="1:2" x14ac:dyDescent="0.25">
      <c r="A1258" s="2">
        <v>41679</v>
      </c>
      <c r="B1258" s="1">
        <v>13.451000000000001</v>
      </c>
    </row>
    <row r="1259" spans="1:2" x14ac:dyDescent="0.25">
      <c r="A1259" s="2">
        <v>41680</v>
      </c>
      <c r="B1259" s="1">
        <v>3.5375000000000001</v>
      </c>
    </row>
    <row r="1260" spans="1:2" x14ac:dyDescent="0.25">
      <c r="A1260" s="2">
        <v>41681</v>
      </c>
      <c r="B1260" s="1">
        <v>5.4725000000000001</v>
      </c>
    </row>
    <row r="1261" spans="1:2" x14ac:dyDescent="0.25">
      <c r="A1261" s="2">
        <v>41682</v>
      </c>
      <c r="B1261" s="1">
        <v>13.077500000000001</v>
      </c>
    </row>
    <row r="1262" spans="1:2" x14ac:dyDescent="0.25">
      <c r="A1262" s="2">
        <v>41683</v>
      </c>
      <c r="B1262" s="1">
        <v>20.957000000000001</v>
      </c>
    </row>
    <row r="1263" spans="1:2" x14ac:dyDescent="0.25">
      <c r="A1263" s="2">
        <v>41684</v>
      </c>
      <c r="B1263" s="1">
        <v>18.918500000000002</v>
      </c>
    </row>
    <row r="1264" spans="1:2" x14ac:dyDescent="0.25">
      <c r="A1264" s="2">
        <v>41685</v>
      </c>
      <c r="B1264" s="1">
        <v>19.247</v>
      </c>
    </row>
    <row r="1265" spans="1:2" x14ac:dyDescent="0.25">
      <c r="A1265" s="2">
        <v>41686</v>
      </c>
      <c r="B1265" s="1">
        <v>22.554500000000001</v>
      </c>
    </row>
    <row r="1266" spans="1:2" x14ac:dyDescent="0.25">
      <c r="A1266" s="2">
        <v>41687</v>
      </c>
      <c r="B1266" s="1">
        <v>27.59</v>
      </c>
    </row>
    <row r="1267" spans="1:2" x14ac:dyDescent="0.25">
      <c r="A1267" s="2">
        <v>41688</v>
      </c>
      <c r="B1267" s="1">
        <v>35.3705</v>
      </c>
    </row>
    <row r="1268" spans="1:2" x14ac:dyDescent="0.25">
      <c r="A1268" s="2">
        <v>41689</v>
      </c>
      <c r="B1268" s="1">
        <v>38.3855</v>
      </c>
    </row>
    <row r="1269" spans="1:2" x14ac:dyDescent="0.25">
      <c r="A1269" s="2">
        <v>41690</v>
      </c>
      <c r="B1269" s="1">
        <v>45.005000000000003</v>
      </c>
    </row>
    <row r="1270" spans="1:2" x14ac:dyDescent="0.25">
      <c r="A1270" s="2">
        <v>41691</v>
      </c>
      <c r="B1270" s="1">
        <v>35.028500000000001</v>
      </c>
    </row>
    <row r="1271" spans="1:2" x14ac:dyDescent="0.25">
      <c r="A1271" s="2">
        <v>41692</v>
      </c>
      <c r="B1271" s="1">
        <v>36.522500000000001</v>
      </c>
    </row>
    <row r="1272" spans="1:2" x14ac:dyDescent="0.25">
      <c r="A1272" s="2">
        <v>41693</v>
      </c>
      <c r="B1272" s="1">
        <v>24.9665</v>
      </c>
    </row>
    <row r="1273" spans="1:2" x14ac:dyDescent="0.25">
      <c r="A1273" s="2">
        <v>41694</v>
      </c>
      <c r="B1273" s="1">
        <v>23.585000000000001</v>
      </c>
    </row>
    <row r="1274" spans="1:2" x14ac:dyDescent="0.25">
      <c r="A1274" s="2">
        <v>41695</v>
      </c>
      <c r="B1274" s="1">
        <v>18.378499999999999</v>
      </c>
    </row>
    <row r="1275" spans="1:2" x14ac:dyDescent="0.25">
      <c r="A1275" s="2">
        <v>41696</v>
      </c>
      <c r="B1275" s="1">
        <v>14.4275</v>
      </c>
    </row>
    <row r="1276" spans="1:2" x14ac:dyDescent="0.25">
      <c r="A1276" s="2">
        <v>41697</v>
      </c>
      <c r="B1276" s="1">
        <v>11.7995</v>
      </c>
    </row>
    <row r="1277" spans="1:2" x14ac:dyDescent="0.25">
      <c r="A1277" s="2">
        <v>41698</v>
      </c>
      <c r="B1277" s="1">
        <v>19.386500000000002</v>
      </c>
    </row>
    <row r="1278" spans="1:2" x14ac:dyDescent="0.25">
      <c r="A1278" s="2">
        <v>41699</v>
      </c>
      <c r="B1278" s="1">
        <v>29.403500000000001</v>
      </c>
    </row>
    <row r="1279" spans="1:2" x14ac:dyDescent="0.25">
      <c r="A1279" s="2">
        <v>41700</v>
      </c>
      <c r="B1279" s="1">
        <v>14.049589729999999</v>
      </c>
    </row>
    <row r="1280" spans="1:2" x14ac:dyDescent="0.25">
      <c r="A1280" s="2">
        <v>41701</v>
      </c>
      <c r="B1280" s="1">
        <v>10.368499999999999</v>
      </c>
    </row>
    <row r="1281" spans="1:2" x14ac:dyDescent="0.25">
      <c r="A1281" s="2">
        <v>41702</v>
      </c>
      <c r="B1281" s="1">
        <v>17.217500000000001</v>
      </c>
    </row>
    <row r="1282" spans="1:2" x14ac:dyDescent="0.25">
      <c r="A1282" s="2">
        <v>41703</v>
      </c>
      <c r="B1282" s="1">
        <v>22.455500000000001</v>
      </c>
    </row>
    <row r="1283" spans="1:2" x14ac:dyDescent="0.25">
      <c r="A1283" s="2">
        <v>41704</v>
      </c>
      <c r="B1283" s="1">
        <v>24.624500000000001</v>
      </c>
    </row>
    <row r="1284" spans="1:2" x14ac:dyDescent="0.25">
      <c r="A1284" s="2">
        <v>41705</v>
      </c>
      <c r="B1284" s="1">
        <v>33.152000000000001</v>
      </c>
    </row>
    <row r="1285" spans="1:2" x14ac:dyDescent="0.25">
      <c r="A1285" s="2">
        <v>41706</v>
      </c>
      <c r="B1285" s="1">
        <v>30.654499999999999</v>
      </c>
    </row>
    <row r="1286" spans="1:2" x14ac:dyDescent="0.25">
      <c r="A1286" s="2">
        <v>41707</v>
      </c>
      <c r="B1286" s="1">
        <v>30.546500000000002</v>
      </c>
    </row>
    <row r="1287" spans="1:2" x14ac:dyDescent="0.25">
      <c r="A1287" s="2">
        <v>41708</v>
      </c>
      <c r="B1287" s="1">
        <v>46.0715</v>
      </c>
    </row>
    <row r="1288" spans="1:2" x14ac:dyDescent="0.25">
      <c r="A1288" s="2">
        <v>41709</v>
      </c>
      <c r="B1288" s="1">
        <v>48.082999999999998</v>
      </c>
    </row>
    <row r="1289" spans="1:2" x14ac:dyDescent="0.25">
      <c r="A1289" s="2">
        <v>41710</v>
      </c>
      <c r="B1289" s="1">
        <v>21.83</v>
      </c>
    </row>
    <row r="1290" spans="1:2" x14ac:dyDescent="0.25">
      <c r="A1290" s="2">
        <v>41711</v>
      </c>
      <c r="B1290" s="1">
        <v>24.853999999999999</v>
      </c>
    </row>
    <row r="1291" spans="1:2" x14ac:dyDescent="0.25">
      <c r="A1291" s="2">
        <v>41712</v>
      </c>
      <c r="B1291" s="1">
        <v>44.9285</v>
      </c>
    </row>
    <row r="1292" spans="1:2" x14ac:dyDescent="0.25">
      <c r="A1292" s="2">
        <v>41713</v>
      </c>
      <c r="B1292" s="1">
        <v>38.039000000000001</v>
      </c>
    </row>
    <row r="1293" spans="1:2" x14ac:dyDescent="0.25">
      <c r="A1293" s="2">
        <v>41714</v>
      </c>
      <c r="B1293" s="1">
        <v>23.8505</v>
      </c>
    </row>
    <row r="1294" spans="1:2" x14ac:dyDescent="0.25">
      <c r="A1294" s="2">
        <v>41715</v>
      </c>
      <c r="B1294" s="1">
        <v>27.1381856</v>
      </c>
    </row>
    <row r="1295" spans="1:2" x14ac:dyDescent="0.25">
      <c r="A1295" s="2">
        <v>41716</v>
      </c>
      <c r="B1295" s="1">
        <v>38.264000000000003</v>
      </c>
    </row>
    <row r="1296" spans="1:2" x14ac:dyDescent="0.25">
      <c r="A1296" s="2">
        <v>41717</v>
      </c>
      <c r="B1296" s="1">
        <v>40.563499999999998</v>
      </c>
    </row>
    <row r="1297" spans="1:2" x14ac:dyDescent="0.25">
      <c r="A1297" s="2">
        <v>41718</v>
      </c>
      <c r="B1297" s="1">
        <v>39.339500000000001</v>
      </c>
    </row>
    <row r="1298" spans="1:2" x14ac:dyDescent="0.25">
      <c r="A1298" s="2">
        <v>41719</v>
      </c>
      <c r="B1298" s="1">
        <v>48.055999999999997</v>
      </c>
    </row>
    <row r="1299" spans="1:2" x14ac:dyDescent="0.25">
      <c r="A1299" s="2">
        <v>41720</v>
      </c>
      <c r="B1299" s="1">
        <v>35.865499999999997</v>
      </c>
    </row>
    <row r="1300" spans="1:2" x14ac:dyDescent="0.25">
      <c r="A1300" s="2">
        <v>41721</v>
      </c>
      <c r="B1300" s="1">
        <v>27.342500000000001</v>
      </c>
    </row>
    <row r="1301" spans="1:2" x14ac:dyDescent="0.25">
      <c r="A1301" s="2">
        <v>41722</v>
      </c>
      <c r="B1301" s="1">
        <v>28.2425</v>
      </c>
    </row>
    <row r="1302" spans="1:2" x14ac:dyDescent="0.25">
      <c r="A1302" s="2">
        <v>41723</v>
      </c>
      <c r="B1302" s="1">
        <v>25.303999999999998</v>
      </c>
    </row>
    <row r="1303" spans="1:2" x14ac:dyDescent="0.25">
      <c r="A1303" s="2">
        <v>41724</v>
      </c>
      <c r="B1303" s="1">
        <v>28.507999999999999</v>
      </c>
    </row>
    <row r="1304" spans="1:2" x14ac:dyDescent="0.25">
      <c r="A1304" s="2">
        <v>41725</v>
      </c>
      <c r="B1304" s="1">
        <v>45.554000000000002</v>
      </c>
    </row>
    <row r="1305" spans="1:2" x14ac:dyDescent="0.25">
      <c r="A1305" s="2">
        <v>41726</v>
      </c>
      <c r="B1305" s="1">
        <v>42.354500000000002</v>
      </c>
    </row>
    <row r="1306" spans="1:2" x14ac:dyDescent="0.25">
      <c r="A1306" s="2">
        <v>41727</v>
      </c>
      <c r="B1306" s="1">
        <v>33.264499999999998</v>
      </c>
    </row>
    <row r="1307" spans="1:2" x14ac:dyDescent="0.25">
      <c r="A1307" s="2">
        <v>41728</v>
      </c>
      <c r="B1307" s="1">
        <v>40.473500000000001</v>
      </c>
    </row>
    <row r="1308" spans="1:2" x14ac:dyDescent="0.25">
      <c r="A1308" s="2">
        <v>41729</v>
      </c>
      <c r="B1308" s="1">
        <v>51.017000000000003</v>
      </c>
    </row>
    <row r="1309" spans="1:2" x14ac:dyDescent="0.25">
      <c r="A1309" s="2">
        <v>41730</v>
      </c>
      <c r="B1309" s="1">
        <v>50.503999999999998</v>
      </c>
    </row>
    <row r="1310" spans="1:2" x14ac:dyDescent="0.25">
      <c r="A1310" s="2">
        <v>41731</v>
      </c>
      <c r="B1310" s="1">
        <v>49.014499999999998</v>
      </c>
    </row>
    <row r="1311" spans="1:2" x14ac:dyDescent="0.25">
      <c r="A1311" s="2">
        <v>41732</v>
      </c>
      <c r="B1311" s="1">
        <v>46.926499999999997</v>
      </c>
    </row>
    <row r="1312" spans="1:2" x14ac:dyDescent="0.25">
      <c r="A1312" s="2">
        <v>41733</v>
      </c>
      <c r="B1312" s="1">
        <v>43.762999999999998</v>
      </c>
    </row>
    <row r="1313" spans="1:2" x14ac:dyDescent="0.25">
      <c r="A1313" s="2">
        <v>41734</v>
      </c>
      <c r="B1313" s="1">
        <v>40.203499999999998</v>
      </c>
    </row>
    <row r="1314" spans="1:2" x14ac:dyDescent="0.25">
      <c r="A1314" s="2">
        <v>41735</v>
      </c>
      <c r="B1314" s="1">
        <v>44.478499999999997</v>
      </c>
    </row>
    <row r="1315" spans="1:2" x14ac:dyDescent="0.25">
      <c r="A1315" s="2">
        <v>41736</v>
      </c>
      <c r="B1315" s="1">
        <v>44.905999999999999</v>
      </c>
    </row>
    <row r="1316" spans="1:2" x14ac:dyDescent="0.25">
      <c r="A1316" s="2">
        <v>41737</v>
      </c>
      <c r="B1316" s="1">
        <v>46.363999999999997</v>
      </c>
    </row>
    <row r="1317" spans="1:2" x14ac:dyDescent="0.25">
      <c r="A1317" s="2">
        <v>41738</v>
      </c>
      <c r="B1317" s="1">
        <v>48.519500000000001</v>
      </c>
    </row>
    <row r="1318" spans="1:2" x14ac:dyDescent="0.25">
      <c r="A1318" s="2">
        <v>41739</v>
      </c>
      <c r="B1318" s="1">
        <v>58.140500000000003</v>
      </c>
    </row>
    <row r="1319" spans="1:2" x14ac:dyDescent="0.25">
      <c r="A1319" s="2">
        <v>41740</v>
      </c>
      <c r="B1319" s="1">
        <v>55.872500000000002</v>
      </c>
    </row>
    <row r="1320" spans="1:2" x14ac:dyDescent="0.25">
      <c r="A1320" s="2">
        <v>41741</v>
      </c>
      <c r="B1320" s="1">
        <v>62.892499999999998</v>
      </c>
    </row>
    <row r="1321" spans="1:2" x14ac:dyDescent="0.25">
      <c r="A1321" s="2">
        <v>41742</v>
      </c>
      <c r="B1321" s="1">
        <v>67.347499999999997</v>
      </c>
    </row>
    <row r="1322" spans="1:2" x14ac:dyDescent="0.25">
      <c r="A1322" s="2">
        <v>41743</v>
      </c>
      <c r="B1322" s="1">
        <v>42.628999999999998</v>
      </c>
    </row>
    <row r="1323" spans="1:2" x14ac:dyDescent="0.25">
      <c r="A1323" s="2">
        <v>41744</v>
      </c>
      <c r="B1323" s="1">
        <v>32.279000000000003</v>
      </c>
    </row>
    <row r="1324" spans="1:2" x14ac:dyDescent="0.25">
      <c r="A1324" s="2">
        <v>41745</v>
      </c>
      <c r="B1324" s="1">
        <v>39.776000000000003</v>
      </c>
    </row>
    <row r="1325" spans="1:2" x14ac:dyDescent="0.25">
      <c r="A1325" s="2">
        <v>41746</v>
      </c>
      <c r="B1325" s="1">
        <v>52.204999999999998</v>
      </c>
    </row>
    <row r="1326" spans="1:2" x14ac:dyDescent="0.25">
      <c r="A1326" s="2">
        <v>41747</v>
      </c>
      <c r="B1326" s="1">
        <v>53.289499999999997</v>
      </c>
    </row>
    <row r="1327" spans="1:2" x14ac:dyDescent="0.25">
      <c r="A1327" s="2">
        <v>41748</v>
      </c>
      <c r="B1327" s="1">
        <v>53.131999999999998</v>
      </c>
    </row>
    <row r="1328" spans="1:2" x14ac:dyDescent="0.25">
      <c r="A1328" s="2">
        <v>41749</v>
      </c>
      <c r="B1328" s="1">
        <v>59.211500000000001</v>
      </c>
    </row>
    <row r="1329" spans="1:2" x14ac:dyDescent="0.25">
      <c r="A1329" s="2">
        <v>41750</v>
      </c>
      <c r="B1329" s="1">
        <v>62.775500000000001</v>
      </c>
    </row>
    <row r="1330" spans="1:2" x14ac:dyDescent="0.25">
      <c r="A1330" s="2">
        <v>41751</v>
      </c>
      <c r="B1330" s="1">
        <v>47.093000000000004</v>
      </c>
    </row>
    <row r="1331" spans="1:2" x14ac:dyDescent="0.25">
      <c r="A1331" s="2">
        <v>41752</v>
      </c>
      <c r="B1331" s="1">
        <v>48.911000000000001</v>
      </c>
    </row>
    <row r="1332" spans="1:2" x14ac:dyDescent="0.25">
      <c r="A1332" s="2">
        <v>41753</v>
      </c>
      <c r="B1332" s="1">
        <v>55.49</v>
      </c>
    </row>
    <row r="1333" spans="1:2" x14ac:dyDescent="0.25">
      <c r="A1333" s="2">
        <v>41754</v>
      </c>
      <c r="B1333" s="1">
        <v>56.664499999999997</v>
      </c>
    </row>
    <row r="1334" spans="1:2" x14ac:dyDescent="0.25">
      <c r="A1334" s="2">
        <v>41755</v>
      </c>
      <c r="B1334" s="1">
        <v>56.084000000000003</v>
      </c>
    </row>
    <row r="1335" spans="1:2" x14ac:dyDescent="0.25">
      <c r="A1335" s="2">
        <v>41756</v>
      </c>
      <c r="B1335" s="1">
        <v>57.420499999999997</v>
      </c>
    </row>
    <row r="1336" spans="1:2" x14ac:dyDescent="0.25">
      <c r="A1336" s="2">
        <v>41757</v>
      </c>
      <c r="B1336" s="1">
        <v>54.810499999999998</v>
      </c>
    </row>
    <row r="1337" spans="1:2" x14ac:dyDescent="0.25">
      <c r="A1337" s="2">
        <v>41758</v>
      </c>
      <c r="B1337" s="1">
        <v>60.988999999999997</v>
      </c>
    </row>
    <row r="1338" spans="1:2" x14ac:dyDescent="0.25">
      <c r="A1338" s="2">
        <v>41759</v>
      </c>
      <c r="B1338" s="1">
        <v>50.868499999999997</v>
      </c>
    </row>
    <row r="1339" spans="1:2" x14ac:dyDescent="0.25">
      <c r="A1339" s="2">
        <v>41760</v>
      </c>
      <c r="B1339" s="1">
        <v>48.573500000000003</v>
      </c>
    </row>
    <row r="1340" spans="1:2" x14ac:dyDescent="0.25">
      <c r="A1340" s="2">
        <v>41761</v>
      </c>
      <c r="B1340" s="1">
        <v>50.063000000000002</v>
      </c>
    </row>
    <row r="1341" spans="1:2" x14ac:dyDescent="0.25">
      <c r="A1341" s="2">
        <v>41762</v>
      </c>
      <c r="B1341" s="1">
        <v>57.146000000000001</v>
      </c>
    </row>
    <row r="1342" spans="1:2" x14ac:dyDescent="0.25">
      <c r="A1342" s="2">
        <v>41763</v>
      </c>
      <c r="B1342" s="1">
        <v>54.783499999999997</v>
      </c>
    </row>
    <row r="1343" spans="1:2" x14ac:dyDescent="0.25">
      <c r="A1343" s="2">
        <v>41764</v>
      </c>
      <c r="B1343" s="1">
        <v>57.406999999999996</v>
      </c>
    </row>
    <row r="1344" spans="1:2" x14ac:dyDescent="0.25">
      <c r="A1344" s="2">
        <v>41765</v>
      </c>
      <c r="B1344" s="1">
        <v>61.209499999999998</v>
      </c>
    </row>
    <row r="1345" spans="1:2" x14ac:dyDescent="0.25">
      <c r="A1345" s="2">
        <v>41766</v>
      </c>
      <c r="B1345" s="1">
        <v>69.691999999999993</v>
      </c>
    </row>
    <row r="1346" spans="1:2" x14ac:dyDescent="0.25">
      <c r="A1346" s="2">
        <v>41767</v>
      </c>
      <c r="B1346" s="1">
        <v>74.281999999999996</v>
      </c>
    </row>
    <row r="1347" spans="1:2" x14ac:dyDescent="0.25">
      <c r="A1347" s="2">
        <v>41768</v>
      </c>
      <c r="B1347" s="1">
        <v>64.503500000000003</v>
      </c>
    </row>
    <row r="1348" spans="1:2" x14ac:dyDescent="0.25">
      <c r="A1348" s="2">
        <v>41769</v>
      </c>
      <c r="B1348" s="1">
        <v>65.39</v>
      </c>
    </row>
    <row r="1349" spans="1:2" x14ac:dyDescent="0.25">
      <c r="A1349" s="2">
        <v>41770</v>
      </c>
      <c r="B1349" s="1">
        <v>71.644999999999996</v>
      </c>
    </row>
    <row r="1350" spans="1:2" x14ac:dyDescent="0.25">
      <c r="A1350" s="2">
        <v>41771</v>
      </c>
      <c r="B1350" s="1">
        <v>73.710499999999996</v>
      </c>
    </row>
    <row r="1351" spans="1:2" x14ac:dyDescent="0.25">
      <c r="A1351" s="2">
        <v>41772</v>
      </c>
      <c r="B1351" s="1">
        <v>65.731999999999999</v>
      </c>
    </row>
    <row r="1352" spans="1:2" x14ac:dyDescent="0.25">
      <c r="A1352" s="2">
        <v>41773</v>
      </c>
      <c r="B1352" s="1">
        <v>53.104999999999997</v>
      </c>
    </row>
    <row r="1353" spans="1:2" x14ac:dyDescent="0.25">
      <c r="A1353" s="2">
        <v>41774</v>
      </c>
      <c r="B1353" s="1">
        <v>45.810499999999998</v>
      </c>
    </row>
    <row r="1354" spans="1:2" x14ac:dyDescent="0.25">
      <c r="A1354" s="2">
        <v>41775</v>
      </c>
      <c r="B1354" s="1">
        <v>45.014000000000003</v>
      </c>
    </row>
    <row r="1355" spans="1:2" x14ac:dyDescent="0.25">
      <c r="A1355" s="2">
        <v>41776</v>
      </c>
      <c r="B1355" s="1">
        <v>47.916499999999999</v>
      </c>
    </row>
    <row r="1356" spans="1:2" x14ac:dyDescent="0.25">
      <c r="A1356" s="2">
        <v>41777</v>
      </c>
      <c r="B1356" s="1">
        <v>53.613500000000002</v>
      </c>
    </row>
    <row r="1357" spans="1:2" x14ac:dyDescent="0.25">
      <c r="A1357" s="2">
        <v>41778</v>
      </c>
      <c r="B1357" s="1">
        <v>59.688499999999998</v>
      </c>
    </row>
    <row r="1358" spans="1:2" x14ac:dyDescent="0.25">
      <c r="A1358" s="2">
        <v>41779</v>
      </c>
      <c r="B1358" s="1">
        <v>72.198499999999996</v>
      </c>
    </row>
    <row r="1359" spans="1:2" x14ac:dyDescent="0.25">
      <c r="A1359" s="2">
        <v>41780</v>
      </c>
      <c r="B1359" s="1">
        <v>71.685500000000005</v>
      </c>
    </row>
    <row r="1360" spans="1:2" x14ac:dyDescent="0.25">
      <c r="A1360" s="2">
        <v>41781</v>
      </c>
      <c r="B1360" s="1">
        <v>63.247999999999998</v>
      </c>
    </row>
    <row r="1361" spans="1:2" x14ac:dyDescent="0.25">
      <c r="A1361" s="2">
        <v>41782</v>
      </c>
      <c r="B1361" s="1">
        <v>61.115000000000002</v>
      </c>
    </row>
    <row r="1362" spans="1:2" x14ac:dyDescent="0.25">
      <c r="A1362" s="2">
        <v>41783</v>
      </c>
      <c r="B1362" s="1">
        <v>65.799499999999995</v>
      </c>
    </row>
    <row r="1363" spans="1:2" x14ac:dyDescent="0.25">
      <c r="A1363" s="2">
        <v>41784</v>
      </c>
      <c r="B1363" s="1">
        <v>70.506500000000003</v>
      </c>
    </row>
    <row r="1364" spans="1:2" x14ac:dyDescent="0.25">
      <c r="A1364" s="2">
        <v>41785</v>
      </c>
      <c r="B1364" s="1">
        <v>75.334999999999994</v>
      </c>
    </row>
    <row r="1365" spans="1:2" x14ac:dyDescent="0.25">
      <c r="A1365" s="2">
        <v>41786</v>
      </c>
      <c r="B1365" s="1">
        <v>74.1875</v>
      </c>
    </row>
    <row r="1366" spans="1:2" x14ac:dyDescent="0.25">
      <c r="A1366" s="2">
        <v>41787</v>
      </c>
      <c r="B1366" s="1">
        <v>72.680000000000007</v>
      </c>
    </row>
    <row r="1367" spans="1:2" x14ac:dyDescent="0.25">
      <c r="A1367" s="2">
        <v>41788</v>
      </c>
      <c r="B1367" s="1">
        <v>71.302999999999997</v>
      </c>
    </row>
    <row r="1368" spans="1:2" x14ac:dyDescent="0.25">
      <c r="A1368" s="2">
        <v>41789</v>
      </c>
      <c r="B1368" s="1">
        <v>71.955500000000001</v>
      </c>
    </row>
    <row r="1369" spans="1:2" x14ac:dyDescent="0.25">
      <c r="A1369" s="2">
        <v>41790</v>
      </c>
      <c r="B1369" s="1">
        <v>73.548500000000004</v>
      </c>
    </row>
    <row r="1370" spans="1:2" x14ac:dyDescent="0.25">
      <c r="A1370" s="2">
        <v>41791</v>
      </c>
      <c r="B1370" s="1">
        <v>76.685000000000002</v>
      </c>
    </row>
    <row r="1371" spans="1:2" x14ac:dyDescent="0.25">
      <c r="A1371" s="2">
        <v>41792</v>
      </c>
      <c r="B1371" s="1">
        <v>73.863500000000002</v>
      </c>
    </row>
    <row r="1372" spans="1:2" x14ac:dyDescent="0.25">
      <c r="A1372" s="2">
        <v>41793</v>
      </c>
      <c r="B1372" s="1">
        <v>72.941000000000003</v>
      </c>
    </row>
    <row r="1373" spans="1:2" x14ac:dyDescent="0.25">
      <c r="A1373" s="2">
        <v>41794</v>
      </c>
      <c r="B1373" s="1">
        <v>62.586500000000001</v>
      </c>
    </row>
    <row r="1374" spans="1:2" x14ac:dyDescent="0.25">
      <c r="A1374" s="2">
        <v>41795</v>
      </c>
      <c r="B1374" s="1">
        <v>65.174000000000007</v>
      </c>
    </row>
    <row r="1375" spans="1:2" x14ac:dyDescent="0.25">
      <c r="A1375" s="2">
        <v>41796</v>
      </c>
      <c r="B1375" s="1">
        <v>68.409499999999994</v>
      </c>
    </row>
    <row r="1376" spans="1:2" x14ac:dyDescent="0.25">
      <c r="A1376" s="2">
        <v>41797</v>
      </c>
      <c r="B1376" s="1">
        <v>71.977999999999994</v>
      </c>
    </row>
    <row r="1377" spans="1:2" x14ac:dyDescent="0.25">
      <c r="A1377" s="2">
        <v>41798</v>
      </c>
      <c r="B1377" s="1">
        <v>67.149500000000003</v>
      </c>
    </row>
    <row r="1378" spans="1:2" x14ac:dyDescent="0.25">
      <c r="A1378" s="2">
        <v>41799</v>
      </c>
      <c r="B1378" s="1">
        <v>69.206000000000003</v>
      </c>
    </row>
    <row r="1379" spans="1:2" x14ac:dyDescent="0.25">
      <c r="A1379" s="2">
        <v>41800</v>
      </c>
      <c r="B1379" s="1">
        <v>69.034999999999997</v>
      </c>
    </row>
    <row r="1380" spans="1:2" x14ac:dyDescent="0.25">
      <c r="A1380" s="2">
        <v>41801</v>
      </c>
      <c r="B1380" s="1">
        <v>69.102500000000006</v>
      </c>
    </row>
    <row r="1381" spans="1:2" x14ac:dyDescent="0.25">
      <c r="A1381" s="2">
        <v>41802</v>
      </c>
      <c r="B1381" s="1">
        <v>70.794499999999999</v>
      </c>
    </row>
    <row r="1382" spans="1:2" x14ac:dyDescent="0.25">
      <c r="A1382" s="2">
        <v>41803</v>
      </c>
      <c r="B1382" s="1">
        <v>60.6965</v>
      </c>
    </row>
    <row r="1383" spans="1:2" x14ac:dyDescent="0.25">
      <c r="A1383" s="2">
        <v>41804</v>
      </c>
      <c r="B1383" s="1">
        <v>65.956999999999994</v>
      </c>
    </row>
    <row r="1384" spans="1:2" x14ac:dyDescent="0.25">
      <c r="A1384" s="2">
        <v>41805</v>
      </c>
      <c r="B1384" s="1">
        <v>73.418000000000006</v>
      </c>
    </row>
    <row r="1385" spans="1:2" x14ac:dyDescent="0.25">
      <c r="A1385" s="2">
        <v>41806</v>
      </c>
      <c r="B1385" s="1">
        <v>79.825999999999993</v>
      </c>
    </row>
    <row r="1386" spans="1:2" x14ac:dyDescent="0.25">
      <c r="A1386" s="2">
        <v>41807</v>
      </c>
      <c r="B1386" s="1">
        <v>82.328000000000003</v>
      </c>
    </row>
    <row r="1387" spans="1:2" x14ac:dyDescent="0.25">
      <c r="A1387" s="2">
        <v>41808</v>
      </c>
      <c r="B1387" s="1">
        <v>79.394000000000005</v>
      </c>
    </row>
    <row r="1388" spans="1:2" x14ac:dyDescent="0.25">
      <c r="A1388" s="2">
        <v>41809</v>
      </c>
      <c r="B1388" s="1">
        <v>77.27</v>
      </c>
    </row>
    <row r="1389" spans="1:2" x14ac:dyDescent="0.25">
      <c r="A1389" s="2">
        <v>41810</v>
      </c>
      <c r="B1389" s="1">
        <v>75.227000000000004</v>
      </c>
    </row>
    <row r="1390" spans="1:2" x14ac:dyDescent="0.25">
      <c r="A1390" s="2">
        <v>41811</v>
      </c>
      <c r="B1390" s="1">
        <v>75.951499999999996</v>
      </c>
    </row>
    <row r="1391" spans="1:2" x14ac:dyDescent="0.25">
      <c r="A1391" s="2">
        <v>41812</v>
      </c>
      <c r="B1391" s="1">
        <v>77</v>
      </c>
    </row>
    <row r="1392" spans="1:2" x14ac:dyDescent="0.25">
      <c r="A1392" s="2">
        <v>41813</v>
      </c>
      <c r="B1392" s="1">
        <v>78.660499999999999</v>
      </c>
    </row>
    <row r="1393" spans="1:2" x14ac:dyDescent="0.25">
      <c r="A1393" s="2">
        <v>41814</v>
      </c>
      <c r="B1393" s="1">
        <v>73.031000000000006</v>
      </c>
    </row>
    <row r="1394" spans="1:2" x14ac:dyDescent="0.25">
      <c r="A1394" s="2">
        <v>41815</v>
      </c>
      <c r="B1394" s="1">
        <v>73.917500000000004</v>
      </c>
    </row>
    <row r="1395" spans="1:2" x14ac:dyDescent="0.25">
      <c r="A1395" s="2">
        <v>41816</v>
      </c>
      <c r="B1395" s="1">
        <v>74.817499999999995</v>
      </c>
    </row>
    <row r="1396" spans="1:2" x14ac:dyDescent="0.25">
      <c r="A1396" s="2">
        <v>41817</v>
      </c>
      <c r="B1396" s="1">
        <v>77.5715</v>
      </c>
    </row>
    <row r="1397" spans="1:2" x14ac:dyDescent="0.25">
      <c r="A1397" s="2">
        <v>41818</v>
      </c>
      <c r="B1397" s="1">
        <v>78.349999999999994</v>
      </c>
    </row>
    <row r="1398" spans="1:2" x14ac:dyDescent="0.25">
      <c r="A1398" s="2">
        <v>41819</v>
      </c>
      <c r="B1398" s="1">
        <v>77.36</v>
      </c>
    </row>
    <row r="1399" spans="1:2" x14ac:dyDescent="0.25">
      <c r="A1399" s="2">
        <v>41820</v>
      </c>
      <c r="B1399" s="1">
        <v>76.635499999999993</v>
      </c>
    </row>
    <row r="1400" spans="1:2" x14ac:dyDescent="0.25">
      <c r="A1400" s="2">
        <v>41821</v>
      </c>
      <c r="B1400" s="1">
        <v>76.005499999999998</v>
      </c>
    </row>
    <row r="1401" spans="1:2" x14ac:dyDescent="0.25">
      <c r="A1401" s="2">
        <v>41822</v>
      </c>
      <c r="B1401" s="1">
        <v>67.739000000000004</v>
      </c>
    </row>
    <row r="1402" spans="1:2" x14ac:dyDescent="0.25">
      <c r="A1402" s="2">
        <v>41823</v>
      </c>
      <c r="B1402" s="1">
        <v>63.702500000000001</v>
      </c>
    </row>
    <row r="1403" spans="1:2" x14ac:dyDescent="0.25">
      <c r="A1403" s="2">
        <v>41824</v>
      </c>
      <c r="B1403" s="1">
        <v>67.554500000000004</v>
      </c>
    </row>
    <row r="1404" spans="1:2" x14ac:dyDescent="0.25">
      <c r="A1404" s="2">
        <v>41825</v>
      </c>
      <c r="B1404" s="1">
        <v>69.894499999999994</v>
      </c>
    </row>
    <row r="1405" spans="1:2" x14ac:dyDescent="0.25">
      <c r="A1405" s="2">
        <v>41826</v>
      </c>
      <c r="B1405" s="1">
        <v>74.034499999999994</v>
      </c>
    </row>
    <row r="1406" spans="1:2" x14ac:dyDescent="0.25">
      <c r="A1406" s="2">
        <v>41827</v>
      </c>
      <c r="B1406" s="1">
        <v>77.378</v>
      </c>
    </row>
    <row r="1407" spans="1:2" x14ac:dyDescent="0.25">
      <c r="A1407" s="2">
        <v>41828</v>
      </c>
      <c r="B1407" s="1">
        <v>71.9375</v>
      </c>
    </row>
    <row r="1408" spans="1:2" x14ac:dyDescent="0.25">
      <c r="A1408" s="2">
        <v>41829</v>
      </c>
      <c r="B1408" s="1">
        <v>69.732500000000002</v>
      </c>
    </row>
    <row r="1409" spans="1:2" x14ac:dyDescent="0.25">
      <c r="A1409" s="2">
        <v>41830</v>
      </c>
      <c r="B1409" s="1">
        <v>68.958500000000001</v>
      </c>
    </row>
    <row r="1410" spans="1:2" x14ac:dyDescent="0.25">
      <c r="A1410" s="2">
        <v>41831</v>
      </c>
      <c r="B1410" s="1">
        <v>73.485500000000002</v>
      </c>
    </row>
    <row r="1411" spans="1:2" x14ac:dyDescent="0.25">
      <c r="A1411" s="2">
        <v>41832</v>
      </c>
      <c r="B1411" s="1">
        <v>75.870500000000007</v>
      </c>
    </row>
    <row r="1412" spans="1:2" x14ac:dyDescent="0.25">
      <c r="A1412" s="2">
        <v>41833</v>
      </c>
      <c r="B1412" s="1">
        <v>76.748000000000005</v>
      </c>
    </row>
    <row r="1413" spans="1:2" x14ac:dyDescent="0.25">
      <c r="A1413" s="2">
        <v>41834</v>
      </c>
      <c r="B1413" s="1">
        <v>70.655000000000001</v>
      </c>
    </row>
    <row r="1414" spans="1:2" x14ac:dyDescent="0.25">
      <c r="A1414" s="2">
        <v>41835</v>
      </c>
      <c r="B1414" s="1">
        <v>62.037500000000001</v>
      </c>
    </row>
    <row r="1415" spans="1:2" x14ac:dyDescent="0.25">
      <c r="A1415" s="2">
        <v>41836</v>
      </c>
      <c r="B1415" s="1">
        <v>62.384</v>
      </c>
    </row>
    <row r="1416" spans="1:2" x14ac:dyDescent="0.25">
      <c r="A1416" s="2">
        <v>41837</v>
      </c>
      <c r="B1416" s="1">
        <v>66.236000000000004</v>
      </c>
    </row>
    <row r="1417" spans="1:2" x14ac:dyDescent="0.25">
      <c r="A1417" s="2">
        <v>41838</v>
      </c>
      <c r="B1417" s="1">
        <v>67.977500000000006</v>
      </c>
    </row>
    <row r="1418" spans="1:2" x14ac:dyDescent="0.25">
      <c r="A1418" s="2">
        <v>41839</v>
      </c>
      <c r="B1418" s="1">
        <v>68.409499999999994</v>
      </c>
    </row>
    <row r="1419" spans="1:2" x14ac:dyDescent="0.25">
      <c r="A1419" s="2">
        <v>41840</v>
      </c>
      <c r="B1419" s="1">
        <v>72.441500000000005</v>
      </c>
    </row>
    <row r="1420" spans="1:2" x14ac:dyDescent="0.25">
      <c r="A1420" s="2">
        <v>41841</v>
      </c>
      <c r="B1420" s="1">
        <v>75.578000000000003</v>
      </c>
    </row>
    <row r="1421" spans="1:2" x14ac:dyDescent="0.25">
      <c r="A1421" s="2">
        <v>41842</v>
      </c>
      <c r="B1421" s="1">
        <v>78.894499999999994</v>
      </c>
    </row>
    <row r="1422" spans="1:2" x14ac:dyDescent="0.25">
      <c r="A1422" s="2">
        <v>41843</v>
      </c>
      <c r="B1422" s="1">
        <v>67.991</v>
      </c>
    </row>
    <row r="1423" spans="1:2" x14ac:dyDescent="0.25">
      <c r="A1423" s="2">
        <v>41844</v>
      </c>
      <c r="B1423" s="1">
        <v>65.5655</v>
      </c>
    </row>
    <row r="1424" spans="1:2" x14ac:dyDescent="0.25">
      <c r="A1424" s="2">
        <v>41845</v>
      </c>
      <c r="B1424" s="1">
        <v>68.454499999999996</v>
      </c>
    </row>
    <row r="1425" spans="1:2" x14ac:dyDescent="0.25">
      <c r="A1425" s="2">
        <v>41846</v>
      </c>
      <c r="B1425" s="1">
        <v>74.254999999999995</v>
      </c>
    </row>
    <row r="1426" spans="1:2" x14ac:dyDescent="0.25">
      <c r="A1426" s="2">
        <v>41847</v>
      </c>
      <c r="B1426" s="1">
        <v>73.989500000000007</v>
      </c>
    </row>
    <row r="1427" spans="1:2" x14ac:dyDescent="0.25">
      <c r="A1427" s="2">
        <v>41848</v>
      </c>
      <c r="B1427" s="1">
        <v>61.587499999999999</v>
      </c>
    </row>
    <row r="1428" spans="1:2" x14ac:dyDescent="0.25">
      <c r="A1428" s="2">
        <v>41849</v>
      </c>
      <c r="B1428" s="1">
        <v>64.733000000000004</v>
      </c>
    </row>
    <row r="1429" spans="1:2" x14ac:dyDescent="0.25">
      <c r="A1429" s="2">
        <v>41850</v>
      </c>
      <c r="B1429" s="1">
        <v>68.009</v>
      </c>
    </row>
    <row r="1430" spans="1:2" x14ac:dyDescent="0.25">
      <c r="A1430" s="2">
        <v>41851</v>
      </c>
      <c r="B1430" s="1">
        <v>71.257999999999996</v>
      </c>
    </row>
    <row r="1431" spans="1:2" x14ac:dyDescent="0.25">
      <c r="A1431" s="2">
        <v>41852</v>
      </c>
      <c r="B1431" s="1">
        <v>70.461500000000001</v>
      </c>
    </row>
    <row r="1432" spans="1:2" x14ac:dyDescent="0.25">
      <c r="A1432" s="2">
        <v>41853</v>
      </c>
      <c r="B1432" s="1">
        <v>71.653999999999996</v>
      </c>
    </row>
    <row r="1433" spans="1:2" x14ac:dyDescent="0.25">
      <c r="A1433" s="2">
        <v>41854</v>
      </c>
      <c r="B1433" s="1">
        <v>73.093999999999994</v>
      </c>
    </row>
    <row r="1434" spans="1:2" x14ac:dyDescent="0.25">
      <c r="A1434" s="2">
        <v>41855</v>
      </c>
      <c r="B1434" s="1">
        <v>74.970500000000001</v>
      </c>
    </row>
    <row r="1435" spans="1:2" x14ac:dyDescent="0.25">
      <c r="A1435" s="2">
        <v>41856</v>
      </c>
      <c r="B1435" s="1">
        <v>72.158000000000001</v>
      </c>
    </row>
    <row r="1436" spans="1:2" x14ac:dyDescent="0.25">
      <c r="A1436" s="2">
        <v>41857</v>
      </c>
      <c r="B1436" s="1">
        <v>72.185000000000002</v>
      </c>
    </row>
    <row r="1437" spans="1:2" x14ac:dyDescent="0.25">
      <c r="A1437" s="2">
        <v>41858</v>
      </c>
      <c r="B1437" s="1">
        <v>71.1995</v>
      </c>
    </row>
    <row r="1438" spans="1:2" x14ac:dyDescent="0.25">
      <c r="A1438" s="2">
        <v>41859</v>
      </c>
      <c r="B1438" s="1">
        <v>72.5</v>
      </c>
    </row>
    <row r="1439" spans="1:2" x14ac:dyDescent="0.25">
      <c r="A1439" s="2">
        <v>41860</v>
      </c>
      <c r="B1439" s="1">
        <v>74.308999999999997</v>
      </c>
    </row>
    <row r="1440" spans="1:2" x14ac:dyDescent="0.25">
      <c r="A1440" s="2">
        <v>41861</v>
      </c>
      <c r="B1440" s="1">
        <v>76.307000000000002</v>
      </c>
    </row>
    <row r="1441" spans="1:2" x14ac:dyDescent="0.25">
      <c r="A1441" s="2">
        <v>41862</v>
      </c>
      <c r="B1441" s="1">
        <v>73.557500000000005</v>
      </c>
    </row>
    <row r="1442" spans="1:2" x14ac:dyDescent="0.25">
      <c r="A1442" s="2">
        <v>41863</v>
      </c>
      <c r="B1442" s="1">
        <v>63.756500000000003</v>
      </c>
    </row>
    <row r="1443" spans="1:2" x14ac:dyDescent="0.25">
      <c r="A1443" s="2">
        <v>41864</v>
      </c>
      <c r="B1443" s="1">
        <v>68.004499999999993</v>
      </c>
    </row>
    <row r="1444" spans="1:2" x14ac:dyDescent="0.25">
      <c r="A1444" s="2">
        <v>41865</v>
      </c>
      <c r="B1444" s="1">
        <v>63.432499999999997</v>
      </c>
    </row>
    <row r="1445" spans="1:2" x14ac:dyDescent="0.25">
      <c r="A1445" s="2">
        <v>41866</v>
      </c>
      <c r="B1445" s="1">
        <v>65.061499999999995</v>
      </c>
    </row>
    <row r="1446" spans="1:2" x14ac:dyDescent="0.25">
      <c r="A1446" s="2">
        <v>41867</v>
      </c>
      <c r="B1446" s="1">
        <v>68.989999999999995</v>
      </c>
    </row>
    <row r="1447" spans="1:2" x14ac:dyDescent="0.25">
      <c r="A1447" s="2">
        <v>41868</v>
      </c>
      <c r="B1447" s="1">
        <v>72.706999999999994</v>
      </c>
    </row>
    <row r="1448" spans="1:2" x14ac:dyDescent="0.25">
      <c r="A1448" s="2">
        <v>41869</v>
      </c>
      <c r="B1448" s="1">
        <v>74.1785</v>
      </c>
    </row>
    <row r="1449" spans="1:2" x14ac:dyDescent="0.25">
      <c r="A1449" s="2">
        <v>41870</v>
      </c>
      <c r="B1449" s="1">
        <v>75.609499999999997</v>
      </c>
    </row>
    <row r="1450" spans="1:2" x14ac:dyDescent="0.25">
      <c r="A1450" s="2">
        <v>41871</v>
      </c>
      <c r="B1450" s="1">
        <v>75.906499999999994</v>
      </c>
    </row>
    <row r="1451" spans="1:2" x14ac:dyDescent="0.25">
      <c r="A1451" s="2">
        <v>41872</v>
      </c>
      <c r="B1451" s="1">
        <v>76.918999999999997</v>
      </c>
    </row>
    <row r="1452" spans="1:2" x14ac:dyDescent="0.25">
      <c r="A1452" s="2">
        <v>41873</v>
      </c>
      <c r="B1452" s="1">
        <v>78.480500000000006</v>
      </c>
    </row>
    <row r="1453" spans="1:2" x14ac:dyDescent="0.25">
      <c r="A1453" s="2">
        <v>41874</v>
      </c>
      <c r="B1453" s="1">
        <v>78.070999999999998</v>
      </c>
    </row>
    <row r="1454" spans="1:2" x14ac:dyDescent="0.25">
      <c r="A1454" s="2">
        <v>41875</v>
      </c>
      <c r="B1454" s="1">
        <v>77.971999999999994</v>
      </c>
    </row>
    <row r="1455" spans="1:2" x14ac:dyDescent="0.25">
      <c r="A1455" s="2">
        <v>41876</v>
      </c>
      <c r="B1455" s="1">
        <v>79.776499999999999</v>
      </c>
    </row>
    <row r="1456" spans="1:2" x14ac:dyDescent="0.25">
      <c r="A1456" s="2">
        <v>41877</v>
      </c>
      <c r="B1456" s="1">
        <v>77.868499999999997</v>
      </c>
    </row>
    <row r="1457" spans="1:2" x14ac:dyDescent="0.25">
      <c r="A1457" s="2">
        <v>41878</v>
      </c>
      <c r="B1457" s="1">
        <v>75.137</v>
      </c>
    </row>
    <row r="1458" spans="1:2" x14ac:dyDescent="0.25">
      <c r="A1458" s="2">
        <v>41879</v>
      </c>
      <c r="B1458" s="1">
        <v>73.656499999999994</v>
      </c>
    </row>
    <row r="1459" spans="1:2" x14ac:dyDescent="0.25">
      <c r="A1459" s="2">
        <v>41880</v>
      </c>
      <c r="B1459" s="1">
        <v>75.947000000000003</v>
      </c>
    </row>
    <row r="1460" spans="1:2" x14ac:dyDescent="0.25">
      <c r="A1460" s="2">
        <v>41881</v>
      </c>
      <c r="B1460" s="1">
        <v>75.02</v>
      </c>
    </row>
    <row r="1461" spans="1:2" x14ac:dyDescent="0.25">
      <c r="A1461" s="2">
        <v>41882</v>
      </c>
      <c r="B1461" s="1">
        <v>76.703000000000003</v>
      </c>
    </row>
    <row r="1462" spans="1:2" x14ac:dyDescent="0.25">
      <c r="A1462" s="2">
        <v>41883</v>
      </c>
      <c r="B1462" s="1">
        <v>75.6905</v>
      </c>
    </row>
    <row r="1463" spans="1:2" x14ac:dyDescent="0.25">
      <c r="A1463" s="2">
        <v>41884</v>
      </c>
      <c r="B1463" s="1">
        <v>71.676500000000004</v>
      </c>
    </row>
    <row r="1464" spans="1:2" x14ac:dyDescent="0.25">
      <c r="A1464" s="2">
        <v>41885</v>
      </c>
      <c r="B1464" s="1">
        <v>73.494500000000002</v>
      </c>
    </row>
    <row r="1465" spans="1:2" x14ac:dyDescent="0.25">
      <c r="A1465" s="2">
        <v>41886</v>
      </c>
      <c r="B1465" s="1">
        <v>76.658000000000001</v>
      </c>
    </row>
    <row r="1466" spans="1:2" x14ac:dyDescent="0.25">
      <c r="A1466" s="2">
        <v>41887</v>
      </c>
      <c r="B1466" s="1">
        <v>78.849500000000006</v>
      </c>
    </row>
    <row r="1467" spans="1:2" x14ac:dyDescent="0.25">
      <c r="A1467" s="2">
        <v>41888</v>
      </c>
      <c r="B1467" s="1">
        <v>63.823999999999998</v>
      </c>
    </row>
    <row r="1468" spans="1:2" x14ac:dyDescent="0.25">
      <c r="A1468" s="2">
        <v>41889</v>
      </c>
      <c r="B1468" s="1">
        <v>65.628500000000003</v>
      </c>
    </row>
    <row r="1469" spans="1:2" x14ac:dyDescent="0.25">
      <c r="A1469" s="2">
        <v>41890</v>
      </c>
      <c r="B1469" s="1">
        <v>67.144999999999996</v>
      </c>
    </row>
    <row r="1470" spans="1:2" x14ac:dyDescent="0.25">
      <c r="A1470" s="2">
        <v>41891</v>
      </c>
      <c r="B1470" s="1">
        <v>68.944999999999993</v>
      </c>
    </row>
    <row r="1471" spans="1:2" x14ac:dyDescent="0.25">
      <c r="A1471" s="2">
        <v>41892</v>
      </c>
      <c r="B1471" s="1">
        <v>69.242000000000004</v>
      </c>
    </row>
    <row r="1472" spans="1:2" x14ac:dyDescent="0.25">
      <c r="A1472" s="2">
        <v>41893</v>
      </c>
      <c r="B1472" s="1">
        <v>56.920999999999999</v>
      </c>
    </row>
    <row r="1473" spans="1:2" x14ac:dyDescent="0.25">
      <c r="A1473" s="2">
        <v>41894</v>
      </c>
      <c r="B1473" s="1">
        <v>55.021999999999998</v>
      </c>
    </row>
    <row r="1474" spans="1:2" x14ac:dyDescent="0.25">
      <c r="A1474" s="2">
        <v>41895</v>
      </c>
      <c r="B1474" s="1">
        <v>53.613500000000002</v>
      </c>
    </row>
    <row r="1475" spans="1:2" x14ac:dyDescent="0.25">
      <c r="A1475" s="2">
        <v>41896</v>
      </c>
      <c r="B1475" s="1">
        <v>57.105499999999999</v>
      </c>
    </row>
    <row r="1476" spans="1:2" x14ac:dyDescent="0.25">
      <c r="A1476" s="2">
        <v>41897</v>
      </c>
      <c r="B1476" s="1">
        <v>56.57</v>
      </c>
    </row>
    <row r="1477" spans="1:2" x14ac:dyDescent="0.25">
      <c r="A1477" s="2">
        <v>41898</v>
      </c>
      <c r="B1477" s="1">
        <v>54.491</v>
      </c>
    </row>
    <row r="1478" spans="1:2" x14ac:dyDescent="0.25">
      <c r="A1478" s="2">
        <v>41899</v>
      </c>
      <c r="B1478" s="1">
        <v>56.214500000000001</v>
      </c>
    </row>
    <row r="1479" spans="1:2" x14ac:dyDescent="0.25">
      <c r="A1479" s="2">
        <v>41900</v>
      </c>
      <c r="B1479" s="1">
        <v>60.768500000000003</v>
      </c>
    </row>
    <row r="1480" spans="1:2" x14ac:dyDescent="0.25">
      <c r="A1480" s="2">
        <v>41901</v>
      </c>
      <c r="B1480" s="1">
        <v>62.811500000000002</v>
      </c>
    </row>
    <row r="1481" spans="1:2" x14ac:dyDescent="0.25">
      <c r="A1481" s="2">
        <v>41902</v>
      </c>
      <c r="B1481" s="1">
        <v>68.656999999999996</v>
      </c>
    </row>
    <row r="1482" spans="1:2" x14ac:dyDescent="0.25">
      <c r="A1482" s="2">
        <v>41903</v>
      </c>
      <c r="B1482" s="1">
        <v>58.514000000000003</v>
      </c>
    </row>
    <row r="1483" spans="1:2" x14ac:dyDescent="0.25">
      <c r="A1483" s="2">
        <v>41904</v>
      </c>
      <c r="B1483" s="1">
        <v>55.080500000000001</v>
      </c>
    </row>
    <row r="1484" spans="1:2" x14ac:dyDescent="0.25">
      <c r="A1484" s="2">
        <v>41905</v>
      </c>
      <c r="B1484" s="1">
        <v>58.622</v>
      </c>
    </row>
    <row r="1485" spans="1:2" x14ac:dyDescent="0.25">
      <c r="A1485" s="2">
        <v>41906</v>
      </c>
      <c r="B1485" s="1">
        <v>62.118499999999997</v>
      </c>
    </row>
    <row r="1486" spans="1:2" x14ac:dyDescent="0.25">
      <c r="A1486" s="2">
        <v>41907</v>
      </c>
      <c r="B1486" s="1">
        <v>65.457233529999996</v>
      </c>
    </row>
    <row r="1487" spans="1:2" x14ac:dyDescent="0.25">
      <c r="A1487" s="2">
        <v>41908</v>
      </c>
      <c r="B1487" s="1">
        <v>66.955057109999998</v>
      </c>
    </row>
    <row r="1488" spans="1:2" x14ac:dyDescent="0.25">
      <c r="A1488" s="2">
        <v>41909</v>
      </c>
      <c r="B1488" s="1">
        <v>67.540999999999997</v>
      </c>
    </row>
    <row r="1489" spans="1:2" x14ac:dyDescent="0.25">
      <c r="A1489" s="2">
        <v>41910</v>
      </c>
      <c r="B1489" s="1">
        <v>68.396000000000001</v>
      </c>
    </row>
    <row r="1490" spans="1:2" x14ac:dyDescent="0.25">
      <c r="A1490" s="2">
        <v>41911</v>
      </c>
      <c r="B1490" s="1">
        <v>67.527500000000003</v>
      </c>
    </row>
    <row r="1491" spans="1:2" x14ac:dyDescent="0.25">
      <c r="A1491" s="2">
        <v>41912</v>
      </c>
      <c r="B1491" s="1">
        <v>58.724718080000002</v>
      </c>
    </row>
    <row r="1492" spans="1:2" x14ac:dyDescent="0.25">
      <c r="A1492" s="2">
        <v>41913</v>
      </c>
      <c r="B1492" s="1">
        <v>63.009510370000001</v>
      </c>
    </row>
    <row r="1493" spans="1:2" x14ac:dyDescent="0.25">
      <c r="A1493" s="2">
        <v>41914</v>
      </c>
      <c r="B1493" s="1">
        <v>70.875500000000002</v>
      </c>
    </row>
    <row r="1494" spans="1:2" x14ac:dyDescent="0.25">
      <c r="A1494" s="2">
        <v>41915</v>
      </c>
      <c r="B1494" s="1">
        <v>54.747500000000002</v>
      </c>
    </row>
    <row r="1495" spans="1:2" x14ac:dyDescent="0.25">
      <c r="A1495" s="2">
        <v>41916</v>
      </c>
      <c r="B1495" s="1">
        <v>42.808999999999997</v>
      </c>
    </row>
    <row r="1496" spans="1:2" x14ac:dyDescent="0.25">
      <c r="A1496" s="2">
        <v>41917</v>
      </c>
      <c r="B1496" s="1">
        <v>51.075499999999998</v>
      </c>
    </row>
    <row r="1497" spans="1:2" x14ac:dyDescent="0.25">
      <c r="A1497" s="2">
        <v>41918</v>
      </c>
      <c r="B1497" s="1">
        <v>55.697000000000003</v>
      </c>
    </row>
    <row r="1498" spans="1:2" x14ac:dyDescent="0.25">
      <c r="A1498" s="2">
        <v>41919</v>
      </c>
      <c r="B1498" s="1">
        <v>55.534999999999997</v>
      </c>
    </row>
    <row r="1499" spans="1:2" x14ac:dyDescent="0.25">
      <c r="A1499" s="2">
        <v>41920</v>
      </c>
      <c r="B1499" s="1">
        <v>55.354999999999997</v>
      </c>
    </row>
    <row r="1500" spans="1:2" x14ac:dyDescent="0.25">
      <c r="A1500" s="2">
        <v>41921</v>
      </c>
      <c r="B1500" s="1">
        <v>54.099499999999999</v>
      </c>
    </row>
    <row r="1501" spans="1:2" x14ac:dyDescent="0.25">
      <c r="A1501" s="2">
        <v>41922</v>
      </c>
      <c r="B1501" s="1">
        <v>48.932296559999997</v>
      </c>
    </row>
    <row r="1502" spans="1:2" x14ac:dyDescent="0.25">
      <c r="A1502" s="2">
        <v>41923</v>
      </c>
      <c r="B1502" s="1">
        <v>49.230499999999999</v>
      </c>
    </row>
    <row r="1503" spans="1:2" x14ac:dyDescent="0.25">
      <c r="A1503" s="2">
        <v>41924</v>
      </c>
      <c r="B1503" s="1">
        <v>52.638187279999997</v>
      </c>
    </row>
    <row r="1504" spans="1:2" x14ac:dyDescent="0.25">
      <c r="A1504" s="2">
        <v>41925</v>
      </c>
      <c r="B1504" s="1">
        <v>67.635499999999993</v>
      </c>
    </row>
    <row r="1505" spans="1:2" x14ac:dyDescent="0.25">
      <c r="A1505" s="2">
        <v>41926</v>
      </c>
      <c r="B1505" s="1">
        <v>59.252000000000002</v>
      </c>
    </row>
    <row r="1506" spans="1:2" x14ac:dyDescent="0.25">
      <c r="A1506" s="2">
        <v>41927</v>
      </c>
      <c r="B1506" s="1">
        <v>54.545000000000002</v>
      </c>
    </row>
    <row r="1507" spans="1:2" x14ac:dyDescent="0.25">
      <c r="A1507" s="2">
        <v>41928</v>
      </c>
      <c r="B1507" s="1">
        <v>56.633000000000003</v>
      </c>
    </row>
    <row r="1508" spans="1:2" x14ac:dyDescent="0.25">
      <c r="A1508" s="2">
        <v>41929</v>
      </c>
      <c r="B1508" s="1">
        <v>58.396999999999998</v>
      </c>
    </row>
    <row r="1509" spans="1:2" x14ac:dyDescent="0.25">
      <c r="A1509" s="2">
        <v>41930</v>
      </c>
      <c r="B1509" s="1">
        <v>45.234499999999997</v>
      </c>
    </row>
    <row r="1510" spans="1:2" x14ac:dyDescent="0.25">
      <c r="A1510" s="2">
        <v>41931</v>
      </c>
      <c r="B1510" s="1">
        <v>46.143500000000003</v>
      </c>
    </row>
    <row r="1511" spans="1:2" x14ac:dyDescent="0.25">
      <c r="A1511" s="2">
        <v>41932</v>
      </c>
      <c r="B1511" s="1">
        <v>55.017499999999998</v>
      </c>
    </row>
    <row r="1512" spans="1:2" x14ac:dyDescent="0.25">
      <c r="A1512" s="2">
        <v>41933</v>
      </c>
      <c r="B1512" s="1">
        <v>47.003</v>
      </c>
    </row>
    <row r="1513" spans="1:2" x14ac:dyDescent="0.25">
      <c r="A1513" s="2">
        <v>41934</v>
      </c>
      <c r="B1513" s="1">
        <v>45.162500000000001</v>
      </c>
    </row>
    <row r="1514" spans="1:2" x14ac:dyDescent="0.25">
      <c r="A1514" s="2">
        <v>41935</v>
      </c>
      <c r="B1514" s="1">
        <v>46.908499999999997</v>
      </c>
    </row>
    <row r="1515" spans="1:2" x14ac:dyDescent="0.25">
      <c r="A1515" s="2">
        <v>41936</v>
      </c>
      <c r="B1515" s="1">
        <v>55.4405</v>
      </c>
    </row>
    <row r="1516" spans="1:2" x14ac:dyDescent="0.25">
      <c r="A1516" s="2">
        <v>41937</v>
      </c>
      <c r="B1516" s="1">
        <v>58.856000000000002</v>
      </c>
    </row>
    <row r="1517" spans="1:2" x14ac:dyDescent="0.25">
      <c r="A1517" s="2">
        <v>41938</v>
      </c>
      <c r="B1517" s="1">
        <v>54.085999999999999</v>
      </c>
    </row>
    <row r="1518" spans="1:2" x14ac:dyDescent="0.25">
      <c r="A1518" s="2">
        <v>41939</v>
      </c>
      <c r="B1518" s="1">
        <v>66.456500000000005</v>
      </c>
    </row>
    <row r="1519" spans="1:2" x14ac:dyDescent="0.25">
      <c r="A1519" s="2">
        <v>41940</v>
      </c>
      <c r="B1519" s="1">
        <v>52.461500000000001</v>
      </c>
    </row>
    <row r="1520" spans="1:2" x14ac:dyDescent="0.25">
      <c r="A1520" s="2">
        <v>41941</v>
      </c>
      <c r="B1520" s="1">
        <v>45.297499999999999</v>
      </c>
    </row>
    <row r="1521" spans="1:2" x14ac:dyDescent="0.25">
      <c r="A1521" s="2">
        <v>41942</v>
      </c>
      <c r="B1521" s="1">
        <v>45.810499999999998</v>
      </c>
    </row>
    <row r="1522" spans="1:2" x14ac:dyDescent="0.25">
      <c r="A1522" s="2">
        <v>41943</v>
      </c>
      <c r="B1522" s="1">
        <v>37.701500000000003</v>
      </c>
    </row>
    <row r="1523" spans="1:2" x14ac:dyDescent="0.25">
      <c r="A1523" s="2">
        <v>41944</v>
      </c>
      <c r="B1523" s="1">
        <v>34.313000000000002</v>
      </c>
    </row>
    <row r="1524" spans="1:2" x14ac:dyDescent="0.25">
      <c r="A1524" s="2">
        <v>41945</v>
      </c>
      <c r="B1524" s="1">
        <v>37.741999999999997</v>
      </c>
    </row>
    <row r="1525" spans="1:2" x14ac:dyDescent="0.25">
      <c r="A1525" s="2">
        <v>41946</v>
      </c>
      <c r="B1525" s="1">
        <v>53.991500000000002</v>
      </c>
    </row>
    <row r="1526" spans="1:2" x14ac:dyDescent="0.25">
      <c r="A1526" s="2">
        <v>41947</v>
      </c>
      <c r="B1526" s="1">
        <v>47.722999999999999</v>
      </c>
    </row>
    <row r="1527" spans="1:2" x14ac:dyDescent="0.25">
      <c r="A1527" s="2">
        <v>41948</v>
      </c>
      <c r="B1527" s="1">
        <v>48.218000000000004</v>
      </c>
    </row>
    <row r="1528" spans="1:2" x14ac:dyDescent="0.25">
      <c r="A1528" s="2">
        <v>41949</v>
      </c>
      <c r="B1528" s="1">
        <v>41.45</v>
      </c>
    </row>
    <row r="1529" spans="1:2" x14ac:dyDescent="0.25">
      <c r="A1529" s="2">
        <v>41950</v>
      </c>
      <c r="B1529" s="1">
        <v>39.578000000000003</v>
      </c>
    </row>
    <row r="1530" spans="1:2" x14ac:dyDescent="0.25">
      <c r="A1530" s="2">
        <v>41951</v>
      </c>
      <c r="B1530" s="1">
        <v>39.353000000000002</v>
      </c>
    </row>
    <row r="1531" spans="1:2" x14ac:dyDescent="0.25">
      <c r="A1531" s="2">
        <v>41952</v>
      </c>
      <c r="B1531" s="1">
        <v>40.180999999999997</v>
      </c>
    </row>
    <row r="1532" spans="1:2" x14ac:dyDescent="0.25">
      <c r="A1532" s="2">
        <v>41953</v>
      </c>
      <c r="B1532" s="1">
        <v>51.575000000000003</v>
      </c>
    </row>
    <row r="1533" spans="1:2" x14ac:dyDescent="0.25">
      <c r="A1533" s="2">
        <v>41954</v>
      </c>
      <c r="B1533" s="1">
        <v>46.395499999999998</v>
      </c>
    </row>
    <row r="1534" spans="1:2" x14ac:dyDescent="0.25">
      <c r="A1534" s="2">
        <v>41955</v>
      </c>
      <c r="B1534" s="1">
        <v>28.931000000000001</v>
      </c>
    </row>
    <row r="1535" spans="1:2" x14ac:dyDescent="0.25">
      <c r="A1535" s="2">
        <v>41956</v>
      </c>
      <c r="B1535" s="1">
        <v>25.326499999999999</v>
      </c>
    </row>
    <row r="1536" spans="1:2" x14ac:dyDescent="0.25">
      <c r="A1536" s="2">
        <v>41957</v>
      </c>
      <c r="B1536" s="1">
        <v>23.7425</v>
      </c>
    </row>
    <row r="1537" spans="1:2" x14ac:dyDescent="0.25">
      <c r="A1537" s="2">
        <v>41958</v>
      </c>
      <c r="B1537" s="1">
        <v>25.488499999999998</v>
      </c>
    </row>
    <row r="1538" spans="1:2" x14ac:dyDescent="0.25">
      <c r="A1538" s="2">
        <v>41959</v>
      </c>
      <c r="B1538" s="1">
        <v>29.786000000000001</v>
      </c>
    </row>
    <row r="1539" spans="1:2" x14ac:dyDescent="0.25">
      <c r="A1539" s="2">
        <v>41960</v>
      </c>
      <c r="B1539" s="1">
        <v>17.3705</v>
      </c>
    </row>
    <row r="1540" spans="1:2" x14ac:dyDescent="0.25">
      <c r="A1540" s="2">
        <v>41961</v>
      </c>
      <c r="B1540" s="1">
        <v>14.589499999999999</v>
      </c>
    </row>
    <row r="1541" spans="1:2" x14ac:dyDescent="0.25">
      <c r="A1541" s="2">
        <v>41962</v>
      </c>
      <c r="B1541" s="1">
        <v>27.738499999999998</v>
      </c>
    </row>
    <row r="1542" spans="1:2" x14ac:dyDescent="0.25">
      <c r="A1542" s="2">
        <v>41963</v>
      </c>
      <c r="B1542" s="1">
        <v>22.6265</v>
      </c>
    </row>
    <row r="1543" spans="1:2" x14ac:dyDescent="0.25">
      <c r="A1543" s="2">
        <v>41964</v>
      </c>
      <c r="B1543" s="1">
        <v>28.3081031</v>
      </c>
    </row>
    <row r="1544" spans="1:2" x14ac:dyDescent="0.25">
      <c r="A1544" s="2">
        <v>41965</v>
      </c>
      <c r="B1544" s="1">
        <v>39.406493159999997</v>
      </c>
    </row>
    <row r="1545" spans="1:2" x14ac:dyDescent="0.25">
      <c r="A1545" s="2">
        <v>41966</v>
      </c>
      <c r="B1545" s="1">
        <v>52.6325</v>
      </c>
    </row>
    <row r="1546" spans="1:2" x14ac:dyDescent="0.25">
      <c r="A1546" s="2">
        <v>41967</v>
      </c>
      <c r="B1546" s="1">
        <v>41.157499999999999</v>
      </c>
    </row>
    <row r="1547" spans="1:2" x14ac:dyDescent="0.25">
      <c r="A1547" s="2">
        <v>41968</v>
      </c>
      <c r="B1547" s="1">
        <v>29.056999999999999</v>
      </c>
    </row>
    <row r="1548" spans="1:2" x14ac:dyDescent="0.25">
      <c r="A1548" s="2">
        <v>41969</v>
      </c>
      <c r="B1548" s="1">
        <v>28.408999999999999</v>
      </c>
    </row>
    <row r="1549" spans="1:2" x14ac:dyDescent="0.25">
      <c r="A1549" s="2">
        <v>41970</v>
      </c>
      <c r="B1549" s="1">
        <v>24.763999999999999</v>
      </c>
    </row>
    <row r="1550" spans="1:2" x14ac:dyDescent="0.25">
      <c r="A1550" s="2">
        <v>41971</v>
      </c>
      <c r="B1550" s="1">
        <v>29.1065</v>
      </c>
    </row>
    <row r="1551" spans="1:2" x14ac:dyDescent="0.25">
      <c r="A1551" s="2">
        <v>41972</v>
      </c>
      <c r="B1551" s="1">
        <v>45.405500000000004</v>
      </c>
    </row>
    <row r="1552" spans="1:2" x14ac:dyDescent="0.25">
      <c r="A1552" s="2">
        <v>41973</v>
      </c>
      <c r="B1552" s="1">
        <v>47.412500000000001</v>
      </c>
    </row>
    <row r="1553" spans="1:2" x14ac:dyDescent="0.25">
      <c r="A1553" s="2">
        <v>41974</v>
      </c>
      <c r="B1553" s="1">
        <v>28.472000000000001</v>
      </c>
    </row>
    <row r="1554" spans="1:2" x14ac:dyDescent="0.25">
      <c r="A1554" s="2">
        <v>41975</v>
      </c>
      <c r="B1554" s="1">
        <v>30.632000000000001</v>
      </c>
    </row>
    <row r="1555" spans="1:2" x14ac:dyDescent="0.25">
      <c r="A1555" s="2">
        <v>41976</v>
      </c>
      <c r="B1555" s="1">
        <v>33.89</v>
      </c>
    </row>
    <row r="1556" spans="1:2" x14ac:dyDescent="0.25">
      <c r="A1556" s="2">
        <v>41977</v>
      </c>
      <c r="B1556" s="1">
        <v>32.5625</v>
      </c>
    </row>
    <row r="1557" spans="1:2" x14ac:dyDescent="0.25">
      <c r="A1557" s="2">
        <v>41978</v>
      </c>
      <c r="B1557" s="1">
        <v>39.811999999999998</v>
      </c>
    </row>
    <row r="1558" spans="1:2" x14ac:dyDescent="0.25">
      <c r="A1558" s="2">
        <v>41979</v>
      </c>
      <c r="B1558" s="1">
        <v>33.826999999999998</v>
      </c>
    </row>
    <row r="1559" spans="1:2" x14ac:dyDescent="0.25">
      <c r="A1559" s="2">
        <v>41980</v>
      </c>
      <c r="B1559" s="1">
        <v>33.102499999999999</v>
      </c>
    </row>
    <row r="1560" spans="1:2" x14ac:dyDescent="0.25">
      <c r="A1560" s="2">
        <v>41981</v>
      </c>
      <c r="B1560" s="1">
        <v>37.044499999999999</v>
      </c>
    </row>
    <row r="1561" spans="1:2" x14ac:dyDescent="0.25">
      <c r="A1561" s="2">
        <v>41982</v>
      </c>
      <c r="B1561" s="1">
        <v>35.514499999999998</v>
      </c>
    </row>
    <row r="1562" spans="1:2" x14ac:dyDescent="0.25">
      <c r="A1562" s="2">
        <v>41983</v>
      </c>
      <c r="B1562" s="1">
        <v>30.258500000000002</v>
      </c>
    </row>
    <row r="1563" spans="1:2" x14ac:dyDescent="0.25">
      <c r="A1563" s="2">
        <v>41984</v>
      </c>
      <c r="B1563" s="1">
        <v>28.526</v>
      </c>
    </row>
    <row r="1564" spans="1:2" x14ac:dyDescent="0.25">
      <c r="A1564" s="2">
        <v>41985</v>
      </c>
      <c r="B1564" s="1">
        <v>29.920999999999999</v>
      </c>
    </row>
    <row r="1565" spans="1:2" x14ac:dyDescent="0.25">
      <c r="A1565" s="2">
        <v>41986</v>
      </c>
      <c r="B1565" s="1">
        <v>41.161999999999999</v>
      </c>
    </row>
    <row r="1566" spans="1:2" x14ac:dyDescent="0.25">
      <c r="A1566" s="2">
        <v>41987</v>
      </c>
      <c r="B1566" s="1">
        <v>46.103000000000002</v>
      </c>
    </row>
    <row r="1567" spans="1:2" x14ac:dyDescent="0.25">
      <c r="A1567" s="2">
        <v>41988</v>
      </c>
      <c r="B1567" s="1">
        <v>45.472999999999999</v>
      </c>
    </row>
    <row r="1568" spans="1:2" x14ac:dyDescent="0.25">
      <c r="A1568" s="2">
        <v>41989</v>
      </c>
      <c r="B1568" s="1">
        <v>36.891500000000001</v>
      </c>
    </row>
    <row r="1569" spans="1:2" x14ac:dyDescent="0.25">
      <c r="A1569" s="2">
        <v>41990</v>
      </c>
      <c r="B1569" s="1">
        <v>28.863499999999998</v>
      </c>
    </row>
    <row r="1570" spans="1:2" x14ac:dyDescent="0.25">
      <c r="A1570" s="2">
        <v>41991</v>
      </c>
      <c r="B1570" s="1">
        <v>27.657499999999999</v>
      </c>
    </row>
    <row r="1571" spans="1:2" x14ac:dyDescent="0.25">
      <c r="A1571" s="2">
        <v>41992</v>
      </c>
      <c r="B1571" s="1">
        <v>29.777000000000001</v>
      </c>
    </row>
    <row r="1572" spans="1:2" x14ac:dyDescent="0.25">
      <c r="A1572" s="2">
        <v>41993</v>
      </c>
      <c r="B1572" s="1">
        <v>30.361999999999998</v>
      </c>
    </row>
    <row r="1573" spans="1:2" x14ac:dyDescent="0.25">
      <c r="A1573" s="2">
        <v>41994</v>
      </c>
      <c r="B1573" s="1">
        <v>31.4285</v>
      </c>
    </row>
    <row r="1574" spans="1:2" x14ac:dyDescent="0.25">
      <c r="A1574" s="2">
        <v>41995</v>
      </c>
      <c r="B1574" s="1">
        <v>39.749000000000002</v>
      </c>
    </row>
    <row r="1575" spans="1:2" x14ac:dyDescent="0.25">
      <c r="A1575" s="2">
        <v>41996</v>
      </c>
      <c r="B1575" s="1">
        <v>47.547499999999999</v>
      </c>
    </row>
    <row r="1576" spans="1:2" x14ac:dyDescent="0.25">
      <c r="A1576" s="2">
        <v>41997</v>
      </c>
      <c r="B1576" s="1">
        <v>38.790500000000002</v>
      </c>
    </row>
    <row r="1577" spans="1:2" x14ac:dyDescent="0.25">
      <c r="A1577" s="2">
        <v>41998</v>
      </c>
      <c r="B1577" s="1">
        <v>37.148000000000003</v>
      </c>
    </row>
    <row r="1578" spans="1:2" x14ac:dyDescent="0.25">
      <c r="A1578" s="2">
        <v>41999</v>
      </c>
      <c r="B1578" s="1">
        <v>43.596499999999999</v>
      </c>
    </row>
    <row r="1579" spans="1:2" x14ac:dyDescent="0.25">
      <c r="A1579" s="2">
        <v>42000</v>
      </c>
      <c r="B1579" s="1">
        <v>40.374499999999998</v>
      </c>
    </row>
    <row r="1580" spans="1:2" x14ac:dyDescent="0.25">
      <c r="A1580" s="2">
        <v>42001</v>
      </c>
      <c r="B1580" s="1">
        <v>28.692499999999999</v>
      </c>
    </row>
    <row r="1581" spans="1:2" x14ac:dyDescent="0.25">
      <c r="A1581" s="2">
        <v>42002</v>
      </c>
      <c r="B1581" s="1">
        <v>28.175000000000001</v>
      </c>
    </row>
    <row r="1582" spans="1:2" x14ac:dyDescent="0.25">
      <c r="A1582" s="2">
        <v>42003</v>
      </c>
      <c r="B1582" s="1">
        <v>20.9345</v>
      </c>
    </row>
    <row r="1583" spans="1:2" x14ac:dyDescent="0.25">
      <c r="A1583" s="2">
        <v>42004</v>
      </c>
      <c r="B1583" s="1">
        <v>16.9115</v>
      </c>
    </row>
    <row r="1584" spans="1:2" x14ac:dyDescent="0.25">
      <c r="A1584" s="2">
        <v>42005</v>
      </c>
      <c r="B1584" s="1">
        <v>25.794499999999999</v>
      </c>
    </row>
    <row r="1585" spans="1:2" x14ac:dyDescent="0.25">
      <c r="A1585" s="2">
        <v>42006</v>
      </c>
      <c r="B1585" s="1">
        <v>31.284500000000001</v>
      </c>
    </row>
    <row r="1586" spans="1:2" x14ac:dyDescent="0.25">
      <c r="A1586" s="2">
        <v>42007</v>
      </c>
      <c r="B1586" s="1">
        <v>41.198</v>
      </c>
    </row>
    <row r="1587" spans="1:2" x14ac:dyDescent="0.25">
      <c r="A1587" s="2">
        <v>42008</v>
      </c>
      <c r="B1587" s="1">
        <v>22.838000000000001</v>
      </c>
    </row>
    <row r="1588" spans="1:2" x14ac:dyDescent="0.25">
      <c r="A1588" s="2">
        <v>42009</v>
      </c>
      <c r="B1588" s="1">
        <v>10.782500000000001</v>
      </c>
    </row>
    <row r="1589" spans="1:2" x14ac:dyDescent="0.25">
      <c r="A1589" s="2">
        <v>42010</v>
      </c>
      <c r="B1589" s="1">
        <v>15.179</v>
      </c>
    </row>
    <row r="1590" spans="1:2" x14ac:dyDescent="0.25">
      <c r="A1590" s="2">
        <v>42011</v>
      </c>
      <c r="B1590" s="1">
        <v>2.9750000000000001</v>
      </c>
    </row>
    <row r="1591" spans="1:2" x14ac:dyDescent="0.25">
      <c r="A1591" s="2">
        <v>42012</v>
      </c>
      <c r="B1591" s="1">
        <v>8.3345000000000002</v>
      </c>
    </row>
    <row r="1592" spans="1:2" x14ac:dyDescent="0.25">
      <c r="A1592" s="2">
        <v>42013</v>
      </c>
      <c r="B1592" s="1">
        <v>6.5884999999999998</v>
      </c>
    </row>
    <row r="1593" spans="1:2" x14ac:dyDescent="0.25">
      <c r="A1593" s="2">
        <v>42014</v>
      </c>
      <c r="B1593" s="1">
        <v>12.659000000000001</v>
      </c>
    </row>
    <row r="1594" spans="1:2" x14ac:dyDescent="0.25">
      <c r="A1594" s="2">
        <v>42015</v>
      </c>
      <c r="B1594" s="1">
        <v>29.731999999999999</v>
      </c>
    </row>
    <row r="1595" spans="1:2" x14ac:dyDescent="0.25">
      <c r="A1595" s="2">
        <v>42016</v>
      </c>
      <c r="B1595" s="1">
        <v>21.456499999999998</v>
      </c>
    </row>
    <row r="1596" spans="1:2" x14ac:dyDescent="0.25">
      <c r="A1596" s="2">
        <v>42017</v>
      </c>
      <c r="B1596" s="1">
        <v>11.961499999999999</v>
      </c>
    </row>
    <row r="1597" spans="1:2" x14ac:dyDescent="0.25">
      <c r="A1597" s="2">
        <v>42018</v>
      </c>
      <c r="B1597" s="1">
        <v>12.416</v>
      </c>
    </row>
    <row r="1598" spans="1:2" x14ac:dyDescent="0.25">
      <c r="A1598" s="2">
        <v>42019</v>
      </c>
      <c r="B1598" s="1">
        <v>22.9145</v>
      </c>
    </row>
    <row r="1599" spans="1:2" x14ac:dyDescent="0.25">
      <c r="A1599" s="2">
        <v>42020</v>
      </c>
      <c r="B1599" s="1">
        <v>30.366499999999998</v>
      </c>
    </row>
    <row r="1600" spans="1:2" x14ac:dyDescent="0.25">
      <c r="A1600" s="2">
        <v>42021</v>
      </c>
      <c r="B1600" s="1">
        <v>38.682499999999997</v>
      </c>
    </row>
    <row r="1601" spans="1:2" x14ac:dyDescent="0.25">
      <c r="A1601" s="2">
        <v>42022</v>
      </c>
      <c r="B1601" s="1">
        <v>33.755000000000003</v>
      </c>
    </row>
    <row r="1602" spans="1:2" x14ac:dyDescent="0.25">
      <c r="A1602" s="2">
        <v>42023</v>
      </c>
      <c r="B1602" s="1">
        <v>35.5505</v>
      </c>
    </row>
    <row r="1603" spans="1:2" x14ac:dyDescent="0.25">
      <c r="A1603" s="2">
        <v>42024</v>
      </c>
      <c r="B1603" s="1">
        <v>37.935499999999998</v>
      </c>
    </row>
    <row r="1604" spans="1:2" x14ac:dyDescent="0.25">
      <c r="A1604" s="2">
        <v>42025</v>
      </c>
      <c r="B1604" s="1">
        <v>34.695500000000003</v>
      </c>
    </row>
    <row r="1605" spans="1:2" x14ac:dyDescent="0.25">
      <c r="A1605" s="2">
        <v>42026</v>
      </c>
      <c r="B1605" s="1">
        <v>31.792999999999999</v>
      </c>
    </row>
    <row r="1606" spans="1:2" x14ac:dyDescent="0.25">
      <c r="A1606" s="2">
        <v>42027</v>
      </c>
      <c r="B1606" s="1">
        <v>28.602499999999999</v>
      </c>
    </row>
    <row r="1607" spans="1:2" x14ac:dyDescent="0.25">
      <c r="A1607" s="2">
        <v>42028</v>
      </c>
      <c r="B1607" s="1">
        <v>33.6875</v>
      </c>
    </row>
    <row r="1608" spans="1:2" x14ac:dyDescent="0.25">
      <c r="A1608" s="2">
        <v>42029</v>
      </c>
      <c r="B1608" s="1">
        <v>26.307500000000001</v>
      </c>
    </row>
    <row r="1609" spans="1:2" x14ac:dyDescent="0.25">
      <c r="A1609" s="2">
        <v>42030</v>
      </c>
      <c r="B1609" s="1">
        <v>20.858000000000001</v>
      </c>
    </row>
    <row r="1610" spans="1:2" x14ac:dyDescent="0.25">
      <c r="A1610" s="2">
        <v>42031</v>
      </c>
      <c r="B1610" s="1">
        <v>22.847000000000001</v>
      </c>
    </row>
    <row r="1611" spans="1:2" x14ac:dyDescent="0.25">
      <c r="A1611" s="2">
        <v>42032</v>
      </c>
      <c r="B1611" s="1">
        <v>28.058</v>
      </c>
    </row>
    <row r="1612" spans="1:2" x14ac:dyDescent="0.25">
      <c r="A1612" s="2">
        <v>42033</v>
      </c>
      <c r="B1612" s="1">
        <v>34.524500000000003</v>
      </c>
    </row>
    <row r="1613" spans="1:2" x14ac:dyDescent="0.25">
      <c r="A1613" s="2">
        <v>42034</v>
      </c>
      <c r="B1613" s="1">
        <v>24.3095</v>
      </c>
    </row>
    <row r="1614" spans="1:2" x14ac:dyDescent="0.25">
      <c r="A1614" s="2">
        <v>42035</v>
      </c>
      <c r="B1614" s="1">
        <v>29.515999999999998</v>
      </c>
    </row>
    <row r="1615" spans="1:2" x14ac:dyDescent="0.25">
      <c r="A1615" s="2">
        <v>42036</v>
      </c>
      <c r="B1615" s="1">
        <v>24.6965</v>
      </c>
    </row>
    <row r="1616" spans="1:2" x14ac:dyDescent="0.25">
      <c r="A1616" s="2">
        <v>42037</v>
      </c>
      <c r="B1616" s="1">
        <v>15.188000000000001</v>
      </c>
    </row>
    <row r="1617" spans="1:2" x14ac:dyDescent="0.25">
      <c r="A1617" s="2">
        <v>42038</v>
      </c>
      <c r="B1617" s="1">
        <v>24.359000000000002</v>
      </c>
    </row>
    <row r="1618" spans="1:2" x14ac:dyDescent="0.25">
      <c r="A1618" s="2">
        <v>42039</v>
      </c>
      <c r="B1618" s="1">
        <v>23.117000000000001</v>
      </c>
    </row>
    <row r="1619" spans="1:2" x14ac:dyDescent="0.25">
      <c r="A1619" s="2">
        <v>42040</v>
      </c>
      <c r="B1619" s="1">
        <v>14.3645</v>
      </c>
    </row>
    <row r="1620" spans="1:2" x14ac:dyDescent="0.25">
      <c r="A1620" s="2">
        <v>42041</v>
      </c>
      <c r="B1620" s="1">
        <v>26.2895</v>
      </c>
    </row>
    <row r="1621" spans="1:2" x14ac:dyDescent="0.25">
      <c r="A1621" s="2">
        <v>42042</v>
      </c>
      <c r="B1621" s="1">
        <v>39.231499999999997</v>
      </c>
    </row>
    <row r="1622" spans="1:2" x14ac:dyDescent="0.25">
      <c r="A1622" s="2">
        <v>42043</v>
      </c>
      <c r="B1622" s="1">
        <v>38.021000000000001</v>
      </c>
    </row>
    <row r="1623" spans="1:2" x14ac:dyDescent="0.25">
      <c r="A1623" s="2">
        <v>42044</v>
      </c>
      <c r="B1623" s="1">
        <v>22.675999999999998</v>
      </c>
    </row>
    <row r="1624" spans="1:2" x14ac:dyDescent="0.25">
      <c r="A1624" s="2">
        <v>42045</v>
      </c>
      <c r="B1624" s="1">
        <v>24.831499999999998</v>
      </c>
    </row>
    <row r="1625" spans="1:2" x14ac:dyDescent="0.25">
      <c r="A1625" s="2">
        <v>42046</v>
      </c>
      <c r="B1625" s="1">
        <v>29.529499999999999</v>
      </c>
    </row>
    <row r="1626" spans="1:2" x14ac:dyDescent="0.25">
      <c r="A1626" s="2">
        <v>42047</v>
      </c>
      <c r="B1626" s="1">
        <v>14.9945</v>
      </c>
    </row>
    <row r="1627" spans="1:2" x14ac:dyDescent="0.25">
      <c r="A1627" s="2">
        <v>42048</v>
      </c>
      <c r="B1627" s="1">
        <v>19.751000000000001</v>
      </c>
    </row>
    <row r="1628" spans="1:2" x14ac:dyDescent="0.25">
      <c r="A1628" s="2">
        <v>42049</v>
      </c>
      <c r="B1628" s="1">
        <v>15.971</v>
      </c>
    </row>
    <row r="1629" spans="1:2" x14ac:dyDescent="0.25">
      <c r="A1629" s="2">
        <v>42050</v>
      </c>
      <c r="B1629" s="1">
        <v>8.4649999999999999</v>
      </c>
    </row>
    <row r="1630" spans="1:2" x14ac:dyDescent="0.25">
      <c r="A1630" s="2">
        <v>42051</v>
      </c>
      <c r="B1630" s="1">
        <v>7.9924999999999997</v>
      </c>
    </row>
    <row r="1631" spans="1:2" x14ac:dyDescent="0.25">
      <c r="A1631" s="2">
        <v>42052</v>
      </c>
      <c r="B1631" s="1">
        <v>15.003500000000001</v>
      </c>
    </row>
    <row r="1632" spans="1:2" x14ac:dyDescent="0.25">
      <c r="A1632" s="2">
        <v>42053</v>
      </c>
      <c r="B1632" s="1">
        <v>5.9584999999999999</v>
      </c>
    </row>
    <row r="1633" spans="1:2" x14ac:dyDescent="0.25">
      <c r="A1633" s="2">
        <v>42054</v>
      </c>
      <c r="B1633" s="1">
        <v>0.59899999999999998</v>
      </c>
    </row>
    <row r="1634" spans="1:2" x14ac:dyDescent="0.25">
      <c r="A1634" s="2">
        <v>42055</v>
      </c>
      <c r="B1634" s="1">
        <v>9.9049999999999994</v>
      </c>
    </row>
    <row r="1635" spans="1:2" x14ac:dyDescent="0.25">
      <c r="A1635" s="2">
        <v>42056</v>
      </c>
      <c r="B1635" s="1">
        <v>25.619</v>
      </c>
    </row>
    <row r="1636" spans="1:2" x14ac:dyDescent="0.25">
      <c r="A1636" s="2">
        <v>42057</v>
      </c>
      <c r="B1636" s="1">
        <v>16.470500000000001</v>
      </c>
    </row>
    <row r="1637" spans="1:2" x14ac:dyDescent="0.25">
      <c r="A1637" s="2">
        <v>42058</v>
      </c>
      <c r="B1637" s="1">
        <v>7.4930000000000003</v>
      </c>
    </row>
    <row r="1638" spans="1:2" x14ac:dyDescent="0.25">
      <c r="A1638" s="2">
        <v>42059</v>
      </c>
      <c r="B1638" s="1">
        <v>15.0395</v>
      </c>
    </row>
    <row r="1639" spans="1:2" x14ac:dyDescent="0.25">
      <c r="A1639" s="2">
        <v>42060</v>
      </c>
      <c r="B1639" s="1">
        <v>22.847000000000001</v>
      </c>
    </row>
    <row r="1640" spans="1:2" x14ac:dyDescent="0.25">
      <c r="A1640" s="2">
        <v>42061</v>
      </c>
      <c r="B1640" s="1">
        <v>10.651999999999999</v>
      </c>
    </row>
    <row r="1641" spans="1:2" x14ac:dyDescent="0.25">
      <c r="A1641" s="2">
        <v>42062</v>
      </c>
      <c r="B1641" s="1">
        <v>10.022</v>
      </c>
    </row>
    <row r="1642" spans="1:2" x14ac:dyDescent="0.25">
      <c r="A1642" s="2">
        <v>42063</v>
      </c>
      <c r="B1642" s="1">
        <v>15.494</v>
      </c>
    </row>
    <row r="1643" spans="1:2" x14ac:dyDescent="0.25">
      <c r="A1643" s="2">
        <v>42064</v>
      </c>
      <c r="B1643" s="1">
        <v>21.596</v>
      </c>
    </row>
    <row r="1644" spans="1:2" x14ac:dyDescent="0.25">
      <c r="A1644" s="2">
        <v>42065</v>
      </c>
      <c r="B1644" s="1">
        <v>23</v>
      </c>
    </row>
    <row r="1645" spans="1:2" x14ac:dyDescent="0.25">
      <c r="A1645" s="2">
        <v>42066</v>
      </c>
      <c r="B1645" s="1">
        <v>34.605499999999999</v>
      </c>
    </row>
    <row r="1646" spans="1:2" x14ac:dyDescent="0.25">
      <c r="A1646" s="2">
        <v>42067</v>
      </c>
      <c r="B1646" s="1">
        <v>23.738</v>
      </c>
    </row>
    <row r="1647" spans="1:2" x14ac:dyDescent="0.25">
      <c r="A1647" s="2">
        <v>42068</v>
      </c>
      <c r="B1647" s="1">
        <v>10.67</v>
      </c>
    </row>
    <row r="1648" spans="1:2" x14ac:dyDescent="0.25">
      <c r="A1648" s="2">
        <v>42069</v>
      </c>
      <c r="B1648" s="1">
        <v>14.63</v>
      </c>
    </row>
    <row r="1649" spans="1:2" x14ac:dyDescent="0.25">
      <c r="A1649" s="2">
        <v>42070</v>
      </c>
      <c r="B1649" s="1">
        <v>34.960999999999999</v>
      </c>
    </row>
    <row r="1650" spans="1:2" x14ac:dyDescent="0.25">
      <c r="A1650" s="2">
        <v>42071</v>
      </c>
      <c r="B1650" s="1">
        <v>35.887999999999998</v>
      </c>
    </row>
    <row r="1651" spans="1:2" x14ac:dyDescent="0.25">
      <c r="A1651" s="2">
        <v>42072</v>
      </c>
      <c r="B1651" s="1">
        <v>40.392499999999998</v>
      </c>
    </row>
    <row r="1652" spans="1:2" x14ac:dyDescent="0.25">
      <c r="A1652" s="2">
        <v>42073</v>
      </c>
      <c r="B1652" s="1">
        <v>41.886499999999998</v>
      </c>
    </row>
    <row r="1653" spans="1:2" x14ac:dyDescent="0.25">
      <c r="A1653" s="2">
        <v>42074</v>
      </c>
      <c r="B1653" s="1">
        <v>43.983499999999999</v>
      </c>
    </row>
    <row r="1654" spans="1:2" x14ac:dyDescent="0.25">
      <c r="A1654" s="2">
        <v>42075</v>
      </c>
      <c r="B1654" s="1">
        <v>45.810499999999998</v>
      </c>
    </row>
    <row r="1655" spans="1:2" x14ac:dyDescent="0.25">
      <c r="A1655" s="2">
        <v>42076</v>
      </c>
      <c r="B1655" s="1">
        <v>46.472000000000001</v>
      </c>
    </row>
    <row r="1656" spans="1:2" x14ac:dyDescent="0.25">
      <c r="A1656" s="2">
        <v>42077</v>
      </c>
      <c r="B1656" s="1">
        <v>43.484000000000002</v>
      </c>
    </row>
    <row r="1657" spans="1:2" x14ac:dyDescent="0.25">
      <c r="A1657" s="2">
        <v>42078</v>
      </c>
      <c r="B1657" s="1">
        <v>48.087499999999999</v>
      </c>
    </row>
    <row r="1658" spans="1:2" x14ac:dyDescent="0.25">
      <c r="A1658" s="2">
        <v>42079</v>
      </c>
      <c r="B1658" s="1">
        <v>56.66</v>
      </c>
    </row>
    <row r="1659" spans="1:2" x14ac:dyDescent="0.25">
      <c r="A1659" s="2">
        <v>42080</v>
      </c>
      <c r="B1659" s="1">
        <v>37.413499999999999</v>
      </c>
    </row>
    <row r="1660" spans="1:2" x14ac:dyDescent="0.25">
      <c r="A1660" s="2">
        <v>42081</v>
      </c>
      <c r="B1660" s="1">
        <v>39.033499999999997</v>
      </c>
    </row>
    <row r="1661" spans="1:2" x14ac:dyDescent="0.25">
      <c r="A1661" s="2">
        <v>42082</v>
      </c>
      <c r="B1661" s="1">
        <v>41.756</v>
      </c>
    </row>
    <row r="1662" spans="1:2" x14ac:dyDescent="0.25">
      <c r="A1662" s="2">
        <v>42083</v>
      </c>
      <c r="B1662" s="1">
        <v>40.347499999999997</v>
      </c>
    </row>
    <row r="1663" spans="1:2" x14ac:dyDescent="0.25">
      <c r="A1663" s="2">
        <v>42084</v>
      </c>
      <c r="B1663" s="1">
        <v>45.418999999999997</v>
      </c>
    </row>
    <row r="1664" spans="1:2" x14ac:dyDescent="0.25">
      <c r="A1664" s="2">
        <v>42085</v>
      </c>
      <c r="B1664" s="1">
        <v>40.451000000000001</v>
      </c>
    </row>
    <row r="1665" spans="1:2" x14ac:dyDescent="0.25">
      <c r="A1665" s="2">
        <v>42086</v>
      </c>
      <c r="B1665" s="1">
        <v>31.5365</v>
      </c>
    </row>
    <row r="1666" spans="1:2" x14ac:dyDescent="0.25">
      <c r="A1666" s="2">
        <v>42087</v>
      </c>
      <c r="B1666" s="1">
        <v>36.185000000000002</v>
      </c>
    </row>
    <row r="1667" spans="1:2" x14ac:dyDescent="0.25">
      <c r="A1667" s="2">
        <v>42088</v>
      </c>
      <c r="B1667" s="1">
        <v>46.4405</v>
      </c>
    </row>
    <row r="1668" spans="1:2" x14ac:dyDescent="0.25">
      <c r="A1668" s="2">
        <v>42089</v>
      </c>
      <c r="B1668" s="1">
        <v>34.938499999999998</v>
      </c>
    </row>
    <row r="1669" spans="1:2" x14ac:dyDescent="0.25">
      <c r="A1669" s="2">
        <v>42090</v>
      </c>
      <c r="B1669" s="1">
        <v>25.835000000000001</v>
      </c>
    </row>
    <row r="1670" spans="1:2" x14ac:dyDescent="0.25">
      <c r="A1670" s="2">
        <v>42091</v>
      </c>
      <c r="B1670" s="1">
        <v>30.240500000000001</v>
      </c>
    </row>
    <row r="1671" spans="1:2" x14ac:dyDescent="0.25">
      <c r="A1671" s="2">
        <v>42092</v>
      </c>
      <c r="B1671" s="1">
        <v>40.041499999999999</v>
      </c>
    </row>
    <row r="1672" spans="1:2" x14ac:dyDescent="0.25">
      <c r="A1672" s="2">
        <v>42093</v>
      </c>
      <c r="B1672" s="1">
        <v>50.863999999999997</v>
      </c>
    </row>
    <row r="1673" spans="1:2" x14ac:dyDescent="0.25">
      <c r="A1673" s="2">
        <v>42094</v>
      </c>
      <c r="B1673" s="1">
        <v>47.335999999999999</v>
      </c>
    </row>
    <row r="1674" spans="1:2" x14ac:dyDescent="0.25">
      <c r="A1674" s="2">
        <v>42095</v>
      </c>
      <c r="B1674" s="1">
        <v>55.390999999999998</v>
      </c>
    </row>
    <row r="1675" spans="1:2" x14ac:dyDescent="0.25">
      <c r="A1675" s="2">
        <v>42096</v>
      </c>
      <c r="B1675" s="1">
        <v>57.863892909999997</v>
      </c>
    </row>
    <row r="1676" spans="1:2" x14ac:dyDescent="0.25">
      <c r="A1676" s="2">
        <v>42097</v>
      </c>
      <c r="B1676" s="1">
        <v>43.853000000000002</v>
      </c>
    </row>
    <row r="1677" spans="1:2" x14ac:dyDescent="0.25">
      <c r="A1677" s="2">
        <v>42098</v>
      </c>
      <c r="B1677" s="1">
        <v>44.51</v>
      </c>
    </row>
    <row r="1678" spans="1:2" x14ac:dyDescent="0.25">
      <c r="A1678" s="2">
        <v>42099</v>
      </c>
      <c r="B1678" s="1">
        <v>53.037500000000001</v>
      </c>
    </row>
    <row r="1679" spans="1:2" x14ac:dyDescent="0.25">
      <c r="A1679" s="2">
        <v>42100</v>
      </c>
      <c r="B1679" s="1">
        <v>56.993000000000002</v>
      </c>
    </row>
    <row r="1680" spans="1:2" x14ac:dyDescent="0.25">
      <c r="A1680" s="2">
        <v>42101</v>
      </c>
      <c r="B1680" s="1">
        <v>53.631500000000003</v>
      </c>
    </row>
    <row r="1681" spans="1:2" x14ac:dyDescent="0.25">
      <c r="A1681" s="2">
        <v>42102</v>
      </c>
      <c r="B1681" s="1">
        <v>59.963000000000001</v>
      </c>
    </row>
    <row r="1682" spans="1:2" x14ac:dyDescent="0.25">
      <c r="A1682" s="2">
        <v>42103</v>
      </c>
      <c r="B1682" s="1">
        <v>60.557000000000002</v>
      </c>
    </row>
    <row r="1683" spans="1:2" x14ac:dyDescent="0.25">
      <c r="A1683" s="2">
        <v>42104</v>
      </c>
      <c r="B1683" s="1">
        <v>50.220500000000001</v>
      </c>
    </row>
    <row r="1684" spans="1:2" x14ac:dyDescent="0.25">
      <c r="A1684" s="2">
        <v>42105</v>
      </c>
      <c r="B1684" s="1">
        <v>51.840499999999999</v>
      </c>
    </row>
    <row r="1685" spans="1:2" x14ac:dyDescent="0.25">
      <c r="A1685" s="2">
        <v>42106</v>
      </c>
      <c r="B1685" s="1">
        <v>59.796500000000002</v>
      </c>
    </row>
    <row r="1686" spans="1:2" x14ac:dyDescent="0.25">
      <c r="A1686" s="2">
        <v>42107</v>
      </c>
      <c r="B1686" s="1">
        <v>58.563499999999998</v>
      </c>
    </row>
    <row r="1687" spans="1:2" x14ac:dyDescent="0.25">
      <c r="A1687" s="2">
        <v>42108</v>
      </c>
      <c r="B1687" s="1">
        <v>54.963500000000003</v>
      </c>
    </row>
    <row r="1688" spans="1:2" x14ac:dyDescent="0.25">
      <c r="A1688" s="2">
        <v>42109</v>
      </c>
      <c r="B1688" s="1">
        <v>57.564500000000002</v>
      </c>
    </row>
    <row r="1689" spans="1:2" x14ac:dyDescent="0.25">
      <c r="A1689" s="2">
        <v>42110</v>
      </c>
      <c r="B1689" s="1">
        <v>56.637500000000003</v>
      </c>
    </row>
    <row r="1690" spans="1:2" x14ac:dyDescent="0.25">
      <c r="A1690" s="2">
        <v>42111</v>
      </c>
      <c r="B1690" s="1">
        <v>64.174999999999997</v>
      </c>
    </row>
    <row r="1691" spans="1:2" x14ac:dyDescent="0.25">
      <c r="A1691" s="2">
        <v>42112</v>
      </c>
      <c r="B1691" s="1">
        <v>66.847999999999999</v>
      </c>
    </row>
    <row r="1692" spans="1:2" x14ac:dyDescent="0.25">
      <c r="A1692" s="2">
        <v>42113</v>
      </c>
      <c r="B1692" s="1">
        <v>59.877499999999998</v>
      </c>
    </row>
    <row r="1693" spans="1:2" x14ac:dyDescent="0.25">
      <c r="A1693" s="2">
        <v>42114</v>
      </c>
      <c r="B1693" s="1">
        <v>48.789499999999997</v>
      </c>
    </row>
    <row r="1694" spans="1:2" x14ac:dyDescent="0.25">
      <c r="A1694" s="2">
        <v>42115</v>
      </c>
      <c r="B1694" s="1">
        <v>49.977499999999999</v>
      </c>
    </row>
    <row r="1695" spans="1:2" x14ac:dyDescent="0.25">
      <c r="A1695" s="2">
        <v>42116</v>
      </c>
      <c r="B1695" s="1">
        <v>39.762500000000003</v>
      </c>
    </row>
    <row r="1696" spans="1:2" x14ac:dyDescent="0.25">
      <c r="A1696" s="2">
        <v>42117</v>
      </c>
      <c r="B1696" s="1">
        <v>42.561500000000002</v>
      </c>
    </row>
    <row r="1697" spans="1:2" x14ac:dyDescent="0.25">
      <c r="A1697" s="2">
        <v>42118</v>
      </c>
      <c r="B1697" s="1">
        <v>51.849499999999999</v>
      </c>
    </row>
    <row r="1698" spans="1:2" x14ac:dyDescent="0.25">
      <c r="A1698" s="2">
        <v>42119</v>
      </c>
      <c r="B1698" s="1">
        <v>46.372999999999998</v>
      </c>
    </row>
    <row r="1699" spans="1:2" x14ac:dyDescent="0.25">
      <c r="A1699" s="2">
        <v>42120</v>
      </c>
      <c r="B1699" s="1">
        <v>48.091999999999999</v>
      </c>
    </row>
    <row r="1700" spans="1:2" x14ac:dyDescent="0.25">
      <c r="A1700" s="2">
        <v>42121</v>
      </c>
      <c r="B1700" s="1">
        <v>46.701500000000003</v>
      </c>
    </row>
    <row r="1701" spans="1:2" x14ac:dyDescent="0.25">
      <c r="A1701" s="2">
        <v>42122</v>
      </c>
      <c r="B1701" s="1">
        <v>51.052999999999997</v>
      </c>
    </row>
    <row r="1702" spans="1:2" x14ac:dyDescent="0.25">
      <c r="A1702" s="2">
        <v>42123</v>
      </c>
      <c r="B1702" s="1">
        <v>54.288499999999999</v>
      </c>
    </row>
    <row r="1703" spans="1:2" x14ac:dyDescent="0.25">
      <c r="A1703" s="2">
        <v>42124</v>
      </c>
      <c r="B1703" s="1">
        <v>51.585999999999999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499984740745262"/>
  </sheetPr>
  <dimension ref="A1:B52"/>
  <sheetViews>
    <sheetView topLeftCell="A26" workbookViewId="0">
      <selection activeCell="M48" sqref="M48"/>
    </sheetView>
  </sheetViews>
  <sheetFormatPr defaultRowHeight="15" x14ac:dyDescent="0.25"/>
  <cols>
    <col min="1" max="16384" width="9.140625" style="1"/>
  </cols>
  <sheetData>
    <row r="1" spans="1:2" x14ac:dyDescent="0.25">
      <c r="A1" s="2">
        <v>40422</v>
      </c>
      <c r="B1" s="1">
        <v>2427</v>
      </c>
    </row>
    <row r="2" spans="1:2" x14ac:dyDescent="0.25">
      <c r="A2" s="2">
        <v>40452</v>
      </c>
      <c r="B2" s="1">
        <v>5133</v>
      </c>
    </row>
    <row r="3" spans="1:2" x14ac:dyDescent="0.25">
      <c r="A3" s="2">
        <v>40483</v>
      </c>
      <c r="B3" s="1">
        <v>14191</v>
      </c>
    </row>
    <row r="4" spans="1:2" x14ac:dyDescent="0.25">
      <c r="A4" s="2">
        <v>40513</v>
      </c>
      <c r="B4" s="1">
        <v>28547</v>
      </c>
    </row>
    <row r="5" spans="1:2" x14ac:dyDescent="0.25">
      <c r="A5" s="2">
        <v>40544</v>
      </c>
      <c r="B5" s="1">
        <v>29955</v>
      </c>
    </row>
    <row r="6" spans="1:2" x14ac:dyDescent="0.25">
      <c r="A6" s="2">
        <v>40575</v>
      </c>
      <c r="B6" s="1">
        <v>22288</v>
      </c>
    </row>
    <row r="7" spans="1:2" x14ac:dyDescent="0.25">
      <c r="A7" s="2">
        <v>40603</v>
      </c>
      <c r="B7" s="1">
        <v>16730</v>
      </c>
    </row>
    <row r="8" spans="1:2" x14ac:dyDescent="0.25">
      <c r="A8" s="2">
        <v>40634</v>
      </c>
      <c r="B8" s="1">
        <v>8444</v>
      </c>
    </row>
    <row r="9" spans="1:2" x14ac:dyDescent="0.25">
      <c r="A9" s="2">
        <v>40664</v>
      </c>
      <c r="B9" s="1">
        <v>5141</v>
      </c>
    </row>
    <row r="10" spans="1:2" x14ac:dyDescent="0.25">
      <c r="A10" s="2">
        <v>40695</v>
      </c>
      <c r="B10" s="1">
        <v>2526</v>
      </c>
    </row>
    <row r="11" spans="1:2" x14ac:dyDescent="0.25">
      <c r="A11" s="2">
        <v>40725</v>
      </c>
      <c r="B11" s="1">
        <v>2476</v>
      </c>
    </row>
    <row r="12" spans="1:2" x14ac:dyDescent="0.25">
      <c r="A12" s="2">
        <v>40756</v>
      </c>
      <c r="B12" s="1">
        <v>2253</v>
      </c>
    </row>
    <row r="13" spans="1:2" x14ac:dyDescent="0.25">
      <c r="A13" s="2">
        <v>40787</v>
      </c>
      <c r="B13" s="1">
        <v>3197</v>
      </c>
    </row>
    <row r="14" spans="1:2" x14ac:dyDescent="0.25">
      <c r="A14" s="2">
        <v>40817</v>
      </c>
      <c r="B14" s="1">
        <v>7002</v>
      </c>
    </row>
    <row r="15" spans="1:2" x14ac:dyDescent="0.25">
      <c r="A15" s="2">
        <v>40848</v>
      </c>
      <c r="B15" s="1">
        <v>12202</v>
      </c>
    </row>
    <row r="16" spans="1:2" x14ac:dyDescent="0.25">
      <c r="A16" s="2">
        <v>40878</v>
      </c>
      <c r="B16" s="1">
        <v>19879</v>
      </c>
    </row>
    <row r="17" spans="1:2" x14ac:dyDescent="0.25">
      <c r="A17" s="2">
        <v>40909</v>
      </c>
      <c r="B17" s="1">
        <v>24433</v>
      </c>
    </row>
    <row r="18" spans="1:2" x14ac:dyDescent="0.25">
      <c r="A18" s="2">
        <v>40940</v>
      </c>
      <c r="B18" s="1">
        <v>19723</v>
      </c>
    </row>
    <row r="19" spans="1:2" x14ac:dyDescent="0.25">
      <c r="A19" s="2">
        <v>40969</v>
      </c>
      <c r="B19" s="1">
        <v>9521</v>
      </c>
    </row>
    <row r="20" spans="1:2" x14ac:dyDescent="0.25">
      <c r="A20" s="2">
        <v>41000</v>
      </c>
      <c r="B20" s="1">
        <v>6856</v>
      </c>
    </row>
    <row r="21" spans="1:2" x14ac:dyDescent="0.25">
      <c r="A21" s="2">
        <v>41030</v>
      </c>
      <c r="B21" s="1">
        <v>3268</v>
      </c>
    </row>
    <row r="22" spans="1:2" x14ac:dyDescent="0.25">
      <c r="A22" s="2">
        <v>41061</v>
      </c>
      <c r="B22" s="1">
        <v>2662</v>
      </c>
    </row>
    <row r="23" spans="1:2" x14ac:dyDescent="0.25">
      <c r="A23" s="2">
        <v>41091</v>
      </c>
      <c r="B23" s="1">
        <v>2146</v>
      </c>
    </row>
    <row r="24" spans="1:2" x14ac:dyDescent="0.25">
      <c r="A24" s="2">
        <v>41122</v>
      </c>
      <c r="B24" s="1">
        <v>2318</v>
      </c>
    </row>
    <row r="25" spans="1:2" x14ac:dyDescent="0.25">
      <c r="A25" s="2">
        <v>41153</v>
      </c>
      <c r="B25" s="1">
        <v>2886</v>
      </c>
    </row>
    <row r="26" spans="1:2" x14ac:dyDescent="0.25">
      <c r="A26" s="2">
        <v>41183</v>
      </c>
      <c r="B26" s="1">
        <v>7959</v>
      </c>
    </row>
    <row r="27" spans="1:2" x14ac:dyDescent="0.25">
      <c r="A27" s="2">
        <v>41214</v>
      </c>
      <c r="B27" s="1">
        <v>14880</v>
      </c>
    </row>
    <row r="28" spans="1:2" x14ac:dyDescent="0.25">
      <c r="A28" s="2">
        <v>41244</v>
      </c>
      <c r="B28" s="1">
        <v>18871</v>
      </c>
    </row>
    <row r="29" spans="1:2" x14ac:dyDescent="0.25">
      <c r="A29" s="2">
        <v>41275</v>
      </c>
      <c r="B29" s="1">
        <v>26226</v>
      </c>
    </row>
    <row r="30" spans="1:2" x14ac:dyDescent="0.25">
      <c r="A30" s="2">
        <v>41306</v>
      </c>
      <c r="B30" s="1">
        <v>23027</v>
      </c>
    </row>
    <row r="31" spans="1:2" x14ac:dyDescent="0.25">
      <c r="A31" s="2">
        <v>41334</v>
      </c>
      <c r="B31" s="1">
        <v>21628</v>
      </c>
    </row>
    <row r="32" spans="1:2" x14ac:dyDescent="0.25">
      <c r="A32" s="2">
        <v>41365</v>
      </c>
      <c r="B32" s="1">
        <v>9466</v>
      </c>
    </row>
    <row r="33" spans="1:2" x14ac:dyDescent="0.25">
      <c r="A33" s="2">
        <v>41395</v>
      </c>
      <c r="B33" s="1">
        <v>4506</v>
      </c>
    </row>
    <row r="34" spans="1:2" x14ac:dyDescent="0.25">
      <c r="A34" s="2">
        <v>41426</v>
      </c>
      <c r="B34" s="1">
        <v>2497</v>
      </c>
    </row>
    <row r="35" spans="1:2" x14ac:dyDescent="0.25">
      <c r="A35" s="2">
        <v>41456</v>
      </c>
      <c r="B35" s="1">
        <v>2430</v>
      </c>
    </row>
    <row r="36" spans="1:2" x14ac:dyDescent="0.25">
      <c r="A36" s="2">
        <v>41487</v>
      </c>
      <c r="B36" s="1">
        <v>2292</v>
      </c>
    </row>
    <row r="37" spans="1:2" x14ac:dyDescent="0.25">
      <c r="A37" s="2">
        <v>41518</v>
      </c>
      <c r="B37" s="1">
        <v>2420</v>
      </c>
    </row>
    <row r="38" spans="1:2" x14ac:dyDescent="0.25">
      <c r="A38" s="2">
        <v>41548</v>
      </c>
      <c r="B38" s="1">
        <v>7115</v>
      </c>
    </row>
    <row r="39" spans="1:2" x14ac:dyDescent="0.25">
      <c r="A39" s="2">
        <v>41579</v>
      </c>
      <c r="B39" s="1">
        <v>16619</v>
      </c>
    </row>
    <row r="40" spans="1:2" x14ac:dyDescent="0.25">
      <c r="A40" s="2">
        <v>41609</v>
      </c>
      <c r="B40" s="1">
        <v>26270</v>
      </c>
    </row>
    <row r="41" spans="1:2" x14ac:dyDescent="0.25">
      <c r="A41" s="2">
        <v>41640</v>
      </c>
      <c r="B41" s="1">
        <v>34622</v>
      </c>
    </row>
    <row r="42" spans="1:2" x14ac:dyDescent="0.25">
      <c r="A42" s="2">
        <v>41671</v>
      </c>
      <c r="B42" s="1">
        <v>27334</v>
      </c>
    </row>
    <row r="43" spans="1:2" x14ac:dyDescent="0.25">
      <c r="A43" s="2">
        <v>41699</v>
      </c>
      <c r="B43" s="1">
        <v>22955</v>
      </c>
    </row>
    <row r="44" spans="1:2" x14ac:dyDescent="0.25">
      <c r="A44" s="2">
        <v>41730</v>
      </c>
      <c r="B44" s="1">
        <v>7878</v>
      </c>
    </row>
    <row r="45" spans="1:2" x14ac:dyDescent="0.25">
      <c r="A45" s="2">
        <v>41760</v>
      </c>
      <c r="B45" s="1">
        <v>4259</v>
      </c>
    </row>
    <row r="46" spans="1:2" x14ac:dyDescent="0.25">
      <c r="A46" s="2">
        <v>41791</v>
      </c>
      <c r="B46" s="1">
        <v>1984</v>
      </c>
    </row>
    <row r="47" spans="1:2" x14ac:dyDescent="0.25">
      <c r="A47" s="2">
        <v>41821</v>
      </c>
      <c r="B47" s="1">
        <v>2242</v>
      </c>
    </row>
    <row r="48" spans="1:2" x14ac:dyDescent="0.25">
      <c r="A48" s="2">
        <v>41852</v>
      </c>
      <c r="B48" s="1">
        <v>2343</v>
      </c>
    </row>
    <row r="49" spans="1:2" x14ac:dyDescent="0.25">
      <c r="A49" s="2">
        <v>41883</v>
      </c>
      <c r="B49" s="1">
        <v>2918</v>
      </c>
    </row>
    <row r="50" spans="1:2" x14ac:dyDescent="0.25">
      <c r="A50" s="2">
        <v>41913</v>
      </c>
      <c r="B50" s="1">
        <v>7600</v>
      </c>
    </row>
    <row r="51" spans="1:2" x14ac:dyDescent="0.25">
      <c r="A51" s="2">
        <v>41944</v>
      </c>
      <c r="B51" s="1">
        <v>19896</v>
      </c>
    </row>
    <row r="52" spans="1:2" x14ac:dyDescent="0.25">
      <c r="A52" s="2">
        <v>41974</v>
      </c>
      <c r="B52" s="1">
        <v>22370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Outputs</vt:lpstr>
      <vt:lpstr>Regression and Forecast</vt:lpstr>
      <vt:lpstr>Temperature Degree Days</vt:lpstr>
      <vt:lpstr>RAW_Temperatures Indiana</vt:lpstr>
      <vt:lpstr>RAW_Residential Demand Indiana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2015-11-05T01:08:21Z</dcterms:created>
  <dcterms:modified xsi:type="dcterms:W3CDTF">2015-11-05T01:30:42Z</dcterms:modified>
</cp:coreProperties>
</file>