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90" i="1" l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9" i="1"/>
  <c r="B428" i="1"/>
  <c r="B427" i="1"/>
  <c r="B426" i="1"/>
  <c r="B425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81" i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1016" i="1"/>
  <c r="B1015" i="1"/>
  <c r="B1014" i="1"/>
  <c r="B1013" i="1"/>
  <c r="B1012" i="1"/>
  <c r="B1011" i="1"/>
  <c r="B996" i="1"/>
  <c r="B995" i="1"/>
  <c r="B994" i="1"/>
  <c r="B993" i="1"/>
  <c r="B992" i="1"/>
  <c r="B991" i="1"/>
  <c r="B976" i="1"/>
  <c r="B975" i="1"/>
  <c r="B974" i="1"/>
  <c r="B973" i="1"/>
  <c r="B972" i="1"/>
  <c r="B971" i="1"/>
  <c r="B956" i="1"/>
  <c r="B955" i="1"/>
  <c r="B954" i="1"/>
  <c r="B953" i="1"/>
  <c r="B952" i="1"/>
  <c r="B951" i="1"/>
  <c r="B936" i="1"/>
  <c r="B935" i="1"/>
  <c r="B934" i="1"/>
  <c r="B933" i="1"/>
  <c r="B932" i="1"/>
  <c r="B931" i="1"/>
  <c r="B916" i="1"/>
  <c r="B915" i="1"/>
  <c r="B914" i="1"/>
  <c r="B913" i="1"/>
  <c r="B912" i="1"/>
  <c r="B911" i="1"/>
  <c r="B896" i="1"/>
  <c r="B895" i="1"/>
  <c r="B894" i="1"/>
  <c r="B893" i="1"/>
  <c r="B892" i="1"/>
  <c r="B891" i="1"/>
  <c r="B876" i="1"/>
  <c r="B875" i="1"/>
  <c r="B874" i="1"/>
  <c r="B873" i="1"/>
  <c r="B872" i="1"/>
  <c r="B871" i="1"/>
  <c r="B856" i="1"/>
  <c r="B855" i="1"/>
  <c r="B854" i="1"/>
  <c r="B853" i="1"/>
  <c r="B852" i="1"/>
  <c r="B851" i="1"/>
  <c r="B836" i="1"/>
  <c r="B835" i="1"/>
  <c r="B834" i="1"/>
  <c r="B833" i="1"/>
  <c r="B832" i="1"/>
  <c r="B831" i="1"/>
  <c r="B816" i="1"/>
  <c r="B815" i="1"/>
  <c r="B814" i="1"/>
  <c r="B813" i="1"/>
  <c r="B812" i="1"/>
  <c r="B811" i="1"/>
  <c r="B796" i="1"/>
  <c r="B795" i="1"/>
  <c r="B794" i="1"/>
  <c r="B793" i="1"/>
  <c r="B792" i="1"/>
  <c r="B791" i="1"/>
  <c r="B607" i="1"/>
  <c r="B606" i="1"/>
  <c r="B605" i="1"/>
  <c r="B604" i="1"/>
  <c r="B602" i="1"/>
  <c r="B601" i="1"/>
  <c r="B600" i="1"/>
  <c r="B567" i="1"/>
  <c r="B566" i="1"/>
  <c r="B565" i="1"/>
  <c r="B564" i="1"/>
  <c r="B562" i="1"/>
  <c r="B561" i="1"/>
  <c r="B560" i="1"/>
  <c r="B1541" i="1"/>
  <c r="B1540" i="1"/>
  <c r="B1539" i="1"/>
  <c r="B1538" i="1"/>
  <c r="B1537" i="1"/>
  <c r="B1536" i="1"/>
  <c r="B1521" i="1"/>
  <c r="B1520" i="1"/>
  <c r="B1519" i="1"/>
  <c r="B1518" i="1"/>
  <c r="B1517" i="1"/>
  <c r="B1516" i="1"/>
  <c r="B1501" i="1"/>
  <c r="B1500" i="1"/>
  <c r="B1499" i="1"/>
  <c r="B1498" i="1"/>
  <c r="B1497" i="1"/>
  <c r="B1496" i="1"/>
  <c r="B1481" i="1"/>
  <c r="B1480" i="1"/>
  <c r="B1479" i="1"/>
  <c r="B1478" i="1"/>
  <c r="B1477" i="1"/>
  <c r="B1476" i="1"/>
  <c r="B1461" i="1"/>
  <c r="B1460" i="1"/>
  <c r="B1459" i="1"/>
  <c r="B1458" i="1"/>
  <c r="B1457" i="1"/>
  <c r="B1456" i="1"/>
  <c r="B1441" i="1"/>
  <c r="B1440" i="1"/>
  <c r="B1439" i="1"/>
  <c r="B1438" i="1"/>
  <c r="B1437" i="1"/>
  <c r="B1436" i="1"/>
  <c r="B1421" i="1"/>
  <c r="B1420" i="1"/>
  <c r="B1419" i="1"/>
  <c r="B1418" i="1"/>
  <c r="B1417" i="1"/>
  <c r="B1416" i="1"/>
  <c r="B1401" i="1"/>
  <c r="B1400" i="1"/>
  <c r="B1399" i="1"/>
  <c r="B1398" i="1"/>
  <c r="B1397" i="1"/>
  <c r="B1396" i="1"/>
  <c r="B1381" i="1"/>
  <c r="B1380" i="1"/>
  <c r="B1379" i="1"/>
  <c r="B1378" i="1"/>
  <c r="B1377" i="1"/>
  <c r="B1376" i="1"/>
  <c r="B1361" i="1"/>
  <c r="B1360" i="1"/>
  <c r="B1359" i="1"/>
  <c r="B1358" i="1"/>
  <c r="B1357" i="1"/>
  <c r="B1356" i="1"/>
  <c r="B1341" i="1"/>
  <c r="B1340" i="1"/>
  <c r="B1339" i="1"/>
  <c r="B1338" i="1"/>
  <c r="B1337" i="1"/>
  <c r="B1336" i="1"/>
  <c r="B1321" i="1"/>
  <c r="B1320" i="1"/>
  <c r="B1319" i="1"/>
  <c r="B1318" i="1"/>
  <c r="B1317" i="1"/>
  <c r="B1316" i="1"/>
  <c r="B1132" i="1"/>
  <c r="B1131" i="1"/>
  <c r="B1130" i="1"/>
  <c r="B1129" i="1"/>
  <c r="B1127" i="1"/>
  <c r="B1126" i="1"/>
  <c r="B1125" i="1"/>
  <c r="B1092" i="1"/>
  <c r="B1091" i="1"/>
  <c r="B1090" i="1"/>
  <c r="B1089" i="1"/>
  <c r="B1087" i="1"/>
  <c r="B1086" i="1"/>
  <c r="B1085" i="1"/>
  <c r="B2066" i="1"/>
  <c r="B2065" i="1"/>
  <c r="B2064" i="1"/>
  <c r="B2063" i="1"/>
  <c r="B2062" i="1"/>
  <c r="B2061" i="1"/>
  <c r="B2046" i="1"/>
  <c r="B2045" i="1"/>
  <c r="B2044" i="1"/>
  <c r="B2043" i="1"/>
  <c r="B2042" i="1"/>
  <c r="B2041" i="1"/>
  <c r="B2026" i="1"/>
  <c r="B2025" i="1"/>
  <c r="B2024" i="1"/>
  <c r="B2023" i="1"/>
  <c r="B2022" i="1"/>
  <c r="B2021" i="1"/>
  <c r="B2006" i="1"/>
  <c r="B2005" i="1"/>
  <c r="B2004" i="1"/>
  <c r="B2003" i="1"/>
  <c r="B2002" i="1"/>
  <c r="B2001" i="1"/>
  <c r="B1986" i="1"/>
  <c r="B1985" i="1"/>
  <c r="B1984" i="1"/>
  <c r="B1983" i="1"/>
  <c r="B1982" i="1"/>
  <c r="B1981" i="1"/>
  <c r="B1966" i="1"/>
  <c r="B1965" i="1"/>
  <c r="B1964" i="1"/>
  <c r="B1963" i="1"/>
  <c r="B1962" i="1"/>
  <c r="B1961" i="1"/>
  <c r="B1946" i="1"/>
  <c r="B1945" i="1"/>
  <c r="B1944" i="1"/>
  <c r="B1943" i="1"/>
  <c r="B1942" i="1"/>
  <c r="B1941" i="1"/>
  <c r="B1926" i="1"/>
  <c r="B1925" i="1"/>
  <c r="B1924" i="1"/>
  <c r="B1923" i="1"/>
  <c r="B1922" i="1"/>
  <c r="B1921" i="1"/>
  <c r="B1906" i="1"/>
  <c r="B1905" i="1"/>
  <c r="B1904" i="1"/>
  <c r="B1903" i="1"/>
  <c r="B1902" i="1"/>
  <c r="B1901" i="1"/>
  <c r="B1886" i="1"/>
  <c r="B1885" i="1"/>
  <c r="B1884" i="1"/>
  <c r="B1883" i="1"/>
  <c r="B1882" i="1"/>
  <c r="B1881" i="1"/>
  <c r="B1866" i="1"/>
  <c r="B1865" i="1"/>
  <c r="B1864" i="1"/>
  <c r="B1863" i="1"/>
  <c r="B1862" i="1"/>
  <c r="B1861" i="1"/>
  <c r="B1846" i="1"/>
  <c r="B1845" i="1"/>
  <c r="B1844" i="1"/>
  <c r="B1843" i="1"/>
  <c r="B1842" i="1"/>
  <c r="B1841" i="1"/>
  <c r="B1657" i="1"/>
  <c r="B1656" i="1"/>
  <c r="B1655" i="1"/>
  <c r="B1654" i="1"/>
  <c r="B1652" i="1"/>
  <c r="B1651" i="1"/>
  <c r="B1650" i="1"/>
  <c r="B1617" i="1"/>
  <c r="B1616" i="1"/>
  <c r="B1615" i="1"/>
  <c r="B1614" i="1"/>
  <c r="B1612" i="1"/>
  <c r="B1611" i="1"/>
  <c r="B1610" i="1"/>
  <c r="B2591" i="1"/>
  <c r="B2590" i="1"/>
  <c r="B2589" i="1"/>
  <c r="B2588" i="1"/>
  <c r="B2587" i="1"/>
  <c r="B2586" i="1"/>
  <c r="B2571" i="1"/>
  <c r="B2570" i="1"/>
  <c r="B2569" i="1"/>
  <c r="B2568" i="1"/>
  <c r="B2567" i="1"/>
  <c r="B2566" i="1"/>
  <c r="B2551" i="1"/>
  <c r="B2550" i="1"/>
  <c r="B2549" i="1"/>
  <c r="B2548" i="1"/>
  <c r="B2547" i="1"/>
  <c r="B2546" i="1"/>
  <c r="B2531" i="1"/>
  <c r="B2530" i="1"/>
  <c r="B2529" i="1"/>
  <c r="B2528" i="1"/>
  <c r="B2527" i="1"/>
  <c r="B2526" i="1"/>
  <c r="B2511" i="1"/>
  <c r="B2510" i="1"/>
  <c r="B2509" i="1"/>
  <c r="B2508" i="1"/>
  <c r="B2507" i="1"/>
  <c r="B2506" i="1"/>
  <c r="B2491" i="1"/>
  <c r="B2490" i="1"/>
  <c r="B2489" i="1"/>
  <c r="B2488" i="1"/>
  <c r="B2487" i="1"/>
  <c r="B2486" i="1"/>
  <c r="B2471" i="1"/>
  <c r="B2470" i="1"/>
  <c r="B2469" i="1"/>
  <c r="B2468" i="1"/>
  <c r="B2467" i="1"/>
  <c r="B2466" i="1"/>
  <c r="B2451" i="1"/>
  <c r="B2450" i="1"/>
  <c r="B2449" i="1"/>
  <c r="B2448" i="1"/>
  <c r="B2447" i="1"/>
  <c r="B2446" i="1"/>
  <c r="B2431" i="1"/>
  <c r="B2430" i="1"/>
  <c r="B2429" i="1"/>
  <c r="B2428" i="1"/>
  <c r="B2427" i="1"/>
  <c r="B2426" i="1"/>
  <c r="B2411" i="1"/>
  <c r="B2410" i="1"/>
  <c r="B2409" i="1"/>
  <c r="B2408" i="1"/>
  <c r="B2407" i="1"/>
  <c r="B2406" i="1"/>
  <c r="B2391" i="1"/>
  <c r="B2390" i="1"/>
  <c r="B2389" i="1"/>
  <c r="B2388" i="1"/>
  <c r="B2387" i="1"/>
  <c r="B2386" i="1"/>
  <c r="B2371" i="1"/>
  <c r="B2370" i="1"/>
  <c r="B2369" i="1"/>
  <c r="B2368" i="1"/>
  <c r="B2367" i="1"/>
  <c r="B2366" i="1"/>
  <c r="B2182" i="1"/>
  <c r="B2181" i="1"/>
  <c r="B2180" i="1"/>
  <c r="B2179" i="1"/>
  <c r="B2177" i="1"/>
  <c r="B2176" i="1"/>
  <c r="B2175" i="1"/>
  <c r="B2142" i="1"/>
  <c r="B2141" i="1"/>
  <c r="B2140" i="1"/>
  <c r="B2139" i="1"/>
  <c r="B2137" i="1"/>
  <c r="B2136" i="1"/>
  <c r="B2135" i="1"/>
  <c r="B3116" i="1"/>
  <c r="B3115" i="1"/>
  <c r="B3114" i="1"/>
  <c r="B3113" i="1"/>
  <c r="B3112" i="1"/>
  <c r="B3111" i="1"/>
  <c r="B3096" i="1"/>
  <c r="B3095" i="1"/>
  <c r="B3094" i="1"/>
  <c r="B3093" i="1"/>
  <c r="B3092" i="1"/>
  <c r="B3091" i="1"/>
  <c r="B3076" i="1"/>
  <c r="B3075" i="1"/>
  <c r="B3074" i="1"/>
  <c r="B3073" i="1"/>
  <c r="B3072" i="1"/>
  <c r="B3071" i="1"/>
  <c r="B3056" i="1"/>
  <c r="B3055" i="1"/>
  <c r="B3054" i="1"/>
  <c r="B3053" i="1"/>
  <c r="B3052" i="1"/>
  <c r="B3051" i="1"/>
  <c r="B3036" i="1"/>
  <c r="B3035" i="1"/>
  <c r="B3034" i="1"/>
  <c r="B3033" i="1"/>
  <c r="B3032" i="1"/>
  <c r="B3031" i="1"/>
  <c r="B3016" i="1"/>
  <c r="B3015" i="1"/>
  <c r="B3014" i="1"/>
  <c r="B3013" i="1"/>
  <c r="B3012" i="1"/>
  <c r="B3011" i="1"/>
  <c r="B2996" i="1"/>
  <c r="B2995" i="1"/>
  <c r="B2994" i="1"/>
  <c r="B2993" i="1"/>
  <c r="B2992" i="1"/>
  <c r="B2991" i="1"/>
  <c r="B2976" i="1"/>
  <c r="B2975" i="1"/>
  <c r="B2974" i="1"/>
  <c r="B2973" i="1"/>
  <c r="B2972" i="1"/>
  <c r="B2971" i="1"/>
  <c r="B2956" i="1"/>
  <c r="B2955" i="1"/>
  <c r="B2954" i="1"/>
  <c r="B2953" i="1"/>
  <c r="B2952" i="1"/>
  <c r="B2951" i="1"/>
  <c r="B2936" i="1"/>
  <c r="B2935" i="1"/>
  <c r="B2934" i="1"/>
  <c r="B2933" i="1"/>
  <c r="B2932" i="1"/>
  <c r="B2931" i="1"/>
  <c r="B2916" i="1"/>
  <c r="B2915" i="1"/>
  <c r="B2914" i="1"/>
  <c r="B2913" i="1"/>
  <c r="B2912" i="1"/>
  <c r="B2911" i="1"/>
  <c r="B2896" i="1"/>
  <c r="B2895" i="1"/>
  <c r="B2894" i="1"/>
  <c r="B2893" i="1"/>
  <c r="B2892" i="1"/>
  <c r="B2891" i="1"/>
  <c r="B2707" i="1"/>
  <c r="B2706" i="1"/>
  <c r="B2705" i="1"/>
  <c r="B2704" i="1"/>
  <c r="B2702" i="1"/>
  <c r="B2701" i="1"/>
  <c r="B2700" i="1"/>
  <c r="B2667" i="1"/>
  <c r="B2666" i="1"/>
  <c r="B2665" i="1"/>
  <c r="B2664" i="1"/>
  <c r="B2662" i="1"/>
  <c r="B2661" i="1"/>
  <c r="B2660" i="1"/>
  <c r="B3642" i="1"/>
  <c r="B3641" i="1"/>
  <c r="B3640" i="1"/>
  <c r="B3639" i="1"/>
  <c r="B3638" i="1"/>
  <c r="B3637" i="1"/>
  <c r="B3622" i="1"/>
  <c r="B3621" i="1"/>
  <c r="B3620" i="1"/>
  <c r="B3619" i="1"/>
  <c r="B3618" i="1"/>
  <c r="B3617" i="1"/>
  <c r="B3602" i="1"/>
  <c r="B3601" i="1"/>
  <c r="B3600" i="1"/>
  <c r="B3599" i="1"/>
  <c r="B3598" i="1"/>
  <c r="B3597" i="1"/>
  <c r="B3582" i="1"/>
  <c r="B3581" i="1"/>
  <c r="B3580" i="1"/>
  <c r="B3579" i="1"/>
  <c r="B3578" i="1"/>
  <c r="B3577" i="1"/>
  <c r="B3562" i="1"/>
  <c r="B3561" i="1"/>
  <c r="B3560" i="1"/>
  <c r="B3559" i="1"/>
  <c r="B3558" i="1"/>
  <c r="B3557" i="1"/>
  <c r="B3542" i="1"/>
  <c r="B3541" i="1"/>
  <c r="B3540" i="1"/>
  <c r="B3539" i="1"/>
  <c r="B3538" i="1"/>
  <c r="B3537" i="1"/>
  <c r="B3522" i="1"/>
  <c r="B3521" i="1"/>
  <c r="B3520" i="1"/>
  <c r="B3519" i="1"/>
  <c r="B3518" i="1"/>
  <c r="B3517" i="1"/>
  <c r="B3502" i="1"/>
  <c r="B3501" i="1"/>
  <c r="B3500" i="1"/>
  <c r="B3499" i="1"/>
  <c r="B3498" i="1"/>
  <c r="B3497" i="1"/>
  <c r="B3482" i="1"/>
  <c r="B3481" i="1"/>
  <c r="B3480" i="1"/>
  <c r="B3479" i="1"/>
  <c r="B3478" i="1"/>
  <c r="B3477" i="1"/>
  <c r="B3462" i="1"/>
  <c r="B3461" i="1"/>
  <c r="B3460" i="1"/>
  <c r="B3459" i="1"/>
  <c r="B3458" i="1"/>
  <c r="B3457" i="1"/>
  <c r="B3442" i="1"/>
  <c r="B3441" i="1"/>
  <c r="B3440" i="1"/>
  <c r="B3439" i="1"/>
  <c r="B3438" i="1"/>
  <c r="B3437" i="1"/>
  <c r="B3422" i="1"/>
  <c r="B3421" i="1"/>
  <c r="B3420" i="1"/>
  <c r="B3419" i="1"/>
  <c r="B3418" i="1"/>
  <c r="B3417" i="1"/>
  <c r="B3233" i="1"/>
  <c r="B3232" i="1"/>
  <c r="B3231" i="1"/>
  <c r="B3230" i="1"/>
  <c r="B3228" i="1"/>
  <c r="B3227" i="1"/>
  <c r="B3226" i="1"/>
  <c r="B3193" i="1"/>
  <c r="B3192" i="1"/>
  <c r="B3191" i="1"/>
  <c r="B3190" i="1"/>
  <c r="B3188" i="1"/>
  <c r="B3187" i="1"/>
  <c r="B3186" i="1"/>
  <c r="B4167" i="1"/>
  <c r="B4166" i="1"/>
  <c r="B4165" i="1"/>
  <c r="B4164" i="1"/>
  <c r="B4163" i="1"/>
  <c r="B4162" i="1"/>
  <c r="B4147" i="1"/>
  <c r="B4146" i="1"/>
  <c r="B4145" i="1"/>
  <c r="B4144" i="1"/>
  <c r="B4143" i="1"/>
  <c r="B4142" i="1"/>
  <c r="B4127" i="1"/>
  <c r="B4126" i="1"/>
  <c r="B4125" i="1"/>
  <c r="B4124" i="1"/>
  <c r="B4123" i="1"/>
  <c r="B4122" i="1"/>
  <c r="B4107" i="1"/>
  <c r="B4106" i="1"/>
  <c r="B4105" i="1"/>
  <c r="B4104" i="1"/>
  <c r="B4103" i="1"/>
  <c r="B4102" i="1"/>
  <c r="B4087" i="1"/>
  <c r="B4086" i="1"/>
  <c r="B4085" i="1"/>
  <c r="B4084" i="1"/>
  <c r="B4083" i="1"/>
  <c r="B4082" i="1"/>
  <c r="B4067" i="1"/>
  <c r="B4066" i="1"/>
  <c r="B4065" i="1"/>
  <c r="B4064" i="1"/>
  <c r="B4063" i="1"/>
  <c r="B4062" i="1"/>
  <c r="B4047" i="1"/>
  <c r="B4046" i="1"/>
  <c r="B4045" i="1"/>
  <c r="B4044" i="1"/>
  <c r="B4043" i="1"/>
  <c r="B4042" i="1"/>
  <c r="B4027" i="1"/>
  <c r="B4026" i="1"/>
  <c r="B4025" i="1"/>
  <c r="B4024" i="1"/>
  <c r="B4023" i="1"/>
  <c r="B4022" i="1"/>
  <c r="B4007" i="1"/>
  <c r="B4006" i="1"/>
  <c r="B4005" i="1"/>
  <c r="B4004" i="1"/>
  <c r="B4003" i="1"/>
  <c r="B4002" i="1"/>
  <c r="B3987" i="1"/>
  <c r="B3986" i="1"/>
  <c r="B3985" i="1"/>
  <c r="B3984" i="1"/>
  <c r="B3983" i="1"/>
  <c r="B3982" i="1"/>
  <c r="B3967" i="1"/>
  <c r="B3966" i="1"/>
  <c r="B3965" i="1"/>
  <c r="B3964" i="1"/>
  <c r="B3963" i="1"/>
  <c r="B3962" i="1"/>
  <c r="B3947" i="1"/>
  <c r="B3946" i="1"/>
  <c r="B3945" i="1"/>
  <c r="B3944" i="1"/>
  <c r="B3943" i="1"/>
  <c r="B3942" i="1"/>
  <c r="B3758" i="1"/>
  <c r="B3757" i="1"/>
  <c r="B3756" i="1"/>
  <c r="B3755" i="1"/>
  <c r="B3753" i="1"/>
  <c r="B3752" i="1"/>
  <c r="B3751" i="1"/>
  <c r="B3718" i="1"/>
  <c r="B3717" i="1"/>
  <c r="B3716" i="1"/>
  <c r="B3715" i="1"/>
  <c r="B3713" i="1"/>
  <c r="B3712" i="1"/>
  <c r="B3711" i="1"/>
  <c r="B4692" i="1"/>
  <c r="B4691" i="1"/>
  <c r="B4690" i="1"/>
  <c r="B4689" i="1"/>
  <c r="B4688" i="1"/>
  <c r="B4687" i="1"/>
  <c r="B4672" i="1"/>
  <c r="B4671" i="1"/>
  <c r="B4670" i="1"/>
  <c r="B4669" i="1"/>
  <c r="B4668" i="1"/>
  <c r="B4667" i="1"/>
  <c r="B4652" i="1"/>
  <c r="B4651" i="1"/>
  <c r="B4650" i="1"/>
  <c r="B4649" i="1"/>
  <c r="B4648" i="1"/>
  <c r="B4647" i="1"/>
  <c r="B4632" i="1"/>
  <c r="B4631" i="1"/>
  <c r="B4630" i="1"/>
  <c r="B4629" i="1"/>
  <c r="B4628" i="1"/>
  <c r="B4627" i="1"/>
  <c r="B4612" i="1"/>
  <c r="B4611" i="1"/>
  <c r="B4610" i="1"/>
  <c r="B4609" i="1"/>
  <c r="B4608" i="1"/>
  <c r="B4607" i="1"/>
  <c r="B4592" i="1"/>
  <c r="B4591" i="1"/>
  <c r="B4590" i="1"/>
  <c r="B4589" i="1"/>
  <c r="B4588" i="1"/>
  <c r="B4587" i="1"/>
  <c r="B4572" i="1"/>
  <c r="B4571" i="1"/>
  <c r="B4570" i="1"/>
  <c r="B4569" i="1"/>
  <c r="B4568" i="1"/>
  <c r="B4567" i="1"/>
  <c r="B4552" i="1"/>
  <c r="B4551" i="1"/>
  <c r="B4550" i="1"/>
  <c r="B4549" i="1"/>
  <c r="B4548" i="1"/>
  <c r="B4547" i="1"/>
  <c r="B4532" i="1"/>
  <c r="B4531" i="1"/>
  <c r="B4530" i="1"/>
  <c r="B4529" i="1"/>
  <c r="B4528" i="1"/>
  <c r="B4527" i="1"/>
  <c r="B4512" i="1"/>
  <c r="B4511" i="1"/>
  <c r="B4510" i="1"/>
  <c r="B4509" i="1"/>
  <c r="B4508" i="1"/>
  <c r="B4507" i="1"/>
  <c r="B4492" i="1"/>
  <c r="B4491" i="1"/>
  <c r="B4490" i="1"/>
  <c r="B4489" i="1"/>
  <c r="B4488" i="1"/>
  <c r="B4487" i="1"/>
  <c r="B4472" i="1"/>
  <c r="B4471" i="1"/>
  <c r="B4470" i="1"/>
  <c r="B4469" i="1"/>
  <c r="B4468" i="1"/>
  <c r="B4467" i="1"/>
  <c r="B4283" i="1"/>
  <c r="B4282" i="1"/>
  <c r="B4281" i="1"/>
  <c r="B4280" i="1"/>
  <c r="B4278" i="1"/>
  <c r="B4277" i="1"/>
  <c r="B4276" i="1"/>
  <c r="B4243" i="1"/>
  <c r="B4242" i="1"/>
  <c r="B4241" i="1"/>
  <c r="B4240" i="1"/>
  <c r="B4238" i="1"/>
  <c r="B4237" i="1"/>
  <c r="B4236" i="1"/>
  <c r="B5218" i="1"/>
  <c r="B5217" i="1"/>
  <c r="B5216" i="1"/>
  <c r="B5215" i="1"/>
  <c r="B5214" i="1"/>
  <c r="B5213" i="1"/>
  <c r="B5198" i="1"/>
  <c r="B5197" i="1"/>
  <c r="B5196" i="1"/>
  <c r="B5195" i="1"/>
  <c r="B5194" i="1"/>
  <c r="B5193" i="1"/>
  <c r="B5178" i="1"/>
  <c r="B5177" i="1"/>
  <c r="B5176" i="1"/>
  <c r="B5175" i="1"/>
  <c r="B5174" i="1"/>
  <c r="B5173" i="1"/>
  <c r="B5158" i="1"/>
  <c r="B5157" i="1"/>
  <c r="B5156" i="1"/>
  <c r="B5155" i="1"/>
  <c r="B5154" i="1"/>
  <c r="B5153" i="1"/>
  <c r="B5138" i="1"/>
  <c r="B5137" i="1"/>
  <c r="B5136" i="1"/>
  <c r="B5135" i="1"/>
  <c r="B5134" i="1"/>
  <c r="B5133" i="1"/>
  <c r="B5118" i="1"/>
  <c r="B5117" i="1"/>
  <c r="B5116" i="1"/>
  <c r="B5115" i="1"/>
  <c r="B5114" i="1"/>
  <c r="B5113" i="1"/>
  <c r="B5098" i="1"/>
  <c r="B5097" i="1"/>
  <c r="B5096" i="1"/>
  <c r="B5095" i="1"/>
  <c r="B5094" i="1"/>
  <c r="B5093" i="1"/>
  <c r="B5078" i="1"/>
  <c r="B5077" i="1"/>
  <c r="B5076" i="1"/>
  <c r="B5075" i="1"/>
  <c r="B5074" i="1"/>
  <c r="B5073" i="1"/>
  <c r="B5058" i="1"/>
  <c r="B5057" i="1"/>
  <c r="B5056" i="1"/>
  <c r="B5055" i="1"/>
  <c r="B5054" i="1"/>
  <c r="B5053" i="1"/>
  <c r="B5038" i="1"/>
  <c r="B5037" i="1"/>
  <c r="B5036" i="1"/>
  <c r="B5035" i="1"/>
  <c r="B5034" i="1"/>
  <c r="B5033" i="1"/>
  <c r="B5018" i="1"/>
  <c r="B5017" i="1"/>
  <c r="B5016" i="1"/>
  <c r="B5015" i="1"/>
  <c r="B5014" i="1"/>
  <c r="B5013" i="1"/>
  <c r="B4998" i="1"/>
  <c r="B4997" i="1"/>
  <c r="B4996" i="1"/>
  <c r="B4995" i="1"/>
  <c r="B4994" i="1"/>
  <c r="B4993" i="1"/>
  <c r="B4809" i="1"/>
  <c r="B4808" i="1"/>
  <c r="B4807" i="1"/>
  <c r="B4806" i="1"/>
  <c r="B4804" i="1"/>
  <c r="B4803" i="1"/>
  <c r="B4802" i="1"/>
  <c r="B4769" i="1"/>
  <c r="B4768" i="1"/>
  <c r="B4767" i="1"/>
  <c r="B4766" i="1"/>
  <c r="B4764" i="1"/>
  <c r="B4763" i="1"/>
  <c r="B4762" i="1"/>
  <c r="B5743" i="1"/>
  <c r="B5742" i="1"/>
  <c r="B5741" i="1"/>
  <c r="B5740" i="1"/>
  <c r="B5739" i="1"/>
  <c r="B5738" i="1"/>
  <c r="B5723" i="1"/>
  <c r="B5722" i="1"/>
  <c r="B5721" i="1"/>
  <c r="B5720" i="1"/>
  <c r="B5719" i="1"/>
  <c r="B5718" i="1"/>
  <c r="B5703" i="1"/>
  <c r="B5702" i="1"/>
  <c r="B5701" i="1"/>
  <c r="B5700" i="1"/>
  <c r="B5699" i="1"/>
  <c r="B5698" i="1"/>
  <c r="B5683" i="1"/>
  <c r="B5682" i="1"/>
  <c r="B5681" i="1"/>
  <c r="B5680" i="1"/>
  <c r="B5679" i="1"/>
  <c r="B5678" i="1"/>
  <c r="B5663" i="1"/>
  <c r="B5662" i="1"/>
  <c r="B5661" i="1"/>
  <c r="B5660" i="1"/>
  <c r="B5659" i="1"/>
  <c r="B5658" i="1"/>
  <c r="B5643" i="1"/>
  <c r="B5642" i="1"/>
  <c r="B5641" i="1"/>
  <c r="B5640" i="1"/>
  <c r="B5639" i="1"/>
  <c r="B5638" i="1"/>
  <c r="B5623" i="1"/>
  <c r="B5622" i="1"/>
  <c r="B5621" i="1"/>
  <c r="B5620" i="1"/>
  <c r="B5619" i="1"/>
  <c r="B5618" i="1"/>
  <c r="B5603" i="1"/>
  <c r="B5602" i="1"/>
  <c r="B5601" i="1"/>
  <c r="B5600" i="1"/>
  <c r="B5599" i="1"/>
  <c r="B5598" i="1"/>
  <c r="B5583" i="1"/>
  <c r="B5582" i="1"/>
  <c r="B5581" i="1"/>
  <c r="B5580" i="1"/>
  <c r="B5579" i="1"/>
  <c r="B5578" i="1"/>
  <c r="B5563" i="1"/>
  <c r="B5562" i="1"/>
  <c r="B5561" i="1"/>
  <c r="B5560" i="1"/>
  <c r="B5559" i="1"/>
  <c r="B5558" i="1"/>
  <c r="B5543" i="1"/>
  <c r="B5542" i="1"/>
  <c r="B5541" i="1"/>
  <c r="B5540" i="1"/>
  <c r="B5539" i="1"/>
  <c r="B5538" i="1"/>
  <c r="B5523" i="1"/>
  <c r="B5522" i="1"/>
  <c r="B5521" i="1"/>
  <c r="B5520" i="1"/>
  <c r="B5519" i="1"/>
  <c r="B5518" i="1"/>
  <c r="B5334" i="1"/>
  <c r="B5333" i="1"/>
  <c r="B5332" i="1"/>
  <c r="B5331" i="1"/>
  <c r="B5329" i="1"/>
  <c r="B5328" i="1"/>
  <c r="B5327" i="1"/>
  <c r="B5294" i="1"/>
  <c r="B5293" i="1"/>
  <c r="B5292" i="1"/>
  <c r="B5291" i="1"/>
  <c r="B5289" i="1"/>
  <c r="B5288" i="1"/>
  <c r="B5287" i="1"/>
  <c r="B5859" i="1"/>
  <c r="B5858" i="1"/>
  <c r="B5857" i="1"/>
  <c r="B5856" i="1"/>
  <c r="B5854" i="1"/>
  <c r="B5853" i="1"/>
  <c r="B5852" i="1"/>
  <c r="B5819" i="1"/>
  <c r="B5818" i="1"/>
  <c r="B5817" i="1"/>
  <c r="B5816" i="1"/>
  <c r="B5814" i="1"/>
  <c r="B5813" i="1"/>
  <c r="B5812" i="1"/>
  <c r="B6268" i="1"/>
  <c r="B6267" i="1"/>
  <c r="B6266" i="1"/>
  <c r="B6265" i="1"/>
  <c r="B6264" i="1"/>
  <c r="B6263" i="1"/>
  <c r="B6248" i="1"/>
  <c r="B6247" i="1"/>
  <c r="B6246" i="1"/>
  <c r="B6245" i="1"/>
  <c r="B6244" i="1"/>
  <c r="B6243" i="1"/>
  <c r="B6228" i="1"/>
  <c r="B6227" i="1"/>
  <c r="B6226" i="1"/>
  <c r="B6225" i="1"/>
  <c r="B6224" i="1"/>
  <c r="B6223" i="1"/>
  <c r="B6208" i="1"/>
  <c r="B6205" i="1"/>
  <c r="B6206" i="1"/>
  <c r="B6204" i="1"/>
  <c r="B6203" i="1"/>
  <c r="B6207" i="1"/>
  <c r="B6188" i="1"/>
  <c r="B6187" i="1"/>
  <c r="B6186" i="1"/>
  <c r="B6185" i="1"/>
  <c r="B6184" i="1"/>
  <c r="B6183" i="1"/>
  <c r="B6168" i="1"/>
  <c r="B6167" i="1"/>
  <c r="B6166" i="1"/>
  <c r="B6165" i="1"/>
  <c r="B6164" i="1"/>
  <c r="B6163" i="1"/>
  <c r="B6148" i="1"/>
  <c r="B6147" i="1"/>
  <c r="B6146" i="1"/>
  <c r="B6145" i="1"/>
  <c r="B6144" i="1"/>
  <c r="B6143" i="1"/>
  <c r="B6128" i="1"/>
  <c r="B6127" i="1"/>
  <c r="B6126" i="1"/>
  <c r="B6125" i="1"/>
  <c r="B6124" i="1"/>
  <c r="B6123" i="1"/>
  <c r="B6108" i="1"/>
  <c r="B6107" i="1"/>
  <c r="B6106" i="1"/>
  <c r="B6105" i="1"/>
  <c r="B6104" i="1"/>
  <c r="B6103" i="1"/>
  <c r="B6088" i="1"/>
  <c r="B6087" i="1"/>
  <c r="B6086" i="1"/>
  <c r="B6085" i="1"/>
  <c r="B6084" i="1"/>
  <c r="B6083" i="1"/>
  <c r="B6068" i="1"/>
  <c r="B6067" i="1"/>
  <c r="B6066" i="1"/>
  <c r="B6065" i="1"/>
  <c r="B6064" i="1"/>
  <c r="B6063" i="1"/>
  <c r="B6048" i="1"/>
  <c r="B6047" i="1"/>
  <c r="B6046" i="1"/>
  <c r="B6045" i="1"/>
  <c r="B6044" i="1"/>
  <c r="B6043" i="1"/>
  <c r="B527" i="1"/>
  <c r="B526" i="1"/>
  <c r="B525" i="1"/>
  <c r="B524" i="1"/>
  <c r="B523" i="1"/>
  <c r="B522" i="1"/>
  <c r="B521" i="1"/>
  <c r="B519" i="1"/>
  <c r="B1052" i="1"/>
  <c r="B1051" i="1"/>
  <c r="B1050" i="1"/>
  <c r="B1049" i="1"/>
  <c r="B1048" i="1"/>
  <c r="B1047" i="1"/>
  <c r="B1046" i="1"/>
  <c r="B1044" i="1"/>
  <c r="B1577" i="1"/>
  <c r="B1576" i="1"/>
  <c r="B1575" i="1"/>
  <c r="B1574" i="1"/>
  <c r="B1573" i="1"/>
  <c r="B1572" i="1"/>
  <c r="B1571" i="1"/>
  <c r="B1569" i="1"/>
  <c r="B2102" i="1"/>
  <c r="B2101" i="1"/>
  <c r="B2100" i="1"/>
  <c r="B2099" i="1"/>
  <c r="B2098" i="1"/>
  <c r="B2097" i="1"/>
  <c r="B2096" i="1"/>
  <c r="B2094" i="1"/>
  <c r="B2627" i="1"/>
  <c r="B2626" i="1"/>
  <c r="B2625" i="1"/>
  <c r="B2624" i="1"/>
  <c r="B2623" i="1"/>
  <c r="B2622" i="1"/>
  <c r="B2621" i="1"/>
  <c r="B2619" i="1"/>
  <c r="B3153" i="1"/>
  <c r="B3152" i="1"/>
  <c r="B3151" i="1"/>
  <c r="B3150" i="1"/>
  <c r="B3149" i="1"/>
  <c r="B3148" i="1"/>
  <c r="B3147" i="1"/>
  <c r="B3145" i="1"/>
  <c r="B3678" i="1"/>
  <c r="B3677" i="1"/>
  <c r="B3676" i="1"/>
  <c r="B3675" i="1"/>
  <c r="B3674" i="1"/>
  <c r="B3673" i="1"/>
  <c r="B3672" i="1"/>
  <c r="B3670" i="1"/>
  <c r="B4203" i="1"/>
  <c r="B4202" i="1"/>
  <c r="B4201" i="1"/>
  <c r="B4200" i="1"/>
  <c r="B4199" i="1"/>
  <c r="B4198" i="1"/>
  <c r="B4197" i="1"/>
  <c r="B4195" i="1"/>
  <c r="B4729" i="1"/>
  <c r="B4728" i="1"/>
  <c r="B4727" i="1"/>
  <c r="B4726" i="1"/>
  <c r="B4725" i="1"/>
  <c r="B4724" i="1"/>
  <c r="B4723" i="1"/>
  <c r="B4721" i="1"/>
  <c r="B5254" i="1"/>
  <c r="B5253" i="1"/>
  <c r="B5252" i="1"/>
  <c r="B5251" i="1"/>
  <c r="B5250" i="1"/>
  <c r="B5249" i="1"/>
  <c r="B5248" i="1"/>
  <c r="B5246" i="1"/>
  <c r="B5779" i="1"/>
  <c r="B5778" i="1"/>
  <c r="B5777" i="1"/>
  <c r="B5776" i="1"/>
  <c r="B5775" i="1"/>
  <c r="B5774" i="1"/>
  <c r="B5773" i="1"/>
  <c r="B5771" i="1"/>
  <c r="B6303" i="1"/>
  <c r="B6302" i="1"/>
  <c r="B6301" i="1"/>
  <c r="B6300" i="1"/>
  <c r="B6299" i="1"/>
  <c r="B6298" i="1"/>
  <c r="B6297" i="1"/>
  <c r="B6295" i="1"/>
  <c r="B6318" i="1"/>
</calcChain>
</file>

<file path=xl/sharedStrings.xml><?xml version="1.0" encoding="utf-8"?>
<sst xmlns="http://schemas.openxmlformats.org/spreadsheetml/2006/main" count="25534" uniqueCount="181">
  <si>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</si>
  <si>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</si>
  <si>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</si>
  <si>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</si>
  <si>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</si>
  <si>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</si>
  <si>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</si>
  <si>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</si>
  <si>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</si>
  <si>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</si>
  <si>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</si>
  <si>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</si>
  <si>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</si>
  <si>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Methanol distillation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</si>
  <si>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</si>
  <si>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</si>
  <si>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</si>
  <si>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</si>
  <si>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</si>
  <si>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</si>
  <si>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</si>
  <si>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</si>
  <si>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</si>
  <si>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</si>
  <si>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</si>
  <si>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</si>
  <si>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source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</si>
  <si>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</si>
  <si>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</si>
  <si>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</si>
  <si>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</si>
  <si>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</si>
  <si>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</si>
  <si>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</si>
  <si>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</si>
  <si>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</si>
  <si>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</si>
  <si>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</si>
  <si>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</si>
  <si>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</si>
  <si>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</si>
  <si>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</si>
  <si>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</si>
  <si>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</si>
  <si>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</si>
  <si>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</si>
  <si>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</si>
  <si>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</si>
  <si>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Methanol Synthesis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</si>
  <si>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</si>
  <si>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</si>
  <si>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</si>
  <si>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</si>
  <si>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</si>
  <si>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</si>
  <si>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</si>
  <si>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</si>
  <si>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</si>
  <si>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</si>
  <si>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</si>
  <si>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</si>
  <si>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</si>
  <si>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</si>
  <si>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</si>
  <si>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</si>
  <si>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</si>
  <si>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</si>
  <si>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</si>
  <si>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</si>
  <si>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</si>
  <si>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</si>
  <si>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</si>
  <si>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</si>
  <si>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</si>
  <si>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</si>
  <si>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</si>
  <si>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</si>
  <si>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</si>
  <si>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</si>
  <si>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</si>
  <si>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</si>
  <si>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</si>
  <si>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</si>
  <si>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</si>
  <si>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</si>
  <si>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</si>
  <si>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</si>
  <si>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</si>
  <si>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</si>
  <si>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</si>
  <si>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</si>
  <si>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</si>
  <si>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</si>
  <si>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</si>
  <si>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</si>
  <si>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</si>
  <si>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</si>
  <si>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</si>
  <si>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</si>
  <si>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</si>
  <si>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</si>
  <si>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</si>
  <si>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</si>
  <si>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</si>
  <si>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</si>
  <si>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</si>
  <si>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</si>
  <si>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</si>
  <si>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Liquefied petroleum gas production, from methanol-to-olefins process, energy allocation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</si>
  <si>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</si>
  <si>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</si>
  <si>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</si>
  <si>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</si>
  <si>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</si>
  <si>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</si>
  <si>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</si>
  <si>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</si>
  <si>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</si>
  <si>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</si>
  <si>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</si>
  <si>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</si>
  <si>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Gasoline production, from methanol-to-olefins process, energy allocation</t>
  </si>
  <si>
    <t>hydrogen, 4kg per ton of methanol processed</t>
  </si>
  <si>
    <t>45 Nm3 nitrogen per ton of methanol processed</t>
  </si>
  <si>
    <t>Diesel production, from distillate, from methanol-to-olefins process, energy allocation</t>
  </si>
  <si>
    <t>Kerosene production, from distillate, from methanol-to-olefins process, energy allocation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</si>
  <si>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</si>
  <si>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</si>
  <si>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</si>
  <si>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</si>
  <si>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Liquefied petroleum gas production, from methanol-to-olefins process, economic allocation</t>
  </si>
  <si>
    <t>Gasoline production, from methanol-to-olefins process, economic allocation</t>
  </si>
  <si>
    <t>Diesel production, from distillate, from methanol-to-olefins process, economic allocation</t>
  </si>
  <si>
    <t>Kerosene production, from distillate, from methanol-to-olefins process, economic allocation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</si>
  <si>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</si>
  <si>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</si>
  <si>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</si>
  <si>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</si>
  <si>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</si>
  <si>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</si>
  <si>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Gasoline production, from methanol-to-gasoline process, energy allocation</t>
  </si>
  <si>
    <t>Propane production, from methanol-to-gasoline process, energy allocation</t>
  </si>
  <si>
    <t>Gasoline production, from methanol-to-gasoline process, economic allocation</t>
  </si>
  <si>
    <t>Propane production, from methanol-to-gasoline process, economic allocation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</si>
  <si>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</si>
  <si>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</si>
  <si>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</si>
  <si>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</si>
  <si>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</si>
  <si>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</si>
  <si>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</si>
  <si>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</si>
  <si>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</si>
  <si>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</si>
  <si>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</si>
  <si>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</si>
  <si>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</si>
  <si>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</si>
  <si>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</si>
  <si>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</si>
  <si>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</si>
  <si>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</si>
  <si>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</si>
  <si>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</si>
  <si>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</si>
  <si>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</si>
  <si>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</si>
  <si>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Gasoline, synthetic, from MTG, hydrogen from electrolysis, economic allocation, at fuelling station</t>
  </si>
  <si>
    <t>Propane, synthetic, from MTG, hydrogen from electrolysis, economic allocation, at fuelling station</t>
  </si>
  <si>
    <t>Gasoline, synthetic, from MTG, hydrogen from electrolysis, energy allocation, at fuelling station</t>
  </si>
  <si>
    <t>Propane, synthetic, from MTG, hydrogen from electrolysis, energy allocation, at fuelling station</t>
  </si>
  <si>
    <t>Gasoline, synthetic, from MTO, hydrogen from electrolysis, economic allocation, at fuelling station</t>
  </si>
  <si>
    <t>Diesel, synthetic, from MTO, hydrogen from electrolysis, economic allocation, at fuelling station</t>
  </si>
  <si>
    <t>Kerosene, synthetic, from MTO, hydrogen from electrolysis, economic allocation, at fuelling station</t>
  </si>
  <si>
    <t>Liquefied petroleum gas, synthetic, from MTO, hydrogen from electrolysis, economic allocation, at fuelling station</t>
  </si>
  <si>
    <t>Gasoline, synthetic, from MTO, hydrogen from electrolysis, energy allocation, at fuelling station</t>
  </si>
  <si>
    <t>Diesel, synthetic, from MTO, hydrogen from electrolysis, energy allocation, at fuelling station</t>
  </si>
  <si>
    <t>Kerosene, synthetic, from MTO, hydrogen from electrolysis, energy allocation, at fuelling station</t>
  </si>
  <si>
    <t>Liquefied petroleum gas, synthetic, from MTO, hydrogen from electrolysis, energy allocation, at fuelling station</t>
  </si>
  <si>
    <t>heat and power co-generation, biogas, gas engine</t>
  </si>
  <si>
    <t>Methanol-based fuels from 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</si>
</sst>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22"/>
  <sheetViews>
    <sheetView tabSelected="1" topLeftCell="A21" workbookViewId="0">
      <selection activeCell="G40" sqref="G40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25</v>
      </c>
      <c r="B1" t="s">
        <v>180</v>
      </c>
    </row>
    <row r="3" spans="1:11" ht="15.6" x14ac:dyDescent="0.3">
      <c r="A3" s="1" t="s">
        <v>0</v>
      </c>
      <c r="B3" s="1" t="s">
        <v>167</v>
      </c>
    </row>
    <row r="4" spans="1:11" x14ac:dyDescent="0.3">
      <c r="A4" t="s">
        <v>11</v>
      </c>
      <c r="B4" t="s">
        <v>31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105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14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85</v>
      </c>
      <c r="H10" t="s">
        <v>86</v>
      </c>
      <c r="I10" t="s">
        <v>87</v>
      </c>
      <c r="J10" t="s">
        <v>46</v>
      </c>
      <c r="K10" t="s">
        <v>2</v>
      </c>
    </row>
    <row r="11" spans="1:11" x14ac:dyDescent="0.3">
      <c r="A11" s="3" t="s">
        <v>167</v>
      </c>
      <c r="B11" s="3">
        <v>1</v>
      </c>
      <c r="C11" t="s">
        <v>31</v>
      </c>
      <c r="D11" s="3" t="s">
        <v>14</v>
      </c>
      <c r="E11" s="3"/>
      <c r="F11" s="3" t="s">
        <v>21</v>
      </c>
      <c r="G11" s="3"/>
      <c r="H11" s="3"/>
      <c r="I11" s="3">
        <v>100</v>
      </c>
      <c r="J11" s="3" t="s">
        <v>88</v>
      </c>
      <c r="K11" s="3" t="s">
        <v>105</v>
      </c>
    </row>
    <row r="12" spans="1:11" x14ac:dyDescent="0.3">
      <c r="A12" s="3" t="s">
        <v>142</v>
      </c>
      <c r="B12" s="3">
        <v>1.00057</v>
      </c>
      <c r="C12" t="s">
        <v>31</v>
      </c>
      <c r="D12" s="3" t="s">
        <v>14</v>
      </c>
      <c r="E12" s="3"/>
      <c r="F12" s="3" t="s">
        <v>15</v>
      </c>
      <c r="G12" s="3"/>
      <c r="H12" s="3"/>
      <c r="I12" s="3"/>
      <c r="J12" s="3"/>
      <c r="K12" s="3" t="s">
        <v>80</v>
      </c>
    </row>
    <row r="13" spans="1:11" x14ac:dyDescent="0.3">
      <c r="A13" t="s">
        <v>54</v>
      </c>
      <c r="B13" s="3">
        <v>6.7000000000000002E-3</v>
      </c>
      <c r="C13" t="s">
        <v>31</v>
      </c>
      <c r="D13" s="3" t="s">
        <v>7</v>
      </c>
      <c r="E13" s="3"/>
      <c r="F13" s="3" t="s">
        <v>15</v>
      </c>
      <c r="G13" s="3"/>
      <c r="H13" s="3"/>
      <c r="I13" s="3"/>
      <c r="J13" s="3"/>
      <c r="K13" s="3" t="s">
        <v>24</v>
      </c>
    </row>
    <row r="14" spans="1:11" x14ac:dyDescent="0.3">
      <c r="A14" s="3" t="s">
        <v>89</v>
      </c>
      <c r="B14" s="3">
        <v>-1.6799999999999999E-4</v>
      </c>
      <c r="C14" t="s">
        <v>51</v>
      </c>
      <c r="D14" s="3" t="s">
        <v>14</v>
      </c>
      <c r="E14" s="3"/>
      <c r="F14" s="3" t="s">
        <v>15</v>
      </c>
      <c r="G14" s="3"/>
      <c r="H14" s="3"/>
      <c r="I14" s="3"/>
      <c r="J14" s="3"/>
      <c r="K14" s="3" t="s">
        <v>90</v>
      </c>
    </row>
    <row r="15" spans="1:11" x14ac:dyDescent="0.3">
      <c r="A15" s="3" t="s">
        <v>91</v>
      </c>
      <c r="B15" s="6">
        <v>5.8399999999999999E-4</v>
      </c>
      <c r="C15" t="s">
        <v>51</v>
      </c>
      <c r="D15" s="3" t="s">
        <v>17</v>
      </c>
      <c r="E15" s="3"/>
      <c r="F15" s="3" t="s">
        <v>15</v>
      </c>
      <c r="G15" s="3"/>
      <c r="H15" s="3"/>
      <c r="I15" s="3"/>
      <c r="J15" s="3"/>
      <c r="K15" s="3" t="s">
        <v>92</v>
      </c>
    </row>
    <row r="16" spans="1:11" x14ac:dyDescent="0.3">
      <c r="A16" s="3" t="s">
        <v>93</v>
      </c>
      <c r="B16" s="6">
        <v>2.5999999999999998E-10</v>
      </c>
      <c r="C16" t="s">
        <v>51</v>
      </c>
      <c r="D16" s="3" t="s">
        <v>6</v>
      </c>
      <c r="E16" s="3"/>
      <c r="F16" s="3" t="s">
        <v>15</v>
      </c>
      <c r="G16" s="3"/>
      <c r="H16" s="3"/>
      <c r="I16" s="3"/>
      <c r="J16" s="3"/>
      <c r="K16" s="3" t="s">
        <v>94</v>
      </c>
    </row>
    <row r="17" spans="1:11" x14ac:dyDescent="0.3">
      <c r="A17" s="3" t="s">
        <v>95</v>
      </c>
      <c r="B17" s="6">
        <v>-6.2700000000000001E-6</v>
      </c>
      <c r="C17" t="s">
        <v>51</v>
      </c>
      <c r="D17" s="3" t="s">
        <v>14</v>
      </c>
      <c r="E17" s="3"/>
      <c r="F17" s="3" t="s">
        <v>15</v>
      </c>
      <c r="G17" s="3"/>
      <c r="H17" s="3"/>
      <c r="I17" s="3"/>
      <c r="J17" s="3"/>
      <c r="K17" s="3" t="s">
        <v>96</v>
      </c>
    </row>
    <row r="18" spans="1:11" x14ac:dyDescent="0.3">
      <c r="A18" s="3" t="s">
        <v>97</v>
      </c>
      <c r="B18" s="6">
        <v>-7.4999999999999993E-5</v>
      </c>
      <c r="C18" t="s">
        <v>51</v>
      </c>
      <c r="D18" s="3" t="s">
        <v>39</v>
      </c>
      <c r="E18" s="3"/>
      <c r="F18" s="3" t="s">
        <v>15</v>
      </c>
      <c r="G18" s="3"/>
      <c r="H18" s="3"/>
      <c r="I18" s="3"/>
      <c r="J18" s="3"/>
      <c r="K18" s="3" t="s">
        <v>98</v>
      </c>
    </row>
    <row r="19" spans="1:11" x14ac:dyDescent="0.3">
      <c r="A19" s="3" t="s">
        <v>82</v>
      </c>
      <c r="B19" s="6">
        <v>6.8900000000000005E-4</v>
      </c>
      <c r="C19" t="s">
        <v>51</v>
      </c>
      <c r="D19" s="3" t="s">
        <v>14</v>
      </c>
      <c r="E19" s="3"/>
      <c r="F19" s="3" t="s">
        <v>15</v>
      </c>
      <c r="G19" s="3"/>
      <c r="H19" s="3"/>
      <c r="I19" s="3"/>
      <c r="J19" s="3"/>
      <c r="K19" s="3" t="s">
        <v>84</v>
      </c>
    </row>
    <row r="20" spans="1:11" x14ac:dyDescent="0.3">
      <c r="A20" s="3" t="s">
        <v>99</v>
      </c>
      <c r="B20" s="3">
        <v>3.3599999999999998E-2</v>
      </c>
      <c r="C20" t="s">
        <v>51</v>
      </c>
      <c r="D20" s="3" t="s">
        <v>100</v>
      </c>
      <c r="E20" s="3"/>
      <c r="F20" s="3" t="s">
        <v>15</v>
      </c>
      <c r="G20" s="3"/>
      <c r="H20" s="3"/>
      <c r="I20" s="3"/>
      <c r="J20" s="3"/>
      <c r="K20" s="3" t="s">
        <v>101</v>
      </c>
    </row>
    <row r="21" spans="1:11" x14ac:dyDescent="0.3">
      <c r="A21" s="3" t="s">
        <v>102</v>
      </c>
      <c r="B21" s="3">
        <v>3.2599999999999997E-2</v>
      </c>
      <c r="C21" t="s">
        <v>51</v>
      </c>
      <c r="D21" s="3" t="s">
        <v>100</v>
      </c>
      <c r="E21" s="3"/>
      <c r="F21" s="3" t="s">
        <v>15</v>
      </c>
      <c r="G21" s="3"/>
      <c r="H21" s="3"/>
      <c r="I21" s="3"/>
      <c r="J21" s="3"/>
      <c r="K21" s="3" t="s">
        <v>103</v>
      </c>
    </row>
    <row r="22" spans="1:11" x14ac:dyDescent="0.3">
      <c r="A22" s="3" t="s">
        <v>107</v>
      </c>
      <c r="B22" s="6">
        <v>-6.8899999999999999E-7</v>
      </c>
      <c r="C22" t="s">
        <v>51</v>
      </c>
      <c r="D22" s="3" t="s">
        <v>39</v>
      </c>
      <c r="E22" s="3"/>
      <c r="F22" s="3" t="s">
        <v>15</v>
      </c>
      <c r="G22" s="3"/>
      <c r="H22" s="3"/>
      <c r="I22" s="3"/>
      <c r="J22" s="3"/>
      <c r="K22" s="3" t="s">
        <v>104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168</v>
      </c>
    </row>
    <row r="25" spans="1:11" x14ac:dyDescent="0.3">
      <c r="A25" t="s">
        <v>11</v>
      </c>
      <c r="B25" t="s">
        <v>31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155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14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85</v>
      </c>
      <c r="H31" t="s">
        <v>86</v>
      </c>
      <c r="I31" t="s">
        <v>87</v>
      </c>
      <c r="J31" t="s">
        <v>46</v>
      </c>
      <c r="K31" t="s">
        <v>2</v>
      </c>
    </row>
    <row r="32" spans="1:11" ht="15.6" x14ac:dyDescent="0.3">
      <c r="A32" s="3" t="s">
        <v>168</v>
      </c>
      <c r="B32" s="3">
        <v>1</v>
      </c>
      <c r="C32" t="s">
        <v>31</v>
      </c>
      <c r="D32" t="s">
        <v>14</v>
      </c>
      <c r="E32" s="3"/>
      <c r="F32" t="s">
        <v>21</v>
      </c>
      <c r="G32" s="3"/>
      <c r="H32" s="3"/>
      <c r="I32" s="3">
        <v>100</v>
      </c>
      <c r="J32" s="3" t="s">
        <v>88</v>
      </c>
      <c r="K32" s="4" t="s">
        <v>155</v>
      </c>
    </row>
    <row r="33" spans="1:11" x14ac:dyDescent="0.3">
      <c r="A33" s="3" t="s">
        <v>143</v>
      </c>
      <c r="B33" s="3">
        <v>1.02</v>
      </c>
      <c r="C33" t="s">
        <v>31</v>
      </c>
      <c r="D33" t="s">
        <v>14</v>
      </c>
      <c r="E33" s="3"/>
      <c r="F33" t="s">
        <v>15</v>
      </c>
      <c r="G33" s="3"/>
      <c r="H33" s="3"/>
      <c r="I33" s="3"/>
      <c r="J33" s="3"/>
      <c r="K33" s="3" t="s">
        <v>151</v>
      </c>
    </row>
    <row r="34" spans="1:11" ht="15.6" x14ac:dyDescent="0.3">
      <c r="A34" t="s">
        <v>54</v>
      </c>
      <c r="B34">
        <f>(0.0028236*0.669)+0.208</f>
        <v>0.2098889884</v>
      </c>
      <c r="C34" t="s">
        <v>31</v>
      </c>
      <c r="D34" t="s">
        <v>7</v>
      </c>
      <c r="E34" s="3"/>
      <c r="F34" t="s">
        <v>15</v>
      </c>
      <c r="G34" s="3"/>
      <c r="H34" s="3"/>
      <c r="I34" s="3"/>
      <c r="J34" s="3"/>
      <c r="K34" s="4" t="s">
        <v>157</v>
      </c>
    </row>
    <row r="35" spans="1:11" x14ac:dyDescent="0.3">
      <c r="A35" t="s">
        <v>179</v>
      </c>
      <c r="B35">
        <f>0.061874*0.669</f>
        <v>4.1393706000000002E-2</v>
      </c>
      <c r="C35" t="s">
        <v>51</v>
      </c>
      <c r="D35" t="s">
        <v>17</v>
      </c>
      <c r="E35" s="3"/>
      <c r="F35" t="s">
        <v>15</v>
      </c>
      <c r="G35" s="3"/>
      <c r="H35" s="3"/>
      <c r="I35" s="3"/>
      <c r="J35" s="3"/>
      <c r="K35" t="s">
        <v>92</v>
      </c>
    </row>
    <row r="36" spans="1:11" x14ac:dyDescent="0.3">
      <c r="A36" t="s">
        <v>158</v>
      </c>
      <c r="B36">
        <f>0.000000034944*0.669</f>
        <v>2.3377536E-8</v>
      </c>
      <c r="C36" t="s">
        <v>51</v>
      </c>
      <c r="D36" t="s">
        <v>159</v>
      </c>
      <c r="E36" s="3"/>
      <c r="F36" t="s">
        <v>15</v>
      </c>
      <c r="G36" s="3"/>
      <c r="H36" s="3"/>
      <c r="I36" s="3"/>
      <c r="J36" s="3"/>
      <c r="K36" t="s">
        <v>160</v>
      </c>
    </row>
    <row r="37" spans="1:11" x14ac:dyDescent="0.3">
      <c r="A37" t="s">
        <v>161</v>
      </c>
      <c r="B37" s="8">
        <v>8.4800000000000005E-8</v>
      </c>
      <c r="C37" t="s">
        <v>31</v>
      </c>
      <c r="D37" t="s">
        <v>6</v>
      </c>
      <c r="E37" s="3"/>
      <c r="F37" t="s">
        <v>15</v>
      </c>
      <c r="G37" s="3"/>
      <c r="H37" s="3"/>
      <c r="I37" s="3"/>
      <c r="J37" s="3"/>
      <c r="K37" t="s">
        <v>162</v>
      </c>
    </row>
    <row r="38" spans="1:11" x14ac:dyDescent="0.3">
      <c r="A38" t="s">
        <v>163</v>
      </c>
      <c r="B38">
        <f>(0.00000521*0.669)+0.000010376</f>
        <v>1.386149E-5</v>
      </c>
      <c r="C38" s="3"/>
      <c r="D38" t="s">
        <v>14</v>
      </c>
      <c r="E38" t="s">
        <v>18</v>
      </c>
      <c r="F38" t="s">
        <v>19</v>
      </c>
      <c r="G38" s="3"/>
      <c r="H38" s="3"/>
      <c r="I38" s="3"/>
      <c r="J38" s="3"/>
      <c r="K38" s="3"/>
    </row>
    <row r="39" spans="1:11" x14ac:dyDescent="0.3">
      <c r="A39" t="s">
        <v>164</v>
      </c>
      <c r="B39">
        <f>(0.000000000597*0.669)+0.000000004</f>
        <v>4.3993930000000006E-9</v>
      </c>
      <c r="C39" s="3"/>
      <c r="D39" t="s">
        <v>14</v>
      </c>
      <c r="E39" t="s">
        <v>18</v>
      </c>
      <c r="F39" t="s">
        <v>19</v>
      </c>
      <c r="G39" s="3"/>
      <c r="H39" s="3"/>
      <c r="I39" s="3"/>
      <c r="J39" s="3"/>
      <c r="K39" s="3"/>
    </row>
    <row r="40" spans="1:11" x14ac:dyDescent="0.3">
      <c r="A40" t="s">
        <v>165</v>
      </c>
      <c r="B40">
        <f>(0.00018*0.669)+0.00018</f>
        <v>3.0042000000000003E-4</v>
      </c>
      <c r="C40" s="3"/>
      <c r="D40" t="s">
        <v>14</v>
      </c>
      <c r="E40" t="s">
        <v>18</v>
      </c>
      <c r="F40" t="s">
        <v>19</v>
      </c>
      <c r="G40" s="3"/>
      <c r="H40" s="3"/>
      <c r="I40" s="3"/>
      <c r="J40" s="3"/>
      <c r="K40" s="3"/>
    </row>
    <row r="41" spans="1:11" x14ac:dyDescent="0.3">
      <c r="A41" t="s">
        <v>166</v>
      </c>
      <c r="B41">
        <f>0.0000018*0.669</f>
        <v>1.2042E-6</v>
      </c>
      <c r="C41" s="3"/>
      <c r="D41" t="s">
        <v>14</v>
      </c>
      <c r="E41" t="s">
        <v>18</v>
      </c>
      <c r="F41" t="s">
        <v>19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169</v>
      </c>
    </row>
    <row r="44" spans="1:11" x14ac:dyDescent="0.3">
      <c r="A44" t="s">
        <v>11</v>
      </c>
      <c r="B44" t="s">
        <v>31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105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14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85</v>
      </c>
      <c r="H50" t="s">
        <v>86</v>
      </c>
      <c r="I50" t="s">
        <v>87</v>
      </c>
      <c r="J50" t="s">
        <v>46</v>
      </c>
      <c r="K50" t="s">
        <v>2</v>
      </c>
    </row>
    <row r="51" spans="1:11" x14ac:dyDescent="0.3">
      <c r="A51" s="3" t="s">
        <v>169</v>
      </c>
      <c r="B51" s="3">
        <v>1</v>
      </c>
      <c r="C51" t="s">
        <v>31</v>
      </c>
      <c r="D51" s="3" t="s">
        <v>14</v>
      </c>
      <c r="E51" s="3"/>
      <c r="F51" s="3" t="s">
        <v>21</v>
      </c>
      <c r="G51" s="3"/>
      <c r="H51" s="3"/>
      <c r="I51" s="3">
        <v>100</v>
      </c>
      <c r="J51" s="3" t="s">
        <v>88</v>
      </c>
      <c r="K51" s="3" t="s">
        <v>105</v>
      </c>
    </row>
    <row r="52" spans="1:11" x14ac:dyDescent="0.3">
      <c r="A52" s="3" t="s">
        <v>140</v>
      </c>
      <c r="B52" s="3">
        <v>1.00057</v>
      </c>
      <c r="C52" t="s">
        <v>31</v>
      </c>
      <c r="D52" s="3" t="s">
        <v>14</v>
      </c>
      <c r="E52" s="3"/>
      <c r="F52" s="3" t="s">
        <v>15</v>
      </c>
      <c r="G52" s="3"/>
      <c r="H52" s="3"/>
      <c r="I52" s="3"/>
      <c r="J52" s="3"/>
      <c r="K52" s="3" t="s">
        <v>80</v>
      </c>
    </row>
    <row r="53" spans="1:11" x14ac:dyDescent="0.3">
      <c r="A53" t="s">
        <v>54</v>
      </c>
      <c r="B53" s="3">
        <v>6.7000000000000002E-3</v>
      </c>
      <c r="C53" t="s">
        <v>31</v>
      </c>
      <c r="D53" s="3" t="s">
        <v>7</v>
      </c>
      <c r="E53" s="3"/>
      <c r="F53" s="3" t="s">
        <v>15</v>
      </c>
      <c r="G53" s="3"/>
      <c r="H53" s="3"/>
      <c r="I53" s="3"/>
      <c r="J53" s="3"/>
      <c r="K53" s="3" t="s">
        <v>24</v>
      </c>
    </row>
    <row r="54" spans="1:11" x14ac:dyDescent="0.3">
      <c r="A54" s="3" t="s">
        <v>89</v>
      </c>
      <c r="B54" s="3">
        <v>-1.6799999999999999E-4</v>
      </c>
      <c r="C54" s="3" t="s">
        <v>51</v>
      </c>
      <c r="D54" s="3" t="s">
        <v>14</v>
      </c>
      <c r="E54" s="3"/>
      <c r="F54" s="3" t="s">
        <v>15</v>
      </c>
      <c r="G54" s="3"/>
      <c r="H54" s="3"/>
      <c r="I54" s="3"/>
      <c r="J54" s="3"/>
      <c r="K54" s="3" t="s">
        <v>90</v>
      </c>
    </row>
    <row r="55" spans="1:11" x14ac:dyDescent="0.3">
      <c r="A55" s="3" t="s">
        <v>91</v>
      </c>
      <c r="B55" s="6">
        <v>5.8399999999999999E-4</v>
      </c>
      <c r="C55" s="3" t="s">
        <v>51</v>
      </c>
      <c r="D55" s="3" t="s">
        <v>17</v>
      </c>
      <c r="E55" s="3"/>
      <c r="F55" s="3" t="s">
        <v>15</v>
      </c>
      <c r="G55" s="3"/>
      <c r="H55" s="3"/>
      <c r="I55" s="3"/>
      <c r="J55" s="3"/>
      <c r="K55" s="3" t="s">
        <v>92</v>
      </c>
    </row>
    <row r="56" spans="1:11" x14ac:dyDescent="0.3">
      <c r="A56" s="3" t="s">
        <v>93</v>
      </c>
      <c r="B56" s="6">
        <v>2.5999999999999998E-10</v>
      </c>
      <c r="C56" s="3" t="s">
        <v>51</v>
      </c>
      <c r="D56" s="3" t="s">
        <v>6</v>
      </c>
      <c r="E56" s="3"/>
      <c r="F56" s="3" t="s">
        <v>15</v>
      </c>
      <c r="G56" s="3"/>
      <c r="H56" s="3"/>
      <c r="I56" s="3"/>
      <c r="J56" s="3"/>
      <c r="K56" s="3" t="s">
        <v>94</v>
      </c>
    </row>
    <row r="57" spans="1:11" x14ac:dyDescent="0.3">
      <c r="A57" s="3" t="s">
        <v>95</v>
      </c>
      <c r="B57" s="6">
        <v>-6.2700000000000001E-6</v>
      </c>
      <c r="C57" s="3" t="s">
        <v>51</v>
      </c>
      <c r="D57" s="3" t="s">
        <v>14</v>
      </c>
      <c r="E57" s="3"/>
      <c r="F57" s="3" t="s">
        <v>15</v>
      </c>
      <c r="G57" s="3"/>
      <c r="H57" s="3"/>
      <c r="I57" s="3"/>
      <c r="J57" s="3"/>
      <c r="K57" s="3" t="s">
        <v>96</v>
      </c>
    </row>
    <row r="58" spans="1:11" x14ac:dyDescent="0.3">
      <c r="A58" s="3" t="s">
        <v>97</v>
      </c>
      <c r="B58" s="6">
        <v>-7.4999999999999993E-5</v>
      </c>
      <c r="C58" s="3" t="s">
        <v>51</v>
      </c>
      <c r="D58" s="3" t="s">
        <v>39</v>
      </c>
      <c r="E58" s="3"/>
      <c r="F58" s="3" t="s">
        <v>15</v>
      </c>
      <c r="G58" s="3"/>
      <c r="H58" s="3"/>
      <c r="I58" s="3"/>
      <c r="J58" s="3"/>
      <c r="K58" s="3" t="s">
        <v>98</v>
      </c>
    </row>
    <row r="59" spans="1:11" x14ac:dyDescent="0.3">
      <c r="A59" s="3" t="s">
        <v>82</v>
      </c>
      <c r="B59" s="6">
        <v>6.8900000000000005E-4</v>
      </c>
      <c r="C59" s="3" t="s">
        <v>51</v>
      </c>
      <c r="D59" s="3" t="s">
        <v>14</v>
      </c>
      <c r="E59" s="3"/>
      <c r="F59" s="3" t="s">
        <v>15</v>
      </c>
      <c r="G59" s="3"/>
      <c r="H59" s="3"/>
      <c r="I59" s="3"/>
      <c r="J59" s="3"/>
      <c r="K59" s="3" t="s">
        <v>84</v>
      </c>
    </row>
    <row r="60" spans="1:11" x14ac:dyDescent="0.3">
      <c r="A60" s="3" t="s">
        <v>99</v>
      </c>
      <c r="B60" s="3">
        <v>3.3599999999999998E-2</v>
      </c>
      <c r="C60" s="3" t="s">
        <v>51</v>
      </c>
      <c r="D60" s="3" t="s">
        <v>100</v>
      </c>
      <c r="E60" s="3"/>
      <c r="F60" s="3" t="s">
        <v>15</v>
      </c>
      <c r="G60" s="3"/>
      <c r="H60" s="3"/>
      <c r="I60" s="3"/>
      <c r="J60" s="3"/>
      <c r="K60" s="3" t="s">
        <v>101</v>
      </c>
    </row>
    <row r="61" spans="1:11" x14ac:dyDescent="0.3">
      <c r="A61" s="3" t="s">
        <v>102</v>
      </c>
      <c r="B61" s="3">
        <v>3.2599999999999997E-2</v>
      </c>
      <c r="C61" s="3" t="s">
        <v>51</v>
      </c>
      <c r="D61" s="3" t="s">
        <v>100</v>
      </c>
      <c r="E61" s="3"/>
      <c r="F61" s="3" t="s">
        <v>15</v>
      </c>
      <c r="G61" s="3"/>
      <c r="H61" s="3"/>
      <c r="I61" s="3"/>
      <c r="J61" s="3"/>
      <c r="K61" s="3" t="s">
        <v>103</v>
      </c>
    </row>
    <row r="62" spans="1:11" x14ac:dyDescent="0.3">
      <c r="A62" s="3" t="s">
        <v>107</v>
      </c>
      <c r="B62" s="6">
        <v>-6.8899999999999999E-7</v>
      </c>
      <c r="C62" s="3" t="s">
        <v>51</v>
      </c>
      <c r="D62" s="3" t="s">
        <v>39</v>
      </c>
      <c r="E62" s="3"/>
      <c r="F62" s="3" t="s">
        <v>15</v>
      </c>
      <c r="G62" s="3"/>
      <c r="H62" s="3"/>
      <c r="I62" s="3"/>
      <c r="J62" s="3"/>
      <c r="K62" s="3" t="s">
        <v>104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170</v>
      </c>
    </row>
    <row r="65" spans="1:11" x14ac:dyDescent="0.3">
      <c r="A65" t="s">
        <v>11</v>
      </c>
      <c r="B65" t="s">
        <v>31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155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14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85</v>
      </c>
      <c r="H71" t="s">
        <v>86</v>
      </c>
      <c r="I71" t="s">
        <v>87</v>
      </c>
      <c r="J71" t="s">
        <v>46</v>
      </c>
      <c r="K71" t="s">
        <v>2</v>
      </c>
    </row>
    <row r="72" spans="1:11" ht="15.6" x14ac:dyDescent="0.3">
      <c r="A72" s="3" t="s">
        <v>170</v>
      </c>
      <c r="B72" s="3">
        <v>1</v>
      </c>
      <c r="C72" t="s">
        <v>31</v>
      </c>
      <c r="D72" s="3" t="s">
        <v>14</v>
      </c>
      <c r="E72" s="3"/>
      <c r="F72" s="3" t="s">
        <v>21</v>
      </c>
      <c r="G72" s="3"/>
      <c r="H72" s="3"/>
      <c r="I72" s="3">
        <v>100</v>
      </c>
      <c r="J72" s="3" t="s">
        <v>88</v>
      </c>
      <c r="K72" s="4" t="s">
        <v>155</v>
      </c>
    </row>
    <row r="73" spans="1:11" x14ac:dyDescent="0.3">
      <c r="A73" s="3" t="s">
        <v>141</v>
      </c>
      <c r="B73" s="3">
        <v>1.02</v>
      </c>
      <c r="C73" t="s">
        <v>31</v>
      </c>
      <c r="D73" s="3" t="s">
        <v>14</v>
      </c>
      <c r="E73" s="3"/>
      <c r="F73" s="3" t="s">
        <v>15</v>
      </c>
      <c r="G73" s="3"/>
      <c r="H73" s="3"/>
      <c r="I73" s="3"/>
      <c r="J73" s="3"/>
      <c r="K73" s="3" t="s">
        <v>151</v>
      </c>
    </row>
    <row r="74" spans="1:11" ht="15.6" x14ac:dyDescent="0.3">
      <c r="A74" t="s">
        <v>54</v>
      </c>
      <c r="B74">
        <f>(0.0028236*0.669)+0.208</f>
        <v>0.2098889884</v>
      </c>
      <c r="C74" t="s">
        <v>31</v>
      </c>
      <c r="D74" t="s">
        <v>7</v>
      </c>
      <c r="E74" s="3"/>
      <c r="F74" t="s">
        <v>15</v>
      </c>
      <c r="G74" s="3"/>
      <c r="H74" s="3"/>
      <c r="I74" s="3"/>
      <c r="J74" s="3"/>
      <c r="K74" s="4" t="s">
        <v>157</v>
      </c>
    </row>
    <row r="75" spans="1:11" x14ac:dyDescent="0.3">
      <c r="A75" t="s">
        <v>179</v>
      </c>
      <c r="B75">
        <f>0.061874*0.669</f>
        <v>4.1393706000000002E-2</v>
      </c>
      <c r="C75" s="3" t="s">
        <v>51</v>
      </c>
      <c r="D75" t="s">
        <v>17</v>
      </c>
      <c r="E75" s="3"/>
      <c r="F75" t="s">
        <v>15</v>
      </c>
      <c r="G75" s="3"/>
      <c r="H75" s="3"/>
      <c r="I75" s="3"/>
      <c r="J75" s="3"/>
      <c r="K75" t="s">
        <v>92</v>
      </c>
    </row>
    <row r="76" spans="1:11" x14ac:dyDescent="0.3">
      <c r="A76" t="s">
        <v>158</v>
      </c>
      <c r="B76">
        <f>0.000000034944*0.669</f>
        <v>2.3377536E-8</v>
      </c>
      <c r="C76" s="3" t="s">
        <v>51</v>
      </c>
      <c r="D76" t="s">
        <v>159</v>
      </c>
      <c r="E76" s="3"/>
      <c r="F76" t="s">
        <v>15</v>
      </c>
      <c r="G76" s="3"/>
      <c r="H76" s="3"/>
      <c r="I76" s="3"/>
      <c r="J76" s="3"/>
      <c r="K76" t="s">
        <v>160</v>
      </c>
    </row>
    <row r="77" spans="1:11" x14ac:dyDescent="0.3">
      <c r="A77" t="s">
        <v>161</v>
      </c>
      <c r="B77" s="8">
        <v>8.4800000000000005E-8</v>
      </c>
      <c r="C77" t="s">
        <v>31</v>
      </c>
      <c r="D77" t="s">
        <v>6</v>
      </c>
      <c r="E77" s="3"/>
      <c r="F77" t="s">
        <v>15</v>
      </c>
      <c r="G77" s="3"/>
      <c r="H77" s="3"/>
      <c r="I77" s="3"/>
      <c r="J77" s="3"/>
      <c r="K77" t="s">
        <v>162</v>
      </c>
    </row>
    <row r="78" spans="1:11" x14ac:dyDescent="0.3">
      <c r="A78" t="s">
        <v>163</v>
      </c>
      <c r="B78">
        <f>(0.00000521*0.669)+0.000010376</f>
        <v>1.386149E-5</v>
      </c>
      <c r="C78" s="3"/>
      <c r="D78" t="s">
        <v>14</v>
      </c>
      <c r="E78" t="s">
        <v>18</v>
      </c>
      <c r="F78" t="s">
        <v>19</v>
      </c>
      <c r="G78" s="3"/>
      <c r="H78" s="3"/>
      <c r="I78" s="3"/>
      <c r="J78" s="3"/>
      <c r="K78" s="3"/>
    </row>
    <row r="79" spans="1:11" x14ac:dyDescent="0.3">
      <c r="A79" t="s">
        <v>164</v>
      </c>
      <c r="B79">
        <f>(0.000000000597*0.669)+0.000000004</f>
        <v>4.3993930000000006E-9</v>
      </c>
      <c r="C79" s="3"/>
      <c r="D79" t="s">
        <v>14</v>
      </c>
      <c r="E79" t="s">
        <v>18</v>
      </c>
      <c r="F79" t="s">
        <v>19</v>
      </c>
      <c r="G79" s="3"/>
      <c r="H79" s="3"/>
      <c r="I79" s="3"/>
      <c r="J79" s="3"/>
      <c r="K79" s="3"/>
    </row>
    <row r="80" spans="1:11" x14ac:dyDescent="0.3">
      <c r="A80" t="s">
        <v>165</v>
      </c>
      <c r="B80">
        <f>(0.00018*0.669)+0.00018</f>
        <v>3.0042000000000003E-4</v>
      </c>
      <c r="C80" s="3"/>
      <c r="D80" t="s">
        <v>14</v>
      </c>
      <c r="E80" t="s">
        <v>18</v>
      </c>
      <c r="F80" t="s">
        <v>19</v>
      </c>
      <c r="G80" s="3"/>
      <c r="H80" s="3"/>
      <c r="I80" s="3"/>
      <c r="J80" s="3"/>
      <c r="K80" s="3"/>
    </row>
    <row r="81" spans="1:11" x14ac:dyDescent="0.3">
      <c r="A81" t="s">
        <v>166</v>
      </c>
      <c r="B81">
        <f>0.0000018*0.669</f>
        <v>1.2042E-6</v>
      </c>
      <c r="C81" s="3"/>
      <c r="D81" t="s">
        <v>14</v>
      </c>
      <c r="E81" t="s">
        <v>18</v>
      </c>
      <c r="F81" t="s">
        <v>19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171</v>
      </c>
    </row>
    <row r="84" spans="1:11" x14ac:dyDescent="0.3">
      <c r="A84" t="s">
        <v>11</v>
      </c>
      <c r="B84" t="s">
        <v>31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105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14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85</v>
      </c>
      <c r="H90" t="s">
        <v>86</v>
      </c>
      <c r="I90" t="s">
        <v>87</v>
      </c>
      <c r="J90" t="s">
        <v>46</v>
      </c>
      <c r="K90" t="s">
        <v>2</v>
      </c>
    </row>
    <row r="91" spans="1:11" x14ac:dyDescent="0.3">
      <c r="A91" s="3" t="s">
        <v>171</v>
      </c>
      <c r="B91" s="3">
        <v>1</v>
      </c>
      <c r="C91" t="s">
        <v>31</v>
      </c>
      <c r="D91" s="3" t="s">
        <v>14</v>
      </c>
      <c r="E91" s="3"/>
      <c r="F91" s="3" t="s">
        <v>21</v>
      </c>
      <c r="G91" s="3"/>
      <c r="H91" s="3"/>
      <c r="I91" s="3">
        <v>100</v>
      </c>
      <c r="J91" s="3" t="s">
        <v>88</v>
      </c>
      <c r="K91" s="3" t="s">
        <v>105</v>
      </c>
    </row>
    <row r="92" spans="1:11" x14ac:dyDescent="0.3">
      <c r="A92" s="3" t="s">
        <v>131</v>
      </c>
      <c r="B92" s="3">
        <v>1.00057</v>
      </c>
      <c r="C92" t="s">
        <v>31</v>
      </c>
      <c r="D92" s="3" t="s">
        <v>14</v>
      </c>
      <c r="E92" s="3"/>
      <c r="F92" s="3" t="s">
        <v>15</v>
      </c>
      <c r="G92" s="3"/>
      <c r="H92" s="3"/>
      <c r="I92" s="3"/>
      <c r="J92" s="3"/>
      <c r="K92" s="3" t="s">
        <v>80</v>
      </c>
    </row>
    <row r="93" spans="1:11" x14ac:dyDescent="0.3">
      <c r="A93" t="s">
        <v>54</v>
      </c>
      <c r="B93" s="3">
        <v>6.7000000000000002E-3</v>
      </c>
      <c r="C93" t="s">
        <v>31</v>
      </c>
      <c r="D93" s="3" t="s">
        <v>7</v>
      </c>
      <c r="E93" s="3"/>
      <c r="F93" s="3" t="s">
        <v>15</v>
      </c>
      <c r="G93" s="3"/>
      <c r="H93" s="3"/>
      <c r="I93" s="3"/>
      <c r="J93" s="3"/>
      <c r="K93" s="3" t="s">
        <v>24</v>
      </c>
    </row>
    <row r="94" spans="1:11" x14ac:dyDescent="0.3">
      <c r="A94" s="3" t="s">
        <v>89</v>
      </c>
      <c r="B94" s="3">
        <v>-1.6799999999999999E-4</v>
      </c>
      <c r="C94" s="3" t="s">
        <v>51</v>
      </c>
      <c r="D94" s="3" t="s">
        <v>14</v>
      </c>
      <c r="E94" s="3"/>
      <c r="F94" s="3" t="s">
        <v>15</v>
      </c>
      <c r="G94" s="3"/>
      <c r="H94" s="3"/>
      <c r="I94" s="3"/>
      <c r="J94" s="3"/>
      <c r="K94" s="3" t="s">
        <v>90</v>
      </c>
    </row>
    <row r="95" spans="1:11" x14ac:dyDescent="0.3">
      <c r="A95" s="3" t="s">
        <v>91</v>
      </c>
      <c r="B95" s="6">
        <v>5.8399999999999999E-4</v>
      </c>
      <c r="C95" s="3" t="s">
        <v>51</v>
      </c>
      <c r="D95" s="3" t="s">
        <v>17</v>
      </c>
      <c r="E95" s="3"/>
      <c r="F95" s="3" t="s">
        <v>15</v>
      </c>
      <c r="G95" s="3"/>
      <c r="H95" s="3"/>
      <c r="I95" s="3"/>
      <c r="J95" s="3"/>
      <c r="K95" s="3" t="s">
        <v>92</v>
      </c>
    </row>
    <row r="96" spans="1:11" x14ac:dyDescent="0.3">
      <c r="A96" s="3" t="s">
        <v>93</v>
      </c>
      <c r="B96" s="6">
        <v>2.5999999999999998E-10</v>
      </c>
      <c r="C96" s="3" t="s">
        <v>51</v>
      </c>
      <c r="D96" s="3" t="s">
        <v>6</v>
      </c>
      <c r="E96" s="3"/>
      <c r="F96" s="3" t="s">
        <v>15</v>
      </c>
      <c r="G96" s="3"/>
      <c r="H96" s="3"/>
      <c r="I96" s="3"/>
      <c r="J96" s="3"/>
      <c r="K96" s="3" t="s">
        <v>94</v>
      </c>
    </row>
    <row r="97" spans="1:11" x14ac:dyDescent="0.3">
      <c r="A97" s="3" t="s">
        <v>95</v>
      </c>
      <c r="B97" s="6">
        <v>-6.2700000000000001E-6</v>
      </c>
      <c r="C97" s="3" t="s">
        <v>51</v>
      </c>
      <c r="D97" s="3" t="s">
        <v>14</v>
      </c>
      <c r="E97" s="3"/>
      <c r="F97" s="3" t="s">
        <v>15</v>
      </c>
      <c r="G97" s="3"/>
      <c r="H97" s="3"/>
      <c r="I97" s="3"/>
      <c r="J97" s="3"/>
      <c r="K97" s="3" t="s">
        <v>96</v>
      </c>
    </row>
    <row r="98" spans="1:11" x14ac:dyDescent="0.3">
      <c r="A98" s="3" t="s">
        <v>97</v>
      </c>
      <c r="B98" s="6">
        <v>-7.4999999999999993E-5</v>
      </c>
      <c r="C98" s="3" t="s">
        <v>51</v>
      </c>
      <c r="D98" s="3" t="s">
        <v>39</v>
      </c>
      <c r="E98" s="3"/>
      <c r="F98" s="3" t="s">
        <v>15</v>
      </c>
      <c r="G98" s="3"/>
      <c r="H98" s="3"/>
      <c r="I98" s="3"/>
      <c r="J98" s="3"/>
      <c r="K98" s="3" t="s">
        <v>98</v>
      </c>
    </row>
    <row r="99" spans="1:11" x14ac:dyDescent="0.3">
      <c r="A99" s="3" t="s">
        <v>82</v>
      </c>
      <c r="B99" s="6">
        <v>6.8900000000000005E-4</v>
      </c>
      <c r="C99" s="3" t="s">
        <v>51</v>
      </c>
      <c r="D99" s="3" t="s">
        <v>14</v>
      </c>
      <c r="E99" s="3"/>
      <c r="F99" s="3" t="s">
        <v>15</v>
      </c>
      <c r="G99" s="3"/>
      <c r="H99" s="3"/>
      <c r="I99" s="3"/>
      <c r="J99" s="3"/>
      <c r="K99" s="3" t="s">
        <v>84</v>
      </c>
    </row>
    <row r="100" spans="1:11" x14ac:dyDescent="0.3">
      <c r="A100" s="3" t="s">
        <v>99</v>
      </c>
      <c r="B100" s="3">
        <v>3.3599999999999998E-2</v>
      </c>
      <c r="C100" s="3" t="s">
        <v>51</v>
      </c>
      <c r="D100" s="3" t="s">
        <v>100</v>
      </c>
      <c r="E100" s="3"/>
      <c r="F100" s="3" t="s">
        <v>15</v>
      </c>
      <c r="G100" s="3"/>
      <c r="H100" s="3"/>
      <c r="I100" s="3"/>
      <c r="J100" s="3"/>
      <c r="K100" s="3" t="s">
        <v>101</v>
      </c>
    </row>
    <row r="101" spans="1:11" x14ac:dyDescent="0.3">
      <c r="A101" s="3" t="s">
        <v>102</v>
      </c>
      <c r="B101" s="3">
        <v>3.2599999999999997E-2</v>
      </c>
      <c r="C101" s="3" t="s">
        <v>51</v>
      </c>
      <c r="D101" s="3" t="s">
        <v>100</v>
      </c>
      <c r="E101" s="3"/>
      <c r="F101" s="3" t="s">
        <v>15</v>
      </c>
      <c r="G101" s="3"/>
      <c r="H101" s="3"/>
      <c r="I101" s="3"/>
      <c r="J101" s="3"/>
      <c r="K101" s="3" t="s">
        <v>103</v>
      </c>
    </row>
    <row r="102" spans="1:11" x14ac:dyDescent="0.3">
      <c r="A102" s="3" t="s">
        <v>107</v>
      </c>
      <c r="B102" s="6">
        <v>-6.8899999999999999E-7</v>
      </c>
      <c r="C102" s="3" t="s">
        <v>51</v>
      </c>
      <c r="D102" s="3" t="s">
        <v>39</v>
      </c>
      <c r="E102" s="3"/>
      <c r="F102" s="3" t="s">
        <v>15</v>
      </c>
      <c r="G102" s="3"/>
      <c r="H102" s="3"/>
      <c r="I102" s="3"/>
      <c r="J102" s="3"/>
      <c r="K102" s="3" t="s">
        <v>104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172</v>
      </c>
    </row>
    <row r="105" spans="1:11" x14ac:dyDescent="0.3">
      <c r="A105" t="s">
        <v>11</v>
      </c>
      <c r="B105" t="s">
        <v>31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152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14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85</v>
      </c>
      <c r="H111" t="s">
        <v>86</v>
      </c>
      <c r="I111" t="s">
        <v>87</v>
      </c>
      <c r="J111" t="s">
        <v>46</v>
      </c>
      <c r="K111" t="s">
        <v>2</v>
      </c>
    </row>
    <row r="112" spans="1:11" ht="15.6" x14ac:dyDescent="0.3">
      <c r="A112" s="3" t="s">
        <v>172</v>
      </c>
      <c r="B112" s="3">
        <v>1</v>
      </c>
      <c r="C112" t="s">
        <v>31</v>
      </c>
      <c r="D112" s="3" t="s">
        <v>14</v>
      </c>
      <c r="E112" s="3"/>
      <c r="F112" s="3" t="s">
        <v>21</v>
      </c>
      <c r="G112" s="3"/>
      <c r="H112" s="3"/>
      <c r="I112" s="3">
        <v>100</v>
      </c>
      <c r="J112" s="3" t="s">
        <v>88</v>
      </c>
      <c r="K112" s="4" t="s">
        <v>152</v>
      </c>
    </row>
    <row r="113" spans="1:11" x14ac:dyDescent="0.3">
      <c r="A113" s="3" t="s">
        <v>124</v>
      </c>
      <c r="B113" s="3">
        <v>1.00057</v>
      </c>
      <c r="C113" t="s">
        <v>31</v>
      </c>
      <c r="D113" s="3" t="s">
        <v>14</v>
      </c>
      <c r="E113" s="3"/>
      <c r="F113" s="3" t="s">
        <v>15</v>
      </c>
      <c r="G113" s="3"/>
      <c r="H113" s="3"/>
      <c r="I113" s="3"/>
      <c r="J113" s="3"/>
      <c r="K113" s="3" t="s">
        <v>149</v>
      </c>
    </row>
    <row r="114" spans="1:11" x14ac:dyDescent="0.3">
      <c r="A114" t="s">
        <v>54</v>
      </c>
      <c r="B114" s="3">
        <v>6.7000000000000002E-3</v>
      </c>
      <c r="C114" t="s">
        <v>31</v>
      </c>
      <c r="D114" s="3" t="s">
        <v>7</v>
      </c>
      <c r="E114" s="3"/>
      <c r="F114" s="3" t="s">
        <v>15</v>
      </c>
      <c r="G114" s="3"/>
      <c r="H114" s="3"/>
      <c r="I114" s="3"/>
      <c r="J114" s="3"/>
      <c r="K114" s="3" t="s">
        <v>24</v>
      </c>
    </row>
    <row r="115" spans="1:11" x14ac:dyDescent="0.3">
      <c r="A115" s="3" t="s">
        <v>89</v>
      </c>
      <c r="B115" s="3">
        <v>-1.6799999999999999E-4</v>
      </c>
      <c r="C115" s="3" t="s">
        <v>51</v>
      </c>
      <c r="D115" s="3" t="s">
        <v>14</v>
      </c>
      <c r="E115" s="3"/>
      <c r="F115" s="3" t="s">
        <v>15</v>
      </c>
      <c r="G115" s="3"/>
      <c r="H115" s="3"/>
      <c r="I115" s="3"/>
      <c r="J115" s="3"/>
      <c r="K115" s="3" t="s">
        <v>90</v>
      </c>
    </row>
    <row r="116" spans="1:11" x14ac:dyDescent="0.3">
      <c r="A116" s="3" t="s">
        <v>91</v>
      </c>
      <c r="B116" s="6">
        <v>5.8399999999999999E-4</v>
      </c>
      <c r="C116" s="3" t="s">
        <v>51</v>
      </c>
      <c r="D116" s="3" t="s">
        <v>17</v>
      </c>
      <c r="E116" s="3"/>
      <c r="F116" s="3" t="s">
        <v>15</v>
      </c>
      <c r="G116" s="3"/>
      <c r="H116" s="3"/>
      <c r="I116" s="3"/>
      <c r="J116" s="3"/>
      <c r="K116" s="3" t="s">
        <v>92</v>
      </c>
    </row>
    <row r="117" spans="1:11" x14ac:dyDescent="0.3">
      <c r="A117" s="3" t="s">
        <v>93</v>
      </c>
      <c r="B117" s="6">
        <v>2.5999999999999998E-10</v>
      </c>
      <c r="C117" s="3" t="s">
        <v>51</v>
      </c>
      <c r="D117" s="3" t="s">
        <v>6</v>
      </c>
      <c r="E117" s="3"/>
      <c r="F117" s="3" t="s">
        <v>15</v>
      </c>
      <c r="G117" s="3"/>
      <c r="H117" s="3"/>
      <c r="I117" s="3"/>
      <c r="J117" s="3"/>
      <c r="K117" s="3" t="s">
        <v>94</v>
      </c>
    </row>
    <row r="118" spans="1:11" x14ac:dyDescent="0.3">
      <c r="A118" s="3" t="s">
        <v>95</v>
      </c>
      <c r="B118" s="6">
        <v>-6.2700000000000001E-6</v>
      </c>
      <c r="C118" s="3" t="s">
        <v>51</v>
      </c>
      <c r="D118" s="3" t="s">
        <v>14</v>
      </c>
      <c r="E118" s="3"/>
      <c r="F118" s="3" t="s">
        <v>15</v>
      </c>
      <c r="G118" s="3"/>
      <c r="H118" s="3"/>
      <c r="I118" s="3"/>
      <c r="J118" s="3"/>
      <c r="K118" s="3" t="s">
        <v>96</v>
      </c>
    </row>
    <row r="119" spans="1:11" x14ac:dyDescent="0.3">
      <c r="A119" s="3" t="s">
        <v>97</v>
      </c>
      <c r="B119" s="6">
        <v>-7.4999999999999993E-5</v>
      </c>
      <c r="C119" s="3" t="s">
        <v>51</v>
      </c>
      <c r="D119" s="3" t="s">
        <v>39</v>
      </c>
      <c r="E119" s="3"/>
      <c r="F119" s="3" t="s">
        <v>15</v>
      </c>
      <c r="G119" s="3"/>
      <c r="H119" s="3"/>
      <c r="I119" s="3"/>
      <c r="J119" s="3"/>
      <c r="K119" s="3" t="s">
        <v>98</v>
      </c>
    </row>
    <row r="120" spans="1:11" x14ac:dyDescent="0.3">
      <c r="A120" s="3" t="s">
        <v>82</v>
      </c>
      <c r="B120" s="6">
        <v>6.8900000000000005E-4</v>
      </c>
      <c r="C120" s="3" t="s">
        <v>51</v>
      </c>
      <c r="D120" s="3" t="s">
        <v>14</v>
      </c>
      <c r="E120" s="3"/>
      <c r="F120" s="3" t="s">
        <v>15</v>
      </c>
      <c r="G120" s="3"/>
      <c r="H120" s="3"/>
      <c r="I120" s="3"/>
      <c r="J120" s="3"/>
      <c r="K120" s="3" t="s">
        <v>84</v>
      </c>
    </row>
    <row r="121" spans="1:11" x14ac:dyDescent="0.3">
      <c r="A121" s="3" t="s">
        <v>99</v>
      </c>
      <c r="B121" s="3">
        <v>3.3599999999999998E-2</v>
      </c>
      <c r="C121" s="3" t="s">
        <v>51</v>
      </c>
      <c r="D121" s="3" t="s">
        <v>100</v>
      </c>
      <c r="E121" s="3"/>
      <c r="F121" s="3" t="s">
        <v>15</v>
      </c>
      <c r="G121" s="3"/>
      <c r="H121" s="3"/>
      <c r="I121" s="3"/>
      <c r="J121" s="3"/>
      <c r="K121" s="3" t="s">
        <v>101</v>
      </c>
    </row>
    <row r="122" spans="1:11" x14ac:dyDescent="0.3">
      <c r="A122" s="3" t="s">
        <v>102</v>
      </c>
      <c r="B122" s="3">
        <v>3.2599999999999997E-2</v>
      </c>
      <c r="C122" s="3" t="s">
        <v>51</v>
      </c>
      <c r="D122" s="3" t="s">
        <v>100</v>
      </c>
      <c r="E122" s="3"/>
      <c r="F122" s="3" t="s">
        <v>15</v>
      </c>
      <c r="G122" s="3"/>
      <c r="H122" s="3"/>
      <c r="I122" s="3"/>
      <c r="J122" s="3"/>
      <c r="K122" s="3" t="s">
        <v>103</v>
      </c>
    </row>
    <row r="123" spans="1:11" x14ac:dyDescent="0.3">
      <c r="A123" s="3" t="s">
        <v>107</v>
      </c>
      <c r="B123" s="6">
        <v>-6.8899999999999999E-7</v>
      </c>
      <c r="C123" s="3" t="s">
        <v>51</v>
      </c>
      <c r="D123" s="3" t="s">
        <v>39</v>
      </c>
      <c r="E123" s="3"/>
      <c r="F123" s="3" t="s">
        <v>15</v>
      </c>
      <c r="G123" s="3"/>
      <c r="H123" s="3"/>
      <c r="I123" s="3"/>
      <c r="J123" s="3"/>
      <c r="K123" s="3" t="s">
        <v>104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173</v>
      </c>
    </row>
    <row r="126" spans="1:11" x14ac:dyDescent="0.3">
      <c r="A126" t="s">
        <v>11</v>
      </c>
      <c r="B126" t="s">
        <v>31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153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14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85</v>
      </c>
      <c r="H132" t="s">
        <v>86</v>
      </c>
      <c r="I132" t="s">
        <v>87</v>
      </c>
      <c r="J132" t="s">
        <v>46</v>
      </c>
      <c r="K132" t="s">
        <v>2</v>
      </c>
    </row>
    <row r="133" spans="1:11" ht="15.6" x14ac:dyDescent="0.3">
      <c r="A133" s="3" t="s">
        <v>173</v>
      </c>
      <c r="B133" s="3">
        <v>1</v>
      </c>
      <c r="C133" t="s">
        <v>31</v>
      </c>
      <c r="D133" s="3" t="s">
        <v>14</v>
      </c>
      <c r="E133" s="3"/>
      <c r="F133" s="3" t="s">
        <v>21</v>
      </c>
      <c r="G133" s="3"/>
      <c r="H133" s="3"/>
      <c r="I133" s="3">
        <v>100</v>
      </c>
      <c r="J133" s="3" t="s">
        <v>88</v>
      </c>
      <c r="K133" s="4" t="s">
        <v>154</v>
      </c>
    </row>
    <row r="134" spans="1:11" x14ac:dyDescent="0.3">
      <c r="A134" s="3" t="s">
        <v>133</v>
      </c>
      <c r="B134" s="3">
        <v>1.00057</v>
      </c>
      <c r="C134" t="s">
        <v>31</v>
      </c>
      <c r="D134" s="3" t="s">
        <v>14</v>
      </c>
      <c r="E134" s="3"/>
      <c r="F134" s="3" t="s">
        <v>15</v>
      </c>
      <c r="G134" s="3"/>
      <c r="H134" s="3"/>
      <c r="I134" s="3"/>
      <c r="J134" s="3"/>
      <c r="K134" s="3" t="s">
        <v>150</v>
      </c>
    </row>
    <row r="135" spans="1:11" x14ac:dyDescent="0.3">
      <c r="A135" t="s">
        <v>54</v>
      </c>
      <c r="B135" s="3">
        <v>6.7000000000000002E-3</v>
      </c>
      <c r="C135" t="s">
        <v>31</v>
      </c>
      <c r="D135" s="3" t="s">
        <v>7</v>
      </c>
      <c r="E135" s="3"/>
      <c r="F135" s="3" t="s">
        <v>15</v>
      </c>
      <c r="G135" s="3"/>
      <c r="H135" s="3"/>
      <c r="I135" s="3"/>
      <c r="J135" s="3"/>
      <c r="K135" s="3" t="s">
        <v>24</v>
      </c>
    </row>
    <row r="136" spans="1:11" x14ac:dyDescent="0.3">
      <c r="A136" s="3" t="s">
        <v>89</v>
      </c>
      <c r="B136" s="3">
        <v>-1.6799999999999999E-4</v>
      </c>
      <c r="C136" s="3" t="s">
        <v>51</v>
      </c>
      <c r="D136" s="3" t="s">
        <v>14</v>
      </c>
      <c r="E136" s="3"/>
      <c r="F136" s="3" t="s">
        <v>15</v>
      </c>
      <c r="G136" s="3"/>
      <c r="H136" s="3"/>
      <c r="I136" s="3"/>
      <c r="J136" s="3"/>
      <c r="K136" s="3" t="s">
        <v>90</v>
      </c>
    </row>
    <row r="137" spans="1:11" x14ac:dyDescent="0.3">
      <c r="A137" s="3" t="s">
        <v>91</v>
      </c>
      <c r="B137" s="6">
        <v>5.8399999999999999E-4</v>
      </c>
      <c r="C137" s="3" t="s">
        <v>51</v>
      </c>
      <c r="D137" s="3" t="s">
        <v>17</v>
      </c>
      <c r="E137" s="3"/>
      <c r="F137" s="3" t="s">
        <v>15</v>
      </c>
      <c r="G137" s="3"/>
      <c r="H137" s="3"/>
      <c r="I137" s="3"/>
      <c r="J137" s="3"/>
      <c r="K137" s="3" t="s">
        <v>92</v>
      </c>
    </row>
    <row r="138" spans="1:11" x14ac:dyDescent="0.3">
      <c r="A138" s="3" t="s">
        <v>93</v>
      </c>
      <c r="B138" s="6">
        <v>2.5999999999999998E-10</v>
      </c>
      <c r="C138" s="3" t="s">
        <v>51</v>
      </c>
      <c r="D138" s="3" t="s">
        <v>6</v>
      </c>
      <c r="E138" s="3"/>
      <c r="F138" s="3" t="s">
        <v>15</v>
      </c>
      <c r="G138" s="3"/>
      <c r="H138" s="3"/>
      <c r="I138" s="3"/>
      <c r="J138" s="3"/>
      <c r="K138" s="3" t="s">
        <v>94</v>
      </c>
    </row>
    <row r="139" spans="1:11" x14ac:dyDescent="0.3">
      <c r="A139" s="3" t="s">
        <v>95</v>
      </c>
      <c r="B139" s="6">
        <v>-6.2700000000000001E-6</v>
      </c>
      <c r="C139" s="3" t="s">
        <v>51</v>
      </c>
      <c r="D139" s="3" t="s">
        <v>14</v>
      </c>
      <c r="E139" s="3"/>
      <c r="F139" s="3" t="s">
        <v>15</v>
      </c>
      <c r="G139" s="3"/>
      <c r="H139" s="3"/>
      <c r="I139" s="3"/>
      <c r="J139" s="3"/>
      <c r="K139" s="3" t="s">
        <v>96</v>
      </c>
    </row>
    <row r="140" spans="1:11" x14ac:dyDescent="0.3">
      <c r="A140" s="3" t="s">
        <v>97</v>
      </c>
      <c r="B140" s="6">
        <v>-7.4999999999999993E-5</v>
      </c>
      <c r="C140" s="3" t="s">
        <v>51</v>
      </c>
      <c r="D140" s="3" t="s">
        <v>39</v>
      </c>
      <c r="E140" s="3"/>
      <c r="F140" s="3" t="s">
        <v>15</v>
      </c>
      <c r="G140" s="3"/>
      <c r="H140" s="3"/>
      <c r="I140" s="3"/>
      <c r="J140" s="3"/>
      <c r="K140" s="3" t="s">
        <v>98</v>
      </c>
    </row>
    <row r="141" spans="1:11" x14ac:dyDescent="0.3">
      <c r="A141" s="3" t="s">
        <v>82</v>
      </c>
      <c r="B141" s="6">
        <v>6.8900000000000005E-4</v>
      </c>
      <c r="C141" s="3" t="s">
        <v>51</v>
      </c>
      <c r="D141" s="3" t="s">
        <v>14</v>
      </c>
      <c r="E141" s="3"/>
      <c r="F141" s="3" t="s">
        <v>15</v>
      </c>
      <c r="G141" s="3"/>
      <c r="H141" s="3"/>
      <c r="I141" s="3"/>
      <c r="J141" s="3"/>
      <c r="K141" s="3" t="s">
        <v>84</v>
      </c>
    </row>
    <row r="142" spans="1:11" x14ac:dyDescent="0.3">
      <c r="A142" s="3" t="s">
        <v>99</v>
      </c>
      <c r="B142" s="3">
        <v>3.3599999999999998E-2</v>
      </c>
      <c r="C142" s="3" t="s">
        <v>51</v>
      </c>
      <c r="D142" s="3" t="s">
        <v>100</v>
      </c>
      <c r="E142" s="3"/>
      <c r="F142" s="3" t="s">
        <v>15</v>
      </c>
      <c r="G142" s="3"/>
      <c r="H142" s="3"/>
      <c r="I142" s="3"/>
      <c r="J142" s="3"/>
      <c r="K142" s="3" t="s">
        <v>101</v>
      </c>
    </row>
    <row r="143" spans="1:11" x14ac:dyDescent="0.3">
      <c r="A143" s="3" t="s">
        <v>102</v>
      </c>
      <c r="B143" s="3">
        <v>3.2599999999999997E-2</v>
      </c>
      <c r="C143" s="3" t="s">
        <v>51</v>
      </c>
      <c r="D143" s="3" t="s">
        <v>100</v>
      </c>
      <c r="E143" s="3"/>
      <c r="F143" s="3" t="s">
        <v>15</v>
      </c>
      <c r="G143" s="3"/>
      <c r="H143" s="3"/>
      <c r="I143" s="3"/>
      <c r="J143" s="3"/>
      <c r="K143" s="3" t="s">
        <v>103</v>
      </c>
    </row>
    <row r="144" spans="1:11" x14ac:dyDescent="0.3">
      <c r="A144" s="3" t="s">
        <v>107</v>
      </c>
      <c r="B144" s="6">
        <v>-6.8899999999999999E-7</v>
      </c>
      <c r="C144" s="3" t="s">
        <v>51</v>
      </c>
      <c r="D144" s="3" t="s">
        <v>39</v>
      </c>
      <c r="E144" s="3"/>
      <c r="F144" s="3" t="s">
        <v>15</v>
      </c>
      <c r="G144" s="3"/>
      <c r="H144" s="3"/>
      <c r="I144" s="3"/>
      <c r="J144" s="3"/>
      <c r="K144" s="3" t="s">
        <v>104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174</v>
      </c>
    </row>
    <row r="147" spans="1:11" x14ac:dyDescent="0.3">
      <c r="A147" t="s">
        <v>11</v>
      </c>
      <c r="B147" t="s">
        <v>31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106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14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85</v>
      </c>
      <c r="H153" t="s">
        <v>86</v>
      </c>
      <c r="I153" t="s">
        <v>87</v>
      </c>
      <c r="J153" t="s">
        <v>46</v>
      </c>
      <c r="K153" t="s">
        <v>2</v>
      </c>
    </row>
    <row r="154" spans="1:11" x14ac:dyDescent="0.3">
      <c r="A154" s="3" t="s">
        <v>174</v>
      </c>
      <c r="B154" s="3">
        <v>1</v>
      </c>
      <c r="C154" t="s">
        <v>31</v>
      </c>
      <c r="D154" s="3" t="s">
        <v>14</v>
      </c>
      <c r="E154" s="3"/>
      <c r="F154" s="3" t="s">
        <v>21</v>
      </c>
      <c r="G154" s="3"/>
      <c r="H154" s="3"/>
      <c r="I154" s="3">
        <v>100</v>
      </c>
      <c r="J154" s="3" t="s">
        <v>88</v>
      </c>
      <c r="K154" s="3" t="s">
        <v>106</v>
      </c>
    </row>
    <row r="155" spans="1:11" x14ac:dyDescent="0.3">
      <c r="A155" s="3" t="s">
        <v>130</v>
      </c>
      <c r="B155" s="3">
        <v>1.00057</v>
      </c>
      <c r="C155" t="s">
        <v>31</v>
      </c>
      <c r="D155" s="3" t="s">
        <v>14</v>
      </c>
      <c r="E155" s="3"/>
      <c r="F155" s="3" t="s">
        <v>15</v>
      </c>
      <c r="G155" s="3"/>
      <c r="H155" s="3"/>
      <c r="I155" s="3"/>
      <c r="J155" s="3"/>
      <c r="K155" s="3" t="s">
        <v>148</v>
      </c>
    </row>
    <row r="156" spans="1:11" x14ac:dyDescent="0.3">
      <c r="A156" t="s">
        <v>54</v>
      </c>
      <c r="B156" s="3">
        <v>6.7000000000000002E-3</v>
      </c>
      <c r="C156" t="s">
        <v>31</v>
      </c>
      <c r="D156" s="3" t="s">
        <v>7</v>
      </c>
      <c r="E156" s="3"/>
      <c r="F156" s="3" t="s">
        <v>15</v>
      </c>
      <c r="G156" s="3"/>
      <c r="H156" s="3"/>
      <c r="I156" s="3"/>
      <c r="J156" s="3"/>
      <c r="K156" s="3" t="s">
        <v>24</v>
      </c>
    </row>
    <row r="157" spans="1:11" x14ac:dyDescent="0.3">
      <c r="A157" s="3" t="s">
        <v>89</v>
      </c>
      <c r="B157" s="3">
        <v>-1.6799999999999999E-4</v>
      </c>
      <c r="C157" s="3" t="s">
        <v>51</v>
      </c>
      <c r="D157" s="3" t="s">
        <v>14</v>
      </c>
      <c r="E157" s="3"/>
      <c r="F157" s="3" t="s">
        <v>15</v>
      </c>
      <c r="G157" s="3"/>
      <c r="H157" s="3"/>
      <c r="I157" s="3"/>
      <c r="J157" s="3"/>
      <c r="K157" s="3" t="s">
        <v>90</v>
      </c>
    </row>
    <row r="158" spans="1:11" x14ac:dyDescent="0.3">
      <c r="A158" s="3" t="s">
        <v>91</v>
      </c>
      <c r="B158" s="6">
        <v>5.8399999999999999E-4</v>
      </c>
      <c r="C158" s="3" t="s">
        <v>51</v>
      </c>
      <c r="D158" s="3" t="s">
        <v>17</v>
      </c>
      <c r="E158" s="3"/>
      <c r="F158" s="3" t="s">
        <v>15</v>
      </c>
      <c r="G158" s="3"/>
      <c r="H158" s="3"/>
      <c r="I158" s="3"/>
      <c r="J158" s="3"/>
      <c r="K158" s="3" t="s">
        <v>92</v>
      </c>
    </row>
    <row r="159" spans="1:11" x14ac:dyDescent="0.3">
      <c r="A159" s="3" t="s">
        <v>93</v>
      </c>
      <c r="B159" s="6">
        <v>2.5999999999999998E-10</v>
      </c>
      <c r="C159" s="3" t="s">
        <v>51</v>
      </c>
      <c r="D159" s="3" t="s">
        <v>6</v>
      </c>
      <c r="E159" s="3"/>
      <c r="F159" s="3" t="s">
        <v>15</v>
      </c>
      <c r="G159" s="3"/>
      <c r="H159" s="3"/>
      <c r="I159" s="3"/>
      <c r="J159" s="3"/>
      <c r="K159" s="3" t="s">
        <v>94</v>
      </c>
    </row>
    <row r="160" spans="1:11" x14ac:dyDescent="0.3">
      <c r="A160" s="3" t="s">
        <v>95</v>
      </c>
      <c r="B160" s="6">
        <v>-6.2700000000000001E-6</v>
      </c>
      <c r="C160" s="3" t="s">
        <v>51</v>
      </c>
      <c r="D160" s="3" t="s">
        <v>14</v>
      </c>
      <c r="E160" s="3"/>
      <c r="F160" s="3" t="s">
        <v>15</v>
      </c>
      <c r="G160" s="3"/>
      <c r="H160" s="3"/>
      <c r="I160" s="3"/>
      <c r="J160" s="3"/>
      <c r="K160" s="3" t="s">
        <v>96</v>
      </c>
    </row>
    <row r="161" spans="1:11" x14ac:dyDescent="0.3">
      <c r="A161" s="3" t="s">
        <v>97</v>
      </c>
      <c r="B161" s="6">
        <v>-7.4999999999999993E-5</v>
      </c>
      <c r="C161" s="3" t="s">
        <v>51</v>
      </c>
      <c r="D161" s="3" t="s">
        <v>39</v>
      </c>
      <c r="E161" s="3"/>
      <c r="F161" s="3" t="s">
        <v>15</v>
      </c>
      <c r="G161" s="3"/>
      <c r="H161" s="3"/>
      <c r="I161" s="3"/>
      <c r="J161" s="3"/>
      <c r="K161" s="3" t="s">
        <v>98</v>
      </c>
    </row>
    <row r="162" spans="1:11" x14ac:dyDescent="0.3">
      <c r="A162" s="3" t="s">
        <v>82</v>
      </c>
      <c r="B162" s="6">
        <v>6.8900000000000005E-4</v>
      </c>
      <c r="C162" s="3" t="s">
        <v>51</v>
      </c>
      <c r="D162" s="3" t="s">
        <v>14</v>
      </c>
      <c r="E162" s="3"/>
      <c r="F162" s="3" t="s">
        <v>15</v>
      </c>
      <c r="G162" s="3"/>
      <c r="H162" s="3"/>
      <c r="I162" s="3"/>
      <c r="J162" s="3"/>
      <c r="K162" s="3" t="s">
        <v>84</v>
      </c>
    </row>
    <row r="163" spans="1:11" x14ac:dyDescent="0.3">
      <c r="A163" s="3" t="s">
        <v>99</v>
      </c>
      <c r="B163" s="3">
        <v>3.3599999999999998E-2</v>
      </c>
      <c r="C163" s="3" t="s">
        <v>51</v>
      </c>
      <c r="D163" s="3" t="s">
        <v>100</v>
      </c>
      <c r="E163" s="3"/>
      <c r="F163" s="3" t="s">
        <v>15</v>
      </c>
      <c r="G163" s="3"/>
      <c r="H163" s="3"/>
      <c r="I163" s="3"/>
      <c r="J163" s="3"/>
      <c r="K163" s="3" t="s">
        <v>101</v>
      </c>
    </row>
    <row r="164" spans="1:11" x14ac:dyDescent="0.3">
      <c r="A164" s="3" t="s">
        <v>102</v>
      </c>
      <c r="B164" s="3">
        <v>3.2599999999999997E-2</v>
      </c>
      <c r="C164" s="3" t="s">
        <v>51</v>
      </c>
      <c r="D164" s="3" t="s">
        <v>100</v>
      </c>
      <c r="E164" s="3"/>
      <c r="F164" s="3" t="s">
        <v>15</v>
      </c>
      <c r="G164" s="3"/>
      <c r="H164" s="3"/>
      <c r="I164" s="3"/>
      <c r="J164" s="3"/>
      <c r="K164" s="3" t="s">
        <v>103</v>
      </c>
    </row>
    <row r="165" spans="1:11" x14ac:dyDescent="0.3">
      <c r="A165" s="3" t="s">
        <v>107</v>
      </c>
      <c r="B165" s="6">
        <v>-6.8899999999999999E-7</v>
      </c>
      <c r="C165" s="3" t="s">
        <v>51</v>
      </c>
      <c r="D165" s="3" t="s">
        <v>39</v>
      </c>
      <c r="E165" s="3"/>
      <c r="F165" s="3" t="s">
        <v>15</v>
      </c>
      <c r="G165" s="3"/>
      <c r="H165" s="3"/>
      <c r="I165" s="3"/>
      <c r="J165" s="3"/>
      <c r="K165" s="3" t="s">
        <v>104</v>
      </c>
    </row>
    <row r="167" spans="1:11" ht="15.6" x14ac:dyDescent="0.3">
      <c r="A167" s="1" t="s">
        <v>0</v>
      </c>
      <c r="B167" s="1" t="s">
        <v>175</v>
      </c>
    </row>
    <row r="168" spans="1:11" x14ac:dyDescent="0.3">
      <c r="A168" t="s">
        <v>11</v>
      </c>
      <c r="B168" t="s">
        <v>31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105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14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85</v>
      </c>
      <c r="H174" t="s">
        <v>86</v>
      </c>
      <c r="I174" t="s">
        <v>87</v>
      </c>
      <c r="J174" t="s">
        <v>46</v>
      </c>
      <c r="K174" t="s">
        <v>2</v>
      </c>
    </row>
    <row r="175" spans="1:11" x14ac:dyDescent="0.3">
      <c r="A175" s="3" t="s">
        <v>175</v>
      </c>
      <c r="B175" s="3">
        <v>1</v>
      </c>
      <c r="C175" t="s">
        <v>31</v>
      </c>
      <c r="D175" s="3" t="s">
        <v>14</v>
      </c>
      <c r="E175" s="3"/>
      <c r="F175" s="3" t="s">
        <v>21</v>
      </c>
      <c r="G175" s="3"/>
      <c r="H175" s="3"/>
      <c r="I175" s="3">
        <v>100</v>
      </c>
      <c r="J175" s="3" t="s">
        <v>88</v>
      </c>
      <c r="K175" s="3" t="s">
        <v>105</v>
      </c>
    </row>
    <row r="176" spans="1:11" x14ac:dyDescent="0.3">
      <c r="A176" s="3" t="s">
        <v>121</v>
      </c>
      <c r="B176" s="3">
        <v>1.00057</v>
      </c>
      <c r="C176" t="s">
        <v>31</v>
      </c>
      <c r="D176" s="3" t="s">
        <v>14</v>
      </c>
      <c r="E176" s="3"/>
      <c r="F176" s="3" t="s">
        <v>15</v>
      </c>
      <c r="G176" s="3"/>
      <c r="H176" s="3"/>
      <c r="I176" s="3"/>
      <c r="J176" s="3"/>
      <c r="K176" s="3" t="s">
        <v>80</v>
      </c>
    </row>
    <row r="177" spans="1:11" x14ac:dyDescent="0.3">
      <c r="A177" t="s">
        <v>54</v>
      </c>
      <c r="B177" s="3">
        <v>6.7000000000000002E-3</v>
      </c>
      <c r="C177" t="s">
        <v>31</v>
      </c>
      <c r="D177" s="3" t="s">
        <v>7</v>
      </c>
      <c r="E177" s="3"/>
      <c r="F177" s="3" t="s">
        <v>15</v>
      </c>
      <c r="G177" s="3"/>
      <c r="H177" s="3"/>
      <c r="I177" s="3"/>
      <c r="J177" s="3"/>
      <c r="K177" s="3" t="s">
        <v>24</v>
      </c>
    </row>
    <row r="178" spans="1:11" x14ac:dyDescent="0.3">
      <c r="A178" s="3" t="s">
        <v>89</v>
      </c>
      <c r="B178" s="3">
        <v>-1.6799999999999999E-4</v>
      </c>
      <c r="C178" s="3" t="s">
        <v>51</v>
      </c>
      <c r="D178" s="3" t="s">
        <v>14</v>
      </c>
      <c r="E178" s="3"/>
      <c r="F178" s="3" t="s">
        <v>15</v>
      </c>
      <c r="G178" s="3"/>
      <c r="H178" s="3"/>
      <c r="I178" s="3"/>
      <c r="J178" s="3"/>
      <c r="K178" s="3" t="s">
        <v>90</v>
      </c>
    </row>
    <row r="179" spans="1:11" x14ac:dyDescent="0.3">
      <c r="A179" s="3" t="s">
        <v>91</v>
      </c>
      <c r="B179" s="6">
        <v>5.8399999999999999E-4</v>
      </c>
      <c r="C179" s="3" t="s">
        <v>51</v>
      </c>
      <c r="D179" s="3" t="s">
        <v>17</v>
      </c>
      <c r="E179" s="3"/>
      <c r="F179" s="3" t="s">
        <v>15</v>
      </c>
      <c r="G179" s="3"/>
      <c r="H179" s="3"/>
      <c r="I179" s="3"/>
      <c r="J179" s="3"/>
      <c r="K179" s="3" t="s">
        <v>92</v>
      </c>
    </row>
    <row r="180" spans="1:11" x14ac:dyDescent="0.3">
      <c r="A180" s="3" t="s">
        <v>93</v>
      </c>
      <c r="B180" s="6">
        <v>2.5999999999999998E-10</v>
      </c>
      <c r="C180" s="3" t="s">
        <v>51</v>
      </c>
      <c r="D180" s="3" t="s">
        <v>6</v>
      </c>
      <c r="E180" s="3"/>
      <c r="F180" s="3" t="s">
        <v>15</v>
      </c>
      <c r="G180" s="3"/>
      <c r="H180" s="3"/>
      <c r="I180" s="3"/>
      <c r="J180" s="3"/>
      <c r="K180" s="3" t="s">
        <v>94</v>
      </c>
    </row>
    <row r="181" spans="1:11" x14ac:dyDescent="0.3">
      <c r="A181" s="3" t="s">
        <v>95</v>
      </c>
      <c r="B181" s="6">
        <v>-6.2700000000000001E-6</v>
      </c>
      <c r="C181" s="3" t="s">
        <v>51</v>
      </c>
      <c r="D181" s="3" t="s">
        <v>14</v>
      </c>
      <c r="E181" s="3"/>
      <c r="F181" s="3" t="s">
        <v>15</v>
      </c>
      <c r="G181" s="3"/>
      <c r="H181" s="3"/>
      <c r="I181" s="3"/>
      <c r="J181" s="3"/>
      <c r="K181" s="3" t="s">
        <v>96</v>
      </c>
    </row>
    <row r="182" spans="1:11" x14ac:dyDescent="0.3">
      <c r="A182" s="3" t="s">
        <v>97</v>
      </c>
      <c r="B182" s="6">
        <v>-7.4999999999999993E-5</v>
      </c>
      <c r="C182" s="3" t="s">
        <v>51</v>
      </c>
      <c r="D182" s="3" t="s">
        <v>39</v>
      </c>
      <c r="E182" s="3"/>
      <c r="F182" s="3" t="s">
        <v>15</v>
      </c>
      <c r="G182" s="3"/>
      <c r="H182" s="3"/>
      <c r="I182" s="3"/>
      <c r="J182" s="3"/>
      <c r="K182" s="3" t="s">
        <v>98</v>
      </c>
    </row>
    <row r="183" spans="1:11" x14ac:dyDescent="0.3">
      <c r="A183" s="3" t="s">
        <v>82</v>
      </c>
      <c r="B183" s="6">
        <v>6.8900000000000005E-4</v>
      </c>
      <c r="C183" s="3" t="s">
        <v>51</v>
      </c>
      <c r="D183" s="3" t="s">
        <v>14</v>
      </c>
      <c r="E183" s="3"/>
      <c r="F183" s="3" t="s">
        <v>15</v>
      </c>
      <c r="G183" s="3"/>
      <c r="H183" s="3"/>
      <c r="I183" s="3"/>
      <c r="J183" s="3"/>
      <c r="K183" s="3" t="s">
        <v>84</v>
      </c>
    </row>
    <row r="184" spans="1:11" x14ac:dyDescent="0.3">
      <c r="A184" s="3" t="s">
        <v>99</v>
      </c>
      <c r="B184" s="3">
        <v>3.3599999999999998E-2</v>
      </c>
      <c r="C184" s="3" t="s">
        <v>51</v>
      </c>
      <c r="D184" s="3" t="s">
        <v>100</v>
      </c>
      <c r="E184" s="3"/>
      <c r="F184" s="3" t="s">
        <v>15</v>
      </c>
      <c r="G184" s="3"/>
      <c r="H184" s="3"/>
      <c r="I184" s="3"/>
      <c r="J184" s="3"/>
      <c r="K184" s="3" t="s">
        <v>101</v>
      </c>
    </row>
    <row r="185" spans="1:11" x14ac:dyDescent="0.3">
      <c r="A185" s="3" t="s">
        <v>102</v>
      </c>
      <c r="B185" s="3">
        <v>3.2599999999999997E-2</v>
      </c>
      <c r="C185" s="3" t="s">
        <v>51</v>
      </c>
      <c r="D185" s="3" t="s">
        <v>100</v>
      </c>
      <c r="E185" s="3"/>
      <c r="F185" s="3" t="s">
        <v>15</v>
      </c>
      <c r="G185" s="3"/>
      <c r="H185" s="3"/>
      <c r="I185" s="3"/>
      <c r="J185" s="3"/>
      <c r="K185" s="3" t="s">
        <v>103</v>
      </c>
    </row>
    <row r="186" spans="1:11" x14ac:dyDescent="0.3">
      <c r="A186" s="3" t="s">
        <v>107</v>
      </c>
      <c r="B186" s="6">
        <v>-6.8899999999999999E-7</v>
      </c>
      <c r="C186" s="3" t="s">
        <v>51</v>
      </c>
      <c r="D186" s="3" t="s">
        <v>39</v>
      </c>
      <c r="E186" s="3"/>
      <c r="F186" s="3" t="s">
        <v>15</v>
      </c>
      <c r="G186" s="3"/>
      <c r="H186" s="3"/>
      <c r="I186" s="3"/>
      <c r="J186" s="3"/>
      <c r="K186" s="3" t="s">
        <v>104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176</v>
      </c>
    </row>
    <row r="189" spans="1:11" x14ac:dyDescent="0.3">
      <c r="A189" t="s">
        <v>11</v>
      </c>
      <c r="B189" t="s">
        <v>31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152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14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85</v>
      </c>
      <c r="H195" t="s">
        <v>86</v>
      </c>
      <c r="I195" t="s">
        <v>87</v>
      </c>
      <c r="J195" t="s">
        <v>46</v>
      </c>
      <c r="K195" t="s">
        <v>2</v>
      </c>
    </row>
    <row r="196" spans="1:11" ht="15.6" x14ac:dyDescent="0.3">
      <c r="A196" s="3" t="s">
        <v>176</v>
      </c>
      <c r="B196" s="3">
        <v>1</v>
      </c>
      <c r="C196" t="s">
        <v>31</v>
      </c>
      <c r="D196" s="3" t="s">
        <v>14</v>
      </c>
      <c r="E196" s="3"/>
      <c r="F196" s="3" t="s">
        <v>21</v>
      </c>
      <c r="G196" s="3"/>
      <c r="H196" s="3"/>
      <c r="I196" s="3">
        <v>100</v>
      </c>
      <c r="J196" s="3" t="s">
        <v>88</v>
      </c>
      <c r="K196" s="4" t="s">
        <v>152</v>
      </c>
    </row>
    <row r="197" spans="1:11" x14ac:dyDescent="0.3">
      <c r="A197" s="3" t="s">
        <v>124</v>
      </c>
      <c r="B197" s="3">
        <v>1.00057</v>
      </c>
      <c r="C197" t="s">
        <v>31</v>
      </c>
      <c r="D197" s="3" t="s">
        <v>14</v>
      </c>
      <c r="E197" s="3"/>
      <c r="F197" s="3" t="s">
        <v>15</v>
      </c>
      <c r="G197" s="3"/>
      <c r="H197" s="3"/>
      <c r="I197" s="3"/>
      <c r="J197" s="3"/>
      <c r="K197" s="3" t="s">
        <v>149</v>
      </c>
    </row>
    <row r="198" spans="1:11" x14ac:dyDescent="0.3">
      <c r="A198" t="s">
        <v>54</v>
      </c>
      <c r="B198" s="3">
        <v>6.7000000000000002E-3</v>
      </c>
      <c r="C198" t="s">
        <v>31</v>
      </c>
      <c r="D198" s="3" t="s">
        <v>7</v>
      </c>
      <c r="E198" s="3"/>
      <c r="F198" s="3" t="s">
        <v>15</v>
      </c>
      <c r="G198" s="3"/>
      <c r="H198" s="3"/>
      <c r="I198" s="3"/>
      <c r="J198" s="3"/>
      <c r="K198" s="3" t="s">
        <v>24</v>
      </c>
    </row>
    <row r="199" spans="1:11" x14ac:dyDescent="0.3">
      <c r="A199" s="3" t="s">
        <v>89</v>
      </c>
      <c r="B199" s="3">
        <v>-1.6799999999999999E-4</v>
      </c>
      <c r="C199" s="3" t="s">
        <v>51</v>
      </c>
      <c r="D199" s="3" t="s">
        <v>14</v>
      </c>
      <c r="E199" s="3"/>
      <c r="F199" s="3" t="s">
        <v>15</v>
      </c>
      <c r="G199" s="3"/>
      <c r="H199" s="3"/>
      <c r="I199" s="3"/>
      <c r="J199" s="3"/>
      <c r="K199" s="3" t="s">
        <v>90</v>
      </c>
    </row>
    <row r="200" spans="1:11" x14ac:dyDescent="0.3">
      <c r="A200" s="3" t="s">
        <v>91</v>
      </c>
      <c r="B200" s="6">
        <v>5.8399999999999999E-4</v>
      </c>
      <c r="C200" s="3" t="s">
        <v>51</v>
      </c>
      <c r="D200" s="3" t="s">
        <v>17</v>
      </c>
      <c r="E200" s="3"/>
      <c r="F200" s="3" t="s">
        <v>15</v>
      </c>
      <c r="G200" s="3"/>
      <c r="H200" s="3"/>
      <c r="I200" s="3"/>
      <c r="J200" s="3"/>
      <c r="K200" s="3" t="s">
        <v>92</v>
      </c>
    </row>
    <row r="201" spans="1:11" x14ac:dyDescent="0.3">
      <c r="A201" s="3" t="s">
        <v>93</v>
      </c>
      <c r="B201" s="6">
        <v>2.5999999999999998E-10</v>
      </c>
      <c r="C201" s="3" t="s">
        <v>51</v>
      </c>
      <c r="D201" s="3" t="s">
        <v>6</v>
      </c>
      <c r="E201" s="3"/>
      <c r="F201" s="3" t="s">
        <v>15</v>
      </c>
      <c r="G201" s="3"/>
      <c r="H201" s="3"/>
      <c r="I201" s="3"/>
      <c r="J201" s="3"/>
      <c r="K201" s="3" t="s">
        <v>94</v>
      </c>
    </row>
    <row r="202" spans="1:11" x14ac:dyDescent="0.3">
      <c r="A202" s="3" t="s">
        <v>95</v>
      </c>
      <c r="B202" s="6">
        <v>-6.2700000000000001E-6</v>
      </c>
      <c r="C202" s="3" t="s">
        <v>51</v>
      </c>
      <c r="D202" s="3" t="s">
        <v>14</v>
      </c>
      <c r="E202" s="3"/>
      <c r="F202" s="3" t="s">
        <v>15</v>
      </c>
      <c r="G202" s="3"/>
      <c r="H202" s="3"/>
      <c r="I202" s="3"/>
      <c r="J202" s="3"/>
      <c r="K202" s="3" t="s">
        <v>96</v>
      </c>
    </row>
    <row r="203" spans="1:11" x14ac:dyDescent="0.3">
      <c r="A203" s="3" t="s">
        <v>97</v>
      </c>
      <c r="B203" s="6">
        <v>-7.4999999999999993E-5</v>
      </c>
      <c r="C203" s="3" t="s">
        <v>51</v>
      </c>
      <c r="D203" s="3" t="s">
        <v>39</v>
      </c>
      <c r="E203" s="3"/>
      <c r="F203" s="3" t="s">
        <v>15</v>
      </c>
      <c r="G203" s="3"/>
      <c r="H203" s="3"/>
      <c r="I203" s="3"/>
      <c r="J203" s="3"/>
      <c r="K203" s="3" t="s">
        <v>98</v>
      </c>
    </row>
    <row r="204" spans="1:11" x14ac:dyDescent="0.3">
      <c r="A204" s="3" t="s">
        <v>82</v>
      </c>
      <c r="B204" s="6">
        <v>6.8900000000000005E-4</v>
      </c>
      <c r="C204" s="3" t="s">
        <v>51</v>
      </c>
      <c r="D204" s="3" t="s">
        <v>14</v>
      </c>
      <c r="E204" s="3"/>
      <c r="F204" s="3" t="s">
        <v>15</v>
      </c>
      <c r="G204" s="3"/>
      <c r="H204" s="3"/>
      <c r="I204" s="3"/>
      <c r="J204" s="3"/>
      <c r="K204" s="3" t="s">
        <v>84</v>
      </c>
    </row>
    <row r="205" spans="1:11" x14ac:dyDescent="0.3">
      <c r="A205" s="3" t="s">
        <v>99</v>
      </c>
      <c r="B205" s="3">
        <v>3.3599999999999998E-2</v>
      </c>
      <c r="C205" s="3" t="s">
        <v>51</v>
      </c>
      <c r="D205" s="3" t="s">
        <v>100</v>
      </c>
      <c r="E205" s="3"/>
      <c r="F205" s="3" t="s">
        <v>15</v>
      </c>
      <c r="G205" s="3"/>
      <c r="H205" s="3"/>
      <c r="I205" s="3"/>
      <c r="J205" s="3"/>
      <c r="K205" s="3" t="s">
        <v>101</v>
      </c>
    </row>
    <row r="206" spans="1:11" x14ac:dyDescent="0.3">
      <c r="A206" s="3" t="s">
        <v>102</v>
      </c>
      <c r="B206" s="3">
        <v>3.2599999999999997E-2</v>
      </c>
      <c r="C206" s="3" t="s">
        <v>51</v>
      </c>
      <c r="D206" s="3" t="s">
        <v>100</v>
      </c>
      <c r="E206" s="3"/>
      <c r="F206" s="3" t="s">
        <v>15</v>
      </c>
      <c r="G206" s="3"/>
      <c r="H206" s="3"/>
      <c r="I206" s="3"/>
      <c r="J206" s="3"/>
      <c r="K206" s="3" t="s">
        <v>103</v>
      </c>
    </row>
    <row r="207" spans="1:11" x14ac:dyDescent="0.3">
      <c r="A207" s="3" t="s">
        <v>107</v>
      </c>
      <c r="B207" s="6">
        <v>-6.8899999999999999E-7</v>
      </c>
      <c r="C207" s="3" t="s">
        <v>51</v>
      </c>
      <c r="D207" s="3" t="s">
        <v>39</v>
      </c>
      <c r="E207" s="3"/>
      <c r="F207" s="3" t="s">
        <v>15</v>
      </c>
      <c r="G207" s="3"/>
      <c r="H207" s="3"/>
      <c r="I207" s="3"/>
      <c r="J207" s="3"/>
      <c r="K207" s="3" t="s">
        <v>104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177</v>
      </c>
    </row>
    <row r="210" spans="1:11" x14ac:dyDescent="0.3">
      <c r="A210" t="s">
        <v>11</v>
      </c>
      <c r="B210" t="s">
        <v>31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153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14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85</v>
      </c>
      <c r="H216" t="s">
        <v>86</v>
      </c>
      <c r="I216" t="s">
        <v>87</v>
      </c>
      <c r="J216" t="s">
        <v>46</v>
      </c>
      <c r="K216" t="s">
        <v>2</v>
      </c>
    </row>
    <row r="217" spans="1:11" ht="15.6" x14ac:dyDescent="0.3">
      <c r="A217" s="3" t="s">
        <v>177</v>
      </c>
      <c r="B217" s="3">
        <v>1</v>
      </c>
      <c r="C217" t="s">
        <v>31</v>
      </c>
      <c r="D217" s="3" t="s">
        <v>14</v>
      </c>
      <c r="E217" s="3"/>
      <c r="F217" s="3" t="s">
        <v>21</v>
      </c>
      <c r="G217" s="3"/>
      <c r="H217" s="3"/>
      <c r="I217" s="3">
        <v>100</v>
      </c>
      <c r="J217" s="3" t="s">
        <v>88</v>
      </c>
      <c r="K217" s="4" t="s">
        <v>154</v>
      </c>
    </row>
    <row r="218" spans="1:11" x14ac:dyDescent="0.3">
      <c r="A218" s="3" t="s">
        <v>125</v>
      </c>
      <c r="B218" s="3">
        <v>1.00057</v>
      </c>
      <c r="C218" t="s">
        <v>31</v>
      </c>
      <c r="D218" s="3" t="s">
        <v>14</v>
      </c>
      <c r="E218" s="3"/>
      <c r="F218" s="3" t="s">
        <v>15</v>
      </c>
      <c r="G218" s="3"/>
      <c r="H218" s="3"/>
      <c r="I218" s="3"/>
      <c r="J218" s="3"/>
      <c r="K218" s="3" t="s">
        <v>150</v>
      </c>
    </row>
    <row r="219" spans="1:11" x14ac:dyDescent="0.3">
      <c r="A219" t="s">
        <v>54</v>
      </c>
      <c r="B219" s="3">
        <v>6.7000000000000002E-3</v>
      </c>
      <c r="C219" t="s">
        <v>31</v>
      </c>
      <c r="D219" s="3" t="s">
        <v>7</v>
      </c>
      <c r="E219" s="3"/>
      <c r="F219" s="3" t="s">
        <v>15</v>
      </c>
      <c r="G219" s="3"/>
      <c r="H219" s="3"/>
      <c r="I219" s="3"/>
      <c r="J219" s="3"/>
      <c r="K219" s="3" t="s">
        <v>24</v>
      </c>
    </row>
    <row r="220" spans="1:11" x14ac:dyDescent="0.3">
      <c r="A220" s="3" t="s">
        <v>89</v>
      </c>
      <c r="B220" s="3">
        <v>-1.6799999999999999E-4</v>
      </c>
      <c r="C220" s="3" t="s">
        <v>51</v>
      </c>
      <c r="D220" s="3" t="s">
        <v>14</v>
      </c>
      <c r="E220" s="3"/>
      <c r="F220" s="3" t="s">
        <v>15</v>
      </c>
      <c r="G220" s="3"/>
      <c r="H220" s="3"/>
      <c r="I220" s="3"/>
      <c r="J220" s="3"/>
      <c r="K220" s="3" t="s">
        <v>90</v>
      </c>
    </row>
    <row r="221" spans="1:11" x14ac:dyDescent="0.3">
      <c r="A221" s="3" t="s">
        <v>91</v>
      </c>
      <c r="B221" s="6">
        <v>5.8399999999999999E-4</v>
      </c>
      <c r="C221" s="3" t="s">
        <v>51</v>
      </c>
      <c r="D221" s="3" t="s">
        <v>17</v>
      </c>
      <c r="E221" s="3"/>
      <c r="F221" s="3" t="s">
        <v>15</v>
      </c>
      <c r="G221" s="3"/>
      <c r="H221" s="3"/>
      <c r="I221" s="3"/>
      <c r="J221" s="3"/>
      <c r="K221" s="3" t="s">
        <v>92</v>
      </c>
    </row>
    <row r="222" spans="1:11" x14ac:dyDescent="0.3">
      <c r="A222" s="3" t="s">
        <v>93</v>
      </c>
      <c r="B222" s="6">
        <v>2.5999999999999998E-10</v>
      </c>
      <c r="C222" s="3" t="s">
        <v>51</v>
      </c>
      <c r="D222" s="3" t="s">
        <v>6</v>
      </c>
      <c r="E222" s="3"/>
      <c r="F222" s="3" t="s">
        <v>15</v>
      </c>
      <c r="G222" s="3"/>
      <c r="H222" s="3"/>
      <c r="I222" s="3"/>
      <c r="J222" s="3"/>
      <c r="K222" s="3" t="s">
        <v>94</v>
      </c>
    </row>
    <row r="223" spans="1:11" x14ac:dyDescent="0.3">
      <c r="A223" s="3" t="s">
        <v>95</v>
      </c>
      <c r="B223" s="6">
        <v>-6.2700000000000001E-6</v>
      </c>
      <c r="C223" s="3" t="s">
        <v>51</v>
      </c>
      <c r="D223" s="3" t="s">
        <v>14</v>
      </c>
      <c r="E223" s="3"/>
      <c r="F223" s="3" t="s">
        <v>15</v>
      </c>
      <c r="G223" s="3"/>
      <c r="H223" s="3"/>
      <c r="I223" s="3"/>
      <c r="J223" s="3"/>
      <c r="K223" s="3" t="s">
        <v>96</v>
      </c>
    </row>
    <row r="224" spans="1:11" x14ac:dyDescent="0.3">
      <c r="A224" s="3" t="s">
        <v>97</v>
      </c>
      <c r="B224" s="6">
        <v>-7.4999999999999993E-5</v>
      </c>
      <c r="C224" s="3" t="s">
        <v>51</v>
      </c>
      <c r="D224" s="3" t="s">
        <v>39</v>
      </c>
      <c r="E224" s="3"/>
      <c r="F224" s="3" t="s">
        <v>15</v>
      </c>
      <c r="G224" s="3"/>
      <c r="H224" s="3"/>
      <c r="I224" s="3"/>
      <c r="J224" s="3"/>
      <c r="K224" s="3" t="s">
        <v>98</v>
      </c>
    </row>
    <row r="225" spans="1:11" x14ac:dyDescent="0.3">
      <c r="A225" s="3" t="s">
        <v>82</v>
      </c>
      <c r="B225" s="6">
        <v>6.8900000000000005E-4</v>
      </c>
      <c r="C225" s="3" t="s">
        <v>51</v>
      </c>
      <c r="D225" s="3" t="s">
        <v>14</v>
      </c>
      <c r="E225" s="3"/>
      <c r="F225" s="3" t="s">
        <v>15</v>
      </c>
      <c r="G225" s="3"/>
      <c r="H225" s="3"/>
      <c r="I225" s="3"/>
      <c r="J225" s="3"/>
      <c r="K225" s="3" t="s">
        <v>84</v>
      </c>
    </row>
    <row r="226" spans="1:11" x14ac:dyDescent="0.3">
      <c r="A226" s="3" t="s">
        <v>99</v>
      </c>
      <c r="B226" s="3">
        <v>3.3599999999999998E-2</v>
      </c>
      <c r="C226" s="3" t="s">
        <v>51</v>
      </c>
      <c r="D226" s="3" t="s">
        <v>100</v>
      </c>
      <c r="E226" s="3"/>
      <c r="F226" s="3" t="s">
        <v>15</v>
      </c>
      <c r="G226" s="3"/>
      <c r="H226" s="3"/>
      <c r="I226" s="3"/>
      <c r="J226" s="3"/>
      <c r="K226" s="3" t="s">
        <v>101</v>
      </c>
    </row>
    <row r="227" spans="1:11" x14ac:dyDescent="0.3">
      <c r="A227" s="3" t="s">
        <v>102</v>
      </c>
      <c r="B227" s="3">
        <v>3.2599999999999997E-2</v>
      </c>
      <c r="C227" s="3" t="s">
        <v>51</v>
      </c>
      <c r="D227" s="3" t="s">
        <v>100</v>
      </c>
      <c r="E227" s="3"/>
      <c r="F227" s="3" t="s">
        <v>15</v>
      </c>
      <c r="G227" s="3"/>
      <c r="H227" s="3"/>
      <c r="I227" s="3"/>
      <c r="J227" s="3"/>
      <c r="K227" s="3" t="s">
        <v>103</v>
      </c>
    </row>
    <row r="228" spans="1:11" x14ac:dyDescent="0.3">
      <c r="A228" s="3" t="s">
        <v>107</v>
      </c>
      <c r="B228" s="6">
        <v>-6.8899999999999999E-7</v>
      </c>
      <c r="C228" s="3" t="s">
        <v>51</v>
      </c>
      <c r="D228" s="3" t="s">
        <v>39</v>
      </c>
      <c r="E228" s="3"/>
      <c r="F228" s="3" t="s">
        <v>15</v>
      </c>
      <c r="G228" s="3"/>
      <c r="H228" s="3"/>
      <c r="I228" s="3"/>
      <c r="J228" s="3"/>
      <c r="K228" s="3" t="s">
        <v>104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178</v>
      </c>
    </row>
    <row r="231" spans="1:11" x14ac:dyDescent="0.3">
      <c r="A231" t="s">
        <v>11</v>
      </c>
      <c r="B231" t="s">
        <v>31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106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14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85</v>
      </c>
      <c r="H237" t="s">
        <v>86</v>
      </c>
      <c r="I237" t="s">
        <v>87</v>
      </c>
      <c r="J237" t="s">
        <v>46</v>
      </c>
      <c r="K237" t="s">
        <v>2</v>
      </c>
    </row>
    <row r="238" spans="1:11" x14ac:dyDescent="0.3">
      <c r="A238" s="3" t="s">
        <v>178</v>
      </c>
      <c r="B238" s="3">
        <v>1</v>
      </c>
      <c r="C238" t="s">
        <v>31</v>
      </c>
      <c r="D238" s="3" t="s">
        <v>14</v>
      </c>
      <c r="E238" s="3"/>
      <c r="F238" s="3" t="s">
        <v>21</v>
      </c>
      <c r="G238" s="3"/>
      <c r="H238" s="3"/>
      <c r="I238" s="3">
        <v>100</v>
      </c>
      <c r="J238" s="3" t="s">
        <v>88</v>
      </c>
      <c r="K238" s="3" t="s">
        <v>106</v>
      </c>
    </row>
    <row r="239" spans="1:11" x14ac:dyDescent="0.3">
      <c r="A239" s="3" t="s">
        <v>108</v>
      </c>
      <c r="B239" s="3">
        <v>1.00057</v>
      </c>
      <c r="C239" t="s">
        <v>31</v>
      </c>
      <c r="D239" s="3" t="s">
        <v>14</v>
      </c>
      <c r="E239" s="3"/>
      <c r="F239" s="3" t="s">
        <v>15</v>
      </c>
      <c r="G239" s="3"/>
      <c r="H239" s="3"/>
      <c r="I239" s="3"/>
      <c r="J239" s="3"/>
      <c r="K239" s="3" t="s">
        <v>148</v>
      </c>
    </row>
    <row r="240" spans="1:11" x14ac:dyDescent="0.3">
      <c r="A240" t="s">
        <v>54</v>
      </c>
      <c r="B240" s="3">
        <v>6.7000000000000002E-3</v>
      </c>
      <c r="C240" t="s">
        <v>31</v>
      </c>
      <c r="D240" s="3" t="s">
        <v>7</v>
      </c>
      <c r="E240" s="3"/>
      <c r="F240" s="3" t="s">
        <v>15</v>
      </c>
      <c r="G240" s="3"/>
      <c r="H240" s="3"/>
      <c r="I240" s="3"/>
      <c r="J240" s="3"/>
      <c r="K240" s="3" t="s">
        <v>24</v>
      </c>
    </row>
    <row r="241" spans="1:11" x14ac:dyDescent="0.3">
      <c r="A241" s="3" t="s">
        <v>89</v>
      </c>
      <c r="B241" s="3">
        <v>-1.6799999999999999E-4</v>
      </c>
      <c r="C241" s="3" t="s">
        <v>51</v>
      </c>
      <c r="D241" s="3" t="s">
        <v>14</v>
      </c>
      <c r="E241" s="3"/>
      <c r="F241" s="3" t="s">
        <v>15</v>
      </c>
      <c r="G241" s="3"/>
      <c r="H241" s="3"/>
      <c r="I241" s="3"/>
      <c r="J241" s="3"/>
      <c r="K241" s="3" t="s">
        <v>90</v>
      </c>
    </row>
    <row r="242" spans="1:11" x14ac:dyDescent="0.3">
      <c r="A242" s="3" t="s">
        <v>91</v>
      </c>
      <c r="B242" s="6">
        <v>5.8399999999999999E-4</v>
      </c>
      <c r="C242" s="3" t="s">
        <v>51</v>
      </c>
      <c r="D242" s="3" t="s">
        <v>17</v>
      </c>
      <c r="E242" s="3"/>
      <c r="F242" s="3" t="s">
        <v>15</v>
      </c>
      <c r="G242" s="3"/>
      <c r="H242" s="3"/>
      <c r="I242" s="3"/>
      <c r="J242" s="3"/>
      <c r="K242" s="3" t="s">
        <v>92</v>
      </c>
    </row>
    <row r="243" spans="1:11" x14ac:dyDescent="0.3">
      <c r="A243" s="3" t="s">
        <v>93</v>
      </c>
      <c r="B243" s="6">
        <v>2.5999999999999998E-10</v>
      </c>
      <c r="C243" s="3" t="s">
        <v>51</v>
      </c>
      <c r="D243" s="3" t="s">
        <v>6</v>
      </c>
      <c r="E243" s="3"/>
      <c r="F243" s="3" t="s">
        <v>15</v>
      </c>
      <c r="G243" s="3"/>
      <c r="H243" s="3"/>
      <c r="I243" s="3"/>
      <c r="J243" s="3"/>
      <c r="K243" s="3" t="s">
        <v>94</v>
      </c>
    </row>
    <row r="244" spans="1:11" x14ac:dyDescent="0.3">
      <c r="A244" s="3" t="s">
        <v>95</v>
      </c>
      <c r="B244" s="6">
        <v>-6.2700000000000001E-6</v>
      </c>
      <c r="C244" s="3" t="s">
        <v>51</v>
      </c>
      <c r="D244" s="3" t="s">
        <v>14</v>
      </c>
      <c r="E244" s="3"/>
      <c r="F244" s="3" t="s">
        <v>15</v>
      </c>
      <c r="G244" s="3"/>
      <c r="H244" s="3"/>
      <c r="I244" s="3"/>
      <c r="J244" s="3"/>
      <c r="K244" s="3" t="s">
        <v>96</v>
      </c>
    </row>
    <row r="245" spans="1:11" x14ac:dyDescent="0.3">
      <c r="A245" s="3" t="s">
        <v>97</v>
      </c>
      <c r="B245" s="6">
        <v>-7.4999999999999993E-5</v>
      </c>
      <c r="C245" s="3" t="s">
        <v>51</v>
      </c>
      <c r="D245" s="3" t="s">
        <v>39</v>
      </c>
      <c r="E245" s="3"/>
      <c r="F245" s="3" t="s">
        <v>15</v>
      </c>
      <c r="G245" s="3"/>
      <c r="H245" s="3"/>
      <c r="I245" s="3"/>
      <c r="J245" s="3"/>
      <c r="K245" s="3" t="s">
        <v>98</v>
      </c>
    </row>
    <row r="246" spans="1:11" x14ac:dyDescent="0.3">
      <c r="A246" s="3" t="s">
        <v>82</v>
      </c>
      <c r="B246" s="6">
        <v>6.8900000000000005E-4</v>
      </c>
      <c r="C246" s="3" t="s">
        <v>51</v>
      </c>
      <c r="D246" s="3" t="s">
        <v>14</v>
      </c>
      <c r="E246" s="3"/>
      <c r="F246" s="3" t="s">
        <v>15</v>
      </c>
      <c r="G246" s="3"/>
      <c r="H246" s="3"/>
      <c r="I246" s="3"/>
      <c r="J246" s="3"/>
      <c r="K246" s="3" t="s">
        <v>84</v>
      </c>
    </row>
    <row r="247" spans="1:11" x14ac:dyDescent="0.3">
      <c r="A247" s="3" t="s">
        <v>99</v>
      </c>
      <c r="B247" s="3">
        <v>3.3599999999999998E-2</v>
      </c>
      <c r="C247" s="3" t="s">
        <v>51</v>
      </c>
      <c r="D247" s="3" t="s">
        <v>100</v>
      </c>
      <c r="E247" s="3"/>
      <c r="F247" s="3" t="s">
        <v>15</v>
      </c>
      <c r="G247" s="3"/>
      <c r="H247" s="3"/>
      <c r="I247" s="3"/>
      <c r="J247" s="3"/>
      <c r="K247" s="3" t="s">
        <v>101</v>
      </c>
    </row>
    <row r="248" spans="1:11" x14ac:dyDescent="0.3">
      <c r="A248" s="3" t="s">
        <v>102</v>
      </c>
      <c r="B248" s="3">
        <v>3.2599999999999997E-2</v>
      </c>
      <c r="C248" s="3" t="s">
        <v>51</v>
      </c>
      <c r="D248" s="3" t="s">
        <v>100</v>
      </c>
      <c r="E248" s="3"/>
      <c r="F248" s="3" t="s">
        <v>15</v>
      </c>
      <c r="G248" s="3"/>
      <c r="H248" s="3"/>
      <c r="I248" s="3"/>
      <c r="J248" s="3"/>
      <c r="K248" s="3" t="s">
        <v>103</v>
      </c>
    </row>
    <row r="249" spans="1:11" x14ac:dyDescent="0.3">
      <c r="A249" s="3" t="s">
        <v>107</v>
      </c>
      <c r="B249" s="6">
        <v>-6.8899999999999999E-7</v>
      </c>
      <c r="C249" s="3" t="s">
        <v>51</v>
      </c>
      <c r="D249" s="3" t="s">
        <v>39</v>
      </c>
      <c r="E249" s="3"/>
      <c r="F249" s="3" t="s">
        <v>15</v>
      </c>
      <c r="G249" s="3"/>
      <c r="H249" s="3"/>
      <c r="I249" s="3"/>
      <c r="J249" s="3"/>
      <c r="K249" s="3" t="s">
        <v>104</v>
      </c>
    </row>
    <row r="252" spans="1:11" x14ac:dyDescent="0.3">
      <c r="A252" s="2" t="s">
        <v>0</v>
      </c>
      <c r="B252" s="2" t="s">
        <v>108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148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14</v>
      </c>
    </row>
    <row r="257" spans="1:9" x14ac:dyDescent="0.3">
      <c r="A257" t="s">
        <v>11</v>
      </c>
      <c r="B257" t="s">
        <v>31</v>
      </c>
    </row>
    <row r="258" spans="1:9" x14ac:dyDescent="0.3">
      <c r="A258" t="s">
        <v>46</v>
      </c>
      <c r="B258" t="s">
        <v>126</v>
      </c>
    </row>
    <row r="259" spans="1:9" x14ac:dyDescent="0.3">
      <c r="A259" t="s">
        <v>26</v>
      </c>
      <c r="B259" s="7" t="s">
        <v>120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25</v>
      </c>
      <c r="H261" s="2" t="s">
        <v>2</v>
      </c>
      <c r="I261" s="2" t="s">
        <v>46</v>
      </c>
    </row>
    <row r="262" spans="1:9" x14ac:dyDescent="0.3">
      <c r="A262" s="3" t="s">
        <v>108</v>
      </c>
      <c r="B262" s="3">
        <v>1</v>
      </c>
      <c r="C262" t="s">
        <v>31</v>
      </c>
      <c r="D262" t="s">
        <v>14</v>
      </c>
      <c r="E262" s="2"/>
      <c r="F262" s="3" t="s">
        <v>21</v>
      </c>
      <c r="G262" t="s">
        <v>81</v>
      </c>
      <c r="H262" s="3" t="s">
        <v>148</v>
      </c>
    </row>
    <row r="263" spans="1:9" x14ac:dyDescent="0.3">
      <c r="A263" t="s">
        <v>13</v>
      </c>
      <c r="B263" s="5">
        <v>2.4500000000000002</v>
      </c>
      <c r="C263" t="s">
        <v>31</v>
      </c>
      <c r="D263" t="s">
        <v>14</v>
      </c>
      <c r="F263" t="s">
        <v>15</v>
      </c>
      <c r="G263" t="s">
        <v>81</v>
      </c>
      <c r="H263" t="s">
        <v>16</v>
      </c>
    </row>
    <row r="264" spans="1:9" x14ac:dyDescent="0.3">
      <c r="A264" t="s">
        <v>78</v>
      </c>
      <c r="B264" s="5">
        <v>0.86</v>
      </c>
      <c r="D264" t="s">
        <v>14</v>
      </c>
      <c r="E264" t="s">
        <v>18</v>
      </c>
      <c r="F264" t="s">
        <v>19</v>
      </c>
      <c r="G264" t="s">
        <v>27</v>
      </c>
      <c r="I264" t="s">
        <v>110</v>
      </c>
    </row>
    <row r="265" spans="1:9" x14ac:dyDescent="0.3">
      <c r="A265" t="s">
        <v>109</v>
      </c>
      <c r="B265" s="5">
        <f>(2.79*10)/1000*B263</f>
        <v>6.8354999999999999E-2</v>
      </c>
      <c r="C265" s="3" t="s">
        <v>51</v>
      </c>
      <c r="D265" t="s">
        <v>17</v>
      </c>
      <c r="F265" t="s">
        <v>15</v>
      </c>
      <c r="G265" t="s">
        <v>28</v>
      </c>
      <c r="H265" t="s">
        <v>52</v>
      </c>
      <c r="I265" t="s">
        <v>111</v>
      </c>
    </row>
    <row r="266" spans="1:9" x14ac:dyDescent="0.3">
      <c r="A266" t="s">
        <v>54</v>
      </c>
      <c r="B266" s="5">
        <f>30/1000*B263</f>
        <v>7.3499999999999996E-2</v>
      </c>
      <c r="C266" s="3" t="s">
        <v>31</v>
      </c>
      <c r="D266" t="s">
        <v>7</v>
      </c>
      <c r="F266" t="s">
        <v>15</v>
      </c>
      <c r="G266" t="s">
        <v>28</v>
      </c>
      <c r="H266" t="s">
        <v>24</v>
      </c>
    </row>
    <row r="267" spans="1:9" x14ac:dyDescent="0.3">
      <c r="A267" t="s">
        <v>82</v>
      </c>
      <c r="B267" s="5">
        <f>12000/1000*B263</f>
        <v>29.400000000000002</v>
      </c>
      <c r="C267" s="3" t="s">
        <v>51</v>
      </c>
      <c r="D267" t="s">
        <v>14</v>
      </c>
      <c r="F267" t="s">
        <v>15</v>
      </c>
      <c r="G267" t="s">
        <v>28</v>
      </c>
      <c r="H267" t="s">
        <v>84</v>
      </c>
      <c r="I267" t="s">
        <v>113</v>
      </c>
    </row>
    <row r="268" spans="1:9" x14ac:dyDescent="0.3">
      <c r="A268" t="s">
        <v>112</v>
      </c>
      <c r="B268" s="5">
        <f>50/1000*B263</f>
        <v>0.12250000000000001</v>
      </c>
      <c r="C268" s="3" t="s">
        <v>51</v>
      </c>
      <c r="D268" t="s">
        <v>14</v>
      </c>
      <c r="F268" t="s">
        <v>15</v>
      </c>
      <c r="G268" t="s">
        <v>28</v>
      </c>
      <c r="H268" t="s">
        <v>115</v>
      </c>
      <c r="I268" t="s">
        <v>114</v>
      </c>
    </row>
    <row r="269" spans="1:9" ht="15.6" x14ac:dyDescent="0.3">
      <c r="A269" s="4" t="s">
        <v>62</v>
      </c>
      <c r="B269" s="5">
        <f>4/1000*B263</f>
        <v>9.8000000000000014E-3</v>
      </c>
      <c r="C269" t="s">
        <v>31</v>
      </c>
      <c r="D269" t="s">
        <v>14</v>
      </c>
      <c r="F269" t="s">
        <v>15</v>
      </c>
      <c r="G269" t="s">
        <v>28</v>
      </c>
      <c r="H269" s="4" t="s">
        <v>62</v>
      </c>
      <c r="I269" t="s">
        <v>116</v>
      </c>
    </row>
    <row r="270" spans="1:9" x14ac:dyDescent="0.3">
      <c r="A270" t="s">
        <v>117</v>
      </c>
      <c r="B270" s="5">
        <f>45*1.25/1000*B263</f>
        <v>0.1378125</v>
      </c>
      <c r="C270" s="3" t="s">
        <v>51</v>
      </c>
      <c r="D270" t="s">
        <v>14</v>
      </c>
      <c r="F270" t="s">
        <v>15</v>
      </c>
      <c r="G270" t="s">
        <v>28</v>
      </c>
      <c r="H270" t="s">
        <v>118</v>
      </c>
      <c r="I270" t="s">
        <v>119</v>
      </c>
    </row>
    <row r="272" spans="1:9" x14ac:dyDescent="0.3">
      <c r="A272" s="2" t="s">
        <v>0</v>
      </c>
      <c r="B272" s="2" t="s">
        <v>121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80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14</v>
      </c>
    </row>
    <row r="277" spans="1:9" x14ac:dyDescent="0.3">
      <c r="A277" t="s">
        <v>11</v>
      </c>
      <c r="B277" t="s">
        <v>31</v>
      </c>
    </row>
    <row r="278" spans="1:9" x14ac:dyDescent="0.3">
      <c r="A278" t="s">
        <v>46</v>
      </c>
      <c r="B278" t="s">
        <v>127</v>
      </c>
    </row>
    <row r="279" spans="1:9" x14ac:dyDescent="0.3">
      <c r="A279" t="s">
        <v>26</v>
      </c>
      <c r="B279" s="7" t="s">
        <v>120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25</v>
      </c>
      <c r="H281" s="2" t="s">
        <v>2</v>
      </c>
      <c r="I281" s="2" t="s">
        <v>46</v>
      </c>
    </row>
    <row r="282" spans="1:9" x14ac:dyDescent="0.3">
      <c r="A282" s="3" t="s">
        <v>121</v>
      </c>
      <c r="B282" s="3">
        <v>1</v>
      </c>
      <c r="C282" t="s">
        <v>31</v>
      </c>
      <c r="D282" t="s">
        <v>14</v>
      </c>
      <c r="E282" s="2"/>
      <c r="F282" s="3" t="s">
        <v>21</v>
      </c>
      <c r="G282" t="s">
        <v>81</v>
      </c>
      <c r="H282" s="3" t="s">
        <v>80</v>
      </c>
    </row>
    <row r="283" spans="1:9" x14ac:dyDescent="0.3">
      <c r="A283" t="s">
        <v>13</v>
      </c>
      <c r="B283" s="5">
        <v>2.34</v>
      </c>
      <c r="C283" t="s">
        <v>31</v>
      </c>
      <c r="D283" t="s">
        <v>14</v>
      </c>
      <c r="F283" t="s">
        <v>15</v>
      </c>
      <c r="G283" t="s">
        <v>81</v>
      </c>
      <c r="H283" t="s">
        <v>16</v>
      </c>
    </row>
    <row r="284" spans="1:9" x14ac:dyDescent="0.3">
      <c r="A284" t="s">
        <v>78</v>
      </c>
      <c r="B284" s="5">
        <v>0.46</v>
      </c>
      <c r="D284" t="s">
        <v>14</v>
      </c>
      <c r="E284" t="s">
        <v>18</v>
      </c>
      <c r="F284" t="s">
        <v>19</v>
      </c>
      <c r="G284" t="s">
        <v>27</v>
      </c>
      <c r="I284" t="s">
        <v>110</v>
      </c>
    </row>
    <row r="285" spans="1:9" x14ac:dyDescent="0.3">
      <c r="A285" t="s">
        <v>109</v>
      </c>
      <c r="B285" s="5">
        <f>(2.79*10)/1000*B283</f>
        <v>6.5285999999999997E-2</v>
      </c>
      <c r="C285" s="3" t="s">
        <v>51</v>
      </c>
      <c r="D285" t="s">
        <v>17</v>
      </c>
      <c r="F285" t="s">
        <v>15</v>
      </c>
      <c r="G285" t="s">
        <v>28</v>
      </c>
      <c r="H285" t="s">
        <v>52</v>
      </c>
      <c r="I285" t="s">
        <v>111</v>
      </c>
    </row>
    <row r="286" spans="1:9" x14ac:dyDescent="0.3">
      <c r="A286" t="s">
        <v>54</v>
      </c>
      <c r="B286" s="5">
        <f>30/1000*B283</f>
        <v>7.0199999999999999E-2</v>
      </c>
      <c r="C286" s="3" t="s">
        <v>31</v>
      </c>
      <c r="D286" t="s">
        <v>7</v>
      </c>
      <c r="F286" t="s">
        <v>15</v>
      </c>
      <c r="G286" t="s">
        <v>28</v>
      </c>
      <c r="H286" t="s">
        <v>24</v>
      </c>
    </row>
    <row r="287" spans="1:9" x14ac:dyDescent="0.3">
      <c r="A287" t="s">
        <v>82</v>
      </c>
      <c r="B287" s="5">
        <f>12000/1000*B283</f>
        <v>28.08</v>
      </c>
      <c r="C287" s="3" t="s">
        <v>51</v>
      </c>
      <c r="D287" t="s">
        <v>14</v>
      </c>
      <c r="F287" t="s">
        <v>15</v>
      </c>
      <c r="G287" t="s">
        <v>28</v>
      </c>
      <c r="H287" t="s">
        <v>84</v>
      </c>
      <c r="I287" t="s">
        <v>113</v>
      </c>
    </row>
    <row r="288" spans="1:9" x14ac:dyDescent="0.3">
      <c r="A288" t="s">
        <v>112</v>
      </c>
      <c r="B288" s="5">
        <f>50/1000*B283</f>
        <v>0.11699999999999999</v>
      </c>
      <c r="C288" s="3" t="s">
        <v>51</v>
      </c>
      <c r="D288" t="s">
        <v>14</v>
      </c>
      <c r="F288" t="s">
        <v>15</v>
      </c>
      <c r="G288" t="s">
        <v>28</v>
      </c>
      <c r="H288" t="s">
        <v>115</v>
      </c>
      <c r="I288" t="s">
        <v>114</v>
      </c>
    </row>
    <row r="289" spans="1:9" ht="15.6" x14ac:dyDescent="0.3">
      <c r="A289" s="4" t="s">
        <v>62</v>
      </c>
      <c r="B289" s="5">
        <f>4/1000*B283</f>
        <v>9.3600000000000003E-3</v>
      </c>
      <c r="C289" t="s">
        <v>31</v>
      </c>
      <c r="D289" t="s">
        <v>14</v>
      </c>
      <c r="F289" t="s">
        <v>15</v>
      </c>
      <c r="G289" t="s">
        <v>28</v>
      </c>
      <c r="H289" s="4" t="s">
        <v>62</v>
      </c>
      <c r="I289" t="s">
        <v>122</v>
      </c>
    </row>
    <row r="290" spans="1:9" x14ac:dyDescent="0.3">
      <c r="A290" t="s">
        <v>117</v>
      </c>
      <c r="B290" s="5">
        <f>45*1.25/1000*B283</f>
        <v>0.13162499999999999</v>
      </c>
      <c r="C290" s="3" t="s">
        <v>51</v>
      </c>
      <c r="D290" t="s">
        <v>14</v>
      </c>
      <c r="F290" t="s">
        <v>15</v>
      </c>
      <c r="G290" t="s">
        <v>28</v>
      </c>
      <c r="H290" t="s">
        <v>118</v>
      </c>
      <c r="I290" t="s">
        <v>123</v>
      </c>
    </row>
    <row r="291" spans="1:9" x14ac:dyDescent="0.3">
      <c r="B291" s="5"/>
    </row>
    <row r="292" spans="1:9" x14ac:dyDescent="0.3">
      <c r="A292" s="2" t="s">
        <v>0</v>
      </c>
      <c r="B292" s="2" t="s">
        <v>124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149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14</v>
      </c>
    </row>
    <row r="297" spans="1:9" x14ac:dyDescent="0.3">
      <c r="A297" t="s">
        <v>11</v>
      </c>
      <c r="B297" t="s">
        <v>31</v>
      </c>
    </row>
    <row r="298" spans="1:9" x14ac:dyDescent="0.3">
      <c r="A298" t="s">
        <v>46</v>
      </c>
      <c r="B298" t="s">
        <v>128</v>
      </c>
    </row>
    <row r="299" spans="1:9" x14ac:dyDescent="0.3">
      <c r="A299" t="s">
        <v>26</v>
      </c>
      <c r="B299" s="7" t="s">
        <v>120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25</v>
      </c>
      <c r="H301" s="2" t="s">
        <v>2</v>
      </c>
      <c r="I301" s="2" t="s">
        <v>46</v>
      </c>
    </row>
    <row r="302" spans="1:9" x14ac:dyDescent="0.3">
      <c r="A302" s="3" t="s">
        <v>124</v>
      </c>
      <c r="B302" s="3">
        <v>1</v>
      </c>
      <c r="C302" t="s">
        <v>31</v>
      </c>
      <c r="D302" t="s">
        <v>14</v>
      </c>
      <c r="E302" s="2"/>
      <c r="F302" s="3" t="s">
        <v>21</v>
      </c>
      <c r="G302" t="s">
        <v>81</v>
      </c>
      <c r="H302" s="3" t="s">
        <v>149</v>
      </c>
    </row>
    <row r="303" spans="1:9" x14ac:dyDescent="0.3">
      <c r="A303" t="s">
        <v>13</v>
      </c>
      <c r="B303" s="5">
        <v>2.29</v>
      </c>
      <c r="C303" t="s">
        <v>31</v>
      </c>
      <c r="D303" t="s">
        <v>14</v>
      </c>
      <c r="F303" t="s">
        <v>15</v>
      </c>
      <c r="G303" t="s">
        <v>81</v>
      </c>
      <c r="H303" t="s">
        <v>16</v>
      </c>
    </row>
    <row r="304" spans="1:9" x14ac:dyDescent="0.3">
      <c r="A304" t="s">
        <v>78</v>
      </c>
      <c r="B304" s="5">
        <v>0.43</v>
      </c>
      <c r="D304" t="s">
        <v>14</v>
      </c>
      <c r="E304" t="s">
        <v>18</v>
      </c>
      <c r="F304" t="s">
        <v>19</v>
      </c>
      <c r="G304" t="s">
        <v>27</v>
      </c>
      <c r="I304" t="s">
        <v>110</v>
      </c>
    </row>
    <row r="305" spans="1:9" x14ac:dyDescent="0.3">
      <c r="A305" t="s">
        <v>109</v>
      </c>
      <c r="B305" s="5">
        <f>(2.79*10)/1000*B303</f>
        <v>6.3890999999999989E-2</v>
      </c>
      <c r="C305" s="3" t="s">
        <v>51</v>
      </c>
      <c r="D305" t="s">
        <v>17</v>
      </c>
      <c r="F305" t="s">
        <v>15</v>
      </c>
      <c r="G305" t="s">
        <v>28</v>
      </c>
      <c r="H305" t="s">
        <v>52</v>
      </c>
      <c r="I305" t="s">
        <v>111</v>
      </c>
    </row>
    <row r="306" spans="1:9" x14ac:dyDescent="0.3">
      <c r="A306" t="s">
        <v>54</v>
      </c>
      <c r="B306" s="5">
        <f>30/1000*B303</f>
        <v>6.8699999999999997E-2</v>
      </c>
      <c r="C306" s="3" t="s">
        <v>31</v>
      </c>
      <c r="D306" t="s">
        <v>7</v>
      </c>
      <c r="F306" t="s">
        <v>15</v>
      </c>
      <c r="G306" t="s">
        <v>28</v>
      </c>
      <c r="H306" t="s">
        <v>24</v>
      </c>
    </row>
    <row r="307" spans="1:9" x14ac:dyDescent="0.3">
      <c r="A307" t="s">
        <v>82</v>
      </c>
      <c r="B307" s="5">
        <f>12000/1000*B303</f>
        <v>27.48</v>
      </c>
      <c r="C307" s="3" t="s">
        <v>51</v>
      </c>
      <c r="D307" t="s">
        <v>14</v>
      </c>
      <c r="F307" t="s">
        <v>15</v>
      </c>
      <c r="G307" t="s">
        <v>28</v>
      </c>
      <c r="H307" t="s">
        <v>84</v>
      </c>
      <c r="I307" t="s">
        <v>113</v>
      </c>
    </row>
    <row r="308" spans="1:9" x14ac:dyDescent="0.3">
      <c r="A308" t="s">
        <v>112</v>
      </c>
      <c r="B308" s="5">
        <f>50/1000*B303</f>
        <v>0.1145</v>
      </c>
      <c r="C308" s="3" t="s">
        <v>51</v>
      </c>
      <c r="D308" t="s">
        <v>14</v>
      </c>
      <c r="F308" t="s">
        <v>15</v>
      </c>
      <c r="G308" t="s">
        <v>28</v>
      </c>
      <c r="H308" t="s">
        <v>115</v>
      </c>
      <c r="I308" t="s">
        <v>114</v>
      </c>
    </row>
    <row r="309" spans="1:9" ht="15.6" x14ac:dyDescent="0.3">
      <c r="A309" s="4" t="s">
        <v>62</v>
      </c>
      <c r="B309" s="5">
        <f>4/1000*B303</f>
        <v>9.1599999999999997E-3</v>
      </c>
      <c r="C309" t="s">
        <v>31</v>
      </c>
      <c r="D309" t="s">
        <v>14</v>
      </c>
      <c r="F309" t="s">
        <v>15</v>
      </c>
      <c r="G309" t="s">
        <v>28</v>
      </c>
      <c r="H309" s="4" t="s">
        <v>62</v>
      </c>
      <c r="I309" t="s">
        <v>122</v>
      </c>
    </row>
    <row r="310" spans="1:9" x14ac:dyDescent="0.3">
      <c r="A310" t="s">
        <v>117</v>
      </c>
      <c r="B310" s="5">
        <f>45*1.25/1000*B303</f>
        <v>0.1288125</v>
      </c>
      <c r="C310" s="3" t="s">
        <v>51</v>
      </c>
      <c r="D310" t="s">
        <v>14</v>
      </c>
      <c r="F310" t="s">
        <v>15</v>
      </c>
      <c r="G310" t="s">
        <v>28</v>
      </c>
      <c r="H310" t="s">
        <v>118</v>
      </c>
      <c r="I310" t="s">
        <v>123</v>
      </c>
    </row>
    <row r="311" spans="1:9" x14ac:dyDescent="0.3">
      <c r="B311" s="5"/>
    </row>
    <row r="312" spans="1:9" x14ac:dyDescent="0.3">
      <c r="A312" s="2" t="s">
        <v>0</v>
      </c>
      <c r="B312" s="2" t="s">
        <v>125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150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14</v>
      </c>
    </row>
    <row r="317" spans="1:9" x14ac:dyDescent="0.3">
      <c r="A317" t="s">
        <v>11</v>
      </c>
      <c r="B317" t="s">
        <v>31</v>
      </c>
    </row>
    <row r="318" spans="1:9" x14ac:dyDescent="0.3">
      <c r="A318" t="s">
        <v>46</v>
      </c>
      <c r="B318" t="s">
        <v>129</v>
      </c>
    </row>
    <row r="319" spans="1:9" x14ac:dyDescent="0.3">
      <c r="A319" t="s">
        <v>26</v>
      </c>
      <c r="B319" s="7" t="s">
        <v>120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25</v>
      </c>
      <c r="H321" s="2" t="s">
        <v>2</v>
      </c>
      <c r="I321" s="2" t="s">
        <v>46</v>
      </c>
    </row>
    <row r="322" spans="1:9" x14ac:dyDescent="0.3">
      <c r="A322" s="3" t="s">
        <v>124</v>
      </c>
      <c r="B322" s="3">
        <v>1</v>
      </c>
      <c r="C322" t="s">
        <v>31</v>
      </c>
      <c r="D322" t="s">
        <v>14</v>
      </c>
      <c r="E322" s="2"/>
      <c r="F322" s="3" t="s">
        <v>21</v>
      </c>
      <c r="G322" t="s">
        <v>81</v>
      </c>
      <c r="H322" s="3" t="s">
        <v>150</v>
      </c>
    </row>
    <row r="323" spans="1:9" x14ac:dyDescent="0.3">
      <c r="A323" t="s">
        <v>13</v>
      </c>
      <c r="B323" s="5">
        <v>2.29</v>
      </c>
      <c r="C323" t="s">
        <v>31</v>
      </c>
      <c r="D323" t="s">
        <v>14</v>
      </c>
      <c r="F323" t="s">
        <v>15</v>
      </c>
      <c r="G323" t="s">
        <v>81</v>
      </c>
      <c r="H323" t="s">
        <v>16</v>
      </c>
    </row>
    <row r="324" spans="1:9" x14ac:dyDescent="0.3">
      <c r="A324" t="s">
        <v>78</v>
      </c>
      <c r="B324" s="5">
        <v>0.43</v>
      </c>
      <c r="D324" t="s">
        <v>14</v>
      </c>
      <c r="E324" t="s">
        <v>18</v>
      </c>
      <c r="F324" t="s">
        <v>19</v>
      </c>
      <c r="G324" t="s">
        <v>27</v>
      </c>
      <c r="I324" t="s">
        <v>110</v>
      </c>
    </row>
    <row r="325" spans="1:9" x14ac:dyDescent="0.3">
      <c r="A325" t="s">
        <v>109</v>
      </c>
      <c r="B325" s="5">
        <f>(2.79*10)/1000*B323</f>
        <v>6.3890999999999989E-2</v>
      </c>
      <c r="C325" s="3" t="s">
        <v>51</v>
      </c>
      <c r="D325" t="s">
        <v>17</v>
      </c>
      <c r="F325" t="s">
        <v>15</v>
      </c>
      <c r="G325" t="s">
        <v>28</v>
      </c>
      <c r="H325" t="s">
        <v>52</v>
      </c>
      <c r="I325" t="s">
        <v>111</v>
      </c>
    </row>
    <row r="326" spans="1:9" x14ac:dyDescent="0.3">
      <c r="A326" t="s">
        <v>54</v>
      </c>
      <c r="B326" s="5">
        <f>30/1000*B323</f>
        <v>6.8699999999999997E-2</v>
      </c>
      <c r="C326" s="3" t="s">
        <v>31</v>
      </c>
      <c r="D326" t="s">
        <v>7</v>
      </c>
      <c r="F326" t="s">
        <v>15</v>
      </c>
      <c r="G326" t="s">
        <v>28</v>
      </c>
      <c r="H326" t="s">
        <v>24</v>
      </c>
    </row>
    <row r="327" spans="1:9" x14ac:dyDescent="0.3">
      <c r="A327" t="s">
        <v>82</v>
      </c>
      <c r="B327" s="5">
        <f>12000/1000*B323</f>
        <v>27.48</v>
      </c>
      <c r="C327" s="3" t="s">
        <v>51</v>
      </c>
      <c r="D327" t="s">
        <v>14</v>
      </c>
      <c r="F327" t="s">
        <v>15</v>
      </c>
      <c r="G327" t="s">
        <v>28</v>
      </c>
      <c r="H327" t="s">
        <v>84</v>
      </c>
      <c r="I327" t="s">
        <v>113</v>
      </c>
    </row>
    <row r="328" spans="1:9" x14ac:dyDescent="0.3">
      <c r="A328" t="s">
        <v>112</v>
      </c>
      <c r="B328" s="5">
        <f>50/1000*B323</f>
        <v>0.1145</v>
      </c>
      <c r="C328" s="3" t="s">
        <v>51</v>
      </c>
      <c r="D328" t="s">
        <v>14</v>
      </c>
      <c r="F328" t="s">
        <v>15</v>
      </c>
      <c r="G328" t="s">
        <v>28</v>
      </c>
      <c r="H328" t="s">
        <v>115</v>
      </c>
      <c r="I328" t="s">
        <v>114</v>
      </c>
    </row>
    <row r="329" spans="1:9" ht="15.6" x14ac:dyDescent="0.3">
      <c r="A329" s="4" t="s">
        <v>62</v>
      </c>
      <c r="B329" s="5">
        <f>4/1000*B323</f>
        <v>9.1599999999999997E-3</v>
      </c>
      <c r="C329" t="s">
        <v>31</v>
      </c>
      <c r="D329" t="s">
        <v>14</v>
      </c>
      <c r="F329" t="s">
        <v>15</v>
      </c>
      <c r="G329" t="s">
        <v>28</v>
      </c>
      <c r="H329" s="4" t="s">
        <v>62</v>
      </c>
      <c r="I329" t="s">
        <v>122</v>
      </c>
    </row>
    <row r="330" spans="1:9" x14ac:dyDescent="0.3">
      <c r="A330" t="s">
        <v>117</v>
      </c>
      <c r="B330" s="5">
        <f>45*1.25/1000*B323</f>
        <v>0.1288125</v>
      </c>
      <c r="C330" s="3" t="s">
        <v>51</v>
      </c>
      <c r="D330" t="s">
        <v>14</v>
      </c>
      <c r="F330" t="s">
        <v>15</v>
      </c>
      <c r="G330" t="s">
        <v>28</v>
      </c>
      <c r="H330" t="s">
        <v>118</v>
      </c>
      <c r="I330" t="s">
        <v>123</v>
      </c>
    </row>
    <row r="331" spans="1:9" x14ac:dyDescent="0.3">
      <c r="B331" s="5"/>
    </row>
    <row r="332" spans="1:9" x14ac:dyDescent="0.3">
      <c r="A332" s="2" t="s">
        <v>0</v>
      </c>
      <c r="B332" s="2" t="s">
        <v>130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148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14</v>
      </c>
    </row>
    <row r="337" spans="1:9" x14ac:dyDescent="0.3">
      <c r="A337" t="s">
        <v>11</v>
      </c>
      <c r="B337" t="s">
        <v>31</v>
      </c>
    </row>
    <row r="338" spans="1:9" x14ac:dyDescent="0.3">
      <c r="A338" t="s">
        <v>46</v>
      </c>
      <c r="B338" t="s">
        <v>134</v>
      </c>
    </row>
    <row r="339" spans="1:9" x14ac:dyDescent="0.3">
      <c r="A339" t="s">
        <v>26</v>
      </c>
      <c r="B339" s="7" t="s">
        <v>120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25</v>
      </c>
      <c r="H341" s="2" t="s">
        <v>2</v>
      </c>
      <c r="I341" s="2" t="s">
        <v>46</v>
      </c>
    </row>
    <row r="342" spans="1:9" x14ac:dyDescent="0.3">
      <c r="A342" s="3" t="s">
        <v>130</v>
      </c>
      <c r="B342" s="3">
        <v>1</v>
      </c>
      <c r="C342" t="s">
        <v>31</v>
      </c>
      <c r="D342" t="s">
        <v>14</v>
      </c>
      <c r="E342" s="2"/>
      <c r="F342" s="3" t="s">
        <v>21</v>
      </c>
      <c r="G342" t="s">
        <v>81</v>
      </c>
      <c r="H342" s="3" t="s">
        <v>148</v>
      </c>
    </row>
    <row r="343" spans="1:9" x14ac:dyDescent="0.3">
      <c r="A343" t="s">
        <v>13</v>
      </c>
      <c r="B343" s="5">
        <v>0.92</v>
      </c>
      <c r="C343" t="s">
        <v>31</v>
      </c>
      <c r="D343" t="s">
        <v>14</v>
      </c>
      <c r="F343" t="s">
        <v>15</v>
      </c>
      <c r="G343" t="s">
        <v>81</v>
      </c>
      <c r="H343" t="s">
        <v>16</v>
      </c>
    </row>
    <row r="344" spans="1:9" x14ac:dyDescent="0.3">
      <c r="A344" t="s">
        <v>138</v>
      </c>
      <c r="B344" s="5">
        <v>1.52</v>
      </c>
      <c r="D344" t="s">
        <v>14</v>
      </c>
      <c r="E344" t="s">
        <v>139</v>
      </c>
      <c r="F344" t="s">
        <v>19</v>
      </c>
      <c r="G344" t="s">
        <v>27</v>
      </c>
      <c r="I344" t="s">
        <v>110</v>
      </c>
    </row>
    <row r="345" spans="1:9" x14ac:dyDescent="0.3">
      <c r="A345" t="s">
        <v>109</v>
      </c>
      <c r="B345" s="5">
        <f>(2.79*10)/1000*B343</f>
        <v>2.5668E-2</v>
      </c>
      <c r="C345" s="3" t="s">
        <v>51</v>
      </c>
      <c r="D345" t="s">
        <v>17</v>
      </c>
      <c r="F345" t="s">
        <v>15</v>
      </c>
      <c r="G345" t="s">
        <v>28</v>
      </c>
      <c r="H345" t="s">
        <v>52</v>
      </c>
      <c r="I345" t="s">
        <v>111</v>
      </c>
    </row>
    <row r="346" spans="1:9" x14ac:dyDescent="0.3">
      <c r="A346" t="s">
        <v>54</v>
      </c>
      <c r="B346" s="5">
        <f>30/1000*B343</f>
        <v>2.76E-2</v>
      </c>
      <c r="C346" s="3" t="s">
        <v>31</v>
      </c>
      <c r="D346" t="s">
        <v>7</v>
      </c>
      <c r="F346" t="s">
        <v>15</v>
      </c>
      <c r="G346" t="s">
        <v>28</v>
      </c>
      <c r="H346" t="s">
        <v>24</v>
      </c>
    </row>
    <row r="347" spans="1:9" x14ac:dyDescent="0.3">
      <c r="A347" t="s">
        <v>82</v>
      </c>
      <c r="B347" s="5">
        <f>12000/1000*B343</f>
        <v>11.040000000000001</v>
      </c>
      <c r="C347" s="3" t="s">
        <v>51</v>
      </c>
      <c r="D347" t="s">
        <v>14</v>
      </c>
      <c r="F347" t="s">
        <v>15</v>
      </c>
      <c r="G347" t="s">
        <v>28</v>
      </c>
      <c r="H347" t="s">
        <v>84</v>
      </c>
      <c r="I347" t="s">
        <v>113</v>
      </c>
    </row>
    <row r="348" spans="1:9" x14ac:dyDescent="0.3">
      <c r="A348" t="s">
        <v>112</v>
      </c>
      <c r="B348" s="5">
        <f>50/1000*B343</f>
        <v>4.6000000000000006E-2</v>
      </c>
      <c r="C348" s="3" t="s">
        <v>51</v>
      </c>
      <c r="D348" t="s">
        <v>14</v>
      </c>
      <c r="F348" t="s">
        <v>15</v>
      </c>
      <c r="G348" t="s">
        <v>28</v>
      </c>
      <c r="H348" t="s">
        <v>115</v>
      </c>
      <c r="I348" t="s">
        <v>114</v>
      </c>
    </row>
    <row r="349" spans="1:9" ht="15.6" x14ac:dyDescent="0.3">
      <c r="A349" s="4" t="s">
        <v>62</v>
      </c>
      <c r="B349" s="5">
        <f>4/1000*B343</f>
        <v>3.6800000000000001E-3</v>
      </c>
      <c r="C349" t="s">
        <v>31</v>
      </c>
      <c r="D349" t="s">
        <v>14</v>
      </c>
      <c r="F349" t="s">
        <v>15</v>
      </c>
      <c r="G349" t="s">
        <v>28</v>
      </c>
      <c r="H349" s="4" t="s">
        <v>62</v>
      </c>
      <c r="I349" t="s">
        <v>116</v>
      </c>
    </row>
    <row r="350" spans="1:9" x14ac:dyDescent="0.3">
      <c r="A350" t="s">
        <v>117</v>
      </c>
      <c r="B350" s="5">
        <f>45*1.25/1000*B343</f>
        <v>5.1750000000000004E-2</v>
      </c>
      <c r="C350" s="3" t="s">
        <v>51</v>
      </c>
      <c r="D350" t="s">
        <v>14</v>
      </c>
      <c r="F350" t="s">
        <v>15</v>
      </c>
      <c r="G350" t="s">
        <v>28</v>
      </c>
      <c r="H350" t="s">
        <v>118</v>
      </c>
      <c r="I350" t="s">
        <v>119</v>
      </c>
    </row>
    <row r="352" spans="1:9" x14ac:dyDescent="0.3">
      <c r="A352" s="2" t="s">
        <v>0</v>
      </c>
      <c r="B352" s="2" t="s">
        <v>131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80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14</v>
      </c>
    </row>
    <row r="357" spans="1:9" x14ac:dyDescent="0.3">
      <c r="A357" t="s">
        <v>11</v>
      </c>
      <c r="B357" t="s">
        <v>31</v>
      </c>
    </row>
    <row r="358" spans="1:9" x14ac:dyDescent="0.3">
      <c r="A358" t="s">
        <v>46</v>
      </c>
      <c r="B358" t="s">
        <v>135</v>
      </c>
    </row>
    <row r="359" spans="1:9" x14ac:dyDescent="0.3">
      <c r="A359" t="s">
        <v>26</v>
      </c>
      <c r="B359" s="7" t="s">
        <v>120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25</v>
      </c>
      <c r="H361" s="2" t="s">
        <v>2</v>
      </c>
      <c r="I361" s="2" t="s">
        <v>46</v>
      </c>
    </row>
    <row r="362" spans="1:9" x14ac:dyDescent="0.3">
      <c r="A362" s="3" t="s">
        <v>131</v>
      </c>
      <c r="B362" s="3">
        <v>1</v>
      </c>
      <c r="C362" t="s">
        <v>31</v>
      </c>
      <c r="D362" t="s">
        <v>14</v>
      </c>
      <c r="E362" s="2"/>
      <c r="F362" s="3" t="s">
        <v>21</v>
      </c>
      <c r="G362" t="s">
        <v>81</v>
      </c>
      <c r="H362" s="3" t="s">
        <v>80</v>
      </c>
    </row>
    <row r="363" spans="1:9" x14ac:dyDescent="0.3">
      <c r="A363" t="s">
        <v>13</v>
      </c>
      <c r="B363" s="5">
        <v>2.37</v>
      </c>
      <c r="C363" t="s">
        <v>31</v>
      </c>
      <c r="D363" t="s">
        <v>14</v>
      </c>
      <c r="F363" t="s">
        <v>15</v>
      </c>
      <c r="G363" t="s">
        <v>81</v>
      </c>
      <c r="H363" t="s">
        <v>16</v>
      </c>
    </row>
    <row r="364" spans="1:9" x14ac:dyDescent="0.3">
      <c r="A364" t="s">
        <v>78</v>
      </c>
      <c r="B364" s="5">
        <v>0.52</v>
      </c>
      <c r="D364" t="s">
        <v>14</v>
      </c>
      <c r="E364" t="s">
        <v>18</v>
      </c>
      <c r="F364" t="s">
        <v>19</v>
      </c>
      <c r="G364" t="s">
        <v>27</v>
      </c>
      <c r="I364" t="s">
        <v>110</v>
      </c>
    </row>
    <row r="365" spans="1:9" x14ac:dyDescent="0.3">
      <c r="A365" t="s">
        <v>109</v>
      </c>
      <c r="B365" s="5">
        <f>(2.79*10)/1000*B363</f>
        <v>6.6123000000000001E-2</v>
      </c>
      <c r="C365" s="3" t="s">
        <v>51</v>
      </c>
      <c r="D365" t="s">
        <v>17</v>
      </c>
      <c r="F365" t="s">
        <v>15</v>
      </c>
      <c r="G365" t="s">
        <v>28</v>
      </c>
      <c r="H365" t="s">
        <v>52</v>
      </c>
      <c r="I365" t="s">
        <v>111</v>
      </c>
    </row>
    <row r="366" spans="1:9" x14ac:dyDescent="0.3">
      <c r="A366" t="s">
        <v>54</v>
      </c>
      <c r="B366" s="5">
        <f>30/1000*B363</f>
        <v>7.1099999999999997E-2</v>
      </c>
      <c r="C366" s="3" t="s">
        <v>31</v>
      </c>
      <c r="D366" t="s">
        <v>7</v>
      </c>
      <c r="F366" t="s">
        <v>15</v>
      </c>
      <c r="G366" t="s">
        <v>28</v>
      </c>
      <c r="H366" t="s">
        <v>24</v>
      </c>
    </row>
    <row r="367" spans="1:9" x14ac:dyDescent="0.3">
      <c r="A367" t="s">
        <v>82</v>
      </c>
      <c r="B367" s="5">
        <f>12000/1000*B363</f>
        <v>28.44</v>
      </c>
      <c r="C367" s="3" t="s">
        <v>51</v>
      </c>
      <c r="D367" t="s">
        <v>14</v>
      </c>
      <c r="F367" t="s">
        <v>15</v>
      </c>
      <c r="G367" t="s">
        <v>28</v>
      </c>
      <c r="H367" t="s">
        <v>84</v>
      </c>
      <c r="I367" t="s">
        <v>113</v>
      </c>
    </row>
    <row r="368" spans="1:9" x14ac:dyDescent="0.3">
      <c r="A368" t="s">
        <v>112</v>
      </c>
      <c r="B368" s="5">
        <f>50/1000*B363</f>
        <v>0.11850000000000001</v>
      </c>
      <c r="C368" s="3" t="s">
        <v>51</v>
      </c>
      <c r="D368" t="s">
        <v>14</v>
      </c>
      <c r="F368" t="s">
        <v>15</v>
      </c>
      <c r="G368" t="s">
        <v>28</v>
      </c>
      <c r="H368" t="s">
        <v>115</v>
      </c>
      <c r="I368" t="s">
        <v>114</v>
      </c>
    </row>
    <row r="369" spans="1:9" ht="15.6" x14ac:dyDescent="0.3">
      <c r="A369" s="4" t="s">
        <v>62</v>
      </c>
      <c r="B369" s="5">
        <f>4/1000*B363</f>
        <v>9.4800000000000006E-3</v>
      </c>
      <c r="C369" t="s">
        <v>31</v>
      </c>
      <c r="D369" t="s">
        <v>14</v>
      </c>
      <c r="F369" t="s">
        <v>15</v>
      </c>
      <c r="G369" t="s">
        <v>28</v>
      </c>
      <c r="H369" s="4" t="s">
        <v>62</v>
      </c>
      <c r="I369" t="s">
        <v>122</v>
      </c>
    </row>
    <row r="370" spans="1:9" x14ac:dyDescent="0.3">
      <c r="A370" t="s">
        <v>117</v>
      </c>
      <c r="B370" s="5">
        <f>45*1.25/1000*B363</f>
        <v>0.1333125</v>
      </c>
      <c r="C370" s="3" t="s">
        <v>51</v>
      </c>
      <c r="D370" t="s">
        <v>14</v>
      </c>
      <c r="F370" t="s">
        <v>15</v>
      </c>
      <c r="G370" t="s">
        <v>28</v>
      </c>
      <c r="H370" t="s">
        <v>118</v>
      </c>
      <c r="I370" t="s">
        <v>123</v>
      </c>
    </row>
    <row r="371" spans="1:9" x14ac:dyDescent="0.3">
      <c r="B371" s="5"/>
    </row>
    <row r="372" spans="1:9" x14ac:dyDescent="0.3">
      <c r="A372" s="2" t="s">
        <v>0</v>
      </c>
      <c r="B372" s="2" t="s">
        <v>132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149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14</v>
      </c>
    </row>
    <row r="377" spans="1:9" x14ac:dyDescent="0.3">
      <c r="A377" t="s">
        <v>11</v>
      </c>
      <c r="B377" t="s">
        <v>31</v>
      </c>
    </row>
    <row r="378" spans="1:9" x14ac:dyDescent="0.3">
      <c r="A378" t="s">
        <v>46</v>
      </c>
      <c r="B378" t="s">
        <v>136</v>
      </c>
    </row>
    <row r="379" spans="1:9" x14ac:dyDescent="0.3">
      <c r="A379" t="s">
        <v>26</v>
      </c>
      <c r="B379" s="7" t="s">
        <v>120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25</v>
      </c>
      <c r="H381" s="2" t="s">
        <v>2</v>
      </c>
      <c r="I381" s="2" t="s">
        <v>46</v>
      </c>
    </row>
    <row r="382" spans="1:9" x14ac:dyDescent="0.3">
      <c r="A382" s="3" t="s">
        <v>132</v>
      </c>
      <c r="B382" s="3">
        <v>1</v>
      </c>
      <c r="C382" t="s">
        <v>31</v>
      </c>
      <c r="D382" t="s">
        <v>14</v>
      </c>
      <c r="E382" s="2"/>
      <c r="F382" s="3" t="s">
        <v>21</v>
      </c>
      <c r="G382" t="s">
        <v>81</v>
      </c>
      <c r="H382" s="3" t="s">
        <v>149</v>
      </c>
    </row>
    <row r="383" spans="1:9" x14ac:dyDescent="0.3">
      <c r="A383" t="s">
        <v>13</v>
      </c>
      <c r="B383" s="5">
        <v>1.34</v>
      </c>
      <c r="C383" t="s">
        <v>31</v>
      </c>
      <c r="D383" t="s">
        <v>14</v>
      </c>
      <c r="F383" t="s">
        <v>15</v>
      </c>
      <c r="G383" t="s">
        <v>81</v>
      </c>
      <c r="H383" t="s">
        <v>16</v>
      </c>
    </row>
    <row r="384" spans="1:9" x14ac:dyDescent="0.3">
      <c r="A384" t="s">
        <v>138</v>
      </c>
      <c r="B384" s="5">
        <v>1.06</v>
      </c>
      <c r="D384" t="s">
        <v>14</v>
      </c>
      <c r="E384" t="s">
        <v>139</v>
      </c>
      <c r="F384" t="s">
        <v>19</v>
      </c>
      <c r="G384" t="s">
        <v>27</v>
      </c>
      <c r="I384" t="s">
        <v>110</v>
      </c>
    </row>
    <row r="385" spans="1:9" x14ac:dyDescent="0.3">
      <c r="A385" t="s">
        <v>109</v>
      </c>
      <c r="B385" s="5">
        <f>(2.79*10)/1000*B383</f>
        <v>3.7386000000000003E-2</v>
      </c>
      <c r="C385" s="3" t="s">
        <v>51</v>
      </c>
      <c r="D385" t="s">
        <v>17</v>
      </c>
      <c r="F385" t="s">
        <v>15</v>
      </c>
      <c r="G385" t="s">
        <v>28</v>
      </c>
      <c r="H385" t="s">
        <v>52</v>
      </c>
      <c r="I385" t="s">
        <v>111</v>
      </c>
    </row>
    <row r="386" spans="1:9" x14ac:dyDescent="0.3">
      <c r="A386" t="s">
        <v>54</v>
      </c>
      <c r="B386" s="5">
        <f>30/1000*B383</f>
        <v>4.02E-2</v>
      </c>
      <c r="C386" s="3" t="s">
        <v>31</v>
      </c>
      <c r="D386" t="s">
        <v>7</v>
      </c>
      <c r="F386" t="s">
        <v>15</v>
      </c>
      <c r="G386" t="s">
        <v>28</v>
      </c>
      <c r="H386" t="s">
        <v>24</v>
      </c>
    </row>
    <row r="387" spans="1:9" x14ac:dyDescent="0.3">
      <c r="A387" t="s">
        <v>82</v>
      </c>
      <c r="B387" s="5">
        <f>12000/1000*B383</f>
        <v>16.080000000000002</v>
      </c>
      <c r="C387" s="3" t="s">
        <v>51</v>
      </c>
      <c r="D387" t="s">
        <v>14</v>
      </c>
      <c r="F387" t="s">
        <v>15</v>
      </c>
      <c r="G387" t="s">
        <v>28</v>
      </c>
      <c r="H387" t="s">
        <v>84</v>
      </c>
      <c r="I387" t="s">
        <v>113</v>
      </c>
    </row>
    <row r="388" spans="1:9" x14ac:dyDescent="0.3">
      <c r="A388" t="s">
        <v>112</v>
      </c>
      <c r="B388" s="5">
        <f>50/1000*B383</f>
        <v>6.7000000000000004E-2</v>
      </c>
      <c r="C388" s="3" t="s">
        <v>51</v>
      </c>
      <c r="D388" t="s">
        <v>14</v>
      </c>
      <c r="F388" t="s">
        <v>15</v>
      </c>
      <c r="G388" t="s">
        <v>28</v>
      </c>
      <c r="H388" t="s">
        <v>115</v>
      </c>
      <c r="I388" t="s">
        <v>114</v>
      </c>
    </row>
    <row r="389" spans="1:9" ht="15.6" x14ac:dyDescent="0.3">
      <c r="A389" s="4" t="s">
        <v>62</v>
      </c>
      <c r="B389" s="5">
        <f>4/1000*B383</f>
        <v>5.3600000000000002E-3</v>
      </c>
      <c r="C389" t="s">
        <v>31</v>
      </c>
      <c r="D389" t="s">
        <v>14</v>
      </c>
      <c r="F389" t="s">
        <v>15</v>
      </c>
      <c r="G389" t="s">
        <v>28</v>
      </c>
      <c r="H389" s="4" t="s">
        <v>62</v>
      </c>
      <c r="I389" t="s">
        <v>122</v>
      </c>
    </row>
    <row r="390" spans="1:9" x14ac:dyDescent="0.3">
      <c r="A390" t="s">
        <v>117</v>
      </c>
      <c r="B390" s="5">
        <f>45*1.25/1000*B383</f>
        <v>7.5375000000000011E-2</v>
      </c>
      <c r="C390" s="3" t="s">
        <v>51</v>
      </c>
      <c r="D390" t="s">
        <v>14</v>
      </c>
      <c r="F390" t="s">
        <v>15</v>
      </c>
      <c r="G390" t="s">
        <v>28</v>
      </c>
      <c r="H390" t="s">
        <v>118</v>
      </c>
      <c r="I390" t="s">
        <v>123</v>
      </c>
    </row>
    <row r="391" spans="1:9" x14ac:dyDescent="0.3">
      <c r="B391" s="5"/>
    </row>
    <row r="392" spans="1:9" x14ac:dyDescent="0.3">
      <c r="A392" s="2" t="s">
        <v>0</v>
      </c>
      <c r="B392" s="2" t="s">
        <v>133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150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14</v>
      </c>
    </row>
    <row r="397" spans="1:9" x14ac:dyDescent="0.3">
      <c r="A397" t="s">
        <v>11</v>
      </c>
      <c r="B397" t="s">
        <v>31</v>
      </c>
    </row>
    <row r="398" spans="1:9" x14ac:dyDescent="0.3">
      <c r="A398" t="s">
        <v>46</v>
      </c>
      <c r="B398" t="s">
        <v>137</v>
      </c>
    </row>
    <row r="399" spans="1:9" x14ac:dyDescent="0.3">
      <c r="A399" t="s">
        <v>26</v>
      </c>
      <c r="B399" s="7" t="s">
        <v>120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25</v>
      </c>
      <c r="H401" s="2" t="s">
        <v>2</v>
      </c>
      <c r="I401" s="2" t="s">
        <v>46</v>
      </c>
    </row>
    <row r="402" spans="1:9" x14ac:dyDescent="0.3">
      <c r="A402" s="3" t="s">
        <v>132</v>
      </c>
      <c r="B402" s="3">
        <v>1</v>
      </c>
      <c r="C402" t="s">
        <v>31</v>
      </c>
      <c r="D402" t="s">
        <v>14</v>
      </c>
      <c r="E402" s="2"/>
      <c r="F402" s="3" t="s">
        <v>21</v>
      </c>
      <c r="G402" t="s">
        <v>81</v>
      </c>
      <c r="H402" s="3" t="s">
        <v>150</v>
      </c>
    </row>
    <row r="403" spans="1:9" x14ac:dyDescent="0.3">
      <c r="A403" t="s">
        <v>13</v>
      </c>
      <c r="B403" s="5">
        <v>1.34</v>
      </c>
      <c r="C403" t="s">
        <v>31</v>
      </c>
      <c r="D403" t="s">
        <v>14</v>
      </c>
      <c r="F403" t="s">
        <v>15</v>
      </c>
      <c r="G403" t="s">
        <v>81</v>
      </c>
      <c r="H403" t="s">
        <v>16</v>
      </c>
    </row>
    <row r="404" spans="1:9" x14ac:dyDescent="0.3">
      <c r="A404" t="s">
        <v>138</v>
      </c>
      <c r="B404" s="5">
        <v>1.06</v>
      </c>
      <c r="D404" t="s">
        <v>14</v>
      </c>
      <c r="E404" t="s">
        <v>139</v>
      </c>
      <c r="F404" t="s">
        <v>19</v>
      </c>
      <c r="G404" t="s">
        <v>27</v>
      </c>
      <c r="I404" t="s">
        <v>110</v>
      </c>
    </row>
    <row r="405" spans="1:9" x14ac:dyDescent="0.3">
      <c r="A405" t="s">
        <v>109</v>
      </c>
      <c r="B405" s="5">
        <f>(2.79*10)/1000*B403</f>
        <v>3.7386000000000003E-2</v>
      </c>
      <c r="C405" s="3" t="s">
        <v>51</v>
      </c>
      <c r="D405" t="s">
        <v>17</v>
      </c>
      <c r="F405" t="s">
        <v>15</v>
      </c>
      <c r="G405" t="s">
        <v>28</v>
      </c>
      <c r="H405" t="s">
        <v>52</v>
      </c>
      <c r="I405" t="s">
        <v>111</v>
      </c>
    </row>
    <row r="406" spans="1:9" x14ac:dyDescent="0.3">
      <c r="A406" t="s">
        <v>54</v>
      </c>
      <c r="B406" s="5">
        <f>30/1000*B403</f>
        <v>4.02E-2</v>
      </c>
      <c r="C406" s="3" t="s">
        <v>31</v>
      </c>
      <c r="D406" t="s">
        <v>7</v>
      </c>
      <c r="F406" t="s">
        <v>15</v>
      </c>
      <c r="G406" t="s">
        <v>28</v>
      </c>
      <c r="H406" t="s">
        <v>24</v>
      </c>
    </row>
    <row r="407" spans="1:9" x14ac:dyDescent="0.3">
      <c r="A407" t="s">
        <v>82</v>
      </c>
      <c r="B407" s="5">
        <f>12000/1000*B403</f>
        <v>16.080000000000002</v>
      </c>
      <c r="C407" s="3" t="s">
        <v>51</v>
      </c>
      <c r="D407" t="s">
        <v>14</v>
      </c>
      <c r="F407" t="s">
        <v>15</v>
      </c>
      <c r="G407" t="s">
        <v>28</v>
      </c>
      <c r="H407" t="s">
        <v>84</v>
      </c>
      <c r="I407" t="s">
        <v>113</v>
      </c>
    </row>
    <row r="408" spans="1:9" x14ac:dyDescent="0.3">
      <c r="A408" t="s">
        <v>112</v>
      </c>
      <c r="B408" s="5">
        <f>50/1000*B403</f>
        <v>6.7000000000000004E-2</v>
      </c>
      <c r="C408" s="3" t="s">
        <v>51</v>
      </c>
      <c r="D408" t="s">
        <v>14</v>
      </c>
      <c r="F408" t="s">
        <v>15</v>
      </c>
      <c r="G408" t="s">
        <v>28</v>
      </c>
      <c r="H408" t="s">
        <v>115</v>
      </c>
      <c r="I408" t="s">
        <v>114</v>
      </c>
    </row>
    <row r="409" spans="1:9" ht="15.6" x14ac:dyDescent="0.3">
      <c r="A409" s="4" t="s">
        <v>62</v>
      </c>
      <c r="B409" s="5">
        <f>4/1000*B403</f>
        <v>5.3600000000000002E-3</v>
      </c>
      <c r="C409" t="s">
        <v>31</v>
      </c>
      <c r="D409" t="s">
        <v>14</v>
      </c>
      <c r="F409" t="s">
        <v>15</v>
      </c>
      <c r="G409" t="s">
        <v>28</v>
      </c>
      <c r="H409" s="4" t="s">
        <v>62</v>
      </c>
      <c r="I409" t="s">
        <v>122</v>
      </c>
    </row>
    <row r="410" spans="1:9" x14ac:dyDescent="0.3">
      <c r="A410" t="s">
        <v>117</v>
      </c>
      <c r="B410" s="5">
        <f>45*1.25/1000*B403</f>
        <v>7.5375000000000011E-2</v>
      </c>
      <c r="C410" s="3" t="s">
        <v>51</v>
      </c>
      <c r="D410" t="s">
        <v>14</v>
      </c>
      <c r="F410" t="s">
        <v>15</v>
      </c>
      <c r="G410" t="s">
        <v>28</v>
      </c>
      <c r="H410" t="s">
        <v>118</v>
      </c>
      <c r="I410" t="s">
        <v>123</v>
      </c>
    </row>
    <row r="411" spans="1:9" x14ac:dyDescent="0.3">
      <c r="B411" s="5"/>
    </row>
    <row r="412" spans="1:9" x14ac:dyDescent="0.3">
      <c r="A412" s="2" t="s">
        <v>0</v>
      </c>
      <c r="B412" s="2" t="s">
        <v>140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80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14</v>
      </c>
    </row>
    <row r="417" spans="1:9" x14ac:dyDescent="0.3">
      <c r="A417" t="s">
        <v>11</v>
      </c>
      <c r="B417" t="s">
        <v>31</v>
      </c>
    </row>
    <row r="418" spans="1:9" x14ac:dyDescent="0.3">
      <c r="A418" t="s">
        <v>46</v>
      </c>
      <c r="B418" t="s">
        <v>144</v>
      </c>
    </row>
    <row r="419" spans="1:9" x14ac:dyDescent="0.3">
      <c r="A419" t="s">
        <v>26</v>
      </c>
      <c r="B419" s="7" t="s">
        <v>120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25</v>
      </c>
      <c r="H421" s="2" t="s">
        <v>2</v>
      </c>
      <c r="I421" s="2" t="s">
        <v>46</v>
      </c>
    </row>
    <row r="422" spans="1:9" x14ac:dyDescent="0.3">
      <c r="A422" s="3" t="s">
        <v>140</v>
      </c>
      <c r="B422" s="3">
        <v>1</v>
      </c>
      <c r="C422" t="s">
        <v>31</v>
      </c>
      <c r="D422" t="s">
        <v>14</v>
      </c>
      <c r="E422" s="2"/>
      <c r="F422" s="3" t="s">
        <v>21</v>
      </c>
      <c r="G422" t="s">
        <v>81</v>
      </c>
      <c r="H422" s="3" t="s">
        <v>80</v>
      </c>
    </row>
    <row r="423" spans="1:9" x14ac:dyDescent="0.3">
      <c r="A423" t="s">
        <v>13</v>
      </c>
      <c r="B423" s="5">
        <v>2.2799999999999998</v>
      </c>
      <c r="C423" t="s">
        <v>31</v>
      </c>
      <c r="D423" t="s">
        <v>14</v>
      </c>
      <c r="F423" t="s">
        <v>15</v>
      </c>
      <c r="G423" t="s">
        <v>81</v>
      </c>
      <c r="H423" t="s">
        <v>16</v>
      </c>
    </row>
    <row r="424" spans="1:9" x14ac:dyDescent="0.3">
      <c r="A424" t="s">
        <v>78</v>
      </c>
      <c r="B424" s="5">
        <v>0.38</v>
      </c>
      <c r="D424" t="s">
        <v>14</v>
      </c>
      <c r="E424" t="s">
        <v>18</v>
      </c>
      <c r="F424" t="s">
        <v>19</v>
      </c>
      <c r="G424" t="s">
        <v>27</v>
      </c>
      <c r="I424" t="s">
        <v>110</v>
      </c>
    </row>
    <row r="425" spans="1:9" x14ac:dyDescent="0.3">
      <c r="A425" t="s">
        <v>109</v>
      </c>
      <c r="B425" s="5">
        <f>(2.79*318)/1000*B423</f>
        <v>2.0228615999999997</v>
      </c>
      <c r="C425" s="3" t="s">
        <v>51</v>
      </c>
      <c r="D425" t="s">
        <v>17</v>
      </c>
      <c r="F425" t="s">
        <v>15</v>
      </c>
      <c r="G425" t="s">
        <v>28</v>
      </c>
      <c r="H425" t="s">
        <v>52</v>
      </c>
      <c r="I425" t="s">
        <v>111</v>
      </c>
    </row>
    <row r="426" spans="1:9" x14ac:dyDescent="0.3">
      <c r="A426" t="s">
        <v>54</v>
      </c>
      <c r="B426" s="5">
        <f>18.4/1000*B423</f>
        <v>4.1951999999999996E-2</v>
      </c>
      <c r="C426" s="3" t="s">
        <v>31</v>
      </c>
      <c r="D426" t="s">
        <v>7</v>
      </c>
      <c r="F426" t="s">
        <v>15</v>
      </c>
      <c r="G426" t="s">
        <v>28</v>
      </c>
      <c r="H426" t="s">
        <v>24</v>
      </c>
    </row>
    <row r="427" spans="1:9" x14ac:dyDescent="0.3">
      <c r="A427" t="s">
        <v>82</v>
      </c>
      <c r="B427" s="5">
        <f>20000/1000*B423</f>
        <v>45.599999999999994</v>
      </c>
      <c r="C427" s="3" t="s">
        <v>51</v>
      </c>
      <c r="D427" t="s">
        <v>14</v>
      </c>
      <c r="F427" t="s">
        <v>15</v>
      </c>
      <c r="G427" t="s">
        <v>28</v>
      </c>
      <c r="H427" t="s">
        <v>84</v>
      </c>
      <c r="I427" t="s">
        <v>113</v>
      </c>
    </row>
    <row r="428" spans="1:9" x14ac:dyDescent="0.3">
      <c r="A428" t="s">
        <v>112</v>
      </c>
      <c r="B428" s="5">
        <f>200/1000*B423</f>
        <v>0.45599999999999996</v>
      </c>
      <c r="C428" s="3" t="s">
        <v>51</v>
      </c>
      <c r="D428" t="s">
        <v>14</v>
      </c>
      <c r="F428" t="s">
        <v>15</v>
      </c>
      <c r="G428" t="s">
        <v>28</v>
      </c>
      <c r="H428" t="s">
        <v>115</v>
      </c>
      <c r="I428" t="s">
        <v>114</v>
      </c>
    </row>
    <row r="429" spans="1:9" ht="15.6" x14ac:dyDescent="0.3">
      <c r="A429" s="4" t="s">
        <v>62</v>
      </c>
      <c r="B429" s="5">
        <f>4/1000*B423</f>
        <v>9.1199999999999996E-3</v>
      </c>
      <c r="C429" t="s">
        <v>31</v>
      </c>
      <c r="D429" t="s">
        <v>14</v>
      </c>
      <c r="F429" t="s">
        <v>15</v>
      </c>
      <c r="G429" t="s">
        <v>28</v>
      </c>
      <c r="H429" s="4" t="s">
        <v>62</v>
      </c>
      <c r="I429" t="s">
        <v>122</v>
      </c>
    </row>
    <row r="430" spans="1:9" x14ac:dyDescent="0.3">
      <c r="A430" t="s">
        <v>117</v>
      </c>
      <c r="B430" s="5">
        <f>46*1.25/1000*B423</f>
        <v>0.13109999999999999</v>
      </c>
      <c r="C430" s="3" t="s">
        <v>51</v>
      </c>
      <c r="D430" t="s">
        <v>14</v>
      </c>
      <c r="F430" t="s">
        <v>15</v>
      </c>
      <c r="G430" t="s">
        <v>28</v>
      </c>
      <c r="H430" t="s">
        <v>118</v>
      </c>
      <c r="I430" t="s">
        <v>123</v>
      </c>
    </row>
    <row r="431" spans="1:9" x14ac:dyDescent="0.3">
      <c r="B431" s="5"/>
    </row>
    <row r="432" spans="1:9" x14ac:dyDescent="0.3">
      <c r="A432" s="2" t="s">
        <v>0</v>
      </c>
      <c r="B432" s="2" t="s">
        <v>141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151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14</v>
      </c>
    </row>
    <row r="437" spans="1:9" x14ac:dyDescent="0.3">
      <c r="A437" t="s">
        <v>11</v>
      </c>
      <c r="B437" t="s">
        <v>31</v>
      </c>
    </row>
    <row r="438" spans="1:9" x14ac:dyDescent="0.3">
      <c r="A438" t="s">
        <v>46</v>
      </c>
      <c r="B438" t="s">
        <v>145</v>
      </c>
    </row>
    <row r="439" spans="1:9" x14ac:dyDescent="0.3">
      <c r="A439" t="s">
        <v>26</v>
      </c>
      <c r="B439" s="7" t="s">
        <v>120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25</v>
      </c>
      <c r="H441" s="2" t="s">
        <v>2</v>
      </c>
      <c r="I441" s="2" t="s">
        <v>46</v>
      </c>
    </row>
    <row r="442" spans="1:9" x14ac:dyDescent="0.3">
      <c r="A442" s="3" t="s">
        <v>141</v>
      </c>
      <c r="B442" s="3">
        <v>1</v>
      </c>
      <c r="C442" t="s">
        <v>31</v>
      </c>
      <c r="D442" t="s">
        <v>14</v>
      </c>
      <c r="E442" s="2"/>
      <c r="F442" s="3" t="s">
        <v>21</v>
      </c>
      <c r="G442" t="s">
        <v>81</v>
      </c>
      <c r="H442" s="3" t="s">
        <v>151</v>
      </c>
    </row>
    <row r="443" spans="1:9" x14ac:dyDescent="0.3">
      <c r="A443" t="s">
        <v>13</v>
      </c>
      <c r="B443" s="5">
        <v>2.44</v>
      </c>
      <c r="C443" t="s">
        <v>31</v>
      </c>
      <c r="D443" t="s">
        <v>14</v>
      </c>
      <c r="F443" t="s">
        <v>15</v>
      </c>
      <c r="G443" t="s">
        <v>81</v>
      </c>
      <c r="H443" t="s">
        <v>16</v>
      </c>
    </row>
    <row r="444" spans="1:9" x14ac:dyDescent="0.3">
      <c r="A444" t="s">
        <v>78</v>
      </c>
      <c r="B444" s="5">
        <v>0.79</v>
      </c>
      <c r="D444" t="s">
        <v>14</v>
      </c>
      <c r="E444" t="s">
        <v>18</v>
      </c>
      <c r="F444" t="s">
        <v>19</v>
      </c>
      <c r="G444" t="s">
        <v>27</v>
      </c>
      <c r="I444" t="s">
        <v>110</v>
      </c>
    </row>
    <row r="445" spans="1:9" x14ac:dyDescent="0.3">
      <c r="A445" t="s">
        <v>109</v>
      </c>
      <c r="B445" s="5">
        <f>(2.79*318)/1000*B443</f>
        <v>2.1648168000000001</v>
      </c>
      <c r="C445" s="3" t="s">
        <v>51</v>
      </c>
      <c r="D445" t="s">
        <v>17</v>
      </c>
      <c r="F445" t="s">
        <v>15</v>
      </c>
      <c r="G445" t="s">
        <v>28</v>
      </c>
      <c r="H445" t="s">
        <v>52</v>
      </c>
      <c r="I445" t="s">
        <v>111</v>
      </c>
    </row>
    <row r="446" spans="1:9" x14ac:dyDescent="0.3">
      <c r="A446" t="s">
        <v>54</v>
      </c>
      <c r="B446" s="5">
        <f>18.4/1000*B443</f>
        <v>4.4895999999999998E-2</v>
      </c>
      <c r="C446" s="3" t="s">
        <v>31</v>
      </c>
      <c r="D446" t="s">
        <v>7</v>
      </c>
      <c r="F446" t="s">
        <v>15</v>
      </c>
      <c r="G446" t="s">
        <v>28</v>
      </c>
      <c r="H446" t="s">
        <v>24</v>
      </c>
    </row>
    <row r="447" spans="1:9" x14ac:dyDescent="0.3">
      <c r="A447" t="s">
        <v>82</v>
      </c>
      <c r="B447" s="5">
        <f>20000/1000*B443</f>
        <v>48.8</v>
      </c>
      <c r="C447" s="3" t="s">
        <v>51</v>
      </c>
      <c r="D447" t="s">
        <v>14</v>
      </c>
      <c r="F447" t="s">
        <v>15</v>
      </c>
      <c r="G447" t="s">
        <v>28</v>
      </c>
      <c r="H447" t="s">
        <v>84</v>
      </c>
      <c r="I447" t="s">
        <v>113</v>
      </c>
    </row>
    <row r="448" spans="1:9" x14ac:dyDescent="0.3">
      <c r="A448" t="s">
        <v>112</v>
      </c>
      <c r="B448" s="5">
        <f>200/1000*B443</f>
        <v>0.48799999999999999</v>
      </c>
      <c r="C448" s="3" t="s">
        <v>51</v>
      </c>
      <c r="D448" t="s">
        <v>14</v>
      </c>
      <c r="F448" t="s">
        <v>15</v>
      </c>
      <c r="G448" t="s">
        <v>28</v>
      </c>
      <c r="H448" t="s">
        <v>115</v>
      </c>
      <c r="I448" t="s">
        <v>114</v>
      </c>
    </row>
    <row r="449" spans="1:9" ht="15.6" x14ac:dyDescent="0.3">
      <c r="A449" s="4" t="s">
        <v>62</v>
      </c>
      <c r="B449" s="5">
        <f>4/1000*B443</f>
        <v>9.7599999999999996E-3</v>
      </c>
      <c r="C449" t="s">
        <v>31</v>
      </c>
      <c r="D449" t="s">
        <v>14</v>
      </c>
      <c r="F449" t="s">
        <v>15</v>
      </c>
      <c r="G449" t="s">
        <v>28</v>
      </c>
      <c r="H449" s="4" t="s">
        <v>62</v>
      </c>
      <c r="I449" t="s">
        <v>122</v>
      </c>
    </row>
    <row r="450" spans="1:9" x14ac:dyDescent="0.3">
      <c r="A450" t="s">
        <v>117</v>
      </c>
      <c r="B450" s="5">
        <f>46*1.25/1000*B443</f>
        <v>0.14030000000000001</v>
      </c>
      <c r="C450" s="3" t="s">
        <v>51</v>
      </c>
      <c r="D450" t="s">
        <v>14</v>
      </c>
      <c r="F450" t="s">
        <v>15</v>
      </c>
      <c r="G450" t="s">
        <v>28</v>
      </c>
      <c r="H450" t="s">
        <v>118</v>
      </c>
      <c r="I450" t="s">
        <v>123</v>
      </c>
    </row>
    <row r="451" spans="1:9" x14ac:dyDescent="0.3">
      <c r="B451" s="5"/>
    </row>
    <row r="452" spans="1:9" x14ac:dyDescent="0.3">
      <c r="A452" s="2" t="s">
        <v>0</v>
      </c>
      <c r="B452" s="2" t="s">
        <v>142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80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14</v>
      </c>
    </row>
    <row r="457" spans="1:9" x14ac:dyDescent="0.3">
      <c r="A457" t="s">
        <v>11</v>
      </c>
      <c r="B457" t="s">
        <v>31</v>
      </c>
    </row>
    <row r="458" spans="1:9" x14ac:dyDescent="0.3">
      <c r="A458" t="s">
        <v>46</v>
      </c>
      <c r="B458" t="s">
        <v>146</v>
      </c>
    </row>
    <row r="459" spans="1:9" x14ac:dyDescent="0.3">
      <c r="A459" t="s">
        <v>26</v>
      </c>
      <c r="B459" s="7" t="s">
        <v>120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25</v>
      </c>
      <c r="H461" s="2" t="s">
        <v>2</v>
      </c>
      <c r="I461" s="2" t="s">
        <v>46</v>
      </c>
    </row>
    <row r="462" spans="1:9" x14ac:dyDescent="0.3">
      <c r="A462" s="3" t="s">
        <v>142</v>
      </c>
      <c r="B462" s="3">
        <v>1</v>
      </c>
      <c r="C462" t="s">
        <v>31</v>
      </c>
      <c r="D462" t="s">
        <v>14</v>
      </c>
      <c r="E462" s="2"/>
      <c r="F462" s="3" t="s">
        <v>21</v>
      </c>
      <c r="G462" t="s">
        <v>81</v>
      </c>
      <c r="H462" s="3" t="s">
        <v>80</v>
      </c>
    </row>
    <row r="463" spans="1:9" x14ac:dyDescent="0.3">
      <c r="A463" t="s">
        <v>13</v>
      </c>
      <c r="B463" s="5">
        <v>2.37</v>
      </c>
      <c r="C463" t="s">
        <v>31</v>
      </c>
      <c r="D463" t="s">
        <v>14</v>
      </c>
      <c r="F463" t="s">
        <v>15</v>
      </c>
      <c r="G463" t="s">
        <v>81</v>
      </c>
      <c r="H463" t="s">
        <v>16</v>
      </c>
    </row>
    <row r="464" spans="1:9" x14ac:dyDescent="0.3">
      <c r="A464" t="s">
        <v>78</v>
      </c>
      <c r="B464" s="5">
        <v>0.52</v>
      </c>
      <c r="D464" t="s">
        <v>14</v>
      </c>
      <c r="E464" t="s">
        <v>18</v>
      </c>
      <c r="F464" t="s">
        <v>19</v>
      </c>
      <c r="G464" t="s">
        <v>27</v>
      </c>
      <c r="I464" t="s">
        <v>110</v>
      </c>
    </row>
    <row r="465" spans="1:9" x14ac:dyDescent="0.3">
      <c r="A465" t="s">
        <v>109</v>
      </c>
      <c r="B465" s="5">
        <f>(2.79*318)/1000*B463</f>
        <v>2.1027114</v>
      </c>
      <c r="C465" s="3" t="s">
        <v>51</v>
      </c>
      <c r="D465" t="s">
        <v>17</v>
      </c>
      <c r="F465" t="s">
        <v>15</v>
      </c>
      <c r="G465" t="s">
        <v>28</v>
      </c>
      <c r="H465" t="s">
        <v>52</v>
      </c>
      <c r="I465" t="s">
        <v>111</v>
      </c>
    </row>
    <row r="466" spans="1:9" x14ac:dyDescent="0.3">
      <c r="A466" t="s">
        <v>54</v>
      </c>
      <c r="B466" s="5">
        <f>18.4/1000*B463</f>
        <v>4.3608000000000001E-2</v>
      </c>
      <c r="C466" s="3" t="s">
        <v>31</v>
      </c>
      <c r="D466" t="s">
        <v>7</v>
      </c>
      <c r="F466" t="s">
        <v>15</v>
      </c>
      <c r="G466" t="s">
        <v>28</v>
      </c>
      <c r="H466" t="s">
        <v>24</v>
      </c>
    </row>
    <row r="467" spans="1:9" x14ac:dyDescent="0.3">
      <c r="A467" t="s">
        <v>82</v>
      </c>
      <c r="B467" s="5">
        <f>20000/1000*B463</f>
        <v>47.400000000000006</v>
      </c>
      <c r="C467" s="3" t="s">
        <v>51</v>
      </c>
      <c r="D467" t="s">
        <v>14</v>
      </c>
      <c r="F467" t="s">
        <v>15</v>
      </c>
      <c r="G467" t="s">
        <v>28</v>
      </c>
      <c r="H467" t="s">
        <v>84</v>
      </c>
      <c r="I467" t="s">
        <v>113</v>
      </c>
    </row>
    <row r="468" spans="1:9" x14ac:dyDescent="0.3">
      <c r="A468" t="s">
        <v>112</v>
      </c>
      <c r="B468" s="5">
        <f>200/1000*B463</f>
        <v>0.47400000000000003</v>
      </c>
      <c r="C468" s="3" t="s">
        <v>51</v>
      </c>
      <c r="D468" t="s">
        <v>14</v>
      </c>
      <c r="F468" t="s">
        <v>15</v>
      </c>
      <c r="G468" t="s">
        <v>28</v>
      </c>
      <c r="H468" t="s">
        <v>115</v>
      </c>
      <c r="I468" t="s">
        <v>114</v>
      </c>
    </row>
    <row r="469" spans="1:9" ht="15.6" x14ac:dyDescent="0.3">
      <c r="A469" s="4" t="s">
        <v>62</v>
      </c>
      <c r="B469" s="5">
        <f>4/1000*B463</f>
        <v>9.4800000000000006E-3</v>
      </c>
      <c r="C469" t="s">
        <v>31</v>
      </c>
      <c r="D469" t="s">
        <v>14</v>
      </c>
      <c r="F469" t="s">
        <v>15</v>
      </c>
      <c r="G469" t="s">
        <v>28</v>
      </c>
      <c r="H469" s="4" t="s">
        <v>62</v>
      </c>
      <c r="I469" t="s">
        <v>122</v>
      </c>
    </row>
    <row r="470" spans="1:9" x14ac:dyDescent="0.3">
      <c r="A470" t="s">
        <v>117</v>
      </c>
      <c r="B470" s="5">
        <f>46*1.25/1000*B463</f>
        <v>0.13627500000000001</v>
      </c>
      <c r="C470" s="3" t="s">
        <v>51</v>
      </c>
      <c r="D470" t="s">
        <v>14</v>
      </c>
      <c r="F470" t="s">
        <v>15</v>
      </c>
      <c r="G470" t="s">
        <v>28</v>
      </c>
      <c r="H470" t="s">
        <v>118</v>
      </c>
      <c r="I470" t="s">
        <v>123</v>
      </c>
    </row>
    <row r="471" spans="1:9" x14ac:dyDescent="0.3">
      <c r="B471" s="5"/>
    </row>
    <row r="472" spans="1:9" x14ac:dyDescent="0.3">
      <c r="A472" s="2" t="s">
        <v>0</v>
      </c>
      <c r="B472" s="2" t="s">
        <v>143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151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14</v>
      </c>
    </row>
    <row r="477" spans="1:9" x14ac:dyDescent="0.3">
      <c r="A477" t="s">
        <v>11</v>
      </c>
      <c r="B477" t="s">
        <v>31</v>
      </c>
    </row>
    <row r="478" spans="1:9" x14ac:dyDescent="0.3">
      <c r="A478" t="s">
        <v>46</v>
      </c>
      <c r="B478" t="s">
        <v>147</v>
      </c>
    </row>
    <row r="479" spans="1:9" x14ac:dyDescent="0.3">
      <c r="A479" t="s">
        <v>26</v>
      </c>
      <c r="B479" s="7" t="s">
        <v>120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25</v>
      </c>
      <c r="H481" s="2" t="s">
        <v>2</v>
      </c>
      <c r="I481" s="2" t="s">
        <v>46</v>
      </c>
    </row>
    <row r="482" spans="1:9" x14ac:dyDescent="0.3">
      <c r="A482" s="3" t="s">
        <v>143</v>
      </c>
      <c r="B482" s="3">
        <v>1</v>
      </c>
      <c r="C482" t="s">
        <v>31</v>
      </c>
      <c r="D482" t="s">
        <v>14</v>
      </c>
      <c r="E482" s="2"/>
      <c r="F482" s="3" t="s">
        <v>21</v>
      </c>
      <c r="G482" t="s">
        <v>81</v>
      </c>
      <c r="H482" s="3" t="s">
        <v>151</v>
      </c>
    </row>
    <row r="483" spans="1:9" x14ac:dyDescent="0.3">
      <c r="A483" t="s">
        <v>13</v>
      </c>
      <c r="B483" s="5">
        <v>0.89</v>
      </c>
      <c r="C483" t="s">
        <v>31</v>
      </c>
      <c r="D483" t="s">
        <v>14</v>
      </c>
      <c r="F483" t="s">
        <v>15</v>
      </c>
      <c r="G483" t="s">
        <v>81</v>
      </c>
      <c r="H483" t="s">
        <v>16</v>
      </c>
    </row>
    <row r="484" spans="1:9" x14ac:dyDescent="0.3">
      <c r="A484" t="s">
        <v>78</v>
      </c>
      <c r="B484" s="5">
        <v>1.39</v>
      </c>
      <c r="D484" t="s">
        <v>14</v>
      </c>
      <c r="E484" t="s">
        <v>18</v>
      </c>
      <c r="F484" t="s">
        <v>19</v>
      </c>
      <c r="G484" t="s">
        <v>27</v>
      </c>
      <c r="I484" t="s">
        <v>110</v>
      </c>
    </row>
    <row r="485" spans="1:9" x14ac:dyDescent="0.3">
      <c r="A485" t="s">
        <v>109</v>
      </c>
      <c r="B485" s="5">
        <f>(2.79*318)/1000*B483</f>
        <v>0.78962580000000004</v>
      </c>
      <c r="C485" s="3" t="s">
        <v>51</v>
      </c>
      <c r="D485" t="s">
        <v>17</v>
      </c>
      <c r="F485" t="s">
        <v>15</v>
      </c>
      <c r="G485" t="s">
        <v>28</v>
      </c>
      <c r="H485" t="s">
        <v>52</v>
      </c>
      <c r="I485" t="s">
        <v>111</v>
      </c>
    </row>
    <row r="486" spans="1:9" x14ac:dyDescent="0.3">
      <c r="A486" t="s">
        <v>54</v>
      </c>
      <c r="B486" s="5">
        <f>18.4/1000*B483</f>
        <v>1.6376000000000002E-2</v>
      </c>
      <c r="C486" s="3" t="s">
        <v>31</v>
      </c>
      <c r="D486" t="s">
        <v>7</v>
      </c>
      <c r="F486" t="s">
        <v>15</v>
      </c>
      <c r="G486" t="s">
        <v>28</v>
      </c>
      <c r="H486" t="s">
        <v>24</v>
      </c>
    </row>
    <row r="487" spans="1:9" x14ac:dyDescent="0.3">
      <c r="A487" t="s">
        <v>82</v>
      </c>
      <c r="B487" s="5">
        <f>20000/1000*B483</f>
        <v>17.8</v>
      </c>
      <c r="C487" s="3" t="s">
        <v>51</v>
      </c>
      <c r="D487" t="s">
        <v>14</v>
      </c>
      <c r="F487" t="s">
        <v>15</v>
      </c>
      <c r="G487" t="s">
        <v>28</v>
      </c>
      <c r="H487" t="s">
        <v>84</v>
      </c>
      <c r="I487" t="s">
        <v>113</v>
      </c>
    </row>
    <row r="488" spans="1:9" x14ac:dyDescent="0.3">
      <c r="A488" t="s">
        <v>112</v>
      </c>
      <c r="B488" s="5">
        <f>200/1000*B483</f>
        <v>0.17800000000000002</v>
      </c>
      <c r="C488" s="3" t="s">
        <v>51</v>
      </c>
      <c r="D488" t="s">
        <v>14</v>
      </c>
      <c r="F488" t="s">
        <v>15</v>
      </c>
      <c r="G488" t="s">
        <v>28</v>
      </c>
      <c r="H488" t="s">
        <v>115</v>
      </c>
      <c r="I488" t="s">
        <v>114</v>
      </c>
    </row>
    <row r="489" spans="1:9" ht="15.6" x14ac:dyDescent="0.3">
      <c r="A489" s="4" t="s">
        <v>62</v>
      </c>
      <c r="B489" s="5">
        <f>4/1000*B483</f>
        <v>3.5600000000000002E-3</v>
      </c>
      <c r="C489" t="s">
        <v>31</v>
      </c>
      <c r="D489" t="s">
        <v>14</v>
      </c>
      <c r="F489" t="s">
        <v>15</v>
      </c>
      <c r="G489" t="s">
        <v>28</v>
      </c>
      <c r="H489" s="4" t="s">
        <v>62</v>
      </c>
      <c r="I489" t="s">
        <v>122</v>
      </c>
    </row>
    <row r="490" spans="1:9" x14ac:dyDescent="0.3">
      <c r="A490" t="s">
        <v>117</v>
      </c>
      <c r="B490" s="5">
        <f>46*1.25/1000*B483</f>
        <v>5.1175000000000005E-2</v>
      </c>
      <c r="C490" s="3" t="s">
        <v>51</v>
      </c>
      <c r="D490" t="s">
        <v>14</v>
      </c>
      <c r="F490" t="s">
        <v>15</v>
      </c>
      <c r="G490" t="s">
        <v>28</v>
      </c>
      <c r="H490" t="s">
        <v>118</v>
      </c>
      <c r="I490" t="s">
        <v>123</v>
      </c>
    </row>
    <row r="491" spans="1:9" x14ac:dyDescent="0.3">
      <c r="B491" s="5"/>
      <c r="C491" s="3"/>
    </row>
    <row r="493" spans="1:9" x14ac:dyDescent="0.3">
      <c r="A493" s="2" t="s">
        <v>0</v>
      </c>
      <c r="B493" s="2" t="s">
        <v>13</v>
      </c>
    </row>
    <row r="494" spans="1:9" x14ac:dyDescent="0.3">
      <c r="A494" t="s">
        <v>1</v>
      </c>
      <c r="B494">
        <v>1</v>
      </c>
    </row>
    <row r="495" spans="1:9" x14ac:dyDescent="0.3">
      <c r="A495" t="s">
        <v>46</v>
      </c>
      <c r="B495" t="s">
        <v>47</v>
      </c>
    </row>
    <row r="496" spans="1:9" x14ac:dyDescent="0.3">
      <c r="A496" t="s">
        <v>2</v>
      </c>
      <c r="B496" t="s">
        <v>16</v>
      </c>
    </row>
    <row r="497" spans="1:8" x14ac:dyDescent="0.3">
      <c r="A497" t="s">
        <v>4</v>
      </c>
      <c r="B497" t="s">
        <v>5</v>
      </c>
    </row>
    <row r="498" spans="1:8" x14ac:dyDescent="0.3">
      <c r="A498" t="s">
        <v>6</v>
      </c>
      <c r="B498" t="s">
        <v>14</v>
      </c>
    </row>
    <row r="499" spans="1:8" x14ac:dyDescent="0.3">
      <c r="A499" t="s">
        <v>26</v>
      </c>
      <c r="B499" t="s">
        <v>79</v>
      </c>
    </row>
    <row r="500" spans="1:8" x14ac:dyDescent="0.3">
      <c r="A500" t="s">
        <v>11</v>
      </c>
      <c r="B500" t="s">
        <v>31</v>
      </c>
    </row>
    <row r="501" spans="1:8" x14ac:dyDescent="0.3">
      <c r="A501" s="2" t="s">
        <v>8</v>
      </c>
    </row>
    <row r="502" spans="1:8" x14ac:dyDescent="0.3">
      <c r="A502" s="2" t="s">
        <v>9</v>
      </c>
      <c r="B502" s="2" t="s">
        <v>10</v>
      </c>
      <c r="C502" s="2" t="s">
        <v>11</v>
      </c>
      <c r="D502" s="2" t="s">
        <v>6</v>
      </c>
      <c r="E502" s="2" t="s">
        <v>12</v>
      </c>
      <c r="F502" s="2" t="s">
        <v>4</v>
      </c>
      <c r="G502" s="2" t="s">
        <v>2</v>
      </c>
      <c r="H502" s="2" t="s">
        <v>25</v>
      </c>
    </row>
    <row r="503" spans="1:8" x14ac:dyDescent="0.3">
      <c r="A503" t="s">
        <v>48</v>
      </c>
      <c r="B503">
        <v>1</v>
      </c>
      <c r="C503" t="s">
        <v>31</v>
      </c>
      <c r="D503" t="s">
        <v>14</v>
      </c>
      <c r="F503" t="s">
        <v>15</v>
      </c>
      <c r="G503" t="s">
        <v>49</v>
      </c>
      <c r="H503" t="s">
        <v>3</v>
      </c>
    </row>
    <row r="504" spans="1:8" x14ac:dyDescent="0.3">
      <c r="A504" t="s">
        <v>13</v>
      </c>
      <c r="B504">
        <v>1</v>
      </c>
      <c r="C504" t="s">
        <v>31</v>
      </c>
      <c r="D504" t="s">
        <v>14</v>
      </c>
      <c r="F504" t="s">
        <v>21</v>
      </c>
      <c r="G504" t="s">
        <v>16</v>
      </c>
      <c r="H504" t="s">
        <v>3</v>
      </c>
    </row>
    <row r="505" spans="1:8" x14ac:dyDescent="0.3">
      <c r="A505" t="s">
        <v>50</v>
      </c>
      <c r="B505">
        <v>3.5098030277376187</v>
      </c>
      <c r="C505" t="s">
        <v>51</v>
      </c>
      <c r="D505" t="s">
        <v>17</v>
      </c>
      <c r="F505" t="s">
        <v>15</v>
      </c>
      <c r="G505" t="s">
        <v>52</v>
      </c>
      <c r="H505" t="s">
        <v>28</v>
      </c>
    </row>
    <row r="506" spans="1:8" x14ac:dyDescent="0.3">
      <c r="A506" t="s">
        <v>78</v>
      </c>
      <c r="B506">
        <v>0.13206758828730655</v>
      </c>
      <c r="D506" t="s">
        <v>14</v>
      </c>
      <c r="E506" t="s">
        <v>18</v>
      </c>
      <c r="F506" t="s">
        <v>19</v>
      </c>
      <c r="H506" t="s">
        <v>27</v>
      </c>
    </row>
    <row r="507" spans="1:8" x14ac:dyDescent="0.3">
      <c r="A507" t="s">
        <v>53</v>
      </c>
      <c r="B507">
        <v>1.6694063119110985E-6</v>
      </c>
      <c r="D507" t="s">
        <v>14</v>
      </c>
      <c r="E507" t="s">
        <v>18</v>
      </c>
      <c r="F507" t="s">
        <v>19</v>
      </c>
      <c r="H507" t="s">
        <v>27</v>
      </c>
    </row>
    <row r="508" spans="1:8" x14ac:dyDescent="0.3">
      <c r="A508" t="s">
        <v>20</v>
      </c>
      <c r="B508">
        <v>12.456827894327896</v>
      </c>
      <c r="C508" t="s">
        <v>29</v>
      </c>
      <c r="D508" t="s">
        <v>6</v>
      </c>
      <c r="F508" t="s">
        <v>15</v>
      </c>
      <c r="G508" t="s">
        <v>20</v>
      </c>
      <c r="H508" t="s">
        <v>3</v>
      </c>
    </row>
    <row r="510" spans="1:8" ht="15.6" x14ac:dyDescent="0.3">
      <c r="A510" s="1" t="s">
        <v>0</v>
      </c>
      <c r="B510" s="2" t="s">
        <v>48</v>
      </c>
    </row>
    <row r="511" spans="1:8" x14ac:dyDescent="0.3">
      <c r="A511" t="s">
        <v>1</v>
      </c>
      <c r="B511">
        <v>1</v>
      </c>
    </row>
    <row r="512" spans="1:8" x14ac:dyDescent="0.3">
      <c r="A512" t="s">
        <v>2</v>
      </c>
      <c r="B512" t="s">
        <v>49</v>
      </c>
    </row>
    <row r="513" spans="1:8" x14ac:dyDescent="0.3">
      <c r="A513" t="s">
        <v>4</v>
      </c>
      <c r="B513" t="s">
        <v>5</v>
      </c>
    </row>
    <row r="514" spans="1:8" x14ac:dyDescent="0.3">
      <c r="A514" t="s">
        <v>6</v>
      </c>
      <c r="B514" t="s">
        <v>14</v>
      </c>
    </row>
    <row r="515" spans="1:8" x14ac:dyDescent="0.3">
      <c r="A515" t="s">
        <v>26</v>
      </c>
      <c r="B515" t="s">
        <v>79</v>
      </c>
    </row>
    <row r="516" spans="1:8" x14ac:dyDescent="0.3">
      <c r="A516" t="s">
        <v>11</v>
      </c>
      <c r="B516" t="s">
        <v>31</v>
      </c>
    </row>
    <row r="517" spans="1:8" ht="15.6" x14ac:dyDescent="0.3">
      <c r="A517" s="1" t="s">
        <v>8</v>
      </c>
    </row>
    <row r="518" spans="1:8" x14ac:dyDescent="0.3">
      <c r="A518" t="s">
        <v>9</v>
      </c>
      <c r="B518" t="s">
        <v>10</v>
      </c>
      <c r="C518" t="s">
        <v>11</v>
      </c>
      <c r="D518" t="s">
        <v>6</v>
      </c>
      <c r="E518" t="s">
        <v>12</v>
      </c>
      <c r="F518" t="s">
        <v>4</v>
      </c>
      <c r="G518" t="s">
        <v>2</v>
      </c>
      <c r="H518" t="s">
        <v>25</v>
      </c>
    </row>
    <row r="519" spans="1:8" x14ac:dyDescent="0.3">
      <c r="A519" t="s">
        <v>20</v>
      </c>
      <c r="B519">
        <f>12.89</f>
        <v>12.89</v>
      </c>
      <c r="C519" t="s">
        <v>29</v>
      </c>
      <c r="D519" t="s">
        <v>6</v>
      </c>
      <c r="F519" t="s">
        <v>15</v>
      </c>
      <c r="G519" t="s">
        <v>20</v>
      </c>
      <c r="H519" t="s">
        <v>3</v>
      </c>
    </row>
    <row r="520" spans="1:8" x14ac:dyDescent="0.3">
      <c r="A520" t="s">
        <v>48</v>
      </c>
      <c r="B520">
        <v>1</v>
      </c>
      <c r="C520" t="s">
        <v>31</v>
      </c>
      <c r="D520" t="s">
        <v>14</v>
      </c>
      <c r="F520" t="s">
        <v>21</v>
      </c>
      <c r="G520" t="s">
        <v>49</v>
      </c>
      <c r="H520" t="s">
        <v>3</v>
      </c>
    </row>
    <row r="521" spans="1:8" x14ac:dyDescent="0.3">
      <c r="A521" t="s">
        <v>75</v>
      </c>
      <c r="B521" s="5">
        <f>((3090000*1000)/44900000)</f>
        <v>68.819599109131403</v>
      </c>
      <c r="C521" t="s">
        <v>51</v>
      </c>
      <c r="D521" t="s">
        <v>14</v>
      </c>
      <c r="F521" t="s">
        <v>15</v>
      </c>
      <c r="G521" t="s">
        <v>76</v>
      </c>
      <c r="H521" t="s">
        <v>28</v>
      </c>
    </row>
    <row r="522" spans="1:8" x14ac:dyDescent="0.3">
      <c r="A522" t="s">
        <v>54</v>
      </c>
      <c r="B522" s="5">
        <f>(13600*1000)/44900000</f>
        <v>0.30289532293986637</v>
      </c>
      <c r="C522" t="s">
        <v>31</v>
      </c>
      <c r="D522" t="s">
        <v>7</v>
      </c>
      <c r="F522" t="s">
        <v>15</v>
      </c>
      <c r="G522" t="s">
        <v>24</v>
      </c>
      <c r="H522" t="s">
        <v>28</v>
      </c>
    </row>
    <row r="523" spans="1:8" x14ac:dyDescent="0.3">
      <c r="A523" t="s">
        <v>55</v>
      </c>
      <c r="B523" s="5">
        <f>356/44900000</f>
        <v>7.9287305122494425E-6</v>
      </c>
      <c r="C523" t="s">
        <v>31</v>
      </c>
      <c r="D523" t="s">
        <v>14</v>
      </c>
      <c r="F523" t="s">
        <v>15</v>
      </c>
      <c r="G523" t="s">
        <v>56</v>
      </c>
      <c r="H523" t="s">
        <v>28</v>
      </c>
    </row>
    <row r="524" spans="1:8" x14ac:dyDescent="0.3">
      <c r="A524" t="s">
        <v>57</v>
      </c>
      <c r="B524" s="5">
        <f>949/44900000</f>
        <v>2.11358574610245E-5</v>
      </c>
      <c r="C524" t="s">
        <v>31</v>
      </c>
      <c r="D524" t="s">
        <v>14</v>
      </c>
      <c r="F524" t="s">
        <v>15</v>
      </c>
      <c r="G524" t="s">
        <v>58</v>
      </c>
      <c r="H524" t="s">
        <v>28</v>
      </c>
    </row>
    <row r="525" spans="1:8" x14ac:dyDescent="0.3">
      <c r="A525" t="s">
        <v>59</v>
      </c>
      <c r="B525" s="5">
        <f>178/44900000</f>
        <v>3.9643652561247212E-6</v>
      </c>
      <c r="C525" t="s">
        <v>60</v>
      </c>
      <c r="D525" t="s">
        <v>14</v>
      </c>
      <c r="F525" t="s">
        <v>15</v>
      </c>
      <c r="G525" t="s">
        <v>61</v>
      </c>
      <c r="H525" t="s">
        <v>28</v>
      </c>
    </row>
    <row r="526" spans="1:8" ht="15.6" x14ac:dyDescent="0.3">
      <c r="A526" s="4" t="s">
        <v>62</v>
      </c>
      <c r="B526" s="5">
        <f>6240000/44900000</f>
        <v>0.13897550111358575</v>
      </c>
      <c r="C526" t="s">
        <v>31</v>
      </c>
      <c r="D526" t="s">
        <v>14</v>
      </c>
      <c r="F526" t="s">
        <v>15</v>
      </c>
      <c r="G526" s="4" t="s">
        <v>62</v>
      </c>
      <c r="H526" t="s">
        <v>3</v>
      </c>
    </row>
    <row r="527" spans="1:8" ht="15.6" x14ac:dyDescent="0.3">
      <c r="A527" s="4" t="s">
        <v>63</v>
      </c>
      <c r="B527" s="5">
        <f>75900000/44900000</f>
        <v>1.6904231625835189</v>
      </c>
      <c r="C527" t="s">
        <v>29</v>
      </c>
      <c r="D527" t="s">
        <v>14</v>
      </c>
      <c r="F527" t="s">
        <v>15</v>
      </c>
      <c r="G527" s="4" t="s">
        <v>63</v>
      </c>
      <c r="H527" t="s">
        <v>3</v>
      </c>
    </row>
    <row r="528" spans="1:8" ht="15.6" x14ac:dyDescent="0.3">
      <c r="A528" s="4"/>
      <c r="B528" s="5"/>
      <c r="G528" s="4"/>
    </row>
    <row r="529" spans="1:11" ht="15.6" x14ac:dyDescent="0.3">
      <c r="A529" s="1" t="s">
        <v>0</v>
      </c>
      <c r="B529" s="1" t="s">
        <v>167</v>
      </c>
    </row>
    <row r="530" spans="1:11" x14ac:dyDescent="0.3">
      <c r="A530" t="s">
        <v>11</v>
      </c>
      <c r="B530" t="s">
        <v>73</v>
      </c>
    </row>
    <row r="531" spans="1:11" x14ac:dyDescent="0.3">
      <c r="A531" t="s">
        <v>1</v>
      </c>
      <c r="B531">
        <v>1</v>
      </c>
    </row>
    <row r="532" spans="1:11" ht="15.6" x14ac:dyDescent="0.3">
      <c r="A532" t="s">
        <v>2</v>
      </c>
      <c r="B532" s="4" t="s">
        <v>105</v>
      </c>
    </row>
    <row r="533" spans="1:11" x14ac:dyDescent="0.3">
      <c r="A533" t="s">
        <v>4</v>
      </c>
      <c r="B533" t="s">
        <v>5</v>
      </c>
    </row>
    <row r="534" spans="1:11" x14ac:dyDescent="0.3">
      <c r="A534" t="s">
        <v>6</v>
      </c>
      <c r="B534" t="s">
        <v>14</v>
      </c>
    </row>
    <row r="535" spans="1:11" ht="15.6" x14ac:dyDescent="0.3">
      <c r="A535" s="1" t="s">
        <v>8</v>
      </c>
    </row>
    <row r="536" spans="1:11" x14ac:dyDescent="0.3">
      <c r="A536" t="s">
        <v>9</v>
      </c>
      <c r="B536" t="s">
        <v>10</v>
      </c>
      <c r="C536" t="s">
        <v>11</v>
      </c>
      <c r="D536" t="s">
        <v>6</v>
      </c>
      <c r="E536" t="s">
        <v>12</v>
      </c>
      <c r="F536" t="s">
        <v>4</v>
      </c>
      <c r="G536" t="s">
        <v>85</v>
      </c>
      <c r="H536" t="s">
        <v>86</v>
      </c>
      <c r="I536" t="s">
        <v>87</v>
      </c>
      <c r="J536" t="s">
        <v>46</v>
      </c>
      <c r="K536" t="s">
        <v>2</v>
      </c>
    </row>
    <row r="537" spans="1:11" x14ac:dyDescent="0.3">
      <c r="A537" s="3" t="s">
        <v>167</v>
      </c>
      <c r="B537" s="3">
        <v>1</v>
      </c>
      <c r="C537" t="s">
        <v>73</v>
      </c>
      <c r="D537" s="3" t="s">
        <v>14</v>
      </c>
      <c r="E537" s="3"/>
      <c r="F537" s="3" t="s">
        <v>21</v>
      </c>
      <c r="G537" s="3"/>
      <c r="H537" s="3"/>
      <c r="I537" s="3">
        <v>100</v>
      </c>
      <c r="J537" s="3" t="s">
        <v>88</v>
      </c>
      <c r="K537" s="3" t="s">
        <v>105</v>
      </c>
    </row>
    <row r="538" spans="1:11" x14ac:dyDescent="0.3">
      <c r="A538" s="3" t="s">
        <v>142</v>
      </c>
      <c r="B538" s="3">
        <v>1.00057</v>
      </c>
      <c r="C538" t="s">
        <v>73</v>
      </c>
      <c r="D538" s="3" t="s">
        <v>14</v>
      </c>
      <c r="E538" s="3"/>
      <c r="F538" s="3" t="s">
        <v>15</v>
      </c>
      <c r="G538" s="3"/>
      <c r="H538" s="3"/>
      <c r="I538" s="3"/>
      <c r="J538" s="3"/>
      <c r="K538" s="3" t="s">
        <v>80</v>
      </c>
    </row>
    <row r="539" spans="1:11" x14ac:dyDescent="0.3">
      <c r="A539" t="s">
        <v>54</v>
      </c>
      <c r="B539" s="3">
        <v>6.7000000000000002E-3</v>
      </c>
      <c r="C539" t="s">
        <v>73</v>
      </c>
      <c r="D539" s="3" t="s">
        <v>7</v>
      </c>
      <c r="E539" s="3"/>
      <c r="F539" s="3" t="s">
        <v>15</v>
      </c>
      <c r="G539" s="3"/>
      <c r="H539" s="3"/>
      <c r="I539" s="3"/>
      <c r="J539" s="3"/>
      <c r="K539" s="3" t="s">
        <v>24</v>
      </c>
    </row>
    <row r="540" spans="1:11" x14ac:dyDescent="0.3">
      <c r="A540" s="3" t="s">
        <v>89</v>
      </c>
      <c r="B540" s="3">
        <v>-1.6799999999999999E-4</v>
      </c>
      <c r="C540" t="s">
        <v>51</v>
      </c>
      <c r="D540" s="3" t="s">
        <v>14</v>
      </c>
      <c r="E540" s="3"/>
      <c r="F540" s="3" t="s">
        <v>15</v>
      </c>
      <c r="G540" s="3"/>
      <c r="H540" s="3"/>
      <c r="I540" s="3"/>
      <c r="J540" s="3"/>
      <c r="K540" s="3" t="s">
        <v>90</v>
      </c>
    </row>
    <row r="541" spans="1:11" x14ac:dyDescent="0.3">
      <c r="A541" s="3" t="s">
        <v>91</v>
      </c>
      <c r="B541" s="6">
        <v>5.8399999999999999E-4</v>
      </c>
      <c r="C541" t="s">
        <v>51</v>
      </c>
      <c r="D541" s="3" t="s">
        <v>17</v>
      </c>
      <c r="E541" s="3"/>
      <c r="F541" s="3" t="s">
        <v>15</v>
      </c>
      <c r="G541" s="3"/>
      <c r="H541" s="3"/>
      <c r="I541" s="3"/>
      <c r="J541" s="3"/>
      <c r="K541" s="3" t="s">
        <v>92</v>
      </c>
    </row>
    <row r="542" spans="1:11" x14ac:dyDescent="0.3">
      <c r="A542" s="3" t="s">
        <v>93</v>
      </c>
      <c r="B542" s="6">
        <v>2.5999999999999998E-10</v>
      </c>
      <c r="C542" t="s">
        <v>51</v>
      </c>
      <c r="D542" s="3" t="s">
        <v>6</v>
      </c>
      <c r="E542" s="3"/>
      <c r="F542" s="3" t="s">
        <v>15</v>
      </c>
      <c r="G542" s="3"/>
      <c r="H542" s="3"/>
      <c r="I542" s="3"/>
      <c r="J542" s="3"/>
      <c r="K542" s="3" t="s">
        <v>94</v>
      </c>
    </row>
    <row r="543" spans="1:11" x14ac:dyDescent="0.3">
      <c r="A543" s="3" t="s">
        <v>95</v>
      </c>
      <c r="B543" s="6">
        <v>-6.2700000000000001E-6</v>
      </c>
      <c r="C543" t="s">
        <v>51</v>
      </c>
      <c r="D543" s="3" t="s">
        <v>14</v>
      </c>
      <c r="E543" s="3"/>
      <c r="F543" s="3" t="s">
        <v>15</v>
      </c>
      <c r="G543" s="3"/>
      <c r="H543" s="3"/>
      <c r="I543" s="3"/>
      <c r="J543" s="3"/>
      <c r="K543" s="3" t="s">
        <v>96</v>
      </c>
    </row>
    <row r="544" spans="1:11" x14ac:dyDescent="0.3">
      <c r="A544" s="3" t="s">
        <v>97</v>
      </c>
      <c r="B544" s="6">
        <v>-7.4999999999999993E-5</v>
      </c>
      <c r="C544" t="s">
        <v>51</v>
      </c>
      <c r="D544" s="3" t="s">
        <v>39</v>
      </c>
      <c r="E544" s="3"/>
      <c r="F544" s="3" t="s">
        <v>15</v>
      </c>
      <c r="G544" s="3"/>
      <c r="H544" s="3"/>
      <c r="I544" s="3"/>
      <c r="J544" s="3"/>
      <c r="K544" s="3" t="s">
        <v>98</v>
      </c>
    </row>
    <row r="545" spans="1:11" x14ac:dyDescent="0.3">
      <c r="A545" s="3" t="s">
        <v>82</v>
      </c>
      <c r="B545" s="6">
        <v>6.8900000000000005E-4</v>
      </c>
      <c r="C545" t="s">
        <v>51</v>
      </c>
      <c r="D545" s="3" t="s">
        <v>14</v>
      </c>
      <c r="E545" s="3"/>
      <c r="F545" s="3" t="s">
        <v>15</v>
      </c>
      <c r="G545" s="3"/>
      <c r="H545" s="3"/>
      <c r="I545" s="3"/>
      <c r="J545" s="3"/>
      <c r="K545" s="3" t="s">
        <v>84</v>
      </c>
    </row>
    <row r="546" spans="1:11" x14ac:dyDescent="0.3">
      <c r="A546" s="3" t="s">
        <v>99</v>
      </c>
      <c r="B546" s="3">
        <v>3.3599999999999998E-2</v>
      </c>
      <c r="C546" t="s">
        <v>51</v>
      </c>
      <c r="D546" s="3" t="s">
        <v>100</v>
      </c>
      <c r="E546" s="3"/>
      <c r="F546" s="3" t="s">
        <v>15</v>
      </c>
      <c r="G546" s="3"/>
      <c r="H546" s="3"/>
      <c r="I546" s="3"/>
      <c r="J546" s="3"/>
      <c r="K546" s="3" t="s">
        <v>101</v>
      </c>
    </row>
    <row r="547" spans="1:11" x14ac:dyDescent="0.3">
      <c r="A547" s="3" t="s">
        <v>102</v>
      </c>
      <c r="B547" s="3">
        <v>3.2599999999999997E-2</v>
      </c>
      <c r="C547" t="s">
        <v>51</v>
      </c>
      <c r="D547" s="3" t="s">
        <v>100</v>
      </c>
      <c r="E547" s="3"/>
      <c r="F547" s="3" t="s">
        <v>15</v>
      </c>
      <c r="G547" s="3"/>
      <c r="H547" s="3"/>
      <c r="I547" s="3"/>
      <c r="J547" s="3"/>
      <c r="K547" s="3" t="s">
        <v>103</v>
      </c>
    </row>
    <row r="548" spans="1:11" x14ac:dyDescent="0.3">
      <c r="A548" s="3" t="s">
        <v>107</v>
      </c>
      <c r="B548" s="6">
        <v>-6.8899999999999999E-7</v>
      </c>
      <c r="C548" t="s">
        <v>51</v>
      </c>
      <c r="D548" s="3" t="s">
        <v>39</v>
      </c>
      <c r="E548" s="3"/>
      <c r="F548" s="3" t="s">
        <v>15</v>
      </c>
      <c r="G548" s="3"/>
      <c r="H548" s="3"/>
      <c r="I548" s="3"/>
      <c r="J548" s="3"/>
      <c r="K548" s="3" t="s">
        <v>104</v>
      </c>
    </row>
    <row r="549" spans="1:11" x14ac:dyDescent="0.3">
      <c r="A549" s="3"/>
      <c r="B549" s="6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6" x14ac:dyDescent="0.3">
      <c r="A550" s="1" t="s">
        <v>0</v>
      </c>
      <c r="B550" s="1" t="s">
        <v>168</v>
      </c>
    </row>
    <row r="551" spans="1:11" x14ac:dyDescent="0.3">
      <c r="A551" t="s">
        <v>11</v>
      </c>
      <c r="B551" t="s">
        <v>73</v>
      </c>
    </row>
    <row r="552" spans="1:11" x14ac:dyDescent="0.3">
      <c r="A552" t="s">
        <v>1</v>
      </c>
      <c r="B552">
        <v>1</v>
      </c>
    </row>
    <row r="553" spans="1:11" ht="15.6" x14ac:dyDescent="0.3">
      <c r="A553" t="s">
        <v>2</v>
      </c>
      <c r="B553" s="4" t="s">
        <v>155</v>
      </c>
    </row>
    <row r="554" spans="1:11" x14ac:dyDescent="0.3">
      <c r="A554" t="s">
        <v>4</v>
      </c>
      <c r="B554" t="s">
        <v>5</v>
      </c>
    </row>
    <row r="555" spans="1:11" x14ac:dyDescent="0.3">
      <c r="A555" t="s">
        <v>6</v>
      </c>
      <c r="B555" t="s">
        <v>14</v>
      </c>
    </row>
    <row r="556" spans="1:11" ht="15.6" x14ac:dyDescent="0.3">
      <c r="A556" s="1" t="s">
        <v>8</v>
      </c>
    </row>
    <row r="557" spans="1:11" x14ac:dyDescent="0.3">
      <c r="A557" t="s">
        <v>9</v>
      </c>
      <c r="B557" t="s">
        <v>10</v>
      </c>
      <c r="C557" t="s">
        <v>11</v>
      </c>
      <c r="D557" t="s">
        <v>6</v>
      </c>
      <c r="E557" t="s">
        <v>12</v>
      </c>
      <c r="F557" t="s">
        <v>4</v>
      </c>
      <c r="G557" t="s">
        <v>85</v>
      </c>
      <c r="H557" t="s">
        <v>86</v>
      </c>
      <c r="I557" t="s">
        <v>87</v>
      </c>
      <c r="J557" t="s">
        <v>46</v>
      </c>
      <c r="K557" t="s">
        <v>2</v>
      </c>
    </row>
    <row r="558" spans="1:11" ht="15.6" x14ac:dyDescent="0.3">
      <c r="A558" s="3" t="s">
        <v>168</v>
      </c>
      <c r="B558" s="3">
        <v>1</v>
      </c>
      <c r="C558" t="s">
        <v>73</v>
      </c>
      <c r="D558" t="s">
        <v>14</v>
      </c>
      <c r="E558" s="3"/>
      <c r="F558" t="s">
        <v>21</v>
      </c>
      <c r="G558" s="3"/>
      <c r="H558" s="3"/>
      <c r="I558" s="3">
        <v>100</v>
      </c>
      <c r="J558" s="3" t="s">
        <v>88</v>
      </c>
      <c r="K558" s="4" t="s">
        <v>155</v>
      </c>
    </row>
    <row r="559" spans="1:11" x14ac:dyDescent="0.3">
      <c r="A559" s="3" t="s">
        <v>143</v>
      </c>
      <c r="B559" s="3">
        <v>1.02</v>
      </c>
      <c r="C559" t="s">
        <v>73</v>
      </c>
      <c r="D559" t="s">
        <v>14</v>
      </c>
      <c r="E559" s="3"/>
      <c r="F559" t="s">
        <v>15</v>
      </c>
      <c r="G559" s="3"/>
      <c r="H559" s="3"/>
      <c r="I559" s="3"/>
      <c r="J559" s="3"/>
      <c r="K559" s="3" t="s">
        <v>151</v>
      </c>
    </row>
    <row r="560" spans="1:11" ht="15.6" x14ac:dyDescent="0.3">
      <c r="A560" t="s">
        <v>54</v>
      </c>
      <c r="B560">
        <f>(0.0028236*0.669)+0.208</f>
        <v>0.2098889884</v>
      </c>
      <c r="C560" t="s">
        <v>73</v>
      </c>
      <c r="D560" t="s">
        <v>7</v>
      </c>
      <c r="E560" s="3"/>
      <c r="F560" t="s">
        <v>15</v>
      </c>
      <c r="G560" s="3"/>
      <c r="H560" s="3"/>
      <c r="I560" s="3"/>
      <c r="J560" s="3"/>
      <c r="K560" s="4" t="s">
        <v>157</v>
      </c>
    </row>
    <row r="561" spans="1:11" x14ac:dyDescent="0.3">
      <c r="A561" t="s">
        <v>179</v>
      </c>
      <c r="B561">
        <f>0.061874*0.669</f>
        <v>4.1393706000000002E-2</v>
      </c>
      <c r="C561" t="s">
        <v>51</v>
      </c>
      <c r="D561" t="s">
        <v>17</v>
      </c>
      <c r="E561" s="3"/>
      <c r="F561" t="s">
        <v>15</v>
      </c>
      <c r="G561" s="3"/>
      <c r="H561" s="3"/>
      <c r="I561" s="3"/>
      <c r="J561" s="3"/>
      <c r="K561" t="s">
        <v>92</v>
      </c>
    </row>
    <row r="562" spans="1:11" x14ac:dyDescent="0.3">
      <c r="A562" t="s">
        <v>158</v>
      </c>
      <c r="B562">
        <f>0.000000034944*0.669</f>
        <v>2.3377536E-8</v>
      </c>
      <c r="C562" t="s">
        <v>51</v>
      </c>
      <c r="D562" t="s">
        <v>159</v>
      </c>
      <c r="E562" s="3"/>
      <c r="F562" t="s">
        <v>15</v>
      </c>
      <c r="G562" s="3"/>
      <c r="H562" s="3"/>
      <c r="I562" s="3"/>
      <c r="J562" s="3"/>
      <c r="K562" t="s">
        <v>160</v>
      </c>
    </row>
    <row r="563" spans="1:11" x14ac:dyDescent="0.3">
      <c r="A563" t="s">
        <v>161</v>
      </c>
      <c r="B563" s="8">
        <v>8.4800000000000005E-8</v>
      </c>
      <c r="C563" t="s">
        <v>31</v>
      </c>
      <c r="D563" t="s">
        <v>6</v>
      </c>
      <c r="E563" s="3"/>
      <c r="F563" t="s">
        <v>15</v>
      </c>
      <c r="G563" s="3"/>
      <c r="H563" s="3"/>
      <c r="I563" s="3"/>
      <c r="J563" s="3"/>
      <c r="K563" t="s">
        <v>162</v>
      </c>
    </row>
    <row r="564" spans="1:11" x14ac:dyDescent="0.3">
      <c r="A564" t="s">
        <v>163</v>
      </c>
      <c r="B564">
        <f>(0.00000521*0.669)+0.000010376</f>
        <v>1.386149E-5</v>
      </c>
      <c r="C564" s="3"/>
      <c r="D564" t="s">
        <v>14</v>
      </c>
      <c r="E564" t="s">
        <v>18</v>
      </c>
      <c r="F564" t="s">
        <v>19</v>
      </c>
      <c r="G564" s="3"/>
      <c r="H564" s="3"/>
      <c r="I564" s="3"/>
      <c r="J564" s="3"/>
      <c r="K564" s="3"/>
    </row>
    <row r="565" spans="1:11" x14ac:dyDescent="0.3">
      <c r="A565" t="s">
        <v>164</v>
      </c>
      <c r="B565">
        <f>(0.000000000597*0.669)+0.000000004</f>
        <v>4.3993930000000006E-9</v>
      </c>
      <c r="C565" s="3"/>
      <c r="D565" t="s">
        <v>14</v>
      </c>
      <c r="E565" t="s">
        <v>18</v>
      </c>
      <c r="F565" t="s">
        <v>19</v>
      </c>
      <c r="G565" s="3"/>
      <c r="H565" s="3"/>
      <c r="I565" s="3"/>
      <c r="J565" s="3"/>
      <c r="K565" s="3"/>
    </row>
    <row r="566" spans="1:11" x14ac:dyDescent="0.3">
      <c r="A566" t="s">
        <v>165</v>
      </c>
      <c r="B566">
        <f>(0.00018*0.669)+0.00018</f>
        <v>3.0042000000000003E-4</v>
      </c>
      <c r="C566" s="3"/>
      <c r="D566" t="s">
        <v>14</v>
      </c>
      <c r="E566" t="s">
        <v>18</v>
      </c>
      <c r="F566" t="s">
        <v>19</v>
      </c>
      <c r="G566" s="3"/>
      <c r="H566" s="3"/>
      <c r="I566" s="3"/>
      <c r="J566" s="3"/>
      <c r="K566" s="3"/>
    </row>
    <row r="567" spans="1:11" x14ac:dyDescent="0.3">
      <c r="A567" t="s">
        <v>166</v>
      </c>
      <c r="B567">
        <f>0.0000018*0.669</f>
        <v>1.2042E-6</v>
      </c>
      <c r="C567" s="3"/>
      <c r="D567" t="s">
        <v>14</v>
      </c>
      <c r="E567" t="s">
        <v>18</v>
      </c>
      <c r="F567" t="s">
        <v>19</v>
      </c>
      <c r="G567" s="3"/>
      <c r="H567" s="3"/>
      <c r="I567" s="3"/>
      <c r="J567" s="3"/>
      <c r="K567" s="3"/>
    </row>
    <row r="568" spans="1:11" x14ac:dyDescent="0.3">
      <c r="A568" s="3"/>
      <c r="B568" s="6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6" x14ac:dyDescent="0.3">
      <c r="A569" s="1" t="s">
        <v>0</v>
      </c>
      <c r="B569" s="1" t="s">
        <v>169</v>
      </c>
    </row>
    <row r="570" spans="1:11" x14ac:dyDescent="0.3">
      <c r="A570" t="s">
        <v>11</v>
      </c>
      <c r="B570" t="s">
        <v>73</v>
      </c>
    </row>
    <row r="571" spans="1:11" x14ac:dyDescent="0.3">
      <c r="A571" t="s">
        <v>1</v>
      </c>
      <c r="B571">
        <v>1</v>
      </c>
    </row>
    <row r="572" spans="1:11" ht="15.6" x14ac:dyDescent="0.3">
      <c r="A572" t="s">
        <v>2</v>
      </c>
      <c r="B572" s="4" t="s">
        <v>105</v>
      </c>
    </row>
    <row r="573" spans="1:11" x14ac:dyDescent="0.3">
      <c r="A573" t="s">
        <v>4</v>
      </c>
      <c r="B573" t="s">
        <v>5</v>
      </c>
    </row>
    <row r="574" spans="1:11" x14ac:dyDescent="0.3">
      <c r="A574" t="s">
        <v>6</v>
      </c>
      <c r="B574" t="s">
        <v>14</v>
      </c>
    </row>
    <row r="575" spans="1:11" ht="15.6" x14ac:dyDescent="0.3">
      <c r="A575" s="1" t="s">
        <v>8</v>
      </c>
    </row>
    <row r="576" spans="1:11" x14ac:dyDescent="0.3">
      <c r="A576" t="s">
        <v>9</v>
      </c>
      <c r="B576" t="s">
        <v>10</v>
      </c>
      <c r="C576" t="s">
        <v>11</v>
      </c>
      <c r="D576" t="s">
        <v>6</v>
      </c>
      <c r="E576" t="s">
        <v>12</v>
      </c>
      <c r="F576" t="s">
        <v>4</v>
      </c>
      <c r="G576" t="s">
        <v>85</v>
      </c>
      <c r="H576" t="s">
        <v>86</v>
      </c>
      <c r="I576" t="s">
        <v>87</v>
      </c>
      <c r="J576" t="s">
        <v>46</v>
      </c>
      <c r="K576" t="s">
        <v>2</v>
      </c>
    </row>
    <row r="577" spans="1:11" x14ac:dyDescent="0.3">
      <c r="A577" s="3" t="s">
        <v>169</v>
      </c>
      <c r="B577" s="3">
        <v>1</v>
      </c>
      <c r="C577" t="s">
        <v>73</v>
      </c>
      <c r="D577" s="3" t="s">
        <v>14</v>
      </c>
      <c r="E577" s="3"/>
      <c r="F577" s="3" t="s">
        <v>21</v>
      </c>
      <c r="G577" s="3"/>
      <c r="H577" s="3"/>
      <c r="I577" s="3">
        <v>100</v>
      </c>
      <c r="J577" s="3" t="s">
        <v>88</v>
      </c>
      <c r="K577" s="3" t="s">
        <v>105</v>
      </c>
    </row>
    <row r="578" spans="1:11" x14ac:dyDescent="0.3">
      <c r="A578" s="3" t="s">
        <v>140</v>
      </c>
      <c r="B578" s="3">
        <v>1.00057</v>
      </c>
      <c r="C578" t="s">
        <v>73</v>
      </c>
      <c r="D578" s="3" t="s">
        <v>14</v>
      </c>
      <c r="E578" s="3"/>
      <c r="F578" s="3" t="s">
        <v>15</v>
      </c>
      <c r="G578" s="3"/>
      <c r="H578" s="3"/>
      <c r="I578" s="3"/>
      <c r="J578" s="3"/>
      <c r="K578" s="3" t="s">
        <v>80</v>
      </c>
    </row>
    <row r="579" spans="1:11" x14ac:dyDescent="0.3">
      <c r="A579" t="s">
        <v>54</v>
      </c>
      <c r="B579" s="3">
        <v>6.7000000000000002E-3</v>
      </c>
      <c r="C579" t="s">
        <v>73</v>
      </c>
      <c r="D579" s="3" t="s">
        <v>7</v>
      </c>
      <c r="E579" s="3"/>
      <c r="F579" s="3" t="s">
        <v>15</v>
      </c>
      <c r="G579" s="3"/>
      <c r="H579" s="3"/>
      <c r="I579" s="3"/>
      <c r="J579" s="3"/>
      <c r="K579" s="3" t="s">
        <v>24</v>
      </c>
    </row>
    <row r="580" spans="1:11" x14ac:dyDescent="0.3">
      <c r="A580" s="3" t="s">
        <v>89</v>
      </c>
      <c r="B580" s="3">
        <v>-1.6799999999999999E-4</v>
      </c>
      <c r="C580" s="3" t="s">
        <v>51</v>
      </c>
      <c r="D580" s="3" t="s">
        <v>14</v>
      </c>
      <c r="E580" s="3"/>
      <c r="F580" s="3" t="s">
        <v>15</v>
      </c>
      <c r="G580" s="3"/>
      <c r="H580" s="3"/>
      <c r="I580" s="3"/>
      <c r="J580" s="3"/>
      <c r="K580" s="3" t="s">
        <v>90</v>
      </c>
    </row>
    <row r="581" spans="1:11" x14ac:dyDescent="0.3">
      <c r="A581" s="3" t="s">
        <v>91</v>
      </c>
      <c r="B581" s="6">
        <v>5.8399999999999999E-4</v>
      </c>
      <c r="C581" s="3" t="s">
        <v>51</v>
      </c>
      <c r="D581" s="3" t="s">
        <v>17</v>
      </c>
      <c r="E581" s="3"/>
      <c r="F581" s="3" t="s">
        <v>15</v>
      </c>
      <c r="G581" s="3"/>
      <c r="H581" s="3"/>
      <c r="I581" s="3"/>
      <c r="J581" s="3"/>
      <c r="K581" s="3" t="s">
        <v>92</v>
      </c>
    </row>
    <row r="582" spans="1:11" x14ac:dyDescent="0.3">
      <c r="A582" s="3" t="s">
        <v>93</v>
      </c>
      <c r="B582" s="6">
        <v>2.5999999999999998E-10</v>
      </c>
      <c r="C582" s="3" t="s">
        <v>51</v>
      </c>
      <c r="D582" s="3" t="s">
        <v>6</v>
      </c>
      <c r="E582" s="3"/>
      <c r="F582" s="3" t="s">
        <v>15</v>
      </c>
      <c r="G582" s="3"/>
      <c r="H582" s="3"/>
      <c r="I582" s="3"/>
      <c r="J582" s="3"/>
      <c r="K582" s="3" t="s">
        <v>94</v>
      </c>
    </row>
    <row r="583" spans="1:11" x14ac:dyDescent="0.3">
      <c r="A583" s="3" t="s">
        <v>95</v>
      </c>
      <c r="B583" s="6">
        <v>-6.2700000000000001E-6</v>
      </c>
      <c r="C583" s="3" t="s">
        <v>51</v>
      </c>
      <c r="D583" s="3" t="s">
        <v>14</v>
      </c>
      <c r="E583" s="3"/>
      <c r="F583" s="3" t="s">
        <v>15</v>
      </c>
      <c r="G583" s="3"/>
      <c r="H583" s="3"/>
      <c r="I583" s="3"/>
      <c r="J583" s="3"/>
      <c r="K583" s="3" t="s">
        <v>96</v>
      </c>
    </row>
    <row r="584" spans="1:11" x14ac:dyDescent="0.3">
      <c r="A584" s="3" t="s">
        <v>97</v>
      </c>
      <c r="B584" s="6">
        <v>-7.4999999999999993E-5</v>
      </c>
      <c r="C584" s="3" t="s">
        <v>51</v>
      </c>
      <c r="D584" s="3" t="s">
        <v>39</v>
      </c>
      <c r="E584" s="3"/>
      <c r="F584" s="3" t="s">
        <v>15</v>
      </c>
      <c r="G584" s="3"/>
      <c r="H584" s="3"/>
      <c r="I584" s="3"/>
      <c r="J584" s="3"/>
      <c r="K584" s="3" t="s">
        <v>98</v>
      </c>
    </row>
    <row r="585" spans="1:11" x14ac:dyDescent="0.3">
      <c r="A585" s="3" t="s">
        <v>82</v>
      </c>
      <c r="B585" s="6">
        <v>6.8900000000000005E-4</v>
      </c>
      <c r="C585" s="3" t="s">
        <v>51</v>
      </c>
      <c r="D585" s="3" t="s">
        <v>14</v>
      </c>
      <c r="E585" s="3"/>
      <c r="F585" s="3" t="s">
        <v>15</v>
      </c>
      <c r="G585" s="3"/>
      <c r="H585" s="3"/>
      <c r="I585" s="3"/>
      <c r="J585" s="3"/>
      <c r="K585" s="3" t="s">
        <v>84</v>
      </c>
    </row>
    <row r="586" spans="1:11" x14ac:dyDescent="0.3">
      <c r="A586" s="3" t="s">
        <v>99</v>
      </c>
      <c r="B586" s="3">
        <v>3.3599999999999998E-2</v>
      </c>
      <c r="C586" s="3" t="s">
        <v>51</v>
      </c>
      <c r="D586" s="3" t="s">
        <v>100</v>
      </c>
      <c r="E586" s="3"/>
      <c r="F586" s="3" t="s">
        <v>15</v>
      </c>
      <c r="G586" s="3"/>
      <c r="H586" s="3"/>
      <c r="I586" s="3"/>
      <c r="J586" s="3"/>
      <c r="K586" s="3" t="s">
        <v>101</v>
      </c>
    </row>
    <row r="587" spans="1:11" x14ac:dyDescent="0.3">
      <c r="A587" s="3" t="s">
        <v>102</v>
      </c>
      <c r="B587" s="3">
        <v>3.2599999999999997E-2</v>
      </c>
      <c r="C587" s="3" t="s">
        <v>51</v>
      </c>
      <c r="D587" s="3" t="s">
        <v>100</v>
      </c>
      <c r="E587" s="3"/>
      <c r="F587" s="3" t="s">
        <v>15</v>
      </c>
      <c r="G587" s="3"/>
      <c r="H587" s="3"/>
      <c r="I587" s="3"/>
      <c r="J587" s="3"/>
      <c r="K587" s="3" t="s">
        <v>103</v>
      </c>
    </row>
    <row r="588" spans="1:11" x14ac:dyDescent="0.3">
      <c r="A588" s="3" t="s">
        <v>107</v>
      </c>
      <c r="B588" s="6">
        <v>-6.8899999999999999E-7</v>
      </c>
      <c r="C588" s="3" t="s">
        <v>51</v>
      </c>
      <c r="D588" s="3" t="s">
        <v>39</v>
      </c>
      <c r="E588" s="3"/>
      <c r="F588" s="3" t="s">
        <v>15</v>
      </c>
      <c r="G588" s="3"/>
      <c r="H588" s="3"/>
      <c r="I588" s="3"/>
      <c r="J588" s="3"/>
      <c r="K588" s="3" t="s">
        <v>104</v>
      </c>
    </row>
    <row r="589" spans="1:11" x14ac:dyDescent="0.3">
      <c r="A589" s="3"/>
      <c r="B589" s="6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6" x14ac:dyDescent="0.3">
      <c r="A590" s="1" t="s">
        <v>0</v>
      </c>
      <c r="B590" s="1" t="s">
        <v>170</v>
      </c>
    </row>
    <row r="591" spans="1:11" x14ac:dyDescent="0.3">
      <c r="A591" t="s">
        <v>11</v>
      </c>
      <c r="B591" t="s">
        <v>73</v>
      </c>
    </row>
    <row r="592" spans="1:11" x14ac:dyDescent="0.3">
      <c r="A592" t="s">
        <v>1</v>
      </c>
      <c r="B592">
        <v>1</v>
      </c>
    </row>
    <row r="593" spans="1:11" ht="15.6" x14ac:dyDescent="0.3">
      <c r="A593" t="s">
        <v>2</v>
      </c>
      <c r="B593" s="4" t="s">
        <v>155</v>
      </c>
    </row>
    <row r="594" spans="1:11" x14ac:dyDescent="0.3">
      <c r="A594" t="s">
        <v>4</v>
      </c>
      <c r="B594" t="s">
        <v>5</v>
      </c>
    </row>
    <row r="595" spans="1:11" x14ac:dyDescent="0.3">
      <c r="A595" t="s">
        <v>6</v>
      </c>
      <c r="B595" t="s">
        <v>14</v>
      </c>
    </row>
    <row r="596" spans="1:11" ht="15.6" x14ac:dyDescent="0.3">
      <c r="A596" s="1" t="s">
        <v>8</v>
      </c>
    </row>
    <row r="597" spans="1:11" x14ac:dyDescent="0.3">
      <c r="A597" t="s">
        <v>9</v>
      </c>
      <c r="B597" t="s">
        <v>10</v>
      </c>
      <c r="C597" t="s">
        <v>11</v>
      </c>
      <c r="D597" t="s">
        <v>6</v>
      </c>
      <c r="E597" t="s">
        <v>12</v>
      </c>
      <c r="F597" t="s">
        <v>4</v>
      </c>
      <c r="G597" t="s">
        <v>85</v>
      </c>
      <c r="H597" t="s">
        <v>86</v>
      </c>
      <c r="I597" t="s">
        <v>87</v>
      </c>
      <c r="J597" t="s">
        <v>46</v>
      </c>
      <c r="K597" t="s">
        <v>2</v>
      </c>
    </row>
    <row r="598" spans="1:11" ht="15.6" x14ac:dyDescent="0.3">
      <c r="A598" s="3" t="s">
        <v>170</v>
      </c>
      <c r="B598" s="3">
        <v>1</v>
      </c>
      <c r="C598" t="s">
        <v>73</v>
      </c>
      <c r="D598" s="3" t="s">
        <v>14</v>
      </c>
      <c r="E598" s="3"/>
      <c r="F598" s="3" t="s">
        <v>21</v>
      </c>
      <c r="G598" s="3"/>
      <c r="H598" s="3"/>
      <c r="I598" s="3">
        <v>100</v>
      </c>
      <c r="J598" s="3" t="s">
        <v>88</v>
      </c>
      <c r="K598" s="4" t="s">
        <v>155</v>
      </c>
    </row>
    <row r="599" spans="1:11" x14ac:dyDescent="0.3">
      <c r="A599" s="3" t="s">
        <v>141</v>
      </c>
      <c r="B599" s="3">
        <v>1.02</v>
      </c>
      <c r="C599" t="s">
        <v>73</v>
      </c>
      <c r="D599" s="3" t="s">
        <v>14</v>
      </c>
      <c r="E599" s="3"/>
      <c r="F599" s="3" t="s">
        <v>15</v>
      </c>
      <c r="G599" s="3"/>
      <c r="H599" s="3"/>
      <c r="I599" s="3"/>
      <c r="J599" s="3"/>
      <c r="K599" s="3" t="s">
        <v>151</v>
      </c>
    </row>
    <row r="600" spans="1:11" ht="15.6" x14ac:dyDescent="0.3">
      <c r="A600" t="s">
        <v>54</v>
      </c>
      <c r="B600">
        <f>(0.0028236*0.669)+0.208</f>
        <v>0.2098889884</v>
      </c>
      <c r="C600" t="s">
        <v>73</v>
      </c>
      <c r="D600" t="s">
        <v>7</v>
      </c>
      <c r="E600" s="3"/>
      <c r="F600" t="s">
        <v>15</v>
      </c>
      <c r="G600" s="3"/>
      <c r="H600" s="3"/>
      <c r="I600" s="3"/>
      <c r="J600" s="3"/>
      <c r="K600" s="4" t="s">
        <v>157</v>
      </c>
    </row>
    <row r="601" spans="1:11" x14ac:dyDescent="0.3">
      <c r="A601" t="s">
        <v>179</v>
      </c>
      <c r="B601">
        <f>0.061874*0.669</f>
        <v>4.1393706000000002E-2</v>
      </c>
      <c r="C601" s="3" t="s">
        <v>51</v>
      </c>
      <c r="D601" t="s">
        <v>17</v>
      </c>
      <c r="E601" s="3"/>
      <c r="F601" t="s">
        <v>15</v>
      </c>
      <c r="G601" s="3"/>
      <c r="H601" s="3"/>
      <c r="I601" s="3"/>
      <c r="J601" s="3"/>
      <c r="K601" t="s">
        <v>92</v>
      </c>
    </row>
    <row r="602" spans="1:11" x14ac:dyDescent="0.3">
      <c r="A602" t="s">
        <v>158</v>
      </c>
      <c r="B602">
        <f>0.000000034944*0.669</f>
        <v>2.3377536E-8</v>
      </c>
      <c r="C602" s="3" t="s">
        <v>51</v>
      </c>
      <c r="D602" t="s">
        <v>159</v>
      </c>
      <c r="E602" s="3"/>
      <c r="F602" t="s">
        <v>15</v>
      </c>
      <c r="G602" s="3"/>
      <c r="H602" s="3"/>
      <c r="I602" s="3"/>
      <c r="J602" s="3"/>
      <c r="K602" t="s">
        <v>160</v>
      </c>
    </row>
    <row r="603" spans="1:11" x14ac:dyDescent="0.3">
      <c r="A603" t="s">
        <v>161</v>
      </c>
      <c r="B603" s="8">
        <v>8.4800000000000005E-8</v>
      </c>
      <c r="C603" t="s">
        <v>31</v>
      </c>
      <c r="D603" t="s">
        <v>6</v>
      </c>
      <c r="E603" s="3"/>
      <c r="F603" t="s">
        <v>15</v>
      </c>
      <c r="G603" s="3"/>
      <c r="H603" s="3"/>
      <c r="I603" s="3"/>
      <c r="J603" s="3"/>
      <c r="K603" t="s">
        <v>162</v>
      </c>
    </row>
    <row r="604" spans="1:11" x14ac:dyDescent="0.3">
      <c r="A604" t="s">
        <v>163</v>
      </c>
      <c r="B604">
        <f>(0.00000521*0.669)+0.000010376</f>
        <v>1.386149E-5</v>
      </c>
      <c r="C604" s="3"/>
      <c r="D604" t="s">
        <v>14</v>
      </c>
      <c r="E604" t="s">
        <v>18</v>
      </c>
      <c r="F604" t="s">
        <v>19</v>
      </c>
      <c r="G604" s="3"/>
      <c r="H604" s="3"/>
      <c r="I604" s="3"/>
      <c r="J604" s="3"/>
      <c r="K604" s="3"/>
    </row>
    <row r="605" spans="1:11" x14ac:dyDescent="0.3">
      <c r="A605" t="s">
        <v>164</v>
      </c>
      <c r="B605">
        <f>(0.000000000597*0.669)+0.000000004</f>
        <v>4.3993930000000006E-9</v>
      </c>
      <c r="C605" s="3"/>
      <c r="D605" t="s">
        <v>14</v>
      </c>
      <c r="E605" t="s">
        <v>18</v>
      </c>
      <c r="F605" t="s">
        <v>19</v>
      </c>
      <c r="G605" s="3"/>
      <c r="H605" s="3"/>
      <c r="I605" s="3"/>
      <c r="J605" s="3"/>
      <c r="K605" s="3"/>
    </row>
    <row r="606" spans="1:11" x14ac:dyDescent="0.3">
      <c r="A606" t="s">
        <v>165</v>
      </c>
      <c r="B606">
        <f>(0.00018*0.669)+0.00018</f>
        <v>3.0042000000000003E-4</v>
      </c>
      <c r="C606" s="3"/>
      <c r="D606" t="s">
        <v>14</v>
      </c>
      <c r="E606" t="s">
        <v>18</v>
      </c>
      <c r="F606" t="s">
        <v>19</v>
      </c>
      <c r="G606" s="3"/>
      <c r="H606" s="3"/>
      <c r="I606" s="3"/>
      <c r="J606" s="3"/>
      <c r="K606" s="3"/>
    </row>
    <row r="607" spans="1:11" x14ac:dyDescent="0.3">
      <c r="A607" t="s">
        <v>166</v>
      </c>
      <c r="B607">
        <f>0.0000018*0.669</f>
        <v>1.2042E-6</v>
      </c>
      <c r="C607" s="3"/>
      <c r="D607" t="s">
        <v>14</v>
      </c>
      <c r="E607" t="s">
        <v>18</v>
      </c>
      <c r="F607" t="s">
        <v>19</v>
      </c>
      <c r="G607" s="3"/>
      <c r="H607" s="3"/>
      <c r="I607" s="3"/>
      <c r="J607" s="3"/>
      <c r="K607" s="3"/>
    </row>
    <row r="608" spans="1:11" x14ac:dyDescent="0.3">
      <c r="A608" s="3"/>
      <c r="B608" s="6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6" x14ac:dyDescent="0.3">
      <c r="A609" s="1" t="s">
        <v>0</v>
      </c>
      <c r="B609" s="1" t="s">
        <v>171</v>
      </c>
    </row>
    <row r="610" spans="1:11" x14ac:dyDescent="0.3">
      <c r="A610" t="s">
        <v>11</v>
      </c>
      <c r="B610" t="s">
        <v>73</v>
      </c>
    </row>
    <row r="611" spans="1:11" x14ac:dyDescent="0.3">
      <c r="A611" t="s">
        <v>1</v>
      </c>
      <c r="B611">
        <v>1</v>
      </c>
    </row>
    <row r="612" spans="1:11" ht="15.6" x14ac:dyDescent="0.3">
      <c r="A612" t="s">
        <v>2</v>
      </c>
      <c r="B612" s="4" t="s">
        <v>105</v>
      </c>
    </row>
    <row r="613" spans="1:11" x14ac:dyDescent="0.3">
      <c r="A613" t="s">
        <v>4</v>
      </c>
      <c r="B613" t="s">
        <v>5</v>
      </c>
    </row>
    <row r="614" spans="1:11" x14ac:dyDescent="0.3">
      <c r="A614" t="s">
        <v>6</v>
      </c>
      <c r="B614" t="s">
        <v>14</v>
      </c>
    </row>
    <row r="615" spans="1:11" ht="15.6" x14ac:dyDescent="0.3">
      <c r="A615" s="1" t="s">
        <v>8</v>
      </c>
    </row>
    <row r="616" spans="1:11" x14ac:dyDescent="0.3">
      <c r="A616" t="s">
        <v>9</v>
      </c>
      <c r="B616" t="s">
        <v>10</v>
      </c>
      <c r="C616" t="s">
        <v>11</v>
      </c>
      <c r="D616" t="s">
        <v>6</v>
      </c>
      <c r="E616" t="s">
        <v>12</v>
      </c>
      <c r="F616" t="s">
        <v>4</v>
      </c>
      <c r="G616" t="s">
        <v>85</v>
      </c>
      <c r="H616" t="s">
        <v>86</v>
      </c>
      <c r="I616" t="s">
        <v>87</v>
      </c>
      <c r="J616" t="s">
        <v>46</v>
      </c>
      <c r="K616" t="s">
        <v>2</v>
      </c>
    </row>
    <row r="617" spans="1:11" x14ac:dyDescent="0.3">
      <c r="A617" s="3" t="s">
        <v>171</v>
      </c>
      <c r="B617" s="3">
        <v>1</v>
      </c>
      <c r="C617" t="s">
        <v>73</v>
      </c>
      <c r="D617" s="3" t="s">
        <v>14</v>
      </c>
      <c r="E617" s="3"/>
      <c r="F617" s="3" t="s">
        <v>21</v>
      </c>
      <c r="G617" s="3"/>
      <c r="H617" s="3"/>
      <c r="I617" s="3">
        <v>100</v>
      </c>
      <c r="J617" s="3" t="s">
        <v>88</v>
      </c>
      <c r="K617" s="3" t="s">
        <v>105</v>
      </c>
    </row>
    <row r="618" spans="1:11" x14ac:dyDescent="0.3">
      <c r="A618" s="3" t="s">
        <v>131</v>
      </c>
      <c r="B618" s="3">
        <v>1.00057</v>
      </c>
      <c r="C618" t="s">
        <v>73</v>
      </c>
      <c r="D618" s="3" t="s">
        <v>14</v>
      </c>
      <c r="E618" s="3"/>
      <c r="F618" s="3" t="s">
        <v>15</v>
      </c>
      <c r="G618" s="3"/>
      <c r="H618" s="3"/>
      <c r="I618" s="3"/>
      <c r="J618" s="3"/>
      <c r="K618" s="3" t="s">
        <v>80</v>
      </c>
    </row>
    <row r="619" spans="1:11" x14ac:dyDescent="0.3">
      <c r="A619" t="s">
        <v>54</v>
      </c>
      <c r="B619" s="3">
        <v>6.7000000000000002E-3</v>
      </c>
      <c r="C619" t="s">
        <v>73</v>
      </c>
      <c r="D619" s="3" t="s">
        <v>7</v>
      </c>
      <c r="E619" s="3"/>
      <c r="F619" s="3" t="s">
        <v>15</v>
      </c>
      <c r="G619" s="3"/>
      <c r="H619" s="3"/>
      <c r="I619" s="3"/>
      <c r="J619" s="3"/>
      <c r="K619" s="3" t="s">
        <v>24</v>
      </c>
    </row>
    <row r="620" spans="1:11" x14ac:dyDescent="0.3">
      <c r="A620" s="3" t="s">
        <v>89</v>
      </c>
      <c r="B620" s="3">
        <v>-1.6799999999999999E-4</v>
      </c>
      <c r="C620" s="3" t="s">
        <v>51</v>
      </c>
      <c r="D620" s="3" t="s">
        <v>14</v>
      </c>
      <c r="E620" s="3"/>
      <c r="F620" s="3" t="s">
        <v>15</v>
      </c>
      <c r="G620" s="3"/>
      <c r="H620" s="3"/>
      <c r="I620" s="3"/>
      <c r="J620" s="3"/>
      <c r="K620" s="3" t="s">
        <v>90</v>
      </c>
    </row>
    <row r="621" spans="1:11" x14ac:dyDescent="0.3">
      <c r="A621" s="3" t="s">
        <v>91</v>
      </c>
      <c r="B621" s="6">
        <v>5.8399999999999999E-4</v>
      </c>
      <c r="C621" s="3" t="s">
        <v>51</v>
      </c>
      <c r="D621" s="3" t="s">
        <v>17</v>
      </c>
      <c r="E621" s="3"/>
      <c r="F621" s="3" t="s">
        <v>15</v>
      </c>
      <c r="G621" s="3"/>
      <c r="H621" s="3"/>
      <c r="I621" s="3"/>
      <c r="J621" s="3"/>
      <c r="K621" s="3" t="s">
        <v>92</v>
      </c>
    </row>
    <row r="622" spans="1:11" x14ac:dyDescent="0.3">
      <c r="A622" s="3" t="s">
        <v>93</v>
      </c>
      <c r="B622" s="6">
        <v>2.5999999999999998E-10</v>
      </c>
      <c r="C622" s="3" t="s">
        <v>51</v>
      </c>
      <c r="D622" s="3" t="s">
        <v>6</v>
      </c>
      <c r="E622" s="3"/>
      <c r="F622" s="3" t="s">
        <v>15</v>
      </c>
      <c r="G622" s="3"/>
      <c r="H622" s="3"/>
      <c r="I622" s="3"/>
      <c r="J622" s="3"/>
      <c r="K622" s="3" t="s">
        <v>94</v>
      </c>
    </row>
    <row r="623" spans="1:11" x14ac:dyDescent="0.3">
      <c r="A623" s="3" t="s">
        <v>95</v>
      </c>
      <c r="B623" s="6">
        <v>-6.2700000000000001E-6</v>
      </c>
      <c r="C623" s="3" t="s">
        <v>51</v>
      </c>
      <c r="D623" s="3" t="s">
        <v>14</v>
      </c>
      <c r="E623" s="3"/>
      <c r="F623" s="3" t="s">
        <v>15</v>
      </c>
      <c r="G623" s="3"/>
      <c r="H623" s="3"/>
      <c r="I623" s="3"/>
      <c r="J623" s="3"/>
      <c r="K623" s="3" t="s">
        <v>96</v>
      </c>
    </row>
    <row r="624" spans="1:11" x14ac:dyDescent="0.3">
      <c r="A624" s="3" t="s">
        <v>97</v>
      </c>
      <c r="B624" s="6">
        <v>-7.4999999999999993E-5</v>
      </c>
      <c r="C624" s="3" t="s">
        <v>51</v>
      </c>
      <c r="D624" s="3" t="s">
        <v>39</v>
      </c>
      <c r="E624" s="3"/>
      <c r="F624" s="3" t="s">
        <v>15</v>
      </c>
      <c r="G624" s="3"/>
      <c r="H624" s="3"/>
      <c r="I624" s="3"/>
      <c r="J624" s="3"/>
      <c r="K624" s="3" t="s">
        <v>98</v>
      </c>
    </row>
    <row r="625" spans="1:11" x14ac:dyDescent="0.3">
      <c r="A625" s="3" t="s">
        <v>82</v>
      </c>
      <c r="B625" s="6">
        <v>6.8900000000000005E-4</v>
      </c>
      <c r="C625" s="3" t="s">
        <v>51</v>
      </c>
      <c r="D625" s="3" t="s">
        <v>14</v>
      </c>
      <c r="E625" s="3"/>
      <c r="F625" s="3" t="s">
        <v>15</v>
      </c>
      <c r="G625" s="3"/>
      <c r="H625" s="3"/>
      <c r="I625" s="3"/>
      <c r="J625" s="3"/>
      <c r="K625" s="3" t="s">
        <v>84</v>
      </c>
    </row>
    <row r="626" spans="1:11" x14ac:dyDescent="0.3">
      <c r="A626" s="3" t="s">
        <v>99</v>
      </c>
      <c r="B626" s="3">
        <v>3.3599999999999998E-2</v>
      </c>
      <c r="C626" s="3" t="s">
        <v>51</v>
      </c>
      <c r="D626" s="3" t="s">
        <v>100</v>
      </c>
      <c r="E626" s="3"/>
      <c r="F626" s="3" t="s">
        <v>15</v>
      </c>
      <c r="G626" s="3"/>
      <c r="H626" s="3"/>
      <c r="I626" s="3"/>
      <c r="J626" s="3"/>
      <c r="K626" s="3" t="s">
        <v>101</v>
      </c>
    </row>
    <row r="627" spans="1:11" x14ac:dyDescent="0.3">
      <c r="A627" s="3" t="s">
        <v>102</v>
      </c>
      <c r="B627" s="3">
        <v>3.2599999999999997E-2</v>
      </c>
      <c r="C627" s="3" t="s">
        <v>51</v>
      </c>
      <c r="D627" s="3" t="s">
        <v>100</v>
      </c>
      <c r="E627" s="3"/>
      <c r="F627" s="3" t="s">
        <v>15</v>
      </c>
      <c r="G627" s="3"/>
      <c r="H627" s="3"/>
      <c r="I627" s="3"/>
      <c r="J627" s="3"/>
      <c r="K627" s="3" t="s">
        <v>103</v>
      </c>
    </row>
    <row r="628" spans="1:11" x14ac:dyDescent="0.3">
      <c r="A628" s="3" t="s">
        <v>107</v>
      </c>
      <c r="B628" s="6">
        <v>-6.8899999999999999E-7</v>
      </c>
      <c r="C628" s="3" t="s">
        <v>51</v>
      </c>
      <c r="D628" s="3" t="s">
        <v>39</v>
      </c>
      <c r="E628" s="3"/>
      <c r="F628" s="3" t="s">
        <v>15</v>
      </c>
      <c r="G628" s="3"/>
      <c r="H628" s="3"/>
      <c r="I628" s="3"/>
      <c r="J628" s="3"/>
      <c r="K628" s="3" t="s">
        <v>104</v>
      </c>
    </row>
    <row r="629" spans="1:11" ht="15.6" x14ac:dyDescent="0.3">
      <c r="A629" s="4"/>
      <c r="B629" s="5"/>
      <c r="G629" s="4"/>
    </row>
    <row r="630" spans="1:11" ht="15.6" x14ac:dyDescent="0.3">
      <c r="A630" s="1" t="s">
        <v>0</v>
      </c>
      <c r="B630" s="1" t="s">
        <v>172</v>
      </c>
    </row>
    <row r="631" spans="1:11" x14ac:dyDescent="0.3">
      <c r="A631" t="s">
        <v>11</v>
      </c>
      <c r="B631" t="s">
        <v>73</v>
      </c>
    </row>
    <row r="632" spans="1:11" x14ac:dyDescent="0.3">
      <c r="A632" t="s">
        <v>1</v>
      </c>
      <c r="B632">
        <v>1</v>
      </c>
    </row>
    <row r="633" spans="1:11" ht="15.6" x14ac:dyDescent="0.3">
      <c r="A633" t="s">
        <v>2</v>
      </c>
      <c r="B633" s="4" t="s">
        <v>152</v>
      </c>
    </row>
    <row r="634" spans="1:11" x14ac:dyDescent="0.3">
      <c r="A634" t="s">
        <v>4</v>
      </c>
      <c r="B634" t="s">
        <v>5</v>
      </c>
    </row>
    <row r="635" spans="1:11" x14ac:dyDescent="0.3">
      <c r="A635" t="s">
        <v>6</v>
      </c>
      <c r="B635" t="s">
        <v>14</v>
      </c>
    </row>
    <row r="636" spans="1:11" ht="15.6" x14ac:dyDescent="0.3">
      <c r="A636" s="1" t="s">
        <v>8</v>
      </c>
    </row>
    <row r="637" spans="1:11" x14ac:dyDescent="0.3">
      <c r="A637" t="s">
        <v>9</v>
      </c>
      <c r="B637" t="s">
        <v>10</v>
      </c>
      <c r="C637" t="s">
        <v>11</v>
      </c>
      <c r="D637" t="s">
        <v>6</v>
      </c>
      <c r="E637" t="s">
        <v>12</v>
      </c>
      <c r="F637" t="s">
        <v>4</v>
      </c>
      <c r="G637" t="s">
        <v>85</v>
      </c>
      <c r="H637" t="s">
        <v>86</v>
      </c>
      <c r="I637" t="s">
        <v>87</v>
      </c>
      <c r="J637" t="s">
        <v>46</v>
      </c>
      <c r="K637" t="s">
        <v>2</v>
      </c>
    </row>
    <row r="638" spans="1:11" ht="15.6" x14ac:dyDescent="0.3">
      <c r="A638" s="3" t="s">
        <v>172</v>
      </c>
      <c r="B638" s="3">
        <v>1</v>
      </c>
      <c r="C638" t="s">
        <v>73</v>
      </c>
      <c r="D638" s="3" t="s">
        <v>14</v>
      </c>
      <c r="E638" s="3"/>
      <c r="F638" s="3" t="s">
        <v>21</v>
      </c>
      <c r="G638" s="3"/>
      <c r="H638" s="3"/>
      <c r="I638" s="3">
        <v>100</v>
      </c>
      <c r="J638" s="3" t="s">
        <v>88</v>
      </c>
      <c r="K638" s="4" t="s">
        <v>152</v>
      </c>
    </row>
    <row r="639" spans="1:11" x14ac:dyDescent="0.3">
      <c r="A639" s="3" t="s">
        <v>124</v>
      </c>
      <c r="B639" s="3">
        <v>1.00057</v>
      </c>
      <c r="C639" t="s">
        <v>73</v>
      </c>
      <c r="D639" s="3" t="s">
        <v>14</v>
      </c>
      <c r="E639" s="3"/>
      <c r="F639" s="3" t="s">
        <v>15</v>
      </c>
      <c r="G639" s="3"/>
      <c r="H639" s="3"/>
      <c r="I639" s="3"/>
      <c r="J639" s="3"/>
      <c r="K639" s="3" t="s">
        <v>149</v>
      </c>
    </row>
    <row r="640" spans="1:11" x14ac:dyDescent="0.3">
      <c r="A640" t="s">
        <v>54</v>
      </c>
      <c r="B640" s="3">
        <v>6.7000000000000002E-3</v>
      </c>
      <c r="C640" t="s">
        <v>73</v>
      </c>
      <c r="D640" s="3" t="s">
        <v>7</v>
      </c>
      <c r="E640" s="3"/>
      <c r="F640" s="3" t="s">
        <v>15</v>
      </c>
      <c r="G640" s="3"/>
      <c r="H640" s="3"/>
      <c r="I640" s="3"/>
      <c r="J640" s="3"/>
      <c r="K640" s="3" t="s">
        <v>24</v>
      </c>
    </row>
    <row r="641" spans="1:11" x14ac:dyDescent="0.3">
      <c r="A641" s="3" t="s">
        <v>89</v>
      </c>
      <c r="B641" s="3">
        <v>-1.6799999999999999E-4</v>
      </c>
      <c r="C641" s="3" t="s">
        <v>51</v>
      </c>
      <c r="D641" s="3" t="s">
        <v>14</v>
      </c>
      <c r="E641" s="3"/>
      <c r="F641" s="3" t="s">
        <v>15</v>
      </c>
      <c r="G641" s="3"/>
      <c r="H641" s="3"/>
      <c r="I641" s="3"/>
      <c r="J641" s="3"/>
      <c r="K641" s="3" t="s">
        <v>90</v>
      </c>
    </row>
    <row r="642" spans="1:11" x14ac:dyDescent="0.3">
      <c r="A642" s="3" t="s">
        <v>91</v>
      </c>
      <c r="B642" s="6">
        <v>5.8399999999999999E-4</v>
      </c>
      <c r="C642" s="3" t="s">
        <v>51</v>
      </c>
      <c r="D642" s="3" t="s">
        <v>17</v>
      </c>
      <c r="E642" s="3"/>
      <c r="F642" s="3" t="s">
        <v>15</v>
      </c>
      <c r="G642" s="3"/>
      <c r="H642" s="3"/>
      <c r="I642" s="3"/>
      <c r="J642" s="3"/>
      <c r="K642" s="3" t="s">
        <v>92</v>
      </c>
    </row>
    <row r="643" spans="1:11" x14ac:dyDescent="0.3">
      <c r="A643" s="3" t="s">
        <v>93</v>
      </c>
      <c r="B643" s="6">
        <v>2.5999999999999998E-10</v>
      </c>
      <c r="C643" s="3" t="s">
        <v>51</v>
      </c>
      <c r="D643" s="3" t="s">
        <v>6</v>
      </c>
      <c r="E643" s="3"/>
      <c r="F643" s="3" t="s">
        <v>15</v>
      </c>
      <c r="G643" s="3"/>
      <c r="H643" s="3"/>
      <c r="I643" s="3"/>
      <c r="J643" s="3"/>
      <c r="K643" s="3" t="s">
        <v>94</v>
      </c>
    </row>
    <row r="644" spans="1:11" x14ac:dyDescent="0.3">
      <c r="A644" s="3" t="s">
        <v>95</v>
      </c>
      <c r="B644" s="6">
        <v>-6.2700000000000001E-6</v>
      </c>
      <c r="C644" s="3" t="s">
        <v>51</v>
      </c>
      <c r="D644" s="3" t="s">
        <v>14</v>
      </c>
      <c r="E644" s="3"/>
      <c r="F644" s="3" t="s">
        <v>15</v>
      </c>
      <c r="G644" s="3"/>
      <c r="H644" s="3"/>
      <c r="I644" s="3"/>
      <c r="J644" s="3"/>
      <c r="K644" s="3" t="s">
        <v>96</v>
      </c>
    </row>
    <row r="645" spans="1:11" x14ac:dyDescent="0.3">
      <c r="A645" s="3" t="s">
        <v>97</v>
      </c>
      <c r="B645" s="6">
        <v>-7.4999999999999993E-5</v>
      </c>
      <c r="C645" s="3" t="s">
        <v>51</v>
      </c>
      <c r="D645" s="3" t="s">
        <v>39</v>
      </c>
      <c r="E645" s="3"/>
      <c r="F645" s="3" t="s">
        <v>15</v>
      </c>
      <c r="G645" s="3"/>
      <c r="H645" s="3"/>
      <c r="I645" s="3"/>
      <c r="J645" s="3"/>
      <c r="K645" s="3" t="s">
        <v>98</v>
      </c>
    </row>
    <row r="646" spans="1:11" x14ac:dyDescent="0.3">
      <c r="A646" s="3" t="s">
        <v>82</v>
      </c>
      <c r="B646" s="6">
        <v>6.8900000000000005E-4</v>
      </c>
      <c r="C646" s="3" t="s">
        <v>51</v>
      </c>
      <c r="D646" s="3" t="s">
        <v>14</v>
      </c>
      <c r="E646" s="3"/>
      <c r="F646" s="3" t="s">
        <v>15</v>
      </c>
      <c r="G646" s="3"/>
      <c r="H646" s="3"/>
      <c r="I646" s="3"/>
      <c r="J646" s="3"/>
      <c r="K646" s="3" t="s">
        <v>84</v>
      </c>
    </row>
    <row r="647" spans="1:11" x14ac:dyDescent="0.3">
      <c r="A647" s="3" t="s">
        <v>99</v>
      </c>
      <c r="B647" s="3">
        <v>3.3599999999999998E-2</v>
      </c>
      <c r="C647" s="3" t="s">
        <v>51</v>
      </c>
      <c r="D647" s="3" t="s">
        <v>100</v>
      </c>
      <c r="E647" s="3"/>
      <c r="F647" s="3" t="s">
        <v>15</v>
      </c>
      <c r="G647" s="3"/>
      <c r="H647" s="3"/>
      <c r="I647" s="3"/>
      <c r="J647" s="3"/>
      <c r="K647" s="3" t="s">
        <v>101</v>
      </c>
    </row>
    <row r="648" spans="1:11" x14ac:dyDescent="0.3">
      <c r="A648" s="3" t="s">
        <v>102</v>
      </c>
      <c r="B648" s="3">
        <v>3.2599999999999997E-2</v>
      </c>
      <c r="C648" s="3" t="s">
        <v>51</v>
      </c>
      <c r="D648" s="3" t="s">
        <v>100</v>
      </c>
      <c r="E648" s="3"/>
      <c r="F648" s="3" t="s">
        <v>15</v>
      </c>
      <c r="G648" s="3"/>
      <c r="H648" s="3"/>
      <c r="I648" s="3"/>
      <c r="J648" s="3"/>
      <c r="K648" s="3" t="s">
        <v>103</v>
      </c>
    </row>
    <row r="649" spans="1:11" x14ac:dyDescent="0.3">
      <c r="A649" s="3" t="s">
        <v>107</v>
      </c>
      <c r="B649" s="6">
        <v>-6.8899999999999999E-7</v>
      </c>
      <c r="C649" s="3" t="s">
        <v>51</v>
      </c>
      <c r="D649" s="3" t="s">
        <v>39</v>
      </c>
      <c r="E649" s="3"/>
      <c r="F649" s="3" t="s">
        <v>15</v>
      </c>
      <c r="G649" s="3"/>
      <c r="H649" s="3"/>
      <c r="I649" s="3"/>
      <c r="J649" s="3"/>
      <c r="K649" s="3" t="s">
        <v>104</v>
      </c>
    </row>
    <row r="650" spans="1:11" ht="15.6" x14ac:dyDescent="0.3">
      <c r="A650" s="4"/>
      <c r="B650" s="5"/>
      <c r="G650" s="4"/>
    </row>
    <row r="651" spans="1:11" ht="15.6" x14ac:dyDescent="0.3">
      <c r="A651" s="1" t="s">
        <v>0</v>
      </c>
      <c r="B651" s="1" t="s">
        <v>173</v>
      </c>
    </row>
    <row r="652" spans="1:11" x14ac:dyDescent="0.3">
      <c r="A652" t="s">
        <v>11</v>
      </c>
      <c r="B652" t="s">
        <v>73</v>
      </c>
    </row>
    <row r="653" spans="1:11" x14ac:dyDescent="0.3">
      <c r="A653" t="s">
        <v>1</v>
      </c>
      <c r="B653">
        <v>1</v>
      </c>
    </row>
    <row r="654" spans="1:11" ht="15.6" x14ac:dyDescent="0.3">
      <c r="A654" t="s">
        <v>2</v>
      </c>
      <c r="B654" s="4" t="s">
        <v>153</v>
      </c>
    </row>
    <row r="655" spans="1:11" x14ac:dyDescent="0.3">
      <c r="A655" t="s">
        <v>4</v>
      </c>
      <c r="B655" t="s">
        <v>5</v>
      </c>
    </row>
    <row r="656" spans="1:11" x14ac:dyDescent="0.3">
      <c r="A656" t="s">
        <v>6</v>
      </c>
      <c r="B656" t="s">
        <v>14</v>
      </c>
    </row>
    <row r="657" spans="1:11" ht="15.6" x14ac:dyDescent="0.3">
      <c r="A657" s="1" t="s">
        <v>8</v>
      </c>
    </row>
    <row r="658" spans="1:11" x14ac:dyDescent="0.3">
      <c r="A658" t="s">
        <v>9</v>
      </c>
      <c r="B658" t="s">
        <v>10</v>
      </c>
      <c r="C658" t="s">
        <v>11</v>
      </c>
      <c r="D658" t="s">
        <v>6</v>
      </c>
      <c r="E658" t="s">
        <v>12</v>
      </c>
      <c r="F658" t="s">
        <v>4</v>
      </c>
      <c r="G658" t="s">
        <v>85</v>
      </c>
      <c r="H658" t="s">
        <v>86</v>
      </c>
      <c r="I658" t="s">
        <v>87</v>
      </c>
      <c r="J658" t="s">
        <v>46</v>
      </c>
      <c r="K658" t="s">
        <v>2</v>
      </c>
    </row>
    <row r="659" spans="1:11" ht="15.6" x14ac:dyDescent="0.3">
      <c r="A659" s="3" t="s">
        <v>173</v>
      </c>
      <c r="B659" s="3">
        <v>1</v>
      </c>
      <c r="C659" t="s">
        <v>73</v>
      </c>
      <c r="D659" s="3" t="s">
        <v>14</v>
      </c>
      <c r="E659" s="3"/>
      <c r="F659" s="3" t="s">
        <v>21</v>
      </c>
      <c r="G659" s="3"/>
      <c r="H659" s="3"/>
      <c r="I659" s="3">
        <v>100</v>
      </c>
      <c r="J659" s="3" t="s">
        <v>88</v>
      </c>
      <c r="K659" s="4" t="s">
        <v>154</v>
      </c>
    </row>
    <row r="660" spans="1:11" x14ac:dyDescent="0.3">
      <c r="A660" s="3" t="s">
        <v>133</v>
      </c>
      <c r="B660" s="3">
        <v>1.00057</v>
      </c>
      <c r="C660" t="s">
        <v>73</v>
      </c>
      <c r="D660" s="3" t="s">
        <v>14</v>
      </c>
      <c r="E660" s="3"/>
      <c r="F660" s="3" t="s">
        <v>15</v>
      </c>
      <c r="G660" s="3"/>
      <c r="H660" s="3"/>
      <c r="I660" s="3"/>
      <c r="J660" s="3"/>
      <c r="K660" s="3" t="s">
        <v>150</v>
      </c>
    </row>
    <row r="661" spans="1:11" x14ac:dyDescent="0.3">
      <c r="A661" t="s">
        <v>54</v>
      </c>
      <c r="B661" s="3">
        <v>6.7000000000000002E-3</v>
      </c>
      <c r="C661" t="s">
        <v>73</v>
      </c>
      <c r="D661" s="3" t="s">
        <v>7</v>
      </c>
      <c r="E661" s="3"/>
      <c r="F661" s="3" t="s">
        <v>15</v>
      </c>
      <c r="G661" s="3"/>
      <c r="H661" s="3"/>
      <c r="I661" s="3"/>
      <c r="J661" s="3"/>
      <c r="K661" s="3" t="s">
        <v>24</v>
      </c>
    </row>
    <row r="662" spans="1:11" x14ac:dyDescent="0.3">
      <c r="A662" s="3" t="s">
        <v>89</v>
      </c>
      <c r="B662" s="3">
        <v>-1.6799999999999999E-4</v>
      </c>
      <c r="C662" s="3" t="s">
        <v>51</v>
      </c>
      <c r="D662" s="3" t="s">
        <v>14</v>
      </c>
      <c r="E662" s="3"/>
      <c r="F662" s="3" t="s">
        <v>15</v>
      </c>
      <c r="G662" s="3"/>
      <c r="H662" s="3"/>
      <c r="I662" s="3"/>
      <c r="J662" s="3"/>
      <c r="K662" s="3" t="s">
        <v>90</v>
      </c>
    </row>
    <row r="663" spans="1:11" x14ac:dyDescent="0.3">
      <c r="A663" s="3" t="s">
        <v>91</v>
      </c>
      <c r="B663" s="6">
        <v>5.8399999999999999E-4</v>
      </c>
      <c r="C663" s="3" t="s">
        <v>51</v>
      </c>
      <c r="D663" s="3" t="s">
        <v>17</v>
      </c>
      <c r="E663" s="3"/>
      <c r="F663" s="3" t="s">
        <v>15</v>
      </c>
      <c r="G663" s="3"/>
      <c r="H663" s="3"/>
      <c r="I663" s="3"/>
      <c r="J663" s="3"/>
      <c r="K663" s="3" t="s">
        <v>92</v>
      </c>
    </row>
    <row r="664" spans="1:11" x14ac:dyDescent="0.3">
      <c r="A664" s="3" t="s">
        <v>93</v>
      </c>
      <c r="B664" s="6">
        <v>2.5999999999999998E-10</v>
      </c>
      <c r="C664" s="3" t="s">
        <v>51</v>
      </c>
      <c r="D664" s="3" t="s">
        <v>6</v>
      </c>
      <c r="E664" s="3"/>
      <c r="F664" s="3" t="s">
        <v>15</v>
      </c>
      <c r="G664" s="3"/>
      <c r="H664" s="3"/>
      <c r="I664" s="3"/>
      <c r="J664" s="3"/>
      <c r="K664" s="3" t="s">
        <v>94</v>
      </c>
    </row>
    <row r="665" spans="1:11" x14ac:dyDescent="0.3">
      <c r="A665" s="3" t="s">
        <v>95</v>
      </c>
      <c r="B665" s="6">
        <v>-6.2700000000000001E-6</v>
      </c>
      <c r="C665" s="3" t="s">
        <v>51</v>
      </c>
      <c r="D665" s="3" t="s">
        <v>14</v>
      </c>
      <c r="E665" s="3"/>
      <c r="F665" s="3" t="s">
        <v>15</v>
      </c>
      <c r="G665" s="3"/>
      <c r="H665" s="3"/>
      <c r="I665" s="3"/>
      <c r="J665" s="3"/>
      <c r="K665" s="3" t="s">
        <v>96</v>
      </c>
    </row>
    <row r="666" spans="1:11" x14ac:dyDescent="0.3">
      <c r="A666" s="3" t="s">
        <v>97</v>
      </c>
      <c r="B666" s="6">
        <v>-7.4999999999999993E-5</v>
      </c>
      <c r="C666" s="3" t="s">
        <v>51</v>
      </c>
      <c r="D666" s="3" t="s">
        <v>39</v>
      </c>
      <c r="E666" s="3"/>
      <c r="F666" s="3" t="s">
        <v>15</v>
      </c>
      <c r="G666" s="3"/>
      <c r="H666" s="3"/>
      <c r="I666" s="3"/>
      <c r="J666" s="3"/>
      <c r="K666" s="3" t="s">
        <v>98</v>
      </c>
    </row>
    <row r="667" spans="1:11" x14ac:dyDescent="0.3">
      <c r="A667" s="3" t="s">
        <v>82</v>
      </c>
      <c r="B667" s="6">
        <v>6.8900000000000005E-4</v>
      </c>
      <c r="C667" s="3" t="s">
        <v>51</v>
      </c>
      <c r="D667" s="3" t="s">
        <v>14</v>
      </c>
      <c r="E667" s="3"/>
      <c r="F667" s="3" t="s">
        <v>15</v>
      </c>
      <c r="G667" s="3"/>
      <c r="H667" s="3"/>
      <c r="I667" s="3"/>
      <c r="J667" s="3"/>
      <c r="K667" s="3" t="s">
        <v>84</v>
      </c>
    </row>
    <row r="668" spans="1:11" x14ac:dyDescent="0.3">
      <c r="A668" s="3" t="s">
        <v>99</v>
      </c>
      <c r="B668" s="3">
        <v>3.3599999999999998E-2</v>
      </c>
      <c r="C668" s="3" t="s">
        <v>51</v>
      </c>
      <c r="D668" s="3" t="s">
        <v>100</v>
      </c>
      <c r="E668" s="3"/>
      <c r="F668" s="3" t="s">
        <v>15</v>
      </c>
      <c r="G668" s="3"/>
      <c r="H668" s="3"/>
      <c r="I668" s="3"/>
      <c r="J668" s="3"/>
      <c r="K668" s="3" t="s">
        <v>101</v>
      </c>
    </row>
    <row r="669" spans="1:11" x14ac:dyDescent="0.3">
      <c r="A669" s="3" t="s">
        <v>102</v>
      </c>
      <c r="B669" s="3">
        <v>3.2599999999999997E-2</v>
      </c>
      <c r="C669" s="3" t="s">
        <v>51</v>
      </c>
      <c r="D669" s="3" t="s">
        <v>100</v>
      </c>
      <c r="E669" s="3"/>
      <c r="F669" s="3" t="s">
        <v>15</v>
      </c>
      <c r="G669" s="3"/>
      <c r="H669" s="3"/>
      <c r="I669" s="3"/>
      <c r="J669" s="3"/>
      <c r="K669" s="3" t="s">
        <v>103</v>
      </c>
    </row>
    <row r="670" spans="1:11" x14ac:dyDescent="0.3">
      <c r="A670" s="3" t="s">
        <v>107</v>
      </c>
      <c r="B670" s="6">
        <v>-6.8899999999999999E-7</v>
      </c>
      <c r="C670" s="3" t="s">
        <v>51</v>
      </c>
      <c r="D670" s="3" t="s">
        <v>39</v>
      </c>
      <c r="E670" s="3"/>
      <c r="F670" s="3" t="s">
        <v>15</v>
      </c>
      <c r="G670" s="3"/>
      <c r="H670" s="3"/>
      <c r="I670" s="3"/>
      <c r="J670" s="3"/>
      <c r="K670" s="3" t="s">
        <v>104</v>
      </c>
    </row>
    <row r="671" spans="1:11" ht="15.6" x14ac:dyDescent="0.3">
      <c r="A671" s="4"/>
      <c r="B671" s="5"/>
      <c r="G671" s="4"/>
    </row>
    <row r="672" spans="1:11" ht="15.6" x14ac:dyDescent="0.3">
      <c r="A672" s="1" t="s">
        <v>0</v>
      </c>
      <c r="B672" s="1" t="s">
        <v>174</v>
      </c>
    </row>
    <row r="673" spans="1:11" x14ac:dyDescent="0.3">
      <c r="A673" t="s">
        <v>11</v>
      </c>
      <c r="B673" t="s">
        <v>73</v>
      </c>
    </row>
    <row r="674" spans="1:11" x14ac:dyDescent="0.3">
      <c r="A674" t="s">
        <v>1</v>
      </c>
      <c r="B674">
        <v>1</v>
      </c>
    </row>
    <row r="675" spans="1:11" ht="15.6" x14ac:dyDescent="0.3">
      <c r="A675" t="s">
        <v>2</v>
      </c>
      <c r="B675" s="4" t="s">
        <v>106</v>
      </c>
    </row>
    <row r="676" spans="1:11" x14ac:dyDescent="0.3">
      <c r="A676" t="s">
        <v>4</v>
      </c>
      <c r="B676" t="s">
        <v>5</v>
      </c>
    </row>
    <row r="677" spans="1:11" x14ac:dyDescent="0.3">
      <c r="A677" t="s">
        <v>6</v>
      </c>
      <c r="B677" t="s">
        <v>14</v>
      </c>
    </row>
    <row r="678" spans="1:11" ht="15.6" x14ac:dyDescent="0.3">
      <c r="A678" s="1" t="s">
        <v>8</v>
      </c>
    </row>
    <row r="679" spans="1:11" x14ac:dyDescent="0.3">
      <c r="A679" t="s">
        <v>9</v>
      </c>
      <c r="B679" t="s">
        <v>10</v>
      </c>
      <c r="C679" t="s">
        <v>11</v>
      </c>
      <c r="D679" t="s">
        <v>6</v>
      </c>
      <c r="E679" t="s">
        <v>12</v>
      </c>
      <c r="F679" t="s">
        <v>4</v>
      </c>
      <c r="G679" t="s">
        <v>85</v>
      </c>
      <c r="H679" t="s">
        <v>86</v>
      </c>
      <c r="I679" t="s">
        <v>87</v>
      </c>
      <c r="J679" t="s">
        <v>46</v>
      </c>
      <c r="K679" t="s">
        <v>2</v>
      </c>
    </row>
    <row r="680" spans="1:11" x14ac:dyDescent="0.3">
      <c r="A680" s="3" t="s">
        <v>174</v>
      </c>
      <c r="B680" s="3">
        <v>1</v>
      </c>
      <c r="C680" t="s">
        <v>73</v>
      </c>
      <c r="D680" s="3" t="s">
        <v>14</v>
      </c>
      <c r="E680" s="3"/>
      <c r="F680" s="3" t="s">
        <v>21</v>
      </c>
      <c r="G680" s="3"/>
      <c r="H680" s="3"/>
      <c r="I680" s="3">
        <v>100</v>
      </c>
      <c r="J680" s="3" t="s">
        <v>88</v>
      </c>
      <c r="K680" s="3" t="s">
        <v>106</v>
      </c>
    </row>
    <row r="681" spans="1:11" x14ac:dyDescent="0.3">
      <c r="A681" s="3" t="s">
        <v>130</v>
      </c>
      <c r="B681" s="3">
        <v>1.00057</v>
      </c>
      <c r="C681" t="s">
        <v>73</v>
      </c>
      <c r="D681" s="3" t="s">
        <v>14</v>
      </c>
      <c r="E681" s="3"/>
      <c r="F681" s="3" t="s">
        <v>15</v>
      </c>
      <c r="G681" s="3"/>
      <c r="H681" s="3"/>
      <c r="I681" s="3"/>
      <c r="J681" s="3"/>
      <c r="K681" s="3" t="s">
        <v>148</v>
      </c>
    </row>
    <row r="682" spans="1:11" x14ac:dyDescent="0.3">
      <c r="A682" t="s">
        <v>54</v>
      </c>
      <c r="B682" s="3">
        <v>6.7000000000000002E-3</v>
      </c>
      <c r="C682" t="s">
        <v>73</v>
      </c>
      <c r="D682" s="3" t="s">
        <v>7</v>
      </c>
      <c r="E682" s="3"/>
      <c r="F682" s="3" t="s">
        <v>15</v>
      </c>
      <c r="G682" s="3"/>
      <c r="H682" s="3"/>
      <c r="I682" s="3"/>
      <c r="J682" s="3"/>
      <c r="K682" s="3" t="s">
        <v>24</v>
      </c>
    </row>
    <row r="683" spans="1:11" x14ac:dyDescent="0.3">
      <c r="A683" s="3" t="s">
        <v>89</v>
      </c>
      <c r="B683" s="3">
        <v>-1.6799999999999999E-4</v>
      </c>
      <c r="C683" s="3" t="s">
        <v>51</v>
      </c>
      <c r="D683" s="3" t="s">
        <v>14</v>
      </c>
      <c r="E683" s="3"/>
      <c r="F683" s="3" t="s">
        <v>15</v>
      </c>
      <c r="G683" s="3"/>
      <c r="H683" s="3"/>
      <c r="I683" s="3"/>
      <c r="J683" s="3"/>
      <c r="K683" s="3" t="s">
        <v>90</v>
      </c>
    </row>
    <row r="684" spans="1:11" x14ac:dyDescent="0.3">
      <c r="A684" s="3" t="s">
        <v>91</v>
      </c>
      <c r="B684" s="6">
        <v>5.8399999999999999E-4</v>
      </c>
      <c r="C684" s="3" t="s">
        <v>51</v>
      </c>
      <c r="D684" s="3" t="s">
        <v>17</v>
      </c>
      <c r="E684" s="3"/>
      <c r="F684" s="3" t="s">
        <v>15</v>
      </c>
      <c r="G684" s="3"/>
      <c r="H684" s="3"/>
      <c r="I684" s="3"/>
      <c r="J684" s="3"/>
      <c r="K684" s="3" t="s">
        <v>92</v>
      </c>
    </row>
    <row r="685" spans="1:11" x14ac:dyDescent="0.3">
      <c r="A685" s="3" t="s">
        <v>93</v>
      </c>
      <c r="B685" s="6">
        <v>2.5999999999999998E-10</v>
      </c>
      <c r="C685" s="3" t="s">
        <v>51</v>
      </c>
      <c r="D685" s="3" t="s">
        <v>6</v>
      </c>
      <c r="E685" s="3"/>
      <c r="F685" s="3" t="s">
        <v>15</v>
      </c>
      <c r="G685" s="3"/>
      <c r="H685" s="3"/>
      <c r="I685" s="3"/>
      <c r="J685" s="3"/>
      <c r="K685" s="3" t="s">
        <v>94</v>
      </c>
    </row>
    <row r="686" spans="1:11" x14ac:dyDescent="0.3">
      <c r="A686" s="3" t="s">
        <v>95</v>
      </c>
      <c r="B686" s="6">
        <v>-6.2700000000000001E-6</v>
      </c>
      <c r="C686" s="3" t="s">
        <v>51</v>
      </c>
      <c r="D686" s="3" t="s">
        <v>14</v>
      </c>
      <c r="E686" s="3"/>
      <c r="F686" s="3" t="s">
        <v>15</v>
      </c>
      <c r="G686" s="3"/>
      <c r="H686" s="3"/>
      <c r="I686" s="3"/>
      <c r="J686" s="3"/>
      <c r="K686" s="3" t="s">
        <v>96</v>
      </c>
    </row>
    <row r="687" spans="1:11" x14ac:dyDescent="0.3">
      <c r="A687" s="3" t="s">
        <v>97</v>
      </c>
      <c r="B687" s="6">
        <v>-7.4999999999999993E-5</v>
      </c>
      <c r="C687" s="3" t="s">
        <v>51</v>
      </c>
      <c r="D687" s="3" t="s">
        <v>39</v>
      </c>
      <c r="E687" s="3"/>
      <c r="F687" s="3" t="s">
        <v>15</v>
      </c>
      <c r="G687" s="3"/>
      <c r="H687" s="3"/>
      <c r="I687" s="3"/>
      <c r="J687" s="3"/>
      <c r="K687" s="3" t="s">
        <v>98</v>
      </c>
    </row>
    <row r="688" spans="1:11" x14ac:dyDescent="0.3">
      <c r="A688" s="3" t="s">
        <v>82</v>
      </c>
      <c r="B688" s="6">
        <v>6.8900000000000005E-4</v>
      </c>
      <c r="C688" s="3" t="s">
        <v>51</v>
      </c>
      <c r="D688" s="3" t="s">
        <v>14</v>
      </c>
      <c r="E688" s="3"/>
      <c r="F688" s="3" t="s">
        <v>15</v>
      </c>
      <c r="G688" s="3"/>
      <c r="H688" s="3"/>
      <c r="I688" s="3"/>
      <c r="J688" s="3"/>
      <c r="K688" s="3" t="s">
        <v>84</v>
      </c>
    </row>
    <row r="689" spans="1:11" x14ac:dyDescent="0.3">
      <c r="A689" s="3" t="s">
        <v>99</v>
      </c>
      <c r="B689" s="3">
        <v>3.3599999999999998E-2</v>
      </c>
      <c r="C689" s="3" t="s">
        <v>51</v>
      </c>
      <c r="D689" s="3" t="s">
        <v>100</v>
      </c>
      <c r="E689" s="3"/>
      <c r="F689" s="3" t="s">
        <v>15</v>
      </c>
      <c r="G689" s="3"/>
      <c r="H689" s="3"/>
      <c r="I689" s="3"/>
      <c r="J689" s="3"/>
      <c r="K689" s="3" t="s">
        <v>101</v>
      </c>
    </row>
    <row r="690" spans="1:11" x14ac:dyDescent="0.3">
      <c r="A690" s="3" t="s">
        <v>102</v>
      </c>
      <c r="B690" s="3">
        <v>3.2599999999999997E-2</v>
      </c>
      <c r="C690" s="3" t="s">
        <v>51</v>
      </c>
      <c r="D690" s="3" t="s">
        <v>100</v>
      </c>
      <c r="E690" s="3"/>
      <c r="F690" s="3" t="s">
        <v>15</v>
      </c>
      <c r="G690" s="3"/>
      <c r="H690" s="3"/>
      <c r="I690" s="3"/>
      <c r="J690" s="3"/>
      <c r="K690" s="3" t="s">
        <v>103</v>
      </c>
    </row>
    <row r="691" spans="1:11" x14ac:dyDescent="0.3">
      <c r="A691" s="3" t="s">
        <v>107</v>
      </c>
      <c r="B691" s="6">
        <v>-6.8899999999999999E-7</v>
      </c>
      <c r="C691" s="3" t="s">
        <v>51</v>
      </c>
      <c r="D691" s="3" t="s">
        <v>39</v>
      </c>
      <c r="E691" s="3"/>
      <c r="F691" s="3" t="s">
        <v>15</v>
      </c>
      <c r="G691" s="3"/>
      <c r="H691" s="3"/>
      <c r="I691" s="3"/>
      <c r="J691" s="3"/>
      <c r="K691" s="3" t="s">
        <v>104</v>
      </c>
    </row>
    <row r="693" spans="1:11" ht="15.6" x14ac:dyDescent="0.3">
      <c r="A693" s="1" t="s">
        <v>0</v>
      </c>
      <c r="B693" s="1" t="s">
        <v>175</v>
      </c>
    </row>
    <row r="694" spans="1:11" x14ac:dyDescent="0.3">
      <c r="A694" t="s">
        <v>11</v>
      </c>
      <c r="B694" t="s">
        <v>73</v>
      </c>
    </row>
    <row r="695" spans="1:11" x14ac:dyDescent="0.3">
      <c r="A695" t="s">
        <v>1</v>
      </c>
      <c r="B695">
        <v>1</v>
      </c>
    </row>
    <row r="696" spans="1:11" ht="15.6" x14ac:dyDescent="0.3">
      <c r="A696" t="s">
        <v>2</v>
      </c>
      <c r="B696" s="4" t="s">
        <v>105</v>
      </c>
    </row>
    <row r="697" spans="1:11" x14ac:dyDescent="0.3">
      <c r="A697" t="s">
        <v>4</v>
      </c>
      <c r="B697" t="s">
        <v>5</v>
      </c>
    </row>
    <row r="698" spans="1:11" x14ac:dyDescent="0.3">
      <c r="A698" t="s">
        <v>6</v>
      </c>
      <c r="B698" t="s">
        <v>14</v>
      </c>
    </row>
    <row r="699" spans="1:11" ht="15.6" x14ac:dyDescent="0.3">
      <c r="A699" s="1" t="s">
        <v>8</v>
      </c>
    </row>
    <row r="700" spans="1:11" x14ac:dyDescent="0.3">
      <c r="A700" t="s">
        <v>9</v>
      </c>
      <c r="B700" t="s">
        <v>10</v>
      </c>
      <c r="C700" t="s">
        <v>11</v>
      </c>
      <c r="D700" t="s">
        <v>6</v>
      </c>
      <c r="E700" t="s">
        <v>12</v>
      </c>
      <c r="F700" t="s">
        <v>4</v>
      </c>
      <c r="G700" t="s">
        <v>85</v>
      </c>
      <c r="H700" t="s">
        <v>86</v>
      </c>
      <c r="I700" t="s">
        <v>87</v>
      </c>
      <c r="J700" t="s">
        <v>46</v>
      </c>
      <c r="K700" t="s">
        <v>2</v>
      </c>
    </row>
    <row r="701" spans="1:11" x14ac:dyDescent="0.3">
      <c r="A701" s="3" t="s">
        <v>175</v>
      </c>
      <c r="B701" s="3">
        <v>1</v>
      </c>
      <c r="C701" t="s">
        <v>73</v>
      </c>
      <c r="D701" s="3" t="s">
        <v>14</v>
      </c>
      <c r="E701" s="3"/>
      <c r="F701" s="3" t="s">
        <v>21</v>
      </c>
      <c r="G701" s="3"/>
      <c r="H701" s="3"/>
      <c r="I701" s="3">
        <v>100</v>
      </c>
      <c r="J701" s="3" t="s">
        <v>88</v>
      </c>
      <c r="K701" s="3" t="s">
        <v>105</v>
      </c>
    </row>
    <row r="702" spans="1:11" x14ac:dyDescent="0.3">
      <c r="A702" s="3" t="s">
        <v>121</v>
      </c>
      <c r="B702" s="3">
        <v>1.00057</v>
      </c>
      <c r="C702" t="s">
        <v>73</v>
      </c>
      <c r="D702" s="3" t="s">
        <v>14</v>
      </c>
      <c r="E702" s="3"/>
      <c r="F702" s="3" t="s">
        <v>15</v>
      </c>
      <c r="G702" s="3"/>
      <c r="H702" s="3"/>
      <c r="I702" s="3"/>
      <c r="J702" s="3"/>
      <c r="K702" s="3" t="s">
        <v>80</v>
      </c>
    </row>
    <row r="703" spans="1:11" x14ac:dyDescent="0.3">
      <c r="A703" t="s">
        <v>54</v>
      </c>
      <c r="B703" s="3">
        <v>6.7000000000000002E-3</v>
      </c>
      <c r="C703" t="s">
        <v>73</v>
      </c>
      <c r="D703" s="3" t="s">
        <v>7</v>
      </c>
      <c r="E703" s="3"/>
      <c r="F703" s="3" t="s">
        <v>15</v>
      </c>
      <c r="G703" s="3"/>
      <c r="H703" s="3"/>
      <c r="I703" s="3"/>
      <c r="J703" s="3"/>
      <c r="K703" s="3" t="s">
        <v>24</v>
      </c>
    </row>
    <row r="704" spans="1:11" x14ac:dyDescent="0.3">
      <c r="A704" s="3" t="s">
        <v>89</v>
      </c>
      <c r="B704" s="3">
        <v>-1.6799999999999999E-4</v>
      </c>
      <c r="C704" s="3" t="s">
        <v>51</v>
      </c>
      <c r="D704" s="3" t="s">
        <v>14</v>
      </c>
      <c r="E704" s="3"/>
      <c r="F704" s="3" t="s">
        <v>15</v>
      </c>
      <c r="G704" s="3"/>
      <c r="H704" s="3"/>
      <c r="I704" s="3"/>
      <c r="J704" s="3"/>
      <c r="K704" s="3" t="s">
        <v>90</v>
      </c>
    </row>
    <row r="705" spans="1:11" x14ac:dyDescent="0.3">
      <c r="A705" s="3" t="s">
        <v>91</v>
      </c>
      <c r="B705" s="6">
        <v>5.8399999999999999E-4</v>
      </c>
      <c r="C705" s="3" t="s">
        <v>51</v>
      </c>
      <c r="D705" s="3" t="s">
        <v>17</v>
      </c>
      <c r="E705" s="3"/>
      <c r="F705" s="3" t="s">
        <v>15</v>
      </c>
      <c r="G705" s="3"/>
      <c r="H705" s="3"/>
      <c r="I705" s="3"/>
      <c r="J705" s="3"/>
      <c r="K705" s="3" t="s">
        <v>92</v>
      </c>
    </row>
    <row r="706" spans="1:11" x14ac:dyDescent="0.3">
      <c r="A706" s="3" t="s">
        <v>93</v>
      </c>
      <c r="B706" s="6">
        <v>2.5999999999999998E-10</v>
      </c>
      <c r="C706" s="3" t="s">
        <v>51</v>
      </c>
      <c r="D706" s="3" t="s">
        <v>6</v>
      </c>
      <c r="E706" s="3"/>
      <c r="F706" s="3" t="s">
        <v>15</v>
      </c>
      <c r="G706" s="3"/>
      <c r="H706" s="3"/>
      <c r="I706" s="3"/>
      <c r="J706" s="3"/>
      <c r="K706" s="3" t="s">
        <v>94</v>
      </c>
    </row>
    <row r="707" spans="1:11" x14ac:dyDescent="0.3">
      <c r="A707" s="3" t="s">
        <v>95</v>
      </c>
      <c r="B707" s="6">
        <v>-6.2700000000000001E-6</v>
      </c>
      <c r="C707" s="3" t="s">
        <v>51</v>
      </c>
      <c r="D707" s="3" t="s">
        <v>14</v>
      </c>
      <c r="E707" s="3"/>
      <c r="F707" s="3" t="s">
        <v>15</v>
      </c>
      <c r="G707" s="3"/>
      <c r="H707" s="3"/>
      <c r="I707" s="3"/>
      <c r="J707" s="3"/>
      <c r="K707" s="3" t="s">
        <v>96</v>
      </c>
    </row>
    <row r="708" spans="1:11" x14ac:dyDescent="0.3">
      <c r="A708" s="3" t="s">
        <v>97</v>
      </c>
      <c r="B708" s="6">
        <v>-7.4999999999999993E-5</v>
      </c>
      <c r="C708" s="3" t="s">
        <v>51</v>
      </c>
      <c r="D708" s="3" t="s">
        <v>39</v>
      </c>
      <c r="E708" s="3"/>
      <c r="F708" s="3" t="s">
        <v>15</v>
      </c>
      <c r="G708" s="3"/>
      <c r="H708" s="3"/>
      <c r="I708" s="3"/>
      <c r="J708" s="3"/>
      <c r="K708" s="3" t="s">
        <v>98</v>
      </c>
    </row>
    <row r="709" spans="1:11" x14ac:dyDescent="0.3">
      <c r="A709" s="3" t="s">
        <v>82</v>
      </c>
      <c r="B709" s="6">
        <v>6.8900000000000005E-4</v>
      </c>
      <c r="C709" s="3" t="s">
        <v>51</v>
      </c>
      <c r="D709" s="3" t="s">
        <v>14</v>
      </c>
      <c r="E709" s="3"/>
      <c r="F709" s="3" t="s">
        <v>15</v>
      </c>
      <c r="G709" s="3"/>
      <c r="H709" s="3"/>
      <c r="I709" s="3"/>
      <c r="J709" s="3"/>
      <c r="K709" s="3" t="s">
        <v>84</v>
      </c>
    </row>
    <row r="710" spans="1:11" x14ac:dyDescent="0.3">
      <c r="A710" s="3" t="s">
        <v>99</v>
      </c>
      <c r="B710" s="3">
        <v>3.3599999999999998E-2</v>
      </c>
      <c r="C710" s="3" t="s">
        <v>51</v>
      </c>
      <c r="D710" s="3" t="s">
        <v>100</v>
      </c>
      <c r="E710" s="3"/>
      <c r="F710" s="3" t="s">
        <v>15</v>
      </c>
      <c r="G710" s="3"/>
      <c r="H710" s="3"/>
      <c r="I710" s="3"/>
      <c r="J710" s="3"/>
      <c r="K710" s="3" t="s">
        <v>101</v>
      </c>
    </row>
    <row r="711" spans="1:11" x14ac:dyDescent="0.3">
      <c r="A711" s="3" t="s">
        <v>102</v>
      </c>
      <c r="B711" s="3">
        <v>3.2599999999999997E-2</v>
      </c>
      <c r="C711" s="3" t="s">
        <v>51</v>
      </c>
      <c r="D711" s="3" t="s">
        <v>100</v>
      </c>
      <c r="E711" s="3"/>
      <c r="F711" s="3" t="s">
        <v>15</v>
      </c>
      <c r="G711" s="3"/>
      <c r="H711" s="3"/>
      <c r="I711" s="3"/>
      <c r="J711" s="3"/>
      <c r="K711" s="3" t="s">
        <v>103</v>
      </c>
    </row>
    <row r="712" spans="1:11" x14ac:dyDescent="0.3">
      <c r="A712" s="3" t="s">
        <v>107</v>
      </c>
      <c r="B712" s="6">
        <v>-6.8899999999999999E-7</v>
      </c>
      <c r="C712" s="3" t="s">
        <v>51</v>
      </c>
      <c r="D712" s="3" t="s">
        <v>39</v>
      </c>
      <c r="E712" s="3"/>
      <c r="F712" s="3" t="s">
        <v>15</v>
      </c>
      <c r="G712" s="3"/>
      <c r="H712" s="3"/>
      <c r="I712" s="3"/>
      <c r="J712" s="3"/>
      <c r="K712" s="3" t="s">
        <v>104</v>
      </c>
    </row>
    <row r="713" spans="1:11" ht="15.6" x14ac:dyDescent="0.3">
      <c r="A713" s="4"/>
      <c r="B713" s="5"/>
      <c r="G713" s="4"/>
    </row>
    <row r="714" spans="1:11" ht="15.6" x14ac:dyDescent="0.3">
      <c r="A714" s="1" t="s">
        <v>0</v>
      </c>
      <c r="B714" s="1" t="s">
        <v>176</v>
      </c>
    </row>
    <row r="715" spans="1:11" x14ac:dyDescent="0.3">
      <c r="A715" t="s">
        <v>11</v>
      </c>
      <c r="B715" t="s">
        <v>73</v>
      </c>
    </row>
    <row r="716" spans="1:11" x14ac:dyDescent="0.3">
      <c r="A716" t="s">
        <v>1</v>
      </c>
      <c r="B716">
        <v>1</v>
      </c>
    </row>
    <row r="717" spans="1:11" ht="15.6" x14ac:dyDescent="0.3">
      <c r="A717" t="s">
        <v>2</v>
      </c>
      <c r="B717" s="4" t="s">
        <v>152</v>
      </c>
    </row>
    <row r="718" spans="1:11" x14ac:dyDescent="0.3">
      <c r="A718" t="s">
        <v>4</v>
      </c>
      <c r="B718" t="s">
        <v>5</v>
      </c>
    </row>
    <row r="719" spans="1:11" x14ac:dyDescent="0.3">
      <c r="A719" t="s">
        <v>6</v>
      </c>
      <c r="B719" t="s">
        <v>14</v>
      </c>
    </row>
    <row r="720" spans="1:11" ht="15.6" x14ac:dyDescent="0.3">
      <c r="A720" s="1" t="s">
        <v>8</v>
      </c>
    </row>
    <row r="721" spans="1:11" x14ac:dyDescent="0.3">
      <c r="A721" t="s">
        <v>9</v>
      </c>
      <c r="B721" t="s">
        <v>10</v>
      </c>
      <c r="C721" t="s">
        <v>11</v>
      </c>
      <c r="D721" t="s">
        <v>6</v>
      </c>
      <c r="E721" t="s">
        <v>12</v>
      </c>
      <c r="F721" t="s">
        <v>4</v>
      </c>
      <c r="G721" t="s">
        <v>85</v>
      </c>
      <c r="H721" t="s">
        <v>86</v>
      </c>
      <c r="I721" t="s">
        <v>87</v>
      </c>
      <c r="J721" t="s">
        <v>46</v>
      </c>
      <c r="K721" t="s">
        <v>2</v>
      </c>
    </row>
    <row r="722" spans="1:11" ht="15.6" x14ac:dyDescent="0.3">
      <c r="A722" s="3" t="s">
        <v>176</v>
      </c>
      <c r="B722" s="3">
        <v>1</v>
      </c>
      <c r="C722" t="s">
        <v>73</v>
      </c>
      <c r="D722" s="3" t="s">
        <v>14</v>
      </c>
      <c r="E722" s="3"/>
      <c r="F722" s="3" t="s">
        <v>21</v>
      </c>
      <c r="G722" s="3"/>
      <c r="H722" s="3"/>
      <c r="I722" s="3">
        <v>100</v>
      </c>
      <c r="J722" s="3" t="s">
        <v>88</v>
      </c>
      <c r="K722" s="4" t="s">
        <v>152</v>
      </c>
    </row>
    <row r="723" spans="1:11" x14ac:dyDescent="0.3">
      <c r="A723" s="3" t="s">
        <v>124</v>
      </c>
      <c r="B723" s="3">
        <v>1.00057</v>
      </c>
      <c r="C723" t="s">
        <v>73</v>
      </c>
      <c r="D723" s="3" t="s">
        <v>14</v>
      </c>
      <c r="E723" s="3"/>
      <c r="F723" s="3" t="s">
        <v>15</v>
      </c>
      <c r="G723" s="3"/>
      <c r="H723" s="3"/>
      <c r="I723" s="3"/>
      <c r="J723" s="3"/>
      <c r="K723" s="3" t="s">
        <v>149</v>
      </c>
    </row>
    <row r="724" spans="1:11" x14ac:dyDescent="0.3">
      <c r="A724" t="s">
        <v>54</v>
      </c>
      <c r="B724" s="3">
        <v>6.7000000000000002E-3</v>
      </c>
      <c r="C724" t="s">
        <v>73</v>
      </c>
      <c r="D724" s="3" t="s">
        <v>7</v>
      </c>
      <c r="E724" s="3"/>
      <c r="F724" s="3" t="s">
        <v>15</v>
      </c>
      <c r="G724" s="3"/>
      <c r="H724" s="3"/>
      <c r="I724" s="3"/>
      <c r="J724" s="3"/>
      <c r="K724" s="3" t="s">
        <v>24</v>
      </c>
    </row>
    <row r="725" spans="1:11" x14ac:dyDescent="0.3">
      <c r="A725" s="3" t="s">
        <v>89</v>
      </c>
      <c r="B725" s="3">
        <v>-1.6799999999999999E-4</v>
      </c>
      <c r="C725" s="3" t="s">
        <v>51</v>
      </c>
      <c r="D725" s="3" t="s">
        <v>14</v>
      </c>
      <c r="E725" s="3"/>
      <c r="F725" s="3" t="s">
        <v>15</v>
      </c>
      <c r="G725" s="3"/>
      <c r="H725" s="3"/>
      <c r="I725" s="3"/>
      <c r="J725" s="3"/>
      <c r="K725" s="3" t="s">
        <v>90</v>
      </c>
    </row>
    <row r="726" spans="1:11" x14ac:dyDescent="0.3">
      <c r="A726" s="3" t="s">
        <v>91</v>
      </c>
      <c r="B726" s="6">
        <v>5.8399999999999999E-4</v>
      </c>
      <c r="C726" s="3" t="s">
        <v>51</v>
      </c>
      <c r="D726" s="3" t="s">
        <v>17</v>
      </c>
      <c r="E726" s="3"/>
      <c r="F726" s="3" t="s">
        <v>15</v>
      </c>
      <c r="G726" s="3"/>
      <c r="H726" s="3"/>
      <c r="I726" s="3"/>
      <c r="J726" s="3"/>
      <c r="K726" s="3" t="s">
        <v>92</v>
      </c>
    </row>
    <row r="727" spans="1:11" x14ac:dyDescent="0.3">
      <c r="A727" s="3" t="s">
        <v>93</v>
      </c>
      <c r="B727" s="6">
        <v>2.5999999999999998E-10</v>
      </c>
      <c r="C727" s="3" t="s">
        <v>51</v>
      </c>
      <c r="D727" s="3" t="s">
        <v>6</v>
      </c>
      <c r="E727" s="3"/>
      <c r="F727" s="3" t="s">
        <v>15</v>
      </c>
      <c r="G727" s="3"/>
      <c r="H727" s="3"/>
      <c r="I727" s="3"/>
      <c r="J727" s="3"/>
      <c r="K727" s="3" t="s">
        <v>94</v>
      </c>
    </row>
    <row r="728" spans="1:11" x14ac:dyDescent="0.3">
      <c r="A728" s="3" t="s">
        <v>95</v>
      </c>
      <c r="B728" s="6">
        <v>-6.2700000000000001E-6</v>
      </c>
      <c r="C728" s="3" t="s">
        <v>51</v>
      </c>
      <c r="D728" s="3" t="s">
        <v>14</v>
      </c>
      <c r="E728" s="3"/>
      <c r="F728" s="3" t="s">
        <v>15</v>
      </c>
      <c r="G728" s="3"/>
      <c r="H728" s="3"/>
      <c r="I728" s="3"/>
      <c r="J728" s="3"/>
      <c r="K728" s="3" t="s">
        <v>96</v>
      </c>
    </row>
    <row r="729" spans="1:11" x14ac:dyDescent="0.3">
      <c r="A729" s="3" t="s">
        <v>97</v>
      </c>
      <c r="B729" s="6">
        <v>-7.4999999999999993E-5</v>
      </c>
      <c r="C729" s="3" t="s">
        <v>51</v>
      </c>
      <c r="D729" s="3" t="s">
        <v>39</v>
      </c>
      <c r="E729" s="3"/>
      <c r="F729" s="3" t="s">
        <v>15</v>
      </c>
      <c r="G729" s="3"/>
      <c r="H729" s="3"/>
      <c r="I729" s="3"/>
      <c r="J729" s="3"/>
      <c r="K729" s="3" t="s">
        <v>98</v>
      </c>
    </row>
    <row r="730" spans="1:11" x14ac:dyDescent="0.3">
      <c r="A730" s="3" t="s">
        <v>82</v>
      </c>
      <c r="B730" s="6">
        <v>6.8900000000000005E-4</v>
      </c>
      <c r="C730" s="3" t="s">
        <v>51</v>
      </c>
      <c r="D730" s="3" t="s">
        <v>14</v>
      </c>
      <c r="E730" s="3"/>
      <c r="F730" s="3" t="s">
        <v>15</v>
      </c>
      <c r="G730" s="3"/>
      <c r="H730" s="3"/>
      <c r="I730" s="3"/>
      <c r="J730" s="3"/>
      <c r="K730" s="3" t="s">
        <v>84</v>
      </c>
    </row>
    <row r="731" spans="1:11" x14ac:dyDescent="0.3">
      <c r="A731" s="3" t="s">
        <v>99</v>
      </c>
      <c r="B731" s="3">
        <v>3.3599999999999998E-2</v>
      </c>
      <c r="C731" s="3" t="s">
        <v>51</v>
      </c>
      <c r="D731" s="3" t="s">
        <v>100</v>
      </c>
      <c r="E731" s="3"/>
      <c r="F731" s="3" t="s">
        <v>15</v>
      </c>
      <c r="G731" s="3"/>
      <c r="H731" s="3"/>
      <c r="I731" s="3"/>
      <c r="J731" s="3"/>
      <c r="K731" s="3" t="s">
        <v>101</v>
      </c>
    </row>
    <row r="732" spans="1:11" x14ac:dyDescent="0.3">
      <c r="A732" s="3" t="s">
        <v>102</v>
      </c>
      <c r="B732" s="3">
        <v>3.2599999999999997E-2</v>
      </c>
      <c r="C732" s="3" t="s">
        <v>51</v>
      </c>
      <c r="D732" s="3" t="s">
        <v>100</v>
      </c>
      <c r="E732" s="3"/>
      <c r="F732" s="3" t="s">
        <v>15</v>
      </c>
      <c r="G732" s="3"/>
      <c r="H732" s="3"/>
      <c r="I732" s="3"/>
      <c r="J732" s="3"/>
      <c r="K732" s="3" t="s">
        <v>103</v>
      </c>
    </row>
    <row r="733" spans="1:11" x14ac:dyDescent="0.3">
      <c r="A733" s="3" t="s">
        <v>107</v>
      </c>
      <c r="B733" s="6">
        <v>-6.8899999999999999E-7</v>
      </c>
      <c r="C733" s="3" t="s">
        <v>51</v>
      </c>
      <c r="D733" s="3" t="s">
        <v>39</v>
      </c>
      <c r="E733" s="3"/>
      <c r="F733" s="3" t="s">
        <v>15</v>
      </c>
      <c r="G733" s="3"/>
      <c r="H733" s="3"/>
      <c r="I733" s="3"/>
      <c r="J733" s="3"/>
      <c r="K733" s="3" t="s">
        <v>104</v>
      </c>
    </row>
    <row r="734" spans="1:11" ht="15.6" x14ac:dyDescent="0.3">
      <c r="A734" s="4"/>
      <c r="B734" s="5"/>
      <c r="G734" s="4"/>
    </row>
    <row r="735" spans="1:11" ht="15.6" x14ac:dyDescent="0.3">
      <c r="A735" s="1" t="s">
        <v>0</v>
      </c>
      <c r="B735" s="1" t="s">
        <v>177</v>
      </c>
    </row>
    <row r="736" spans="1:11" x14ac:dyDescent="0.3">
      <c r="A736" t="s">
        <v>11</v>
      </c>
      <c r="B736" t="s">
        <v>73</v>
      </c>
    </row>
    <row r="737" spans="1:11" x14ac:dyDescent="0.3">
      <c r="A737" t="s">
        <v>1</v>
      </c>
      <c r="B737">
        <v>1</v>
      </c>
    </row>
    <row r="738" spans="1:11" ht="15.6" x14ac:dyDescent="0.3">
      <c r="A738" t="s">
        <v>2</v>
      </c>
      <c r="B738" s="4" t="s">
        <v>153</v>
      </c>
    </row>
    <row r="739" spans="1:11" x14ac:dyDescent="0.3">
      <c r="A739" t="s">
        <v>4</v>
      </c>
      <c r="B739" t="s">
        <v>5</v>
      </c>
    </row>
    <row r="740" spans="1:11" x14ac:dyDescent="0.3">
      <c r="A740" t="s">
        <v>6</v>
      </c>
      <c r="B740" t="s">
        <v>14</v>
      </c>
    </row>
    <row r="741" spans="1:11" ht="15.6" x14ac:dyDescent="0.3">
      <c r="A741" s="1" t="s">
        <v>8</v>
      </c>
    </row>
    <row r="742" spans="1:11" x14ac:dyDescent="0.3">
      <c r="A742" t="s">
        <v>9</v>
      </c>
      <c r="B742" t="s">
        <v>10</v>
      </c>
      <c r="C742" t="s">
        <v>11</v>
      </c>
      <c r="D742" t="s">
        <v>6</v>
      </c>
      <c r="E742" t="s">
        <v>12</v>
      </c>
      <c r="F742" t="s">
        <v>4</v>
      </c>
      <c r="G742" t="s">
        <v>85</v>
      </c>
      <c r="H742" t="s">
        <v>86</v>
      </c>
      <c r="I742" t="s">
        <v>87</v>
      </c>
      <c r="J742" t="s">
        <v>46</v>
      </c>
      <c r="K742" t="s">
        <v>2</v>
      </c>
    </row>
    <row r="743" spans="1:11" ht="15.6" x14ac:dyDescent="0.3">
      <c r="A743" s="3" t="s">
        <v>177</v>
      </c>
      <c r="B743" s="3">
        <v>1</v>
      </c>
      <c r="C743" t="s">
        <v>73</v>
      </c>
      <c r="D743" s="3" t="s">
        <v>14</v>
      </c>
      <c r="E743" s="3"/>
      <c r="F743" s="3" t="s">
        <v>21</v>
      </c>
      <c r="G743" s="3"/>
      <c r="H743" s="3"/>
      <c r="I743" s="3">
        <v>100</v>
      </c>
      <c r="J743" s="3" t="s">
        <v>88</v>
      </c>
      <c r="K743" s="4" t="s">
        <v>154</v>
      </c>
    </row>
    <row r="744" spans="1:11" x14ac:dyDescent="0.3">
      <c r="A744" s="3" t="s">
        <v>125</v>
      </c>
      <c r="B744" s="3">
        <v>1.00057</v>
      </c>
      <c r="C744" t="s">
        <v>73</v>
      </c>
      <c r="D744" s="3" t="s">
        <v>14</v>
      </c>
      <c r="E744" s="3"/>
      <c r="F744" s="3" t="s">
        <v>15</v>
      </c>
      <c r="G744" s="3"/>
      <c r="H744" s="3"/>
      <c r="I744" s="3"/>
      <c r="J744" s="3"/>
      <c r="K744" s="3" t="s">
        <v>150</v>
      </c>
    </row>
    <row r="745" spans="1:11" x14ac:dyDescent="0.3">
      <c r="A745" t="s">
        <v>54</v>
      </c>
      <c r="B745" s="3">
        <v>6.7000000000000002E-3</v>
      </c>
      <c r="C745" t="s">
        <v>73</v>
      </c>
      <c r="D745" s="3" t="s">
        <v>7</v>
      </c>
      <c r="E745" s="3"/>
      <c r="F745" s="3" t="s">
        <v>15</v>
      </c>
      <c r="G745" s="3"/>
      <c r="H745" s="3"/>
      <c r="I745" s="3"/>
      <c r="J745" s="3"/>
      <c r="K745" s="3" t="s">
        <v>24</v>
      </c>
    </row>
    <row r="746" spans="1:11" x14ac:dyDescent="0.3">
      <c r="A746" s="3" t="s">
        <v>89</v>
      </c>
      <c r="B746" s="3">
        <v>-1.6799999999999999E-4</v>
      </c>
      <c r="C746" s="3" t="s">
        <v>51</v>
      </c>
      <c r="D746" s="3" t="s">
        <v>14</v>
      </c>
      <c r="E746" s="3"/>
      <c r="F746" s="3" t="s">
        <v>15</v>
      </c>
      <c r="G746" s="3"/>
      <c r="H746" s="3"/>
      <c r="I746" s="3"/>
      <c r="J746" s="3"/>
      <c r="K746" s="3" t="s">
        <v>90</v>
      </c>
    </row>
    <row r="747" spans="1:11" x14ac:dyDescent="0.3">
      <c r="A747" s="3" t="s">
        <v>91</v>
      </c>
      <c r="B747" s="6">
        <v>5.8399999999999999E-4</v>
      </c>
      <c r="C747" s="3" t="s">
        <v>51</v>
      </c>
      <c r="D747" s="3" t="s">
        <v>17</v>
      </c>
      <c r="E747" s="3"/>
      <c r="F747" s="3" t="s">
        <v>15</v>
      </c>
      <c r="G747" s="3"/>
      <c r="H747" s="3"/>
      <c r="I747" s="3"/>
      <c r="J747" s="3"/>
      <c r="K747" s="3" t="s">
        <v>92</v>
      </c>
    </row>
    <row r="748" spans="1:11" x14ac:dyDescent="0.3">
      <c r="A748" s="3" t="s">
        <v>93</v>
      </c>
      <c r="B748" s="6">
        <v>2.5999999999999998E-10</v>
      </c>
      <c r="C748" s="3" t="s">
        <v>51</v>
      </c>
      <c r="D748" s="3" t="s">
        <v>6</v>
      </c>
      <c r="E748" s="3"/>
      <c r="F748" s="3" t="s">
        <v>15</v>
      </c>
      <c r="G748" s="3"/>
      <c r="H748" s="3"/>
      <c r="I748" s="3"/>
      <c r="J748" s="3"/>
      <c r="K748" s="3" t="s">
        <v>94</v>
      </c>
    </row>
    <row r="749" spans="1:11" x14ac:dyDescent="0.3">
      <c r="A749" s="3" t="s">
        <v>95</v>
      </c>
      <c r="B749" s="6">
        <v>-6.2700000000000001E-6</v>
      </c>
      <c r="C749" s="3" t="s">
        <v>51</v>
      </c>
      <c r="D749" s="3" t="s">
        <v>14</v>
      </c>
      <c r="E749" s="3"/>
      <c r="F749" s="3" t="s">
        <v>15</v>
      </c>
      <c r="G749" s="3"/>
      <c r="H749" s="3"/>
      <c r="I749" s="3"/>
      <c r="J749" s="3"/>
      <c r="K749" s="3" t="s">
        <v>96</v>
      </c>
    </row>
    <row r="750" spans="1:11" x14ac:dyDescent="0.3">
      <c r="A750" s="3" t="s">
        <v>97</v>
      </c>
      <c r="B750" s="6">
        <v>-7.4999999999999993E-5</v>
      </c>
      <c r="C750" s="3" t="s">
        <v>51</v>
      </c>
      <c r="D750" s="3" t="s">
        <v>39</v>
      </c>
      <c r="E750" s="3"/>
      <c r="F750" s="3" t="s">
        <v>15</v>
      </c>
      <c r="G750" s="3"/>
      <c r="H750" s="3"/>
      <c r="I750" s="3"/>
      <c r="J750" s="3"/>
      <c r="K750" s="3" t="s">
        <v>98</v>
      </c>
    </row>
    <row r="751" spans="1:11" x14ac:dyDescent="0.3">
      <c r="A751" s="3" t="s">
        <v>82</v>
      </c>
      <c r="B751" s="6">
        <v>6.8900000000000005E-4</v>
      </c>
      <c r="C751" s="3" t="s">
        <v>51</v>
      </c>
      <c r="D751" s="3" t="s">
        <v>14</v>
      </c>
      <c r="E751" s="3"/>
      <c r="F751" s="3" t="s">
        <v>15</v>
      </c>
      <c r="G751" s="3"/>
      <c r="H751" s="3"/>
      <c r="I751" s="3"/>
      <c r="J751" s="3"/>
      <c r="K751" s="3" t="s">
        <v>84</v>
      </c>
    </row>
    <row r="752" spans="1:11" x14ac:dyDescent="0.3">
      <c r="A752" s="3" t="s">
        <v>99</v>
      </c>
      <c r="B752" s="3">
        <v>3.3599999999999998E-2</v>
      </c>
      <c r="C752" s="3" t="s">
        <v>51</v>
      </c>
      <c r="D752" s="3" t="s">
        <v>100</v>
      </c>
      <c r="E752" s="3"/>
      <c r="F752" s="3" t="s">
        <v>15</v>
      </c>
      <c r="G752" s="3"/>
      <c r="H752" s="3"/>
      <c r="I752" s="3"/>
      <c r="J752" s="3"/>
      <c r="K752" s="3" t="s">
        <v>101</v>
      </c>
    </row>
    <row r="753" spans="1:11" x14ac:dyDescent="0.3">
      <c r="A753" s="3" t="s">
        <v>102</v>
      </c>
      <c r="B753" s="3">
        <v>3.2599999999999997E-2</v>
      </c>
      <c r="C753" s="3" t="s">
        <v>51</v>
      </c>
      <c r="D753" s="3" t="s">
        <v>100</v>
      </c>
      <c r="E753" s="3"/>
      <c r="F753" s="3" t="s">
        <v>15</v>
      </c>
      <c r="G753" s="3"/>
      <c r="H753" s="3"/>
      <c r="I753" s="3"/>
      <c r="J753" s="3"/>
      <c r="K753" s="3" t="s">
        <v>103</v>
      </c>
    </row>
    <row r="754" spans="1:11" x14ac:dyDescent="0.3">
      <c r="A754" s="3" t="s">
        <v>107</v>
      </c>
      <c r="B754" s="6">
        <v>-6.8899999999999999E-7</v>
      </c>
      <c r="C754" s="3" t="s">
        <v>51</v>
      </c>
      <c r="D754" s="3" t="s">
        <v>39</v>
      </c>
      <c r="E754" s="3"/>
      <c r="F754" s="3" t="s">
        <v>15</v>
      </c>
      <c r="G754" s="3"/>
      <c r="H754" s="3"/>
      <c r="I754" s="3"/>
      <c r="J754" s="3"/>
      <c r="K754" s="3" t="s">
        <v>104</v>
      </c>
    </row>
    <row r="755" spans="1:11" ht="15.6" x14ac:dyDescent="0.3">
      <c r="A755" s="4"/>
      <c r="B755" s="5"/>
      <c r="G755" s="4"/>
    </row>
    <row r="756" spans="1:11" ht="15.6" x14ac:dyDescent="0.3">
      <c r="A756" s="1" t="s">
        <v>0</v>
      </c>
      <c r="B756" s="1" t="s">
        <v>178</v>
      </c>
    </row>
    <row r="757" spans="1:11" x14ac:dyDescent="0.3">
      <c r="A757" t="s">
        <v>11</v>
      </c>
      <c r="B757" t="s">
        <v>73</v>
      </c>
    </row>
    <row r="758" spans="1:11" x14ac:dyDescent="0.3">
      <c r="A758" t="s">
        <v>1</v>
      </c>
      <c r="B758">
        <v>1</v>
      </c>
    </row>
    <row r="759" spans="1:11" ht="15.6" x14ac:dyDescent="0.3">
      <c r="A759" t="s">
        <v>2</v>
      </c>
      <c r="B759" s="4" t="s">
        <v>106</v>
      </c>
    </row>
    <row r="760" spans="1:11" x14ac:dyDescent="0.3">
      <c r="A760" t="s">
        <v>4</v>
      </c>
      <c r="B760" t="s">
        <v>5</v>
      </c>
    </row>
    <row r="761" spans="1:11" x14ac:dyDescent="0.3">
      <c r="A761" t="s">
        <v>6</v>
      </c>
      <c r="B761" t="s">
        <v>14</v>
      </c>
    </row>
    <row r="762" spans="1:11" ht="15.6" x14ac:dyDescent="0.3">
      <c r="A762" s="1" t="s">
        <v>8</v>
      </c>
    </row>
    <row r="763" spans="1:11" x14ac:dyDescent="0.3">
      <c r="A763" t="s">
        <v>9</v>
      </c>
      <c r="B763" t="s">
        <v>10</v>
      </c>
      <c r="C763" t="s">
        <v>11</v>
      </c>
      <c r="D763" t="s">
        <v>6</v>
      </c>
      <c r="E763" t="s">
        <v>12</v>
      </c>
      <c r="F763" t="s">
        <v>4</v>
      </c>
      <c r="G763" t="s">
        <v>85</v>
      </c>
      <c r="H763" t="s">
        <v>86</v>
      </c>
      <c r="I763" t="s">
        <v>87</v>
      </c>
      <c r="J763" t="s">
        <v>46</v>
      </c>
      <c r="K763" t="s">
        <v>2</v>
      </c>
    </row>
    <row r="764" spans="1:11" x14ac:dyDescent="0.3">
      <c r="A764" s="3" t="s">
        <v>178</v>
      </c>
      <c r="B764" s="3">
        <v>1</v>
      </c>
      <c r="C764" t="s">
        <v>73</v>
      </c>
      <c r="D764" s="3" t="s">
        <v>14</v>
      </c>
      <c r="E764" s="3"/>
      <c r="F764" s="3" t="s">
        <v>21</v>
      </c>
      <c r="G764" s="3"/>
      <c r="H764" s="3"/>
      <c r="I764" s="3">
        <v>100</v>
      </c>
      <c r="J764" s="3" t="s">
        <v>88</v>
      </c>
      <c r="K764" s="3" t="s">
        <v>106</v>
      </c>
    </row>
    <row r="765" spans="1:11" x14ac:dyDescent="0.3">
      <c r="A765" s="3" t="s">
        <v>108</v>
      </c>
      <c r="B765" s="3">
        <v>1.00057</v>
      </c>
      <c r="C765" t="s">
        <v>73</v>
      </c>
      <c r="D765" s="3" t="s">
        <v>14</v>
      </c>
      <c r="E765" s="3"/>
      <c r="F765" s="3" t="s">
        <v>15</v>
      </c>
      <c r="G765" s="3"/>
      <c r="H765" s="3"/>
      <c r="I765" s="3"/>
      <c r="J765" s="3"/>
      <c r="K765" s="3" t="s">
        <v>148</v>
      </c>
    </row>
    <row r="766" spans="1:11" x14ac:dyDescent="0.3">
      <c r="A766" t="s">
        <v>54</v>
      </c>
      <c r="B766" s="3">
        <v>6.7000000000000002E-3</v>
      </c>
      <c r="C766" t="s">
        <v>73</v>
      </c>
      <c r="D766" s="3" t="s">
        <v>7</v>
      </c>
      <c r="E766" s="3"/>
      <c r="F766" s="3" t="s">
        <v>15</v>
      </c>
      <c r="G766" s="3"/>
      <c r="H766" s="3"/>
      <c r="I766" s="3"/>
      <c r="J766" s="3"/>
      <c r="K766" s="3" t="s">
        <v>24</v>
      </c>
    </row>
    <row r="767" spans="1:11" x14ac:dyDescent="0.3">
      <c r="A767" s="3" t="s">
        <v>89</v>
      </c>
      <c r="B767" s="3">
        <v>-1.6799999999999999E-4</v>
      </c>
      <c r="C767" s="3" t="s">
        <v>51</v>
      </c>
      <c r="D767" s="3" t="s">
        <v>14</v>
      </c>
      <c r="E767" s="3"/>
      <c r="F767" s="3" t="s">
        <v>15</v>
      </c>
      <c r="G767" s="3"/>
      <c r="H767" s="3"/>
      <c r="I767" s="3"/>
      <c r="J767" s="3"/>
      <c r="K767" s="3" t="s">
        <v>90</v>
      </c>
    </row>
    <row r="768" spans="1:11" x14ac:dyDescent="0.3">
      <c r="A768" s="3" t="s">
        <v>91</v>
      </c>
      <c r="B768" s="6">
        <v>5.8399999999999999E-4</v>
      </c>
      <c r="C768" s="3" t="s">
        <v>51</v>
      </c>
      <c r="D768" s="3" t="s">
        <v>17</v>
      </c>
      <c r="E768" s="3"/>
      <c r="F768" s="3" t="s">
        <v>15</v>
      </c>
      <c r="G768" s="3"/>
      <c r="H768" s="3"/>
      <c r="I768" s="3"/>
      <c r="J768" s="3"/>
      <c r="K768" s="3" t="s">
        <v>92</v>
      </c>
    </row>
    <row r="769" spans="1:11" x14ac:dyDescent="0.3">
      <c r="A769" s="3" t="s">
        <v>93</v>
      </c>
      <c r="B769" s="6">
        <v>2.5999999999999998E-10</v>
      </c>
      <c r="C769" s="3" t="s">
        <v>51</v>
      </c>
      <c r="D769" s="3" t="s">
        <v>6</v>
      </c>
      <c r="E769" s="3"/>
      <c r="F769" s="3" t="s">
        <v>15</v>
      </c>
      <c r="G769" s="3"/>
      <c r="H769" s="3"/>
      <c r="I769" s="3"/>
      <c r="J769" s="3"/>
      <c r="K769" s="3" t="s">
        <v>94</v>
      </c>
    </row>
    <row r="770" spans="1:11" x14ac:dyDescent="0.3">
      <c r="A770" s="3" t="s">
        <v>95</v>
      </c>
      <c r="B770" s="6">
        <v>-6.2700000000000001E-6</v>
      </c>
      <c r="C770" s="3" t="s">
        <v>51</v>
      </c>
      <c r="D770" s="3" t="s">
        <v>14</v>
      </c>
      <c r="E770" s="3"/>
      <c r="F770" s="3" t="s">
        <v>15</v>
      </c>
      <c r="G770" s="3"/>
      <c r="H770" s="3"/>
      <c r="I770" s="3"/>
      <c r="J770" s="3"/>
      <c r="K770" s="3" t="s">
        <v>96</v>
      </c>
    </row>
    <row r="771" spans="1:11" x14ac:dyDescent="0.3">
      <c r="A771" s="3" t="s">
        <v>97</v>
      </c>
      <c r="B771" s="6">
        <v>-7.4999999999999993E-5</v>
      </c>
      <c r="C771" s="3" t="s">
        <v>51</v>
      </c>
      <c r="D771" s="3" t="s">
        <v>39</v>
      </c>
      <c r="E771" s="3"/>
      <c r="F771" s="3" t="s">
        <v>15</v>
      </c>
      <c r="G771" s="3"/>
      <c r="H771" s="3"/>
      <c r="I771" s="3"/>
      <c r="J771" s="3"/>
      <c r="K771" s="3" t="s">
        <v>98</v>
      </c>
    </row>
    <row r="772" spans="1:11" x14ac:dyDescent="0.3">
      <c r="A772" s="3" t="s">
        <v>82</v>
      </c>
      <c r="B772" s="6">
        <v>6.8900000000000005E-4</v>
      </c>
      <c r="C772" s="3" t="s">
        <v>51</v>
      </c>
      <c r="D772" s="3" t="s">
        <v>14</v>
      </c>
      <c r="E772" s="3"/>
      <c r="F772" s="3" t="s">
        <v>15</v>
      </c>
      <c r="G772" s="3"/>
      <c r="H772" s="3"/>
      <c r="I772" s="3"/>
      <c r="J772" s="3"/>
      <c r="K772" s="3" t="s">
        <v>84</v>
      </c>
    </row>
    <row r="773" spans="1:11" x14ac:dyDescent="0.3">
      <c r="A773" s="3" t="s">
        <v>99</v>
      </c>
      <c r="B773" s="3">
        <v>3.3599999999999998E-2</v>
      </c>
      <c r="C773" s="3" t="s">
        <v>51</v>
      </c>
      <c r="D773" s="3" t="s">
        <v>100</v>
      </c>
      <c r="E773" s="3"/>
      <c r="F773" s="3" t="s">
        <v>15</v>
      </c>
      <c r="G773" s="3"/>
      <c r="H773" s="3"/>
      <c r="I773" s="3"/>
      <c r="J773" s="3"/>
      <c r="K773" s="3" t="s">
        <v>101</v>
      </c>
    </row>
    <row r="774" spans="1:11" x14ac:dyDescent="0.3">
      <c r="A774" s="3" t="s">
        <v>102</v>
      </c>
      <c r="B774" s="3">
        <v>3.2599999999999997E-2</v>
      </c>
      <c r="C774" s="3" t="s">
        <v>51</v>
      </c>
      <c r="D774" s="3" t="s">
        <v>100</v>
      </c>
      <c r="E774" s="3"/>
      <c r="F774" s="3" t="s">
        <v>15</v>
      </c>
      <c r="G774" s="3"/>
      <c r="H774" s="3"/>
      <c r="I774" s="3"/>
      <c r="J774" s="3"/>
      <c r="K774" s="3" t="s">
        <v>103</v>
      </c>
    </row>
    <row r="775" spans="1:11" x14ac:dyDescent="0.3">
      <c r="A775" s="3" t="s">
        <v>107</v>
      </c>
      <c r="B775" s="6">
        <v>-6.8899999999999999E-7</v>
      </c>
      <c r="C775" s="3" t="s">
        <v>51</v>
      </c>
      <c r="D775" s="3" t="s">
        <v>39</v>
      </c>
      <c r="E775" s="3"/>
      <c r="F775" s="3" t="s">
        <v>15</v>
      </c>
      <c r="G775" s="3"/>
      <c r="H775" s="3"/>
      <c r="I775" s="3"/>
      <c r="J775" s="3"/>
      <c r="K775" s="3" t="s">
        <v>104</v>
      </c>
    </row>
    <row r="778" spans="1:11" x14ac:dyDescent="0.3">
      <c r="A778" s="2" t="s">
        <v>0</v>
      </c>
      <c r="B778" s="2" t="s">
        <v>108</v>
      </c>
    </row>
    <row r="779" spans="1:11" x14ac:dyDescent="0.3">
      <c r="A779" t="s">
        <v>1</v>
      </c>
      <c r="B779">
        <v>1</v>
      </c>
    </row>
    <row r="780" spans="1:11" x14ac:dyDescent="0.3">
      <c r="A780" t="s">
        <v>2</v>
      </c>
      <c r="B780" s="3" t="s">
        <v>148</v>
      </c>
    </row>
    <row r="781" spans="1:11" x14ac:dyDescent="0.3">
      <c r="A781" t="s">
        <v>4</v>
      </c>
      <c r="B781" t="s">
        <v>5</v>
      </c>
    </row>
    <row r="782" spans="1:11" x14ac:dyDescent="0.3">
      <c r="A782" t="s">
        <v>6</v>
      </c>
      <c r="B782" t="s">
        <v>14</v>
      </c>
    </row>
    <row r="783" spans="1:11" x14ac:dyDescent="0.3">
      <c r="A783" t="s">
        <v>11</v>
      </c>
      <c r="B783" t="s">
        <v>73</v>
      </c>
    </row>
    <row r="784" spans="1:11" x14ac:dyDescent="0.3">
      <c r="A784" t="s">
        <v>46</v>
      </c>
      <c r="B784" t="s">
        <v>126</v>
      </c>
    </row>
    <row r="785" spans="1:9" x14ac:dyDescent="0.3">
      <c r="A785" t="s">
        <v>26</v>
      </c>
      <c r="B785" s="7" t="s">
        <v>120</v>
      </c>
    </row>
    <row r="786" spans="1:9" x14ac:dyDescent="0.3">
      <c r="A786" s="2" t="s">
        <v>8</v>
      </c>
    </row>
    <row r="787" spans="1:9" x14ac:dyDescent="0.3">
      <c r="A787" s="2" t="s">
        <v>9</v>
      </c>
      <c r="B787" s="2" t="s">
        <v>10</v>
      </c>
      <c r="C787" s="2" t="s">
        <v>11</v>
      </c>
      <c r="D787" s="2" t="s">
        <v>6</v>
      </c>
      <c r="E787" s="2" t="s">
        <v>12</v>
      </c>
      <c r="F787" s="2" t="s">
        <v>4</v>
      </c>
      <c r="G787" s="2" t="s">
        <v>25</v>
      </c>
      <c r="H787" s="2" t="s">
        <v>2</v>
      </c>
      <c r="I787" s="2" t="s">
        <v>46</v>
      </c>
    </row>
    <row r="788" spans="1:9" x14ac:dyDescent="0.3">
      <c r="A788" s="3" t="s">
        <v>108</v>
      </c>
      <c r="B788" s="3">
        <v>1</v>
      </c>
      <c r="C788" t="s">
        <v>73</v>
      </c>
      <c r="D788" t="s">
        <v>14</v>
      </c>
      <c r="E788" s="2"/>
      <c r="F788" s="3" t="s">
        <v>21</v>
      </c>
      <c r="G788" t="s">
        <v>81</v>
      </c>
      <c r="H788" s="3" t="s">
        <v>148</v>
      </c>
    </row>
    <row r="789" spans="1:9" x14ac:dyDescent="0.3">
      <c r="A789" t="s">
        <v>13</v>
      </c>
      <c r="B789" s="5">
        <v>2.4500000000000002</v>
      </c>
      <c r="C789" t="s">
        <v>73</v>
      </c>
      <c r="D789" t="s">
        <v>14</v>
      </c>
      <c r="F789" t="s">
        <v>15</v>
      </c>
      <c r="G789" t="s">
        <v>81</v>
      </c>
      <c r="H789" t="s">
        <v>16</v>
      </c>
    </row>
    <row r="790" spans="1:9" x14ac:dyDescent="0.3">
      <c r="A790" t="s">
        <v>78</v>
      </c>
      <c r="B790" s="5">
        <v>0.86</v>
      </c>
      <c r="D790" t="s">
        <v>14</v>
      </c>
      <c r="E790" t="s">
        <v>18</v>
      </c>
      <c r="F790" t="s">
        <v>19</v>
      </c>
      <c r="G790" t="s">
        <v>27</v>
      </c>
      <c r="I790" t="s">
        <v>110</v>
      </c>
    </row>
    <row r="791" spans="1:9" x14ac:dyDescent="0.3">
      <c r="A791" t="s">
        <v>109</v>
      </c>
      <c r="B791" s="5">
        <f>(2.79*10)/1000*B789</f>
        <v>6.8354999999999999E-2</v>
      </c>
      <c r="C791" s="3" t="s">
        <v>51</v>
      </c>
      <c r="D791" t="s">
        <v>17</v>
      </c>
      <c r="F791" t="s">
        <v>15</v>
      </c>
      <c r="G791" t="s">
        <v>28</v>
      </c>
      <c r="H791" t="s">
        <v>52</v>
      </c>
      <c r="I791" t="s">
        <v>111</v>
      </c>
    </row>
    <row r="792" spans="1:9" x14ac:dyDescent="0.3">
      <c r="A792" t="s">
        <v>54</v>
      </c>
      <c r="B792" s="9">
        <f>30/1000*B789</f>
        <v>7.3499999999999996E-2</v>
      </c>
      <c r="C792" s="3" t="s">
        <v>73</v>
      </c>
      <c r="D792" t="s">
        <v>7</v>
      </c>
      <c r="F792" t="s">
        <v>15</v>
      </c>
      <c r="G792" t="s">
        <v>28</v>
      </c>
      <c r="H792" t="s">
        <v>24</v>
      </c>
    </row>
    <row r="793" spans="1:9" x14ac:dyDescent="0.3">
      <c r="A793" t="s">
        <v>82</v>
      </c>
      <c r="B793" s="5">
        <f>12000/1000*B789</f>
        <v>29.400000000000002</v>
      </c>
      <c r="C793" s="3" t="s">
        <v>51</v>
      </c>
      <c r="D793" t="s">
        <v>14</v>
      </c>
      <c r="F793" t="s">
        <v>15</v>
      </c>
      <c r="G793" t="s">
        <v>28</v>
      </c>
      <c r="H793" t="s">
        <v>84</v>
      </c>
      <c r="I793" t="s">
        <v>113</v>
      </c>
    </row>
    <row r="794" spans="1:9" x14ac:dyDescent="0.3">
      <c r="A794" t="s">
        <v>112</v>
      </c>
      <c r="B794" s="5">
        <f>50/1000*B789</f>
        <v>0.12250000000000001</v>
      </c>
      <c r="C794" s="3" t="s">
        <v>51</v>
      </c>
      <c r="D794" t="s">
        <v>14</v>
      </c>
      <c r="F794" t="s">
        <v>15</v>
      </c>
      <c r="G794" t="s">
        <v>28</v>
      </c>
      <c r="H794" t="s">
        <v>115</v>
      </c>
      <c r="I794" t="s">
        <v>114</v>
      </c>
    </row>
    <row r="795" spans="1:9" ht="15.6" x14ac:dyDescent="0.3">
      <c r="A795" s="4" t="s">
        <v>62</v>
      </c>
      <c r="B795" s="5">
        <f>4/1000*B789</f>
        <v>9.8000000000000014E-3</v>
      </c>
      <c r="C795" t="s">
        <v>73</v>
      </c>
      <c r="D795" t="s">
        <v>14</v>
      </c>
      <c r="F795" t="s">
        <v>15</v>
      </c>
      <c r="G795" t="s">
        <v>28</v>
      </c>
      <c r="H795" s="4" t="s">
        <v>62</v>
      </c>
      <c r="I795" t="s">
        <v>116</v>
      </c>
    </row>
    <row r="796" spans="1:9" x14ac:dyDescent="0.3">
      <c r="A796" t="s">
        <v>117</v>
      </c>
      <c r="B796" s="5">
        <f>45*1.25/1000*B789</f>
        <v>0.1378125</v>
      </c>
      <c r="C796" s="3" t="s">
        <v>51</v>
      </c>
      <c r="D796" t="s">
        <v>14</v>
      </c>
      <c r="F796" t="s">
        <v>15</v>
      </c>
      <c r="G796" t="s">
        <v>28</v>
      </c>
      <c r="H796" t="s">
        <v>118</v>
      </c>
      <c r="I796" t="s">
        <v>119</v>
      </c>
    </row>
    <row r="798" spans="1:9" x14ac:dyDescent="0.3">
      <c r="A798" s="2" t="s">
        <v>0</v>
      </c>
      <c r="B798" s="2" t="s">
        <v>121</v>
      </c>
    </row>
    <row r="799" spans="1:9" x14ac:dyDescent="0.3">
      <c r="A799" t="s">
        <v>1</v>
      </c>
      <c r="B799">
        <v>1</v>
      </c>
    </row>
    <row r="800" spans="1:9" x14ac:dyDescent="0.3">
      <c r="A800" t="s">
        <v>2</v>
      </c>
      <c r="B800" s="3" t="s">
        <v>80</v>
      </c>
    </row>
    <row r="801" spans="1:9" x14ac:dyDescent="0.3">
      <c r="A801" t="s">
        <v>4</v>
      </c>
      <c r="B801" t="s">
        <v>5</v>
      </c>
    </row>
    <row r="802" spans="1:9" x14ac:dyDescent="0.3">
      <c r="A802" t="s">
        <v>6</v>
      </c>
      <c r="B802" t="s">
        <v>14</v>
      </c>
    </row>
    <row r="803" spans="1:9" x14ac:dyDescent="0.3">
      <c r="A803" t="s">
        <v>11</v>
      </c>
      <c r="B803" t="s">
        <v>73</v>
      </c>
    </row>
    <row r="804" spans="1:9" x14ac:dyDescent="0.3">
      <c r="A804" t="s">
        <v>46</v>
      </c>
      <c r="B804" t="s">
        <v>127</v>
      </c>
    </row>
    <row r="805" spans="1:9" x14ac:dyDescent="0.3">
      <c r="A805" t="s">
        <v>26</v>
      </c>
      <c r="B805" s="7" t="s">
        <v>120</v>
      </c>
    </row>
    <row r="806" spans="1:9" x14ac:dyDescent="0.3">
      <c r="A806" s="2" t="s">
        <v>8</v>
      </c>
    </row>
    <row r="807" spans="1:9" x14ac:dyDescent="0.3">
      <c r="A807" s="2" t="s">
        <v>9</v>
      </c>
      <c r="B807" s="2" t="s">
        <v>10</v>
      </c>
      <c r="C807" s="2" t="s">
        <v>11</v>
      </c>
      <c r="D807" s="2" t="s">
        <v>6</v>
      </c>
      <c r="E807" s="2" t="s">
        <v>12</v>
      </c>
      <c r="F807" s="2" t="s">
        <v>4</v>
      </c>
      <c r="G807" s="2" t="s">
        <v>25</v>
      </c>
      <c r="H807" s="2" t="s">
        <v>2</v>
      </c>
      <c r="I807" s="2" t="s">
        <v>46</v>
      </c>
    </row>
    <row r="808" spans="1:9" x14ac:dyDescent="0.3">
      <c r="A808" s="3" t="s">
        <v>121</v>
      </c>
      <c r="B808" s="3">
        <v>1</v>
      </c>
      <c r="C808" t="s">
        <v>73</v>
      </c>
      <c r="D808" t="s">
        <v>14</v>
      </c>
      <c r="E808" s="2"/>
      <c r="F808" s="3" t="s">
        <v>21</v>
      </c>
      <c r="G808" t="s">
        <v>81</v>
      </c>
      <c r="H808" s="3" t="s">
        <v>80</v>
      </c>
    </row>
    <row r="809" spans="1:9" x14ac:dyDescent="0.3">
      <c r="A809" t="s">
        <v>13</v>
      </c>
      <c r="B809" s="5">
        <v>2.34</v>
      </c>
      <c r="C809" t="s">
        <v>73</v>
      </c>
      <c r="D809" t="s">
        <v>14</v>
      </c>
      <c r="F809" t="s">
        <v>15</v>
      </c>
      <c r="G809" t="s">
        <v>81</v>
      </c>
      <c r="H809" t="s">
        <v>16</v>
      </c>
    </row>
    <row r="810" spans="1:9" x14ac:dyDescent="0.3">
      <c r="A810" t="s">
        <v>78</v>
      </c>
      <c r="B810" s="5">
        <v>0.46</v>
      </c>
      <c r="D810" t="s">
        <v>14</v>
      </c>
      <c r="E810" t="s">
        <v>18</v>
      </c>
      <c r="F810" t="s">
        <v>19</v>
      </c>
      <c r="G810" t="s">
        <v>27</v>
      </c>
      <c r="I810" t="s">
        <v>110</v>
      </c>
    </row>
    <row r="811" spans="1:9" x14ac:dyDescent="0.3">
      <c r="A811" t="s">
        <v>109</v>
      </c>
      <c r="B811" s="5">
        <f>(2.79*10)/1000*B809</f>
        <v>6.5285999999999997E-2</v>
      </c>
      <c r="C811" s="3" t="s">
        <v>51</v>
      </c>
      <c r="D811" t="s">
        <v>17</v>
      </c>
      <c r="F811" t="s">
        <v>15</v>
      </c>
      <c r="G811" t="s">
        <v>28</v>
      </c>
      <c r="H811" t="s">
        <v>52</v>
      </c>
      <c r="I811" t="s">
        <v>111</v>
      </c>
    </row>
    <row r="812" spans="1:9" x14ac:dyDescent="0.3">
      <c r="A812" t="s">
        <v>54</v>
      </c>
      <c r="B812" s="5">
        <f>30/1000*B809</f>
        <v>7.0199999999999999E-2</v>
      </c>
      <c r="C812" s="3" t="s">
        <v>73</v>
      </c>
      <c r="D812" t="s">
        <v>7</v>
      </c>
      <c r="F812" t="s">
        <v>15</v>
      </c>
      <c r="G812" t="s">
        <v>28</v>
      </c>
      <c r="H812" t="s">
        <v>24</v>
      </c>
    </row>
    <row r="813" spans="1:9" x14ac:dyDescent="0.3">
      <c r="A813" t="s">
        <v>82</v>
      </c>
      <c r="B813" s="5">
        <f>12000/1000*B809</f>
        <v>28.08</v>
      </c>
      <c r="C813" s="3" t="s">
        <v>51</v>
      </c>
      <c r="D813" t="s">
        <v>14</v>
      </c>
      <c r="F813" t="s">
        <v>15</v>
      </c>
      <c r="G813" t="s">
        <v>28</v>
      </c>
      <c r="H813" t="s">
        <v>84</v>
      </c>
      <c r="I813" t="s">
        <v>113</v>
      </c>
    </row>
    <row r="814" spans="1:9" x14ac:dyDescent="0.3">
      <c r="A814" t="s">
        <v>112</v>
      </c>
      <c r="B814" s="5">
        <f>50/1000*B809</f>
        <v>0.11699999999999999</v>
      </c>
      <c r="C814" s="3" t="s">
        <v>51</v>
      </c>
      <c r="D814" t="s">
        <v>14</v>
      </c>
      <c r="F814" t="s">
        <v>15</v>
      </c>
      <c r="G814" t="s">
        <v>28</v>
      </c>
      <c r="H814" t="s">
        <v>115</v>
      </c>
      <c r="I814" t="s">
        <v>114</v>
      </c>
    </row>
    <row r="815" spans="1:9" ht="15.6" x14ac:dyDescent="0.3">
      <c r="A815" s="4" t="s">
        <v>62</v>
      </c>
      <c r="B815" s="5">
        <f>4/1000*B809</f>
        <v>9.3600000000000003E-3</v>
      </c>
      <c r="C815" t="s">
        <v>73</v>
      </c>
      <c r="D815" t="s">
        <v>14</v>
      </c>
      <c r="F815" t="s">
        <v>15</v>
      </c>
      <c r="G815" t="s">
        <v>28</v>
      </c>
      <c r="H815" s="4" t="s">
        <v>62</v>
      </c>
      <c r="I815" t="s">
        <v>122</v>
      </c>
    </row>
    <row r="816" spans="1:9" x14ac:dyDescent="0.3">
      <c r="A816" t="s">
        <v>117</v>
      </c>
      <c r="B816" s="5">
        <f>45*1.25/1000*B809</f>
        <v>0.13162499999999999</v>
      </c>
      <c r="C816" s="3" t="s">
        <v>51</v>
      </c>
      <c r="D816" t="s">
        <v>14</v>
      </c>
      <c r="F816" t="s">
        <v>15</v>
      </c>
      <c r="G816" t="s">
        <v>28</v>
      </c>
      <c r="H816" t="s">
        <v>118</v>
      </c>
      <c r="I816" t="s">
        <v>123</v>
      </c>
    </row>
    <row r="817" spans="1:9" x14ac:dyDescent="0.3">
      <c r="B817" s="5"/>
    </row>
    <row r="818" spans="1:9" x14ac:dyDescent="0.3">
      <c r="A818" s="2" t="s">
        <v>0</v>
      </c>
      <c r="B818" s="2" t="s">
        <v>124</v>
      </c>
    </row>
    <row r="819" spans="1:9" x14ac:dyDescent="0.3">
      <c r="A819" t="s">
        <v>1</v>
      </c>
      <c r="B819">
        <v>1</v>
      </c>
    </row>
    <row r="820" spans="1:9" x14ac:dyDescent="0.3">
      <c r="A820" t="s">
        <v>2</v>
      </c>
      <c r="B820" s="3" t="s">
        <v>149</v>
      </c>
    </row>
    <row r="821" spans="1:9" x14ac:dyDescent="0.3">
      <c r="A821" t="s">
        <v>4</v>
      </c>
      <c r="B821" t="s">
        <v>5</v>
      </c>
    </row>
    <row r="822" spans="1:9" x14ac:dyDescent="0.3">
      <c r="A822" t="s">
        <v>6</v>
      </c>
      <c r="B822" t="s">
        <v>14</v>
      </c>
    </row>
    <row r="823" spans="1:9" x14ac:dyDescent="0.3">
      <c r="A823" t="s">
        <v>11</v>
      </c>
      <c r="B823" t="s">
        <v>73</v>
      </c>
    </row>
    <row r="824" spans="1:9" x14ac:dyDescent="0.3">
      <c r="A824" t="s">
        <v>46</v>
      </c>
      <c r="B824" t="s">
        <v>128</v>
      </c>
    </row>
    <row r="825" spans="1:9" x14ac:dyDescent="0.3">
      <c r="A825" t="s">
        <v>26</v>
      </c>
      <c r="B825" s="7" t="s">
        <v>120</v>
      </c>
    </row>
    <row r="826" spans="1:9" x14ac:dyDescent="0.3">
      <c r="A826" s="2" t="s">
        <v>8</v>
      </c>
    </row>
    <row r="827" spans="1:9" x14ac:dyDescent="0.3">
      <c r="A827" s="2" t="s">
        <v>9</v>
      </c>
      <c r="B827" s="2" t="s">
        <v>10</v>
      </c>
      <c r="C827" s="2" t="s">
        <v>11</v>
      </c>
      <c r="D827" s="2" t="s">
        <v>6</v>
      </c>
      <c r="E827" s="2" t="s">
        <v>12</v>
      </c>
      <c r="F827" s="2" t="s">
        <v>4</v>
      </c>
      <c r="G827" s="2" t="s">
        <v>25</v>
      </c>
      <c r="H827" s="2" t="s">
        <v>2</v>
      </c>
      <c r="I827" s="2" t="s">
        <v>46</v>
      </c>
    </row>
    <row r="828" spans="1:9" x14ac:dyDescent="0.3">
      <c r="A828" s="3" t="s">
        <v>124</v>
      </c>
      <c r="B828" s="3">
        <v>1</v>
      </c>
      <c r="C828" t="s">
        <v>73</v>
      </c>
      <c r="D828" t="s">
        <v>14</v>
      </c>
      <c r="E828" s="2"/>
      <c r="F828" s="3" t="s">
        <v>21</v>
      </c>
      <c r="G828" t="s">
        <v>81</v>
      </c>
      <c r="H828" s="3" t="s">
        <v>149</v>
      </c>
    </row>
    <row r="829" spans="1:9" x14ac:dyDescent="0.3">
      <c r="A829" t="s">
        <v>13</v>
      </c>
      <c r="B829" s="5">
        <v>2.29</v>
      </c>
      <c r="C829" t="s">
        <v>73</v>
      </c>
      <c r="D829" t="s">
        <v>14</v>
      </c>
      <c r="F829" t="s">
        <v>15</v>
      </c>
      <c r="G829" t="s">
        <v>81</v>
      </c>
      <c r="H829" t="s">
        <v>16</v>
      </c>
    </row>
    <row r="830" spans="1:9" x14ac:dyDescent="0.3">
      <c r="A830" t="s">
        <v>78</v>
      </c>
      <c r="B830" s="5">
        <v>0.43</v>
      </c>
      <c r="D830" t="s">
        <v>14</v>
      </c>
      <c r="E830" t="s">
        <v>18</v>
      </c>
      <c r="F830" t="s">
        <v>19</v>
      </c>
      <c r="G830" t="s">
        <v>27</v>
      </c>
      <c r="I830" t="s">
        <v>110</v>
      </c>
    </row>
    <row r="831" spans="1:9" x14ac:dyDescent="0.3">
      <c r="A831" t="s">
        <v>109</v>
      </c>
      <c r="B831" s="5">
        <f>(2.79*10)/1000*B829</f>
        <v>6.3890999999999989E-2</v>
      </c>
      <c r="C831" s="3" t="s">
        <v>51</v>
      </c>
      <c r="D831" t="s">
        <v>17</v>
      </c>
      <c r="F831" t="s">
        <v>15</v>
      </c>
      <c r="G831" t="s">
        <v>28</v>
      </c>
      <c r="H831" t="s">
        <v>52</v>
      </c>
      <c r="I831" t="s">
        <v>111</v>
      </c>
    </row>
    <row r="832" spans="1:9" x14ac:dyDescent="0.3">
      <c r="A832" t="s">
        <v>54</v>
      </c>
      <c r="B832" s="5">
        <f>30/1000*B829</f>
        <v>6.8699999999999997E-2</v>
      </c>
      <c r="C832" s="3" t="s">
        <v>73</v>
      </c>
      <c r="D832" t="s">
        <v>7</v>
      </c>
      <c r="F832" t="s">
        <v>15</v>
      </c>
      <c r="G832" t="s">
        <v>28</v>
      </c>
      <c r="H832" t="s">
        <v>24</v>
      </c>
    </row>
    <row r="833" spans="1:9" x14ac:dyDescent="0.3">
      <c r="A833" t="s">
        <v>82</v>
      </c>
      <c r="B833" s="5">
        <f>12000/1000*B829</f>
        <v>27.48</v>
      </c>
      <c r="C833" s="3" t="s">
        <v>51</v>
      </c>
      <c r="D833" t="s">
        <v>14</v>
      </c>
      <c r="F833" t="s">
        <v>15</v>
      </c>
      <c r="G833" t="s">
        <v>28</v>
      </c>
      <c r="H833" t="s">
        <v>84</v>
      </c>
      <c r="I833" t="s">
        <v>113</v>
      </c>
    </row>
    <row r="834" spans="1:9" x14ac:dyDescent="0.3">
      <c r="A834" t="s">
        <v>112</v>
      </c>
      <c r="B834" s="5">
        <f>50/1000*B829</f>
        <v>0.1145</v>
      </c>
      <c r="C834" s="3" t="s">
        <v>51</v>
      </c>
      <c r="D834" t="s">
        <v>14</v>
      </c>
      <c r="F834" t="s">
        <v>15</v>
      </c>
      <c r="G834" t="s">
        <v>28</v>
      </c>
      <c r="H834" t="s">
        <v>115</v>
      </c>
      <c r="I834" t="s">
        <v>114</v>
      </c>
    </row>
    <row r="835" spans="1:9" ht="15.6" x14ac:dyDescent="0.3">
      <c r="A835" s="4" t="s">
        <v>62</v>
      </c>
      <c r="B835" s="5">
        <f>4/1000*B829</f>
        <v>9.1599999999999997E-3</v>
      </c>
      <c r="C835" t="s">
        <v>73</v>
      </c>
      <c r="D835" t="s">
        <v>14</v>
      </c>
      <c r="F835" t="s">
        <v>15</v>
      </c>
      <c r="G835" t="s">
        <v>28</v>
      </c>
      <c r="H835" s="4" t="s">
        <v>62</v>
      </c>
      <c r="I835" t="s">
        <v>122</v>
      </c>
    </row>
    <row r="836" spans="1:9" x14ac:dyDescent="0.3">
      <c r="A836" t="s">
        <v>117</v>
      </c>
      <c r="B836" s="5">
        <f>45*1.25/1000*B829</f>
        <v>0.1288125</v>
      </c>
      <c r="C836" s="3" t="s">
        <v>51</v>
      </c>
      <c r="D836" t="s">
        <v>14</v>
      </c>
      <c r="F836" t="s">
        <v>15</v>
      </c>
      <c r="G836" t="s">
        <v>28</v>
      </c>
      <c r="H836" t="s">
        <v>118</v>
      </c>
      <c r="I836" t="s">
        <v>123</v>
      </c>
    </row>
    <row r="837" spans="1:9" x14ac:dyDescent="0.3">
      <c r="B837" s="5"/>
    </row>
    <row r="838" spans="1:9" x14ac:dyDescent="0.3">
      <c r="A838" s="2" t="s">
        <v>0</v>
      </c>
      <c r="B838" s="2" t="s">
        <v>125</v>
      </c>
    </row>
    <row r="839" spans="1:9" x14ac:dyDescent="0.3">
      <c r="A839" t="s">
        <v>1</v>
      </c>
      <c r="B839">
        <v>1</v>
      </c>
    </row>
    <row r="840" spans="1:9" x14ac:dyDescent="0.3">
      <c r="A840" t="s">
        <v>2</v>
      </c>
      <c r="B840" s="3" t="s">
        <v>150</v>
      </c>
    </row>
    <row r="841" spans="1:9" x14ac:dyDescent="0.3">
      <c r="A841" t="s">
        <v>4</v>
      </c>
      <c r="B841" t="s">
        <v>5</v>
      </c>
    </row>
    <row r="842" spans="1:9" x14ac:dyDescent="0.3">
      <c r="A842" t="s">
        <v>6</v>
      </c>
      <c r="B842" t="s">
        <v>14</v>
      </c>
    </row>
    <row r="843" spans="1:9" x14ac:dyDescent="0.3">
      <c r="A843" t="s">
        <v>11</v>
      </c>
      <c r="B843" t="s">
        <v>73</v>
      </c>
    </row>
    <row r="844" spans="1:9" x14ac:dyDescent="0.3">
      <c r="A844" t="s">
        <v>46</v>
      </c>
      <c r="B844" t="s">
        <v>129</v>
      </c>
    </row>
    <row r="845" spans="1:9" x14ac:dyDescent="0.3">
      <c r="A845" t="s">
        <v>26</v>
      </c>
      <c r="B845" s="7" t="s">
        <v>120</v>
      </c>
    </row>
    <row r="846" spans="1:9" x14ac:dyDescent="0.3">
      <c r="A846" s="2" t="s">
        <v>8</v>
      </c>
    </row>
    <row r="847" spans="1:9" x14ac:dyDescent="0.3">
      <c r="A847" s="2" t="s">
        <v>9</v>
      </c>
      <c r="B847" s="2" t="s">
        <v>10</v>
      </c>
      <c r="C847" s="2" t="s">
        <v>11</v>
      </c>
      <c r="D847" s="2" t="s">
        <v>6</v>
      </c>
      <c r="E847" s="2" t="s">
        <v>12</v>
      </c>
      <c r="F847" s="2" t="s">
        <v>4</v>
      </c>
      <c r="G847" s="2" t="s">
        <v>25</v>
      </c>
      <c r="H847" s="2" t="s">
        <v>2</v>
      </c>
      <c r="I847" s="2" t="s">
        <v>46</v>
      </c>
    </row>
    <row r="848" spans="1:9" x14ac:dyDescent="0.3">
      <c r="A848" s="3" t="s">
        <v>124</v>
      </c>
      <c r="B848" s="3">
        <v>1</v>
      </c>
      <c r="C848" t="s">
        <v>73</v>
      </c>
      <c r="D848" t="s">
        <v>14</v>
      </c>
      <c r="E848" s="2"/>
      <c r="F848" s="3" t="s">
        <v>21</v>
      </c>
      <c r="G848" t="s">
        <v>81</v>
      </c>
      <c r="H848" s="3" t="s">
        <v>150</v>
      </c>
    </row>
    <row r="849" spans="1:9" x14ac:dyDescent="0.3">
      <c r="A849" t="s">
        <v>13</v>
      </c>
      <c r="B849" s="5">
        <v>2.29</v>
      </c>
      <c r="C849" t="s">
        <v>73</v>
      </c>
      <c r="D849" t="s">
        <v>14</v>
      </c>
      <c r="F849" t="s">
        <v>15</v>
      </c>
      <c r="G849" t="s">
        <v>81</v>
      </c>
      <c r="H849" t="s">
        <v>16</v>
      </c>
    </row>
    <row r="850" spans="1:9" x14ac:dyDescent="0.3">
      <c r="A850" t="s">
        <v>78</v>
      </c>
      <c r="B850" s="5">
        <v>0.43</v>
      </c>
      <c r="D850" t="s">
        <v>14</v>
      </c>
      <c r="E850" t="s">
        <v>18</v>
      </c>
      <c r="F850" t="s">
        <v>19</v>
      </c>
      <c r="G850" t="s">
        <v>27</v>
      </c>
      <c r="I850" t="s">
        <v>110</v>
      </c>
    </row>
    <row r="851" spans="1:9" x14ac:dyDescent="0.3">
      <c r="A851" t="s">
        <v>109</v>
      </c>
      <c r="B851" s="5">
        <f>(2.79*10)/1000*B849</f>
        <v>6.3890999999999989E-2</v>
      </c>
      <c r="C851" s="3" t="s">
        <v>51</v>
      </c>
      <c r="D851" t="s">
        <v>17</v>
      </c>
      <c r="F851" t="s">
        <v>15</v>
      </c>
      <c r="G851" t="s">
        <v>28</v>
      </c>
      <c r="H851" t="s">
        <v>52</v>
      </c>
      <c r="I851" t="s">
        <v>111</v>
      </c>
    </row>
    <row r="852" spans="1:9" x14ac:dyDescent="0.3">
      <c r="A852" t="s">
        <v>54</v>
      </c>
      <c r="B852" s="5">
        <f>30/1000*B849</f>
        <v>6.8699999999999997E-2</v>
      </c>
      <c r="C852" s="3" t="s">
        <v>73</v>
      </c>
      <c r="D852" t="s">
        <v>7</v>
      </c>
      <c r="F852" t="s">
        <v>15</v>
      </c>
      <c r="G852" t="s">
        <v>28</v>
      </c>
      <c r="H852" t="s">
        <v>24</v>
      </c>
    </row>
    <row r="853" spans="1:9" x14ac:dyDescent="0.3">
      <c r="A853" t="s">
        <v>82</v>
      </c>
      <c r="B853" s="5">
        <f>12000/1000*B849</f>
        <v>27.48</v>
      </c>
      <c r="C853" s="3" t="s">
        <v>51</v>
      </c>
      <c r="D853" t="s">
        <v>14</v>
      </c>
      <c r="F853" t="s">
        <v>15</v>
      </c>
      <c r="G853" t="s">
        <v>28</v>
      </c>
      <c r="H853" t="s">
        <v>84</v>
      </c>
      <c r="I853" t="s">
        <v>113</v>
      </c>
    </row>
    <row r="854" spans="1:9" x14ac:dyDescent="0.3">
      <c r="A854" t="s">
        <v>112</v>
      </c>
      <c r="B854" s="5">
        <f>50/1000*B849</f>
        <v>0.1145</v>
      </c>
      <c r="C854" s="3" t="s">
        <v>51</v>
      </c>
      <c r="D854" t="s">
        <v>14</v>
      </c>
      <c r="F854" t="s">
        <v>15</v>
      </c>
      <c r="G854" t="s">
        <v>28</v>
      </c>
      <c r="H854" t="s">
        <v>115</v>
      </c>
      <c r="I854" t="s">
        <v>114</v>
      </c>
    </row>
    <row r="855" spans="1:9" ht="15.6" x14ac:dyDescent="0.3">
      <c r="A855" s="4" t="s">
        <v>62</v>
      </c>
      <c r="B855" s="5">
        <f>4/1000*B849</f>
        <v>9.1599999999999997E-3</v>
      </c>
      <c r="C855" t="s">
        <v>73</v>
      </c>
      <c r="D855" t="s">
        <v>14</v>
      </c>
      <c r="F855" t="s">
        <v>15</v>
      </c>
      <c r="G855" t="s">
        <v>28</v>
      </c>
      <c r="H855" s="4" t="s">
        <v>62</v>
      </c>
      <c r="I855" t="s">
        <v>122</v>
      </c>
    </row>
    <row r="856" spans="1:9" x14ac:dyDescent="0.3">
      <c r="A856" t="s">
        <v>117</v>
      </c>
      <c r="B856" s="5">
        <f>45*1.25/1000*B849</f>
        <v>0.1288125</v>
      </c>
      <c r="C856" s="3" t="s">
        <v>51</v>
      </c>
      <c r="D856" t="s">
        <v>14</v>
      </c>
      <c r="F856" t="s">
        <v>15</v>
      </c>
      <c r="G856" t="s">
        <v>28</v>
      </c>
      <c r="H856" t="s">
        <v>118</v>
      </c>
      <c r="I856" t="s">
        <v>123</v>
      </c>
    </row>
    <row r="857" spans="1:9" x14ac:dyDescent="0.3">
      <c r="B857" s="5"/>
    </row>
    <row r="858" spans="1:9" x14ac:dyDescent="0.3">
      <c r="A858" s="2" t="s">
        <v>0</v>
      </c>
      <c r="B858" s="2" t="s">
        <v>130</v>
      </c>
    </row>
    <row r="859" spans="1:9" x14ac:dyDescent="0.3">
      <c r="A859" t="s">
        <v>1</v>
      </c>
      <c r="B859">
        <v>1</v>
      </c>
    </row>
    <row r="860" spans="1:9" x14ac:dyDescent="0.3">
      <c r="A860" t="s">
        <v>2</v>
      </c>
      <c r="B860" s="3" t="s">
        <v>148</v>
      </c>
    </row>
    <row r="861" spans="1:9" x14ac:dyDescent="0.3">
      <c r="A861" t="s">
        <v>4</v>
      </c>
      <c r="B861" t="s">
        <v>5</v>
      </c>
    </row>
    <row r="862" spans="1:9" x14ac:dyDescent="0.3">
      <c r="A862" t="s">
        <v>6</v>
      </c>
      <c r="B862" t="s">
        <v>14</v>
      </c>
    </row>
    <row r="863" spans="1:9" x14ac:dyDescent="0.3">
      <c r="A863" t="s">
        <v>11</v>
      </c>
      <c r="B863" t="s">
        <v>73</v>
      </c>
    </row>
    <row r="864" spans="1:9" x14ac:dyDescent="0.3">
      <c r="A864" t="s">
        <v>46</v>
      </c>
      <c r="B864" t="s">
        <v>134</v>
      </c>
    </row>
    <row r="865" spans="1:9" x14ac:dyDescent="0.3">
      <c r="A865" t="s">
        <v>26</v>
      </c>
      <c r="B865" s="7" t="s">
        <v>120</v>
      </c>
    </row>
    <row r="866" spans="1:9" x14ac:dyDescent="0.3">
      <c r="A866" s="2" t="s">
        <v>8</v>
      </c>
    </row>
    <row r="867" spans="1:9" x14ac:dyDescent="0.3">
      <c r="A867" s="2" t="s">
        <v>9</v>
      </c>
      <c r="B867" s="2" t="s">
        <v>10</v>
      </c>
      <c r="C867" s="2" t="s">
        <v>11</v>
      </c>
      <c r="D867" s="2" t="s">
        <v>6</v>
      </c>
      <c r="E867" s="2" t="s">
        <v>12</v>
      </c>
      <c r="F867" s="2" t="s">
        <v>4</v>
      </c>
      <c r="G867" s="2" t="s">
        <v>25</v>
      </c>
      <c r="H867" s="2" t="s">
        <v>2</v>
      </c>
      <c r="I867" s="2" t="s">
        <v>46</v>
      </c>
    </row>
    <row r="868" spans="1:9" x14ac:dyDescent="0.3">
      <c r="A868" s="3" t="s">
        <v>130</v>
      </c>
      <c r="B868" s="3">
        <v>1</v>
      </c>
      <c r="C868" t="s">
        <v>73</v>
      </c>
      <c r="D868" t="s">
        <v>14</v>
      </c>
      <c r="E868" s="2"/>
      <c r="F868" s="3" t="s">
        <v>21</v>
      </c>
      <c r="G868" t="s">
        <v>81</v>
      </c>
      <c r="H868" s="3" t="s">
        <v>148</v>
      </c>
    </row>
    <row r="869" spans="1:9" x14ac:dyDescent="0.3">
      <c r="A869" t="s">
        <v>13</v>
      </c>
      <c r="B869" s="5">
        <v>0.92</v>
      </c>
      <c r="C869" t="s">
        <v>73</v>
      </c>
      <c r="D869" t="s">
        <v>14</v>
      </c>
      <c r="F869" t="s">
        <v>15</v>
      </c>
      <c r="G869" t="s">
        <v>81</v>
      </c>
      <c r="H869" t="s">
        <v>16</v>
      </c>
    </row>
    <row r="870" spans="1:9" x14ac:dyDescent="0.3">
      <c r="A870" t="s">
        <v>138</v>
      </c>
      <c r="B870" s="5">
        <v>1.52</v>
      </c>
      <c r="D870" t="s">
        <v>14</v>
      </c>
      <c r="E870" t="s">
        <v>139</v>
      </c>
      <c r="F870" t="s">
        <v>19</v>
      </c>
      <c r="G870" t="s">
        <v>27</v>
      </c>
      <c r="I870" t="s">
        <v>110</v>
      </c>
    </row>
    <row r="871" spans="1:9" x14ac:dyDescent="0.3">
      <c r="A871" t="s">
        <v>109</v>
      </c>
      <c r="B871" s="5">
        <f>(2.79*10)/1000*B869</f>
        <v>2.5668E-2</v>
      </c>
      <c r="C871" s="3" t="s">
        <v>51</v>
      </c>
      <c r="D871" t="s">
        <v>17</v>
      </c>
      <c r="F871" t="s">
        <v>15</v>
      </c>
      <c r="G871" t="s">
        <v>28</v>
      </c>
      <c r="H871" t="s">
        <v>52</v>
      </c>
      <c r="I871" t="s">
        <v>111</v>
      </c>
    </row>
    <row r="872" spans="1:9" x14ac:dyDescent="0.3">
      <c r="A872" t="s">
        <v>54</v>
      </c>
      <c r="B872" s="5">
        <f>30/1000*B869</f>
        <v>2.76E-2</v>
      </c>
      <c r="C872" s="3" t="s">
        <v>73</v>
      </c>
      <c r="D872" t="s">
        <v>7</v>
      </c>
      <c r="F872" t="s">
        <v>15</v>
      </c>
      <c r="G872" t="s">
        <v>28</v>
      </c>
      <c r="H872" t="s">
        <v>24</v>
      </c>
    </row>
    <row r="873" spans="1:9" x14ac:dyDescent="0.3">
      <c r="A873" t="s">
        <v>82</v>
      </c>
      <c r="B873" s="5">
        <f>12000/1000*B869</f>
        <v>11.040000000000001</v>
      </c>
      <c r="C873" s="3" t="s">
        <v>51</v>
      </c>
      <c r="D873" t="s">
        <v>14</v>
      </c>
      <c r="F873" t="s">
        <v>15</v>
      </c>
      <c r="G873" t="s">
        <v>28</v>
      </c>
      <c r="H873" t="s">
        <v>84</v>
      </c>
      <c r="I873" t="s">
        <v>113</v>
      </c>
    </row>
    <row r="874" spans="1:9" x14ac:dyDescent="0.3">
      <c r="A874" t="s">
        <v>112</v>
      </c>
      <c r="B874" s="5">
        <f>50/1000*B869</f>
        <v>4.6000000000000006E-2</v>
      </c>
      <c r="C874" s="3" t="s">
        <v>51</v>
      </c>
      <c r="D874" t="s">
        <v>14</v>
      </c>
      <c r="F874" t="s">
        <v>15</v>
      </c>
      <c r="G874" t="s">
        <v>28</v>
      </c>
      <c r="H874" t="s">
        <v>115</v>
      </c>
      <c r="I874" t="s">
        <v>114</v>
      </c>
    </row>
    <row r="875" spans="1:9" ht="15.6" x14ac:dyDescent="0.3">
      <c r="A875" s="4" t="s">
        <v>62</v>
      </c>
      <c r="B875" s="5">
        <f>4/1000*B869</f>
        <v>3.6800000000000001E-3</v>
      </c>
      <c r="C875" t="s">
        <v>73</v>
      </c>
      <c r="D875" t="s">
        <v>14</v>
      </c>
      <c r="F875" t="s">
        <v>15</v>
      </c>
      <c r="G875" t="s">
        <v>28</v>
      </c>
      <c r="H875" s="4" t="s">
        <v>62</v>
      </c>
      <c r="I875" t="s">
        <v>116</v>
      </c>
    </row>
    <row r="876" spans="1:9" x14ac:dyDescent="0.3">
      <c r="A876" t="s">
        <v>117</v>
      </c>
      <c r="B876" s="5">
        <f>45*1.25/1000*B869</f>
        <v>5.1750000000000004E-2</v>
      </c>
      <c r="C876" s="3" t="s">
        <v>51</v>
      </c>
      <c r="D876" t="s">
        <v>14</v>
      </c>
      <c r="F876" t="s">
        <v>15</v>
      </c>
      <c r="G876" t="s">
        <v>28</v>
      </c>
      <c r="H876" t="s">
        <v>118</v>
      </c>
      <c r="I876" t="s">
        <v>119</v>
      </c>
    </row>
    <row r="878" spans="1:9" x14ac:dyDescent="0.3">
      <c r="A878" s="2" t="s">
        <v>0</v>
      </c>
      <c r="B878" s="2" t="s">
        <v>131</v>
      </c>
    </row>
    <row r="879" spans="1:9" x14ac:dyDescent="0.3">
      <c r="A879" t="s">
        <v>1</v>
      </c>
      <c r="B879">
        <v>1</v>
      </c>
    </row>
    <row r="880" spans="1:9" x14ac:dyDescent="0.3">
      <c r="A880" t="s">
        <v>2</v>
      </c>
      <c r="B880" s="3" t="s">
        <v>80</v>
      </c>
    </row>
    <row r="881" spans="1:9" x14ac:dyDescent="0.3">
      <c r="A881" t="s">
        <v>4</v>
      </c>
      <c r="B881" t="s">
        <v>5</v>
      </c>
    </row>
    <row r="882" spans="1:9" x14ac:dyDescent="0.3">
      <c r="A882" t="s">
        <v>6</v>
      </c>
      <c r="B882" t="s">
        <v>14</v>
      </c>
    </row>
    <row r="883" spans="1:9" x14ac:dyDescent="0.3">
      <c r="A883" t="s">
        <v>11</v>
      </c>
      <c r="B883" t="s">
        <v>73</v>
      </c>
    </row>
    <row r="884" spans="1:9" x14ac:dyDescent="0.3">
      <c r="A884" t="s">
        <v>46</v>
      </c>
      <c r="B884" t="s">
        <v>135</v>
      </c>
    </row>
    <row r="885" spans="1:9" x14ac:dyDescent="0.3">
      <c r="A885" t="s">
        <v>26</v>
      </c>
      <c r="B885" s="7" t="s">
        <v>120</v>
      </c>
    </row>
    <row r="886" spans="1:9" x14ac:dyDescent="0.3">
      <c r="A886" s="2" t="s">
        <v>8</v>
      </c>
    </row>
    <row r="887" spans="1:9" x14ac:dyDescent="0.3">
      <c r="A887" s="2" t="s">
        <v>9</v>
      </c>
      <c r="B887" s="2" t="s">
        <v>10</v>
      </c>
      <c r="C887" s="2" t="s">
        <v>11</v>
      </c>
      <c r="D887" s="2" t="s">
        <v>6</v>
      </c>
      <c r="E887" s="2" t="s">
        <v>12</v>
      </c>
      <c r="F887" s="2" t="s">
        <v>4</v>
      </c>
      <c r="G887" s="2" t="s">
        <v>25</v>
      </c>
      <c r="H887" s="2" t="s">
        <v>2</v>
      </c>
      <c r="I887" s="2" t="s">
        <v>46</v>
      </c>
    </row>
    <row r="888" spans="1:9" x14ac:dyDescent="0.3">
      <c r="A888" s="3" t="s">
        <v>131</v>
      </c>
      <c r="B888" s="3">
        <v>1</v>
      </c>
      <c r="C888" t="s">
        <v>73</v>
      </c>
      <c r="D888" t="s">
        <v>14</v>
      </c>
      <c r="E888" s="2"/>
      <c r="F888" s="3" t="s">
        <v>21</v>
      </c>
      <c r="G888" t="s">
        <v>81</v>
      </c>
      <c r="H888" s="3" t="s">
        <v>80</v>
      </c>
    </row>
    <row r="889" spans="1:9" x14ac:dyDescent="0.3">
      <c r="A889" t="s">
        <v>13</v>
      </c>
      <c r="B889" s="5">
        <v>2.37</v>
      </c>
      <c r="C889" t="s">
        <v>73</v>
      </c>
      <c r="D889" t="s">
        <v>14</v>
      </c>
      <c r="F889" t="s">
        <v>15</v>
      </c>
      <c r="G889" t="s">
        <v>81</v>
      </c>
      <c r="H889" t="s">
        <v>16</v>
      </c>
    </row>
    <row r="890" spans="1:9" x14ac:dyDescent="0.3">
      <c r="A890" t="s">
        <v>78</v>
      </c>
      <c r="B890" s="5">
        <v>0.52</v>
      </c>
      <c r="D890" t="s">
        <v>14</v>
      </c>
      <c r="E890" t="s">
        <v>18</v>
      </c>
      <c r="F890" t="s">
        <v>19</v>
      </c>
      <c r="G890" t="s">
        <v>27</v>
      </c>
      <c r="I890" t="s">
        <v>110</v>
      </c>
    </row>
    <row r="891" spans="1:9" x14ac:dyDescent="0.3">
      <c r="A891" t="s">
        <v>109</v>
      </c>
      <c r="B891" s="5">
        <f>(2.79*10)/1000*B889</f>
        <v>6.6123000000000001E-2</v>
      </c>
      <c r="C891" s="3" t="s">
        <v>51</v>
      </c>
      <c r="D891" t="s">
        <v>17</v>
      </c>
      <c r="F891" t="s">
        <v>15</v>
      </c>
      <c r="G891" t="s">
        <v>28</v>
      </c>
      <c r="H891" t="s">
        <v>52</v>
      </c>
      <c r="I891" t="s">
        <v>111</v>
      </c>
    </row>
    <row r="892" spans="1:9" x14ac:dyDescent="0.3">
      <c r="A892" t="s">
        <v>54</v>
      </c>
      <c r="B892" s="5">
        <f>30/1000*B889</f>
        <v>7.1099999999999997E-2</v>
      </c>
      <c r="C892" s="3" t="s">
        <v>73</v>
      </c>
      <c r="D892" t="s">
        <v>7</v>
      </c>
      <c r="F892" t="s">
        <v>15</v>
      </c>
      <c r="G892" t="s">
        <v>28</v>
      </c>
      <c r="H892" t="s">
        <v>24</v>
      </c>
    </row>
    <row r="893" spans="1:9" x14ac:dyDescent="0.3">
      <c r="A893" t="s">
        <v>82</v>
      </c>
      <c r="B893" s="5">
        <f>12000/1000*B889</f>
        <v>28.44</v>
      </c>
      <c r="C893" s="3" t="s">
        <v>51</v>
      </c>
      <c r="D893" t="s">
        <v>14</v>
      </c>
      <c r="F893" t="s">
        <v>15</v>
      </c>
      <c r="G893" t="s">
        <v>28</v>
      </c>
      <c r="H893" t="s">
        <v>84</v>
      </c>
      <c r="I893" t="s">
        <v>113</v>
      </c>
    </row>
    <row r="894" spans="1:9" x14ac:dyDescent="0.3">
      <c r="A894" t="s">
        <v>112</v>
      </c>
      <c r="B894" s="5">
        <f>50/1000*B889</f>
        <v>0.11850000000000001</v>
      </c>
      <c r="C894" s="3" t="s">
        <v>51</v>
      </c>
      <c r="D894" t="s">
        <v>14</v>
      </c>
      <c r="F894" t="s">
        <v>15</v>
      </c>
      <c r="G894" t="s">
        <v>28</v>
      </c>
      <c r="H894" t="s">
        <v>115</v>
      </c>
      <c r="I894" t="s">
        <v>114</v>
      </c>
    </row>
    <row r="895" spans="1:9" ht="15.6" x14ac:dyDescent="0.3">
      <c r="A895" s="4" t="s">
        <v>62</v>
      </c>
      <c r="B895" s="5">
        <f>4/1000*B889</f>
        <v>9.4800000000000006E-3</v>
      </c>
      <c r="C895" t="s">
        <v>73</v>
      </c>
      <c r="D895" t="s">
        <v>14</v>
      </c>
      <c r="F895" t="s">
        <v>15</v>
      </c>
      <c r="G895" t="s">
        <v>28</v>
      </c>
      <c r="H895" s="4" t="s">
        <v>62</v>
      </c>
      <c r="I895" t="s">
        <v>122</v>
      </c>
    </row>
    <row r="896" spans="1:9" x14ac:dyDescent="0.3">
      <c r="A896" t="s">
        <v>117</v>
      </c>
      <c r="B896" s="5">
        <f>45*1.25/1000*B889</f>
        <v>0.1333125</v>
      </c>
      <c r="C896" s="3" t="s">
        <v>51</v>
      </c>
      <c r="D896" t="s">
        <v>14</v>
      </c>
      <c r="F896" t="s">
        <v>15</v>
      </c>
      <c r="G896" t="s">
        <v>28</v>
      </c>
      <c r="H896" t="s">
        <v>118</v>
      </c>
      <c r="I896" t="s">
        <v>123</v>
      </c>
    </row>
    <row r="897" spans="1:9" x14ac:dyDescent="0.3">
      <c r="B897" s="5"/>
    </row>
    <row r="898" spans="1:9" x14ac:dyDescent="0.3">
      <c r="A898" s="2" t="s">
        <v>0</v>
      </c>
      <c r="B898" s="2" t="s">
        <v>132</v>
      </c>
    </row>
    <row r="899" spans="1:9" x14ac:dyDescent="0.3">
      <c r="A899" t="s">
        <v>1</v>
      </c>
      <c r="B899">
        <v>1</v>
      </c>
    </row>
    <row r="900" spans="1:9" x14ac:dyDescent="0.3">
      <c r="A900" t="s">
        <v>2</v>
      </c>
      <c r="B900" s="3" t="s">
        <v>149</v>
      </c>
    </row>
    <row r="901" spans="1:9" x14ac:dyDescent="0.3">
      <c r="A901" t="s">
        <v>4</v>
      </c>
      <c r="B901" t="s">
        <v>5</v>
      </c>
    </row>
    <row r="902" spans="1:9" x14ac:dyDescent="0.3">
      <c r="A902" t="s">
        <v>6</v>
      </c>
      <c r="B902" t="s">
        <v>14</v>
      </c>
    </row>
    <row r="903" spans="1:9" x14ac:dyDescent="0.3">
      <c r="A903" t="s">
        <v>11</v>
      </c>
      <c r="B903" t="s">
        <v>73</v>
      </c>
    </row>
    <row r="904" spans="1:9" x14ac:dyDescent="0.3">
      <c r="A904" t="s">
        <v>46</v>
      </c>
      <c r="B904" t="s">
        <v>136</v>
      </c>
    </row>
    <row r="905" spans="1:9" x14ac:dyDescent="0.3">
      <c r="A905" t="s">
        <v>26</v>
      </c>
      <c r="B905" s="7" t="s">
        <v>120</v>
      </c>
    </row>
    <row r="906" spans="1:9" x14ac:dyDescent="0.3">
      <c r="A906" s="2" t="s">
        <v>8</v>
      </c>
    </row>
    <row r="907" spans="1:9" x14ac:dyDescent="0.3">
      <c r="A907" s="2" t="s">
        <v>9</v>
      </c>
      <c r="B907" s="2" t="s">
        <v>10</v>
      </c>
      <c r="C907" s="2" t="s">
        <v>11</v>
      </c>
      <c r="D907" s="2" t="s">
        <v>6</v>
      </c>
      <c r="E907" s="2" t="s">
        <v>12</v>
      </c>
      <c r="F907" s="2" t="s">
        <v>4</v>
      </c>
      <c r="G907" s="2" t="s">
        <v>25</v>
      </c>
      <c r="H907" s="2" t="s">
        <v>2</v>
      </c>
      <c r="I907" s="2" t="s">
        <v>46</v>
      </c>
    </row>
    <row r="908" spans="1:9" x14ac:dyDescent="0.3">
      <c r="A908" s="3" t="s">
        <v>132</v>
      </c>
      <c r="B908" s="3">
        <v>1</v>
      </c>
      <c r="C908" t="s">
        <v>73</v>
      </c>
      <c r="D908" t="s">
        <v>14</v>
      </c>
      <c r="E908" s="2"/>
      <c r="F908" s="3" t="s">
        <v>21</v>
      </c>
      <c r="G908" t="s">
        <v>81</v>
      </c>
      <c r="H908" s="3" t="s">
        <v>149</v>
      </c>
    </row>
    <row r="909" spans="1:9" x14ac:dyDescent="0.3">
      <c r="A909" t="s">
        <v>13</v>
      </c>
      <c r="B909" s="5">
        <v>1.34</v>
      </c>
      <c r="C909" t="s">
        <v>73</v>
      </c>
      <c r="D909" t="s">
        <v>14</v>
      </c>
      <c r="F909" t="s">
        <v>15</v>
      </c>
      <c r="G909" t="s">
        <v>81</v>
      </c>
      <c r="H909" t="s">
        <v>16</v>
      </c>
    </row>
    <row r="910" spans="1:9" x14ac:dyDescent="0.3">
      <c r="A910" t="s">
        <v>138</v>
      </c>
      <c r="B910" s="5">
        <v>1.06</v>
      </c>
      <c r="D910" t="s">
        <v>14</v>
      </c>
      <c r="E910" t="s">
        <v>139</v>
      </c>
      <c r="F910" t="s">
        <v>19</v>
      </c>
      <c r="G910" t="s">
        <v>27</v>
      </c>
      <c r="I910" t="s">
        <v>110</v>
      </c>
    </row>
    <row r="911" spans="1:9" x14ac:dyDescent="0.3">
      <c r="A911" t="s">
        <v>109</v>
      </c>
      <c r="B911" s="5">
        <f>(2.79*10)/1000*B909</f>
        <v>3.7386000000000003E-2</v>
      </c>
      <c r="C911" s="3" t="s">
        <v>51</v>
      </c>
      <c r="D911" t="s">
        <v>17</v>
      </c>
      <c r="F911" t="s">
        <v>15</v>
      </c>
      <c r="G911" t="s">
        <v>28</v>
      </c>
      <c r="H911" t="s">
        <v>52</v>
      </c>
      <c r="I911" t="s">
        <v>111</v>
      </c>
    </row>
    <row r="912" spans="1:9" x14ac:dyDescent="0.3">
      <c r="A912" t="s">
        <v>54</v>
      </c>
      <c r="B912" s="5">
        <f>30/1000*B909</f>
        <v>4.02E-2</v>
      </c>
      <c r="C912" s="3" t="s">
        <v>73</v>
      </c>
      <c r="D912" t="s">
        <v>7</v>
      </c>
      <c r="F912" t="s">
        <v>15</v>
      </c>
      <c r="G912" t="s">
        <v>28</v>
      </c>
      <c r="H912" t="s">
        <v>24</v>
      </c>
    </row>
    <row r="913" spans="1:9" x14ac:dyDescent="0.3">
      <c r="A913" t="s">
        <v>82</v>
      </c>
      <c r="B913" s="5">
        <f>12000/1000*B909</f>
        <v>16.080000000000002</v>
      </c>
      <c r="C913" s="3" t="s">
        <v>51</v>
      </c>
      <c r="D913" t="s">
        <v>14</v>
      </c>
      <c r="F913" t="s">
        <v>15</v>
      </c>
      <c r="G913" t="s">
        <v>28</v>
      </c>
      <c r="H913" t="s">
        <v>84</v>
      </c>
      <c r="I913" t="s">
        <v>113</v>
      </c>
    </row>
    <row r="914" spans="1:9" x14ac:dyDescent="0.3">
      <c r="A914" t="s">
        <v>112</v>
      </c>
      <c r="B914" s="5">
        <f>50/1000*B909</f>
        <v>6.7000000000000004E-2</v>
      </c>
      <c r="C914" s="3" t="s">
        <v>51</v>
      </c>
      <c r="D914" t="s">
        <v>14</v>
      </c>
      <c r="F914" t="s">
        <v>15</v>
      </c>
      <c r="G914" t="s">
        <v>28</v>
      </c>
      <c r="H914" t="s">
        <v>115</v>
      </c>
      <c r="I914" t="s">
        <v>114</v>
      </c>
    </row>
    <row r="915" spans="1:9" ht="15.6" x14ac:dyDescent="0.3">
      <c r="A915" s="4" t="s">
        <v>62</v>
      </c>
      <c r="B915" s="5">
        <f>4/1000*B909</f>
        <v>5.3600000000000002E-3</v>
      </c>
      <c r="C915" t="s">
        <v>73</v>
      </c>
      <c r="D915" t="s">
        <v>14</v>
      </c>
      <c r="F915" t="s">
        <v>15</v>
      </c>
      <c r="G915" t="s">
        <v>28</v>
      </c>
      <c r="H915" s="4" t="s">
        <v>62</v>
      </c>
      <c r="I915" t="s">
        <v>122</v>
      </c>
    </row>
    <row r="916" spans="1:9" x14ac:dyDescent="0.3">
      <c r="A916" t="s">
        <v>117</v>
      </c>
      <c r="B916" s="5">
        <f>45*1.25/1000*B909</f>
        <v>7.5375000000000011E-2</v>
      </c>
      <c r="C916" s="3" t="s">
        <v>51</v>
      </c>
      <c r="D916" t="s">
        <v>14</v>
      </c>
      <c r="F916" t="s">
        <v>15</v>
      </c>
      <c r="G916" t="s">
        <v>28</v>
      </c>
      <c r="H916" t="s">
        <v>118</v>
      </c>
      <c r="I916" t="s">
        <v>123</v>
      </c>
    </row>
    <row r="917" spans="1:9" x14ac:dyDescent="0.3">
      <c r="B917" s="5"/>
    </row>
    <row r="918" spans="1:9" x14ac:dyDescent="0.3">
      <c r="A918" s="2" t="s">
        <v>0</v>
      </c>
      <c r="B918" s="2" t="s">
        <v>133</v>
      </c>
    </row>
    <row r="919" spans="1:9" x14ac:dyDescent="0.3">
      <c r="A919" t="s">
        <v>1</v>
      </c>
      <c r="B919">
        <v>1</v>
      </c>
    </row>
    <row r="920" spans="1:9" x14ac:dyDescent="0.3">
      <c r="A920" t="s">
        <v>2</v>
      </c>
      <c r="B920" s="3" t="s">
        <v>150</v>
      </c>
    </row>
    <row r="921" spans="1:9" x14ac:dyDescent="0.3">
      <c r="A921" t="s">
        <v>4</v>
      </c>
      <c r="B921" t="s">
        <v>5</v>
      </c>
    </row>
    <row r="922" spans="1:9" x14ac:dyDescent="0.3">
      <c r="A922" t="s">
        <v>6</v>
      </c>
      <c r="B922" t="s">
        <v>14</v>
      </c>
    </row>
    <row r="923" spans="1:9" x14ac:dyDescent="0.3">
      <c r="A923" t="s">
        <v>11</v>
      </c>
      <c r="B923" t="s">
        <v>73</v>
      </c>
    </row>
    <row r="924" spans="1:9" x14ac:dyDescent="0.3">
      <c r="A924" t="s">
        <v>46</v>
      </c>
      <c r="B924" t="s">
        <v>137</v>
      </c>
    </row>
    <row r="925" spans="1:9" x14ac:dyDescent="0.3">
      <c r="A925" t="s">
        <v>26</v>
      </c>
      <c r="B925" s="7" t="s">
        <v>120</v>
      </c>
    </row>
    <row r="926" spans="1:9" x14ac:dyDescent="0.3">
      <c r="A926" s="2" t="s">
        <v>8</v>
      </c>
    </row>
    <row r="927" spans="1:9" x14ac:dyDescent="0.3">
      <c r="A927" s="2" t="s">
        <v>9</v>
      </c>
      <c r="B927" s="2" t="s">
        <v>10</v>
      </c>
      <c r="C927" s="2" t="s">
        <v>11</v>
      </c>
      <c r="D927" s="2" t="s">
        <v>6</v>
      </c>
      <c r="E927" s="2" t="s">
        <v>12</v>
      </c>
      <c r="F927" s="2" t="s">
        <v>4</v>
      </c>
      <c r="G927" s="2" t="s">
        <v>25</v>
      </c>
      <c r="H927" s="2" t="s">
        <v>2</v>
      </c>
      <c r="I927" s="2" t="s">
        <v>46</v>
      </c>
    </row>
    <row r="928" spans="1:9" x14ac:dyDescent="0.3">
      <c r="A928" s="3" t="s">
        <v>132</v>
      </c>
      <c r="B928" s="3">
        <v>1</v>
      </c>
      <c r="C928" t="s">
        <v>73</v>
      </c>
      <c r="D928" t="s">
        <v>14</v>
      </c>
      <c r="E928" s="2"/>
      <c r="F928" s="3" t="s">
        <v>21</v>
      </c>
      <c r="G928" t="s">
        <v>81</v>
      </c>
      <c r="H928" s="3" t="s">
        <v>150</v>
      </c>
    </row>
    <row r="929" spans="1:9" x14ac:dyDescent="0.3">
      <c r="A929" t="s">
        <v>13</v>
      </c>
      <c r="B929" s="5">
        <v>1.34</v>
      </c>
      <c r="C929" t="s">
        <v>73</v>
      </c>
      <c r="D929" t="s">
        <v>14</v>
      </c>
      <c r="F929" t="s">
        <v>15</v>
      </c>
      <c r="G929" t="s">
        <v>81</v>
      </c>
      <c r="H929" t="s">
        <v>16</v>
      </c>
    </row>
    <row r="930" spans="1:9" x14ac:dyDescent="0.3">
      <c r="A930" t="s">
        <v>138</v>
      </c>
      <c r="B930" s="5">
        <v>1.06</v>
      </c>
      <c r="D930" t="s">
        <v>14</v>
      </c>
      <c r="E930" t="s">
        <v>139</v>
      </c>
      <c r="F930" t="s">
        <v>19</v>
      </c>
      <c r="G930" t="s">
        <v>27</v>
      </c>
      <c r="I930" t="s">
        <v>110</v>
      </c>
    </row>
    <row r="931" spans="1:9" x14ac:dyDescent="0.3">
      <c r="A931" t="s">
        <v>109</v>
      </c>
      <c r="B931" s="5">
        <f>(2.79*10)/1000*B929</f>
        <v>3.7386000000000003E-2</v>
      </c>
      <c r="C931" s="3" t="s">
        <v>51</v>
      </c>
      <c r="D931" t="s">
        <v>17</v>
      </c>
      <c r="F931" t="s">
        <v>15</v>
      </c>
      <c r="G931" t="s">
        <v>28</v>
      </c>
      <c r="H931" t="s">
        <v>52</v>
      </c>
      <c r="I931" t="s">
        <v>111</v>
      </c>
    </row>
    <row r="932" spans="1:9" x14ac:dyDescent="0.3">
      <c r="A932" t="s">
        <v>54</v>
      </c>
      <c r="B932" s="5">
        <f>30/1000*B929</f>
        <v>4.02E-2</v>
      </c>
      <c r="C932" s="3" t="s">
        <v>73</v>
      </c>
      <c r="D932" t="s">
        <v>7</v>
      </c>
      <c r="F932" t="s">
        <v>15</v>
      </c>
      <c r="G932" t="s">
        <v>28</v>
      </c>
      <c r="H932" t="s">
        <v>24</v>
      </c>
    </row>
    <row r="933" spans="1:9" x14ac:dyDescent="0.3">
      <c r="A933" t="s">
        <v>82</v>
      </c>
      <c r="B933" s="5">
        <f>12000/1000*B929</f>
        <v>16.080000000000002</v>
      </c>
      <c r="C933" s="3" t="s">
        <v>51</v>
      </c>
      <c r="D933" t="s">
        <v>14</v>
      </c>
      <c r="F933" t="s">
        <v>15</v>
      </c>
      <c r="G933" t="s">
        <v>28</v>
      </c>
      <c r="H933" t="s">
        <v>84</v>
      </c>
      <c r="I933" t="s">
        <v>113</v>
      </c>
    </row>
    <row r="934" spans="1:9" x14ac:dyDescent="0.3">
      <c r="A934" t="s">
        <v>112</v>
      </c>
      <c r="B934" s="5">
        <f>50/1000*B929</f>
        <v>6.7000000000000004E-2</v>
      </c>
      <c r="C934" s="3" t="s">
        <v>51</v>
      </c>
      <c r="D934" t="s">
        <v>14</v>
      </c>
      <c r="F934" t="s">
        <v>15</v>
      </c>
      <c r="G934" t="s">
        <v>28</v>
      </c>
      <c r="H934" t="s">
        <v>115</v>
      </c>
      <c r="I934" t="s">
        <v>114</v>
      </c>
    </row>
    <row r="935" spans="1:9" ht="15.6" x14ac:dyDescent="0.3">
      <c r="A935" s="4" t="s">
        <v>62</v>
      </c>
      <c r="B935" s="5">
        <f>4/1000*B929</f>
        <v>5.3600000000000002E-3</v>
      </c>
      <c r="C935" t="s">
        <v>73</v>
      </c>
      <c r="D935" t="s">
        <v>14</v>
      </c>
      <c r="F935" t="s">
        <v>15</v>
      </c>
      <c r="G935" t="s">
        <v>28</v>
      </c>
      <c r="H935" s="4" t="s">
        <v>62</v>
      </c>
      <c r="I935" t="s">
        <v>122</v>
      </c>
    </row>
    <row r="936" spans="1:9" x14ac:dyDescent="0.3">
      <c r="A936" t="s">
        <v>117</v>
      </c>
      <c r="B936" s="5">
        <f>45*1.25/1000*B929</f>
        <v>7.5375000000000011E-2</v>
      </c>
      <c r="C936" s="3" t="s">
        <v>51</v>
      </c>
      <c r="D936" t="s">
        <v>14</v>
      </c>
      <c r="F936" t="s">
        <v>15</v>
      </c>
      <c r="G936" t="s">
        <v>28</v>
      </c>
      <c r="H936" t="s">
        <v>118</v>
      </c>
      <c r="I936" t="s">
        <v>123</v>
      </c>
    </row>
    <row r="937" spans="1:9" x14ac:dyDescent="0.3">
      <c r="B937" s="5"/>
    </row>
    <row r="938" spans="1:9" x14ac:dyDescent="0.3">
      <c r="A938" s="2" t="s">
        <v>0</v>
      </c>
      <c r="B938" s="2" t="s">
        <v>140</v>
      </c>
    </row>
    <row r="939" spans="1:9" x14ac:dyDescent="0.3">
      <c r="A939" t="s">
        <v>1</v>
      </c>
      <c r="B939">
        <v>1</v>
      </c>
    </row>
    <row r="940" spans="1:9" x14ac:dyDescent="0.3">
      <c r="A940" t="s">
        <v>2</v>
      </c>
      <c r="B940" s="3" t="s">
        <v>80</v>
      </c>
    </row>
    <row r="941" spans="1:9" x14ac:dyDescent="0.3">
      <c r="A941" t="s">
        <v>4</v>
      </c>
      <c r="B941" t="s">
        <v>5</v>
      </c>
    </row>
    <row r="942" spans="1:9" x14ac:dyDescent="0.3">
      <c r="A942" t="s">
        <v>6</v>
      </c>
      <c r="B942" t="s">
        <v>14</v>
      </c>
    </row>
    <row r="943" spans="1:9" x14ac:dyDescent="0.3">
      <c r="A943" t="s">
        <v>11</v>
      </c>
      <c r="B943" t="s">
        <v>73</v>
      </c>
    </row>
    <row r="944" spans="1:9" x14ac:dyDescent="0.3">
      <c r="A944" t="s">
        <v>46</v>
      </c>
      <c r="B944" t="s">
        <v>144</v>
      </c>
    </row>
    <row r="945" spans="1:9" x14ac:dyDescent="0.3">
      <c r="A945" t="s">
        <v>26</v>
      </c>
      <c r="B945" s="7" t="s">
        <v>120</v>
      </c>
    </row>
    <row r="946" spans="1:9" x14ac:dyDescent="0.3">
      <c r="A946" s="2" t="s">
        <v>8</v>
      </c>
    </row>
    <row r="947" spans="1:9" x14ac:dyDescent="0.3">
      <c r="A947" s="2" t="s">
        <v>9</v>
      </c>
      <c r="B947" s="2" t="s">
        <v>10</v>
      </c>
      <c r="C947" s="2" t="s">
        <v>11</v>
      </c>
      <c r="D947" s="2" t="s">
        <v>6</v>
      </c>
      <c r="E947" s="2" t="s">
        <v>12</v>
      </c>
      <c r="F947" s="2" t="s">
        <v>4</v>
      </c>
      <c r="G947" s="2" t="s">
        <v>25</v>
      </c>
      <c r="H947" s="2" t="s">
        <v>2</v>
      </c>
      <c r="I947" s="2" t="s">
        <v>46</v>
      </c>
    </row>
    <row r="948" spans="1:9" x14ac:dyDescent="0.3">
      <c r="A948" s="3" t="s">
        <v>140</v>
      </c>
      <c r="B948" s="3">
        <v>1</v>
      </c>
      <c r="C948" t="s">
        <v>73</v>
      </c>
      <c r="D948" t="s">
        <v>14</v>
      </c>
      <c r="E948" s="2"/>
      <c r="F948" s="3" t="s">
        <v>21</v>
      </c>
      <c r="G948" t="s">
        <v>81</v>
      </c>
      <c r="H948" s="3" t="s">
        <v>80</v>
      </c>
    </row>
    <row r="949" spans="1:9" x14ac:dyDescent="0.3">
      <c r="A949" t="s">
        <v>13</v>
      </c>
      <c r="B949" s="5">
        <v>2.2799999999999998</v>
      </c>
      <c r="C949" t="s">
        <v>73</v>
      </c>
      <c r="D949" t="s">
        <v>14</v>
      </c>
      <c r="F949" t="s">
        <v>15</v>
      </c>
      <c r="G949" t="s">
        <v>81</v>
      </c>
      <c r="H949" t="s">
        <v>16</v>
      </c>
    </row>
    <row r="950" spans="1:9" x14ac:dyDescent="0.3">
      <c r="A950" t="s">
        <v>78</v>
      </c>
      <c r="B950" s="5">
        <v>0.38</v>
      </c>
      <c r="D950" t="s">
        <v>14</v>
      </c>
      <c r="E950" t="s">
        <v>18</v>
      </c>
      <c r="F950" t="s">
        <v>19</v>
      </c>
      <c r="G950" t="s">
        <v>27</v>
      </c>
      <c r="I950" t="s">
        <v>110</v>
      </c>
    </row>
    <row r="951" spans="1:9" x14ac:dyDescent="0.3">
      <c r="A951" t="s">
        <v>109</v>
      </c>
      <c r="B951" s="5">
        <f>(2.79*318)/1000*B949</f>
        <v>2.0228615999999997</v>
      </c>
      <c r="C951" s="3" t="s">
        <v>51</v>
      </c>
      <c r="D951" t="s">
        <v>17</v>
      </c>
      <c r="F951" t="s">
        <v>15</v>
      </c>
      <c r="G951" t="s">
        <v>28</v>
      </c>
      <c r="H951" t="s">
        <v>52</v>
      </c>
      <c r="I951" t="s">
        <v>111</v>
      </c>
    </row>
    <row r="952" spans="1:9" x14ac:dyDescent="0.3">
      <c r="A952" t="s">
        <v>54</v>
      </c>
      <c r="B952" s="5">
        <f>18.4/1000*B949</f>
        <v>4.1951999999999996E-2</v>
      </c>
      <c r="C952" s="3" t="s">
        <v>73</v>
      </c>
      <c r="D952" t="s">
        <v>7</v>
      </c>
      <c r="F952" t="s">
        <v>15</v>
      </c>
      <c r="G952" t="s">
        <v>28</v>
      </c>
      <c r="H952" t="s">
        <v>24</v>
      </c>
    </row>
    <row r="953" spans="1:9" x14ac:dyDescent="0.3">
      <c r="A953" t="s">
        <v>82</v>
      </c>
      <c r="B953" s="5">
        <f>20000/1000*B949</f>
        <v>45.599999999999994</v>
      </c>
      <c r="C953" s="3" t="s">
        <v>51</v>
      </c>
      <c r="D953" t="s">
        <v>14</v>
      </c>
      <c r="F953" t="s">
        <v>15</v>
      </c>
      <c r="G953" t="s">
        <v>28</v>
      </c>
      <c r="H953" t="s">
        <v>84</v>
      </c>
      <c r="I953" t="s">
        <v>113</v>
      </c>
    </row>
    <row r="954" spans="1:9" x14ac:dyDescent="0.3">
      <c r="A954" t="s">
        <v>112</v>
      </c>
      <c r="B954" s="5">
        <f>200/1000*B949</f>
        <v>0.45599999999999996</v>
      </c>
      <c r="C954" s="3" t="s">
        <v>51</v>
      </c>
      <c r="D954" t="s">
        <v>14</v>
      </c>
      <c r="F954" t="s">
        <v>15</v>
      </c>
      <c r="G954" t="s">
        <v>28</v>
      </c>
      <c r="H954" t="s">
        <v>115</v>
      </c>
      <c r="I954" t="s">
        <v>114</v>
      </c>
    </row>
    <row r="955" spans="1:9" ht="15.6" x14ac:dyDescent="0.3">
      <c r="A955" s="4" t="s">
        <v>62</v>
      </c>
      <c r="B955" s="5">
        <f>4/1000*B949</f>
        <v>9.1199999999999996E-3</v>
      </c>
      <c r="C955" t="s">
        <v>73</v>
      </c>
      <c r="D955" t="s">
        <v>14</v>
      </c>
      <c r="F955" t="s">
        <v>15</v>
      </c>
      <c r="G955" t="s">
        <v>28</v>
      </c>
      <c r="H955" s="4" t="s">
        <v>62</v>
      </c>
      <c r="I955" t="s">
        <v>122</v>
      </c>
    </row>
    <row r="956" spans="1:9" x14ac:dyDescent="0.3">
      <c r="A956" t="s">
        <v>117</v>
      </c>
      <c r="B956" s="5">
        <f>46*1.25/1000*B949</f>
        <v>0.13109999999999999</v>
      </c>
      <c r="C956" s="3" t="s">
        <v>51</v>
      </c>
      <c r="D956" t="s">
        <v>14</v>
      </c>
      <c r="F956" t="s">
        <v>15</v>
      </c>
      <c r="G956" t="s">
        <v>28</v>
      </c>
      <c r="H956" t="s">
        <v>118</v>
      </c>
      <c r="I956" t="s">
        <v>123</v>
      </c>
    </row>
    <row r="957" spans="1:9" x14ac:dyDescent="0.3">
      <c r="B957" s="5"/>
    </row>
    <row r="958" spans="1:9" x14ac:dyDescent="0.3">
      <c r="A958" s="2" t="s">
        <v>0</v>
      </c>
      <c r="B958" s="2" t="s">
        <v>141</v>
      </c>
    </row>
    <row r="959" spans="1:9" x14ac:dyDescent="0.3">
      <c r="A959" t="s">
        <v>1</v>
      </c>
      <c r="B959">
        <v>1</v>
      </c>
    </row>
    <row r="960" spans="1:9" x14ac:dyDescent="0.3">
      <c r="A960" t="s">
        <v>2</v>
      </c>
      <c r="B960" s="3" t="s">
        <v>151</v>
      </c>
    </row>
    <row r="961" spans="1:9" x14ac:dyDescent="0.3">
      <c r="A961" t="s">
        <v>4</v>
      </c>
      <c r="B961" t="s">
        <v>5</v>
      </c>
    </row>
    <row r="962" spans="1:9" x14ac:dyDescent="0.3">
      <c r="A962" t="s">
        <v>6</v>
      </c>
      <c r="B962" t="s">
        <v>14</v>
      </c>
    </row>
    <row r="963" spans="1:9" x14ac:dyDescent="0.3">
      <c r="A963" t="s">
        <v>11</v>
      </c>
      <c r="B963" t="s">
        <v>73</v>
      </c>
    </row>
    <row r="964" spans="1:9" x14ac:dyDescent="0.3">
      <c r="A964" t="s">
        <v>46</v>
      </c>
      <c r="B964" t="s">
        <v>145</v>
      </c>
    </row>
    <row r="965" spans="1:9" x14ac:dyDescent="0.3">
      <c r="A965" t="s">
        <v>26</v>
      </c>
      <c r="B965" s="7" t="s">
        <v>120</v>
      </c>
    </row>
    <row r="966" spans="1:9" x14ac:dyDescent="0.3">
      <c r="A966" s="2" t="s">
        <v>8</v>
      </c>
    </row>
    <row r="967" spans="1:9" x14ac:dyDescent="0.3">
      <c r="A967" s="2" t="s">
        <v>9</v>
      </c>
      <c r="B967" s="2" t="s">
        <v>10</v>
      </c>
      <c r="C967" s="2" t="s">
        <v>11</v>
      </c>
      <c r="D967" s="2" t="s">
        <v>6</v>
      </c>
      <c r="E967" s="2" t="s">
        <v>12</v>
      </c>
      <c r="F967" s="2" t="s">
        <v>4</v>
      </c>
      <c r="G967" s="2" t="s">
        <v>25</v>
      </c>
      <c r="H967" s="2" t="s">
        <v>2</v>
      </c>
      <c r="I967" s="2" t="s">
        <v>46</v>
      </c>
    </row>
    <row r="968" spans="1:9" x14ac:dyDescent="0.3">
      <c r="A968" s="3" t="s">
        <v>141</v>
      </c>
      <c r="B968" s="3">
        <v>1</v>
      </c>
      <c r="C968" t="s">
        <v>73</v>
      </c>
      <c r="D968" t="s">
        <v>14</v>
      </c>
      <c r="E968" s="2"/>
      <c r="F968" s="3" t="s">
        <v>21</v>
      </c>
      <c r="G968" t="s">
        <v>81</v>
      </c>
      <c r="H968" s="3" t="s">
        <v>151</v>
      </c>
    </row>
    <row r="969" spans="1:9" x14ac:dyDescent="0.3">
      <c r="A969" t="s">
        <v>13</v>
      </c>
      <c r="B969" s="5">
        <v>2.44</v>
      </c>
      <c r="C969" t="s">
        <v>73</v>
      </c>
      <c r="D969" t="s">
        <v>14</v>
      </c>
      <c r="F969" t="s">
        <v>15</v>
      </c>
      <c r="G969" t="s">
        <v>81</v>
      </c>
      <c r="H969" t="s">
        <v>16</v>
      </c>
    </row>
    <row r="970" spans="1:9" x14ac:dyDescent="0.3">
      <c r="A970" t="s">
        <v>78</v>
      </c>
      <c r="B970" s="5">
        <v>0.79</v>
      </c>
      <c r="D970" t="s">
        <v>14</v>
      </c>
      <c r="E970" t="s">
        <v>18</v>
      </c>
      <c r="F970" t="s">
        <v>19</v>
      </c>
      <c r="G970" t="s">
        <v>27</v>
      </c>
      <c r="I970" t="s">
        <v>110</v>
      </c>
    </row>
    <row r="971" spans="1:9" x14ac:dyDescent="0.3">
      <c r="A971" t="s">
        <v>109</v>
      </c>
      <c r="B971" s="5">
        <f>(2.79*318)/1000*B969</f>
        <v>2.1648168000000001</v>
      </c>
      <c r="C971" s="3" t="s">
        <v>51</v>
      </c>
      <c r="D971" t="s">
        <v>17</v>
      </c>
      <c r="F971" t="s">
        <v>15</v>
      </c>
      <c r="G971" t="s">
        <v>28</v>
      </c>
      <c r="H971" t="s">
        <v>52</v>
      </c>
      <c r="I971" t="s">
        <v>111</v>
      </c>
    </row>
    <row r="972" spans="1:9" x14ac:dyDescent="0.3">
      <c r="A972" t="s">
        <v>54</v>
      </c>
      <c r="B972" s="5">
        <f>18.4/1000*B969</f>
        <v>4.4895999999999998E-2</v>
      </c>
      <c r="C972" s="3" t="s">
        <v>73</v>
      </c>
      <c r="D972" t="s">
        <v>7</v>
      </c>
      <c r="F972" t="s">
        <v>15</v>
      </c>
      <c r="G972" t="s">
        <v>28</v>
      </c>
      <c r="H972" t="s">
        <v>24</v>
      </c>
    </row>
    <row r="973" spans="1:9" x14ac:dyDescent="0.3">
      <c r="A973" t="s">
        <v>82</v>
      </c>
      <c r="B973" s="5">
        <f>20000/1000*B969</f>
        <v>48.8</v>
      </c>
      <c r="C973" s="3" t="s">
        <v>51</v>
      </c>
      <c r="D973" t="s">
        <v>14</v>
      </c>
      <c r="F973" t="s">
        <v>15</v>
      </c>
      <c r="G973" t="s">
        <v>28</v>
      </c>
      <c r="H973" t="s">
        <v>84</v>
      </c>
      <c r="I973" t="s">
        <v>113</v>
      </c>
    </row>
    <row r="974" spans="1:9" x14ac:dyDescent="0.3">
      <c r="A974" t="s">
        <v>112</v>
      </c>
      <c r="B974" s="5">
        <f>200/1000*B969</f>
        <v>0.48799999999999999</v>
      </c>
      <c r="C974" s="3" t="s">
        <v>51</v>
      </c>
      <c r="D974" t="s">
        <v>14</v>
      </c>
      <c r="F974" t="s">
        <v>15</v>
      </c>
      <c r="G974" t="s">
        <v>28</v>
      </c>
      <c r="H974" t="s">
        <v>115</v>
      </c>
      <c r="I974" t="s">
        <v>114</v>
      </c>
    </row>
    <row r="975" spans="1:9" ht="15.6" x14ac:dyDescent="0.3">
      <c r="A975" s="4" t="s">
        <v>62</v>
      </c>
      <c r="B975" s="5">
        <f>4/1000*B969</f>
        <v>9.7599999999999996E-3</v>
      </c>
      <c r="C975" t="s">
        <v>73</v>
      </c>
      <c r="D975" t="s">
        <v>14</v>
      </c>
      <c r="F975" t="s">
        <v>15</v>
      </c>
      <c r="G975" t="s">
        <v>28</v>
      </c>
      <c r="H975" s="4" t="s">
        <v>62</v>
      </c>
      <c r="I975" t="s">
        <v>122</v>
      </c>
    </row>
    <row r="976" spans="1:9" x14ac:dyDescent="0.3">
      <c r="A976" t="s">
        <v>117</v>
      </c>
      <c r="B976" s="5">
        <f>46*1.25/1000*B969</f>
        <v>0.14030000000000001</v>
      </c>
      <c r="C976" s="3" t="s">
        <v>51</v>
      </c>
      <c r="D976" t="s">
        <v>14</v>
      </c>
      <c r="F976" t="s">
        <v>15</v>
      </c>
      <c r="G976" t="s">
        <v>28</v>
      </c>
      <c r="H976" t="s">
        <v>118</v>
      </c>
      <c r="I976" t="s">
        <v>123</v>
      </c>
    </row>
    <row r="977" spans="1:9" x14ac:dyDescent="0.3">
      <c r="B977" s="5"/>
    </row>
    <row r="978" spans="1:9" x14ac:dyDescent="0.3">
      <c r="A978" s="2" t="s">
        <v>0</v>
      </c>
      <c r="B978" s="2" t="s">
        <v>142</v>
      </c>
    </row>
    <row r="979" spans="1:9" x14ac:dyDescent="0.3">
      <c r="A979" t="s">
        <v>1</v>
      </c>
      <c r="B979">
        <v>1</v>
      </c>
    </row>
    <row r="980" spans="1:9" x14ac:dyDescent="0.3">
      <c r="A980" t="s">
        <v>2</v>
      </c>
      <c r="B980" s="3" t="s">
        <v>80</v>
      </c>
    </row>
    <row r="981" spans="1:9" x14ac:dyDescent="0.3">
      <c r="A981" t="s">
        <v>4</v>
      </c>
      <c r="B981" t="s">
        <v>5</v>
      </c>
    </row>
    <row r="982" spans="1:9" x14ac:dyDescent="0.3">
      <c r="A982" t="s">
        <v>6</v>
      </c>
      <c r="B982" t="s">
        <v>14</v>
      </c>
    </row>
    <row r="983" spans="1:9" x14ac:dyDescent="0.3">
      <c r="A983" t="s">
        <v>11</v>
      </c>
      <c r="B983" t="s">
        <v>73</v>
      </c>
    </row>
    <row r="984" spans="1:9" x14ac:dyDescent="0.3">
      <c r="A984" t="s">
        <v>46</v>
      </c>
      <c r="B984" t="s">
        <v>146</v>
      </c>
    </row>
    <row r="985" spans="1:9" x14ac:dyDescent="0.3">
      <c r="A985" t="s">
        <v>26</v>
      </c>
      <c r="B985" s="7" t="s">
        <v>120</v>
      </c>
    </row>
    <row r="986" spans="1:9" x14ac:dyDescent="0.3">
      <c r="A986" s="2" t="s">
        <v>8</v>
      </c>
    </row>
    <row r="987" spans="1:9" x14ac:dyDescent="0.3">
      <c r="A987" s="2" t="s">
        <v>9</v>
      </c>
      <c r="B987" s="2" t="s">
        <v>10</v>
      </c>
      <c r="C987" s="2" t="s">
        <v>11</v>
      </c>
      <c r="D987" s="2" t="s">
        <v>6</v>
      </c>
      <c r="E987" s="2" t="s">
        <v>12</v>
      </c>
      <c r="F987" s="2" t="s">
        <v>4</v>
      </c>
      <c r="G987" s="2" t="s">
        <v>25</v>
      </c>
      <c r="H987" s="2" t="s">
        <v>2</v>
      </c>
      <c r="I987" s="2" t="s">
        <v>46</v>
      </c>
    </row>
    <row r="988" spans="1:9" x14ac:dyDescent="0.3">
      <c r="A988" s="3" t="s">
        <v>142</v>
      </c>
      <c r="B988" s="3">
        <v>1</v>
      </c>
      <c r="C988" t="s">
        <v>73</v>
      </c>
      <c r="D988" t="s">
        <v>14</v>
      </c>
      <c r="E988" s="2"/>
      <c r="F988" s="3" t="s">
        <v>21</v>
      </c>
      <c r="G988" t="s">
        <v>81</v>
      </c>
      <c r="H988" s="3" t="s">
        <v>80</v>
      </c>
    </row>
    <row r="989" spans="1:9" x14ac:dyDescent="0.3">
      <c r="A989" t="s">
        <v>13</v>
      </c>
      <c r="B989" s="5">
        <v>2.37</v>
      </c>
      <c r="C989" t="s">
        <v>73</v>
      </c>
      <c r="D989" t="s">
        <v>14</v>
      </c>
      <c r="F989" t="s">
        <v>15</v>
      </c>
      <c r="G989" t="s">
        <v>81</v>
      </c>
      <c r="H989" t="s">
        <v>16</v>
      </c>
    </row>
    <row r="990" spans="1:9" x14ac:dyDescent="0.3">
      <c r="A990" t="s">
        <v>78</v>
      </c>
      <c r="B990" s="5">
        <v>0.52</v>
      </c>
      <c r="D990" t="s">
        <v>14</v>
      </c>
      <c r="E990" t="s">
        <v>18</v>
      </c>
      <c r="F990" t="s">
        <v>19</v>
      </c>
      <c r="G990" t="s">
        <v>27</v>
      </c>
      <c r="I990" t="s">
        <v>110</v>
      </c>
    </row>
    <row r="991" spans="1:9" x14ac:dyDescent="0.3">
      <c r="A991" t="s">
        <v>109</v>
      </c>
      <c r="B991" s="5">
        <f>(2.79*318)/1000*B989</f>
        <v>2.1027114</v>
      </c>
      <c r="C991" s="3" t="s">
        <v>51</v>
      </c>
      <c r="D991" t="s">
        <v>17</v>
      </c>
      <c r="F991" t="s">
        <v>15</v>
      </c>
      <c r="G991" t="s">
        <v>28</v>
      </c>
      <c r="H991" t="s">
        <v>52</v>
      </c>
      <c r="I991" t="s">
        <v>111</v>
      </c>
    </row>
    <row r="992" spans="1:9" x14ac:dyDescent="0.3">
      <c r="A992" t="s">
        <v>54</v>
      </c>
      <c r="B992" s="5">
        <f>18.4/1000*B989</f>
        <v>4.3608000000000001E-2</v>
      </c>
      <c r="C992" s="3" t="s">
        <v>73</v>
      </c>
      <c r="D992" t="s">
        <v>7</v>
      </c>
      <c r="F992" t="s">
        <v>15</v>
      </c>
      <c r="G992" t="s">
        <v>28</v>
      </c>
      <c r="H992" t="s">
        <v>24</v>
      </c>
    </row>
    <row r="993" spans="1:9" x14ac:dyDescent="0.3">
      <c r="A993" t="s">
        <v>82</v>
      </c>
      <c r="B993" s="5">
        <f>20000/1000*B989</f>
        <v>47.400000000000006</v>
      </c>
      <c r="C993" s="3" t="s">
        <v>51</v>
      </c>
      <c r="D993" t="s">
        <v>14</v>
      </c>
      <c r="F993" t="s">
        <v>15</v>
      </c>
      <c r="G993" t="s">
        <v>28</v>
      </c>
      <c r="H993" t="s">
        <v>84</v>
      </c>
      <c r="I993" t="s">
        <v>113</v>
      </c>
    </row>
    <row r="994" spans="1:9" x14ac:dyDescent="0.3">
      <c r="A994" t="s">
        <v>112</v>
      </c>
      <c r="B994" s="5">
        <f>200/1000*B989</f>
        <v>0.47400000000000003</v>
      </c>
      <c r="C994" s="3" t="s">
        <v>51</v>
      </c>
      <c r="D994" t="s">
        <v>14</v>
      </c>
      <c r="F994" t="s">
        <v>15</v>
      </c>
      <c r="G994" t="s">
        <v>28</v>
      </c>
      <c r="H994" t="s">
        <v>115</v>
      </c>
      <c r="I994" t="s">
        <v>114</v>
      </c>
    </row>
    <row r="995" spans="1:9" ht="15.6" x14ac:dyDescent="0.3">
      <c r="A995" s="4" t="s">
        <v>62</v>
      </c>
      <c r="B995" s="5">
        <f>4/1000*B989</f>
        <v>9.4800000000000006E-3</v>
      </c>
      <c r="C995" t="s">
        <v>73</v>
      </c>
      <c r="D995" t="s">
        <v>14</v>
      </c>
      <c r="F995" t="s">
        <v>15</v>
      </c>
      <c r="G995" t="s">
        <v>28</v>
      </c>
      <c r="H995" s="4" t="s">
        <v>62</v>
      </c>
      <c r="I995" t="s">
        <v>122</v>
      </c>
    </row>
    <row r="996" spans="1:9" x14ac:dyDescent="0.3">
      <c r="A996" t="s">
        <v>117</v>
      </c>
      <c r="B996" s="5">
        <f>46*1.25/1000*B989</f>
        <v>0.13627500000000001</v>
      </c>
      <c r="C996" s="3" t="s">
        <v>51</v>
      </c>
      <c r="D996" t="s">
        <v>14</v>
      </c>
      <c r="F996" t="s">
        <v>15</v>
      </c>
      <c r="G996" t="s">
        <v>28</v>
      </c>
      <c r="H996" t="s">
        <v>118</v>
      </c>
      <c r="I996" t="s">
        <v>123</v>
      </c>
    </row>
    <row r="997" spans="1:9" x14ac:dyDescent="0.3">
      <c r="B997" s="5"/>
    </row>
    <row r="998" spans="1:9" x14ac:dyDescent="0.3">
      <c r="A998" s="2" t="s">
        <v>0</v>
      </c>
      <c r="B998" s="2" t="s">
        <v>143</v>
      </c>
    </row>
    <row r="999" spans="1:9" x14ac:dyDescent="0.3">
      <c r="A999" t="s">
        <v>1</v>
      </c>
      <c r="B999">
        <v>1</v>
      </c>
    </row>
    <row r="1000" spans="1:9" x14ac:dyDescent="0.3">
      <c r="A1000" t="s">
        <v>2</v>
      </c>
      <c r="B1000" s="3" t="s">
        <v>151</v>
      </c>
    </row>
    <row r="1001" spans="1:9" x14ac:dyDescent="0.3">
      <c r="A1001" t="s">
        <v>4</v>
      </c>
      <c r="B1001" t="s">
        <v>5</v>
      </c>
    </row>
    <row r="1002" spans="1:9" x14ac:dyDescent="0.3">
      <c r="A1002" t="s">
        <v>6</v>
      </c>
      <c r="B1002" t="s">
        <v>14</v>
      </c>
    </row>
    <row r="1003" spans="1:9" x14ac:dyDescent="0.3">
      <c r="A1003" t="s">
        <v>11</v>
      </c>
      <c r="B1003" t="s">
        <v>73</v>
      </c>
    </row>
    <row r="1004" spans="1:9" x14ac:dyDescent="0.3">
      <c r="A1004" t="s">
        <v>46</v>
      </c>
      <c r="B1004" t="s">
        <v>147</v>
      </c>
    </row>
    <row r="1005" spans="1:9" x14ac:dyDescent="0.3">
      <c r="A1005" t="s">
        <v>26</v>
      </c>
      <c r="B1005" s="7" t="s">
        <v>120</v>
      </c>
    </row>
    <row r="1006" spans="1:9" x14ac:dyDescent="0.3">
      <c r="A1006" s="2" t="s">
        <v>8</v>
      </c>
    </row>
    <row r="1007" spans="1:9" x14ac:dyDescent="0.3">
      <c r="A1007" s="2" t="s">
        <v>9</v>
      </c>
      <c r="B1007" s="2" t="s">
        <v>10</v>
      </c>
      <c r="C1007" s="2" t="s">
        <v>11</v>
      </c>
      <c r="D1007" s="2" t="s">
        <v>6</v>
      </c>
      <c r="E1007" s="2" t="s">
        <v>12</v>
      </c>
      <c r="F1007" s="2" t="s">
        <v>4</v>
      </c>
      <c r="G1007" s="2" t="s">
        <v>25</v>
      </c>
      <c r="H1007" s="2" t="s">
        <v>2</v>
      </c>
      <c r="I1007" s="2" t="s">
        <v>46</v>
      </c>
    </row>
    <row r="1008" spans="1:9" x14ac:dyDescent="0.3">
      <c r="A1008" s="3" t="s">
        <v>143</v>
      </c>
      <c r="B1008" s="3">
        <v>1</v>
      </c>
      <c r="C1008" t="s">
        <v>73</v>
      </c>
      <c r="D1008" t="s">
        <v>14</v>
      </c>
      <c r="E1008" s="2"/>
      <c r="F1008" s="3" t="s">
        <v>21</v>
      </c>
      <c r="G1008" t="s">
        <v>81</v>
      </c>
      <c r="H1008" s="3" t="s">
        <v>151</v>
      </c>
    </row>
    <row r="1009" spans="1:9" x14ac:dyDescent="0.3">
      <c r="A1009" t="s">
        <v>13</v>
      </c>
      <c r="B1009" s="5">
        <v>0.89</v>
      </c>
      <c r="C1009" t="s">
        <v>73</v>
      </c>
      <c r="D1009" t="s">
        <v>14</v>
      </c>
      <c r="F1009" t="s">
        <v>15</v>
      </c>
      <c r="G1009" t="s">
        <v>81</v>
      </c>
      <c r="H1009" t="s">
        <v>16</v>
      </c>
    </row>
    <row r="1010" spans="1:9" x14ac:dyDescent="0.3">
      <c r="A1010" t="s">
        <v>78</v>
      </c>
      <c r="B1010" s="5">
        <v>1.39</v>
      </c>
      <c r="D1010" t="s">
        <v>14</v>
      </c>
      <c r="E1010" t="s">
        <v>18</v>
      </c>
      <c r="F1010" t="s">
        <v>19</v>
      </c>
      <c r="G1010" t="s">
        <v>27</v>
      </c>
      <c r="I1010" t="s">
        <v>110</v>
      </c>
    </row>
    <row r="1011" spans="1:9" x14ac:dyDescent="0.3">
      <c r="A1011" t="s">
        <v>109</v>
      </c>
      <c r="B1011" s="5">
        <f>(2.79*318)/1000*B1009</f>
        <v>0.78962580000000004</v>
      </c>
      <c r="C1011" s="3" t="s">
        <v>51</v>
      </c>
      <c r="D1011" t="s">
        <v>17</v>
      </c>
      <c r="F1011" t="s">
        <v>15</v>
      </c>
      <c r="G1011" t="s">
        <v>28</v>
      </c>
      <c r="H1011" t="s">
        <v>52</v>
      </c>
      <c r="I1011" t="s">
        <v>111</v>
      </c>
    </row>
    <row r="1012" spans="1:9" x14ac:dyDescent="0.3">
      <c r="A1012" t="s">
        <v>54</v>
      </c>
      <c r="B1012" s="5">
        <f>18.4/1000*B1009</f>
        <v>1.6376000000000002E-2</v>
      </c>
      <c r="C1012" s="3" t="s">
        <v>73</v>
      </c>
      <c r="D1012" t="s">
        <v>7</v>
      </c>
      <c r="F1012" t="s">
        <v>15</v>
      </c>
      <c r="G1012" t="s">
        <v>28</v>
      </c>
      <c r="H1012" t="s">
        <v>24</v>
      </c>
    </row>
    <row r="1013" spans="1:9" x14ac:dyDescent="0.3">
      <c r="A1013" t="s">
        <v>82</v>
      </c>
      <c r="B1013" s="5">
        <f>20000/1000*B1009</f>
        <v>17.8</v>
      </c>
      <c r="C1013" s="3" t="s">
        <v>51</v>
      </c>
      <c r="D1013" t="s">
        <v>14</v>
      </c>
      <c r="F1013" t="s">
        <v>15</v>
      </c>
      <c r="G1013" t="s">
        <v>28</v>
      </c>
      <c r="H1013" t="s">
        <v>84</v>
      </c>
      <c r="I1013" t="s">
        <v>113</v>
      </c>
    </row>
    <row r="1014" spans="1:9" x14ac:dyDescent="0.3">
      <c r="A1014" t="s">
        <v>112</v>
      </c>
      <c r="B1014" s="5">
        <f>200/1000*B1009</f>
        <v>0.17800000000000002</v>
      </c>
      <c r="C1014" s="3" t="s">
        <v>51</v>
      </c>
      <c r="D1014" t="s">
        <v>14</v>
      </c>
      <c r="F1014" t="s">
        <v>15</v>
      </c>
      <c r="G1014" t="s">
        <v>28</v>
      </c>
      <c r="H1014" t="s">
        <v>115</v>
      </c>
      <c r="I1014" t="s">
        <v>114</v>
      </c>
    </row>
    <row r="1015" spans="1:9" ht="15.6" x14ac:dyDescent="0.3">
      <c r="A1015" s="4" t="s">
        <v>62</v>
      </c>
      <c r="B1015" s="5">
        <f>4/1000*B1009</f>
        <v>3.5600000000000002E-3</v>
      </c>
      <c r="C1015" t="s">
        <v>73</v>
      </c>
      <c r="D1015" t="s">
        <v>14</v>
      </c>
      <c r="F1015" t="s">
        <v>15</v>
      </c>
      <c r="G1015" t="s">
        <v>28</v>
      </c>
      <c r="H1015" s="4" t="s">
        <v>62</v>
      </c>
      <c r="I1015" t="s">
        <v>122</v>
      </c>
    </row>
    <row r="1016" spans="1:9" x14ac:dyDescent="0.3">
      <c r="A1016" t="s">
        <v>117</v>
      </c>
      <c r="B1016" s="5">
        <f>46*1.25/1000*B1009</f>
        <v>5.1175000000000005E-2</v>
      </c>
      <c r="C1016" s="3" t="s">
        <v>51</v>
      </c>
      <c r="D1016" t="s">
        <v>14</v>
      </c>
      <c r="F1016" t="s">
        <v>15</v>
      </c>
      <c r="G1016" t="s">
        <v>28</v>
      </c>
      <c r="H1016" t="s">
        <v>118</v>
      </c>
      <c r="I1016" t="s">
        <v>123</v>
      </c>
    </row>
    <row r="1017" spans="1:9" x14ac:dyDescent="0.3">
      <c r="B1017" s="5"/>
      <c r="C1017" s="3"/>
    </row>
    <row r="1018" spans="1:9" x14ac:dyDescent="0.3">
      <c r="A1018" s="2" t="s">
        <v>0</v>
      </c>
      <c r="B1018" s="2" t="s">
        <v>13</v>
      </c>
    </row>
    <row r="1019" spans="1:9" x14ac:dyDescent="0.3">
      <c r="A1019" t="s">
        <v>1</v>
      </c>
      <c r="B1019">
        <v>1</v>
      </c>
    </row>
    <row r="1020" spans="1:9" x14ac:dyDescent="0.3">
      <c r="A1020" t="s">
        <v>46</v>
      </c>
      <c r="B1020" t="s">
        <v>47</v>
      </c>
    </row>
    <row r="1021" spans="1:9" x14ac:dyDescent="0.3">
      <c r="A1021" t="s">
        <v>2</v>
      </c>
      <c r="B1021" t="s">
        <v>16</v>
      </c>
    </row>
    <row r="1022" spans="1:9" x14ac:dyDescent="0.3">
      <c r="A1022" t="s">
        <v>4</v>
      </c>
      <c r="B1022" t="s">
        <v>5</v>
      </c>
    </row>
    <row r="1023" spans="1:9" x14ac:dyDescent="0.3">
      <c r="A1023" t="s">
        <v>6</v>
      </c>
      <c r="B1023" t="s">
        <v>14</v>
      </c>
    </row>
    <row r="1024" spans="1:9" x14ac:dyDescent="0.3">
      <c r="A1024" t="s">
        <v>26</v>
      </c>
      <c r="B1024" t="s">
        <v>79</v>
      </c>
    </row>
    <row r="1025" spans="1:8" x14ac:dyDescent="0.3">
      <c r="A1025" t="s">
        <v>11</v>
      </c>
      <c r="B1025" t="s">
        <v>73</v>
      </c>
    </row>
    <row r="1026" spans="1:8" x14ac:dyDescent="0.3">
      <c r="A1026" s="2" t="s">
        <v>8</v>
      </c>
    </row>
    <row r="1027" spans="1:8" x14ac:dyDescent="0.3">
      <c r="A1027" s="2" t="s">
        <v>9</v>
      </c>
      <c r="B1027" s="2" t="s">
        <v>10</v>
      </c>
      <c r="C1027" s="2" t="s">
        <v>11</v>
      </c>
      <c r="D1027" s="2" t="s">
        <v>6</v>
      </c>
      <c r="E1027" s="2" t="s">
        <v>12</v>
      </c>
      <c r="F1027" s="2" t="s">
        <v>4</v>
      </c>
      <c r="G1027" s="2" t="s">
        <v>2</v>
      </c>
      <c r="H1027" s="2" t="s">
        <v>25</v>
      </c>
    </row>
    <row r="1028" spans="1:8" x14ac:dyDescent="0.3">
      <c r="A1028" t="s">
        <v>48</v>
      </c>
      <c r="B1028">
        <v>1</v>
      </c>
      <c r="C1028" t="s">
        <v>73</v>
      </c>
      <c r="D1028" t="s">
        <v>14</v>
      </c>
      <c r="F1028" t="s">
        <v>15</v>
      </c>
      <c r="G1028" t="s">
        <v>49</v>
      </c>
      <c r="H1028" t="s">
        <v>3</v>
      </c>
    </row>
    <row r="1029" spans="1:8" x14ac:dyDescent="0.3">
      <c r="A1029" t="s">
        <v>13</v>
      </c>
      <c r="B1029">
        <v>1</v>
      </c>
      <c r="C1029" t="s">
        <v>73</v>
      </c>
      <c r="D1029" t="s">
        <v>14</v>
      </c>
      <c r="F1029" t="s">
        <v>21</v>
      </c>
      <c r="G1029" t="s">
        <v>16</v>
      </c>
      <c r="H1029" t="s">
        <v>3</v>
      </c>
    </row>
    <row r="1030" spans="1:8" x14ac:dyDescent="0.3">
      <c r="A1030" t="s">
        <v>50</v>
      </c>
      <c r="B1030">
        <v>3.5098030277376187</v>
      </c>
      <c r="C1030" t="s">
        <v>51</v>
      </c>
      <c r="D1030" t="s">
        <v>17</v>
      </c>
      <c r="F1030" t="s">
        <v>15</v>
      </c>
      <c r="G1030" t="s">
        <v>52</v>
      </c>
      <c r="H1030" t="s">
        <v>28</v>
      </c>
    </row>
    <row r="1031" spans="1:8" x14ac:dyDescent="0.3">
      <c r="A1031" t="s">
        <v>78</v>
      </c>
      <c r="B1031">
        <v>0.13206758828730655</v>
      </c>
      <c r="D1031" t="s">
        <v>14</v>
      </c>
      <c r="E1031" t="s">
        <v>18</v>
      </c>
      <c r="F1031" t="s">
        <v>19</v>
      </c>
      <c r="H1031" t="s">
        <v>27</v>
      </c>
    </row>
    <row r="1032" spans="1:8" x14ac:dyDescent="0.3">
      <c r="A1032" t="s">
        <v>53</v>
      </c>
      <c r="B1032">
        <v>1.6694063119110985E-6</v>
      </c>
      <c r="D1032" t="s">
        <v>14</v>
      </c>
      <c r="E1032" t="s">
        <v>18</v>
      </c>
      <c r="F1032" t="s">
        <v>19</v>
      </c>
      <c r="H1032" t="s">
        <v>27</v>
      </c>
    </row>
    <row r="1033" spans="1:8" x14ac:dyDescent="0.3">
      <c r="A1033" t="s">
        <v>20</v>
      </c>
      <c r="B1033">
        <v>12.456827894327896</v>
      </c>
      <c r="C1033" t="s">
        <v>29</v>
      </c>
      <c r="D1033" t="s">
        <v>6</v>
      </c>
      <c r="F1033" t="s">
        <v>15</v>
      </c>
      <c r="G1033" t="s">
        <v>20</v>
      </c>
      <c r="H1033" t="s">
        <v>3</v>
      </c>
    </row>
    <row r="1035" spans="1:8" ht="15.6" x14ac:dyDescent="0.3">
      <c r="A1035" s="1" t="s">
        <v>0</v>
      </c>
      <c r="B1035" s="2" t="s">
        <v>48</v>
      </c>
    </row>
    <row r="1036" spans="1:8" x14ac:dyDescent="0.3">
      <c r="A1036" t="s">
        <v>1</v>
      </c>
      <c r="B1036">
        <v>1</v>
      </c>
    </row>
    <row r="1037" spans="1:8" x14ac:dyDescent="0.3">
      <c r="A1037" t="s">
        <v>2</v>
      </c>
      <c r="B1037" t="s">
        <v>49</v>
      </c>
    </row>
    <row r="1038" spans="1:8" x14ac:dyDescent="0.3">
      <c r="A1038" t="s">
        <v>4</v>
      </c>
      <c r="B1038" t="s">
        <v>5</v>
      </c>
    </row>
    <row r="1039" spans="1:8" x14ac:dyDescent="0.3">
      <c r="A1039" t="s">
        <v>6</v>
      </c>
      <c r="B1039" t="s">
        <v>14</v>
      </c>
    </row>
    <row r="1040" spans="1:8" x14ac:dyDescent="0.3">
      <c r="A1040" t="s">
        <v>26</v>
      </c>
      <c r="B1040" t="s">
        <v>79</v>
      </c>
    </row>
    <row r="1041" spans="1:8" x14ac:dyDescent="0.3">
      <c r="A1041" t="s">
        <v>11</v>
      </c>
      <c r="B1041" t="s">
        <v>73</v>
      </c>
    </row>
    <row r="1042" spans="1:8" ht="15.6" x14ac:dyDescent="0.3">
      <c r="A1042" s="1" t="s">
        <v>8</v>
      </c>
    </row>
    <row r="1043" spans="1:8" x14ac:dyDescent="0.3">
      <c r="A1043" t="s">
        <v>9</v>
      </c>
      <c r="B1043" t="s">
        <v>10</v>
      </c>
      <c r="C1043" t="s">
        <v>11</v>
      </c>
      <c r="D1043" t="s">
        <v>6</v>
      </c>
      <c r="E1043" t="s">
        <v>12</v>
      </c>
      <c r="F1043" t="s">
        <v>4</v>
      </c>
      <c r="G1043" t="s">
        <v>2</v>
      </c>
      <c r="H1043" t="s">
        <v>25</v>
      </c>
    </row>
    <row r="1044" spans="1:8" x14ac:dyDescent="0.3">
      <c r="A1044" t="s">
        <v>20</v>
      </c>
      <c r="B1044">
        <f>12.89</f>
        <v>12.89</v>
      </c>
      <c r="C1044" t="s">
        <v>29</v>
      </c>
      <c r="D1044" t="s">
        <v>6</v>
      </c>
      <c r="F1044" t="s">
        <v>15</v>
      </c>
      <c r="G1044" t="s">
        <v>20</v>
      </c>
      <c r="H1044" t="s">
        <v>3</v>
      </c>
    </row>
    <row r="1045" spans="1:8" x14ac:dyDescent="0.3">
      <c r="A1045" t="s">
        <v>48</v>
      </c>
      <c r="B1045">
        <v>1</v>
      </c>
      <c r="C1045" t="s">
        <v>73</v>
      </c>
      <c r="D1045" t="s">
        <v>14</v>
      </c>
      <c r="F1045" t="s">
        <v>21</v>
      </c>
      <c r="G1045" t="s">
        <v>49</v>
      </c>
      <c r="H1045" t="s">
        <v>3</v>
      </c>
    </row>
    <row r="1046" spans="1:8" x14ac:dyDescent="0.3">
      <c r="A1046" t="s">
        <v>75</v>
      </c>
      <c r="B1046" s="5">
        <f>((3090000*1000)/44900000)</f>
        <v>68.819599109131403</v>
      </c>
      <c r="C1046" t="s">
        <v>51</v>
      </c>
      <c r="D1046" t="s">
        <v>14</v>
      </c>
      <c r="F1046" t="s">
        <v>15</v>
      </c>
      <c r="G1046" t="s">
        <v>76</v>
      </c>
      <c r="H1046" t="s">
        <v>28</v>
      </c>
    </row>
    <row r="1047" spans="1:8" x14ac:dyDescent="0.3">
      <c r="A1047" t="s">
        <v>54</v>
      </c>
      <c r="B1047" s="5">
        <f>(13600*1000)/44900000</f>
        <v>0.30289532293986637</v>
      </c>
      <c r="C1047" t="s">
        <v>73</v>
      </c>
      <c r="D1047" t="s">
        <v>7</v>
      </c>
      <c r="F1047" t="s">
        <v>15</v>
      </c>
      <c r="G1047" t="s">
        <v>24</v>
      </c>
      <c r="H1047" t="s">
        <v>28</v>
      </c>
    </row>
    <row r="1048" spans="1:8" x14ac:dyDescent="0.3">
      <c r="A1048" t="s">
        <v>55</v>
      </c>
      <c r="B1048" s="5">
        <f>356/44900000</f>
        <v>7.9287305122494425E-6</v>
      </c>
      <c r="C1048" t="s">
        <v>31</v>
      </c>
      <c r="D1048" t="s">
        <v>14</v>
      </c>
      <c r="F1048" t="s">
        <v>15</v>
      </c>
      <c r="G1048" t="s">
        <v>56</v>
      </c>
      <c r="H1048" t="s">
        <v>28</v>
      </c>
    </row>
    <row r="1049" spans="1:8" x14ac:dyDescent="0.3">
      <c r="A1049" t="s">
        <v>57</v>
      </c>
      <c r="B1049" s="5">
        <f>949/44900000</f>
        <v>2.11358574610245E-5</v>
      </c>
      <c r="C1049" t="s">
        <v>31</v>
      </c>
      <c r="D1049" t="s">
        <v>14</v>
      </c>
      <c r="F1049" t="s">
        <v>15</v>
      </c>
      <c r="G1049" t="s">
        <v>58</v>
      </c>
      <c r="H1049" t="s">
        <v>28</v>
      </c>
    </row>
    <row r="1050" spans="1:8" x14ac:dyDescent="0.3">
      <c r="A1050" t="s">
        <v>59</v>
      </c>
      <c r="B1050" s="5">
        <f>178/44900000</f>
        <v>3.9643652561247212E-6</v>
      </c>
      <c r="C1050" t="s">
        <v>60</v>
      </c>
      <c r="D1050" t="s">
        <v>14</v>
      </c>
      <c r="F1050" t="s">
        <v>15</v>
      </c>
      <c r="G1050" t="s">
        <v>61</v>
      </c>
      <c r="H1050" t="s">
        <v>28</v>
      </c>
    </row>
    <row r="1051" spans="1:8" ht="15.6" x14ac:dyDescent="0.3">
      <c r="A1051" s="4" t="s">
        <v>62</v>
      </c>
      <c r="B1051" s="5">
        <f>6240000/44900000</f>
        <v>0.13897550111358575</v>
      </c>
      <c r="C1051" t="s">
        <v>73</v>
      </c>
      <c r="D1051" t="s">
        <v>14</v>
      </c>
      <c r="F1051" t="s">
        <v>15</v>
      </c>
      <c r="G1051" s="4" t="s">
        <v>62</v>
      </c>
      <c r="H1051" t="s">
        <v>3</v>
      </c>
    </row>
    <row r="1052" spans="1:8" ht="15.6" x14ac:dyDescent="0.3">
      <c r="A1052" s="4" t="s">
        <v>63</v>
      </c>
      <c r="B1052" s="5">
        <f>75900000/44900000</f>
        <v>1.6904231625835189</v>
      </c>
      <c r="C1052" t="s">
        <v>29</v>
      </c>
      <c r="D1052" t="s">
        <v>14</v>
      </c>
      <c r="F1052" t="s">
        <v>15</v>
      </c>
      <c r="G1052" s="4" t="s">
        <v>63</v>
      </c>
      <c r="H1052" t="s">
        <v>3</v>
      </c>
    </row>
    <row r="1053" spans="1:8" ht="15.6" x14ac:dyDescent="0.3">
      <c r="A1053" s="4"/>
      <c r="B1053" s="5"/>
      <c r="G1053" s="4"/>
    </row>
    <row r="1054" spans="1:8" ht="15.6" x14ac:dyDescent="0.3">
      <c r="A1054" s="1" t="s">
        <v>0</v>
      </c>
      <c r="B1054" s="1" t="s">
        <v>167</v>
      </c>
    </row>
    <row r="1055" spans="1:8" x14ac:dyDescent="0.3">
      <c r="A1055" t="s">
        <v>11</v>
      </c>
      <c r="B1055" t="s">
        <v>72</v>
      </c>
    </row>
    <row r="1056" spans="1:8" x14ac:dyDescent="0.3">
      <c r="A1056" t="s">
        <v>1</v>
      </c>
      <c r="B1056">
        <v>1</v>
      </c>
    </row>
    <row r="1057" spans="1:11" ht="15.6" x14ac:dyDescent="0.3">
      <c r="A1057" t="s">
        <v>2</v>
      </c>
      <c r="B1057" s="4" t="s">
        <v>105</v>
      </c>
    </row>
    <row r="1058" spans="1:11" x14ac:dyDescent="0.3">
      <c r="A1058" t="s">
        <v>4</v>
      </c>
      <c r="B1058" t="s">
        <v>5</v>
      </c>
    </row>
    <row r="1059" spans="1:11" x14ac:dyDescent="0.3">
      <c r="A1059" t="s">
        <v>6</v>
      </c>
      <c r="B1059" t="s">
        <v>14</v>
      </c>
    </row>
    <row r="1060" spans="1:11" ht="15.6" x14ac:dyDescent="0.3">
      <c r="A1060" s="1" t="s">
        <v>8</v>
      </c>
    </row>
    <row r="1061" spans="1:11" x14ac:dyDescent="0.3">
      <c r="A1061" t="s">
        <v>9</v>
      </c>
      <c r="B1061" t="s">
        <v>10</v>
      </c>
      <c r="C1061" t="s">
        <v>11</v>
      </c>
      <c r="D1061" t="s">
        <v>6</v>
      </c>
      <c r="E1061" t="s">
        <v>12</v>
      </c>
      <c r="F1061" t="s">
        <v>4</v>
      </c>
      <c r="G1061" t="s">
        <v>85</v>
      </c>
      <c r="H1061" t="s">
        <v>86</v>
      </c>
      <c r="I1061" t="s">
        <v>87</v>
      </c>
      <c r="J1061" t="s">
        <v>46</v>
      </c>
      <c r="K1061" t="s">
        <v>2</v>
      </c>
    </row>
    <row r="1062" spans="1:11" x14ac:dyDescent="0.3">
      <c r="A1062" s="3" t="s">
        <v>167</v>
      </c>
      <c r="B1062" s="3">
        <v>1</v>
      </c>
      <c r="C1062" t="s">
        <v>72</v>
      </c>
      <c r="D1062" s="3" t="s">
        <v>14</v>
      </c>
      <c r="E1062" s="3"/>
      <c r="F1062" s="3" t="s">
        <v>21</v>
      </c>
      <c r="G1062" s="3"/>
      <c r="H1062" s="3"/>
      <c r="I1062" s="3">
        <v>100</v>
      </c>
      <c r="J1062" s="3" t="s">
        <v>88</v>
      </c>
      <c r="K1062" s="3" t="s">
        <v>105</v>
      </c>
    </row>
    <row r="1063" spans="1:11" x14ac:dyDescent="0.3">
      <c r="A1063" s="3" t="s">
        <v>142</v>
      </c>
      <c r="B1063" s="3">
        <v>1.00057</v>
      </c>
      <c r="C1063" t="s">
        <v>72</v>
      </c>
      <c r="D1063" s="3" t="s">
        <v>14</v>
      </c>
      <c r="E1063" s="3"/>
      <c r="F1063" s="3" t="s">
        <v>15</v>
      </c>
      <c r="G1063" s="3"/>
      <c r="H1063" s="3"/>
      <c r="I1063" s="3"/>
      <c r="J1063" s="3"/>
      <c r="K1063" s="3" t="s">
        <v>80</v>
      </c>
    </row>
    <row r="1064" spans="1:11" x14ac:dyDescent="0.3">
      <c r="A1064" t="s">
        <v>54</v>
      </c>
      <c r="B1064" s="3">
        <v>6.7000000000000002E-3</v>
      </c>
      <c r="C1064" t="s">
        <v>72</v>
      </c>
      <c r="D1064" s="3" t="s">
        <v>7</v>
      </c>
      <c r="E1064" s="3"/>
      <c r="F1064" s="3" t="s">
        <v>15</v>
      </c>
      <c r="G1064" s="3"/>
      <c r="H1064" s="3"/>
      <c r="I1064" s="3"/>
      <c r="J1064" s="3"/>
      <c r="K1064" s="3" t="s">
        <v>24</v>
      </c>
    </row>
    <row r="1065" spans="1:11" x14ac:dyDescent="0.3">
      <c r="A1065" s="3" t="s">
        <v>89</v>
      </c>
      <c r="B1065" s="3">
        <v>-1.6799999999999999E-4</v>
      </c>
      <c r="C1065" t="s">
        <v>51</v>
      </c>
      <c r="D1065" s="3" t="s">
        <v>14</v>
      </c>
      <c r="E1065" s="3"/>
      <c r="F1065" s="3" t="s">
        <v>15</v>
      </c>
      <c r="G1065" s="3"/>
      <c r="H1065" s="3"/>
      <c r="I1065" s="3"/>
      <c r="J1065" s="3"/>
      <c r="K1065" s="3" t="s">
        <v>90</v>
      </c>
    </row>
    <row r="1066" spans="1:11" x14ac:dyDescent="0.3">
      <c r="A1066" s="3" t="s">
        <v>91</v>
      </c>
      <c r="B1066" s="6">
        <v>5.8399999999999999E-4</v>
      </c>
      <c r="C1066" t="s">
        <v>51</v>
      </c>
      <c r="D1066" s="3" t="s">
        <v>17</v>
      </c>
      <c r="E1066" s="3"/>
      <c r="F1066" s="3" t="s">
        <v>15</v>
      </c>
      <c r="G1066" s="3"/>
      <c r="H1066" s="3"/>
      <c r="I1066" s="3"/>
      <c r="J1066" s="3"/>
      <c r="K1066" s="3" t="s">
        <v>92</v>
      </c>
    </row>
    <row r="1067" spans="1:11" x14ac:dyDescent="0.3">
      <c r="A1067" s="3" t="s">
        <v>93</v>
      </c>
      <c r="B1067" s="6">
        <v>2.5999999999999998E-10</v>
      </c>
      <c r="C1067" t="s">
        <v>51</v>
      </c>
      <c r="D1067" s="3" t="s">
        <v>6</v>
      </c>
      <c r="E1067" s="3"/>
      <c r="F1067" s="3" t="s">
        <v>15</v>
      </c>
      <c r="G1067" s="3"/>
      <c r="H1067" s="3"/>
      <c r="I1067" s="3"/>
      <c r="J1067" s="3"/>
      <c r="K1067" s="3" t="s">
        <v>94</v>
      </c>
    </row>
    <row r="1068" spans="1:11" x14ac:dyDescent="0.3">
      <c r="A1068" s="3" t="s">
        <v>95</v>
      </c>
      <c r="B1068" s="6">
        <v>-6.2700000000000001E-6</v>
      </c>
      <c r="C1068" t="s">
        <v>51</v>
      </c>
      <c r="D1068" s="3" t="s">
        <v>14</v>
      </c>
      <c r="E1068" s="3"/>
      <c r="F1068" s="3" t="s">
        <v>15</v>
      </c>
      <c r="G1068" s="3"/>
      <c r="H1068" s="3"/>
      <c r="I1068" s="3"/>
      <c r="J1068" s="3"/>
      <c r="K1068" s="3" t="s">
        <v>96</v>
      </c>
    </row>
    <row r="1069" spans="1:11" x14ac:dyDescent="0.3">
      <c r="A1069" s="3" t="s">
        <v>97</v>
      </c>
      <c r="B1069" s="6">
        <v>-7.4999999999999993E-5</v>
      </c>
      <c r="C1069" t="s">
        <v>51</v>
      </c>
      <c r="D1069" s="3" t="s">
        <v>39</v>
      </c>
      <c r="E1069" s="3"/>
      <c r="F1069" s="3" t="s">
        <v>15</v>
      </c>
      <c r="G1069" s="3"/>
      <c r="H1069" s="3"/>
      <c r="I1069" s="3"/>
      <c r="J1069" s="3"/>
      <c r="K1069" s="3" t="s">
        <v>98</v>
      </c>
    </row>
    <row r="1070" spans="1:11" x14ac:dyDescent="0.3">
      <c r="A1070" s="3" t="s">
        <v>82</v>
      </c>
      <c r="B1070" s="6">
        <v>6.8900000000000005E-4</v>
      </c>
      <c r="C1070" t="s">
        <v>51</v>
      </c>
      <c r="D1070" s="3" t="s">
        <v>14</v>
      </c>
      <c r="E1070" s="3"/>
      <c r="F1070" s="3" t="s">
        <v>15</v>
      </c>
      <c r="G1070" s="3"/>
      <c r="H1070" s="3"/>
      <c r="I1070" s="3"/>
      <c r="J1070" s="3"/>
      <c r="K1070" s="3" t="s">
        <v>84</v>
      </c>
    </row>
    <row r="1071" spans="1:11" x14ac:dyDescent="0.3">
      <c r="A1071" s="3" t="s">
        <v>99</v>
      </c>
      <c r="B1071" s="3">
        <v>3.3599999999999998E-2</v>
      </c>
      <c r="C1071" t="s">
        <v>51</v>
      </c>
      <c r="D1071" s="3" t="s">
        <v>100</v>
      </c>
      <c r="E1071" s="3"/>
      <c r="F1071" s="3" t="s">
        <v>15</v>
      </c>
      <c r="G1071" s="3"/>
      <c r="H1071" s="3"/>
      <c r="I1071" s="3"/>
      <c r="J1071" s="3"/>
      <c r="K1071" s="3" t="s">
        <v>101</v>
      </c>
    </row>
    <row r="1072" spans="1:11" x14ac:dyDescent="0.3">
      <c r="A1072" s="3" t="s">
        <v>102</v>
      </c>
      <c r="B1072" s="3">
        <v>3.2599999999999997E-2</v>
      </c>
      <c r="C1072" t="s">
        <v>51</v>
      </c>
      <c r="D1072" s="3" t="s">
        <v>100</v>
      </c>
      <c r="E1072" s="3"/>
      <c r="F1072" s="3" t="s">
        <v>15</v>
      </c>
      <c r="G1072" s="3"/>
      <c r="H1072" s="3"/>
      <c r="I1072" s="3"/>
      <c r="J1072" s="3"/>
      <c r="K1072" s="3" t="s">
        <v>103</v>
      </c>
    </row>
    <row r="1073" spans="1:11" x14ac:dyDescent="0.3">
      <c r="A1073" s="3" t="s">
        <v>107</v>
      </c>
      <c r="B1073" s="6">
        <v>-6.8899999999999999E-7</v>
      </c>
      <c r="C1073" t="s">
        <v>51</v>
      </c>
      <c r="D1073" s="3" t="s">
        <v>39</v>
      </c>
      <c r="E1073" s="3"/>
      <c r="F1073" s="3" t="s">
        <v>15</v>
      </c>
      <c r="G1073" s="3"/>
      <c r="H1073" s="3"/>
      <c r="I1073" s="3"/>
      <c r="J1073" s="3"/>
      <c r="K1073" s="3" t="s">
        <v>104</v>
      </c>
    </row>
    <row r="1074" spans="1:11" x14ac:dyDescent="0.3">
      <c r="A1074" s="3"/>
      <c r="B1074" s="6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ht="15.6" x14ac:dyDescent="0.3">
      <c r="A1075" s="1" t="s">
        <v>0</v>
      </c>
      <c r="B1075" s="1" t="s">
        <v>168</v>
      </c>
    </row>
    <row r="1076" spans="1:11" x14ac:dyDescent="0.3">
      <c r="A1076" t="s">
        <v>11</v>
      </c>
      <c r="B1076" t="s">
        <v>72</v>
      </c>
    </row>
    <row r="1077" spans="1:11" x14ac:dyDescent="0.3">
      <c r="A1077" t="s">
        <v>1</v>
      </c>
      <c r="B1077">
        <v>1</v>
      </c>
    </row>
    <row r="1078" spans="1:11" ht="15.6" x14ac:dyDescent="0.3">
      <c r="A1078" t="s">
        <v>2</v>
      </c>
      <c r="B1078" s="4" t="s">
        <v>155</v>
      </c>
    </row>
    <row r="1079" spans="1:11" x14ac:dyDescent="0.3">
      <c r="A1079" t="s">
        <v>4</v>
      </c>
      <c r="B1079" t="s">
        <v>5</v>
      </c>
    </row>
    <row r="1080" spans="1:11" x14ac:dyDescent="0.3">
      <c r="A1080" t="s">
        <v>6</v>
      </c>
      <c r="B1080" t="s">
        <v>14</v>
      </c>
    </row>
    <row r="1081" spans="1:11" ht="15.6" x14ac:dyDescent="0.3">
      <c r="A1081" s="1" t="s">
        <v>8</v>
      </c>
    </row>
    <row r="1082" spans="1:11" x14ac:dyDescent="0.3">
      <c r="A1082" t="s">
        <v>9</v>
      </c>
      <c r="B1082" t="s">
        <v>10</v>
      </c>
      <c r="C1082" t="s">
        <v>11</v>
      </c>
      <c r="D1082" t="s">
        <v>6</v>
      </c>
      <c r="E1082" t="s">
        <v>12</v>
      </c>
      <c r="F1082" t="s">
        <v>4</v>
      </c>
      <c r="G1082" t="s">
        <v>85</v>
      </c>
      <c r="H1082" t="s">
        <v>86</v>
      </c>
      <c r="I1082" t="s">
        <v>87</v>
      </c>
      <c r="J1082" t="s">
        <v>46</v>
      </c>
      <c r="K1082" t="s">
        <v>2</v>
      </c>
    </row>
    <row r="1083" spans="1:11" ht="15.6" x14ac:dyDescent="0.3">
      <c r="A1083" s="3" t="s">
        <v>168</v>
      </c>
      <c r="B1083" s="3">
        <v>1</v>
      </c>
      <c r="C1083" t="s">
        <v>72</v>
      </c>
      <c r="D1083" t="s">
        <v>14</v>
      </c>
      <c r="E1083" s="3"/>
      <c r="F1083" t="s">
        <v>21</v>
      </c>
      <c r="G1083" s="3"/>
      <c r="H1083" s="3"/>
      <c r="I1083" s="3">
        <v>100</v>
      </c>
      <c r="J1083" s="3" t="s">
        <v>88</v>
      </c>
      <c r="K1083" s="4" t="s">
        <v>155</v>
      </c>
    </row>
    <row r="1084" spans="1:11" x14ac:dyDescent="0.3">
      <c r="A1084" s="3" t="s">
        <v>143</v>
      </c>
      <c r="B1084" s="3">
        <v>1.02</v>
      </c>
      <c r="C1084" t="s">
        <v>72</v>
      </c>
      <c r="D1084" t="s">
        <v>14</v>
      </c>
      <c r="E1084" s="3"/>
      <c r="F1084" t="s">
        <v>15</v>
      </c>
      <c r="G1084" s="3"/>
      <c r="H1084" s="3"/>
      <c r="I1084" s="3"/>
      <c r="J1084" s="3"/>
      <c r="K1084" s="3" t="s">
        <v>151</v>
      </c>
    </row>
    <row r="1085" spans="1:11" ht="15.6" x14ac:dyDescent="0.3">
      <c r="A1085" t="s">
        <v>54</v>
      </c>
      <c r="B1085">
        <f>(0.0028236*0.669)+0.208</f>
        <v>0.2098889884</v>
      </c>
      <c r="C1085" t="s">
        <v>72</v>
      </c>
      <c r="D1085" t="s">
        <v>7</v>
      </c>
      <c r="E1085" s="3"/>
      <c r="F1085" t="s">
        <v>15</v>
      </c>
      <c r="G1085" s="3"/>
      <c r="H1085" s="3"/>
      <c r="I1085" s="3"/>
      <c r="J1085" s="3"/>
      <c r="K1085" s="4" t="s">
        <v>157</v>
      </c>
    </row>
    <row r="1086" spans="1:11" x14ac:dyDescent="0.3">
      <c r="A1086" t="s">
        <v>179</v>
      </c>
      <c r="B1086">
        <f>0.061874*0.669</f>
        <v>4.1393706000000002E-2</v>
      </c>
      <c r="C1086" t="s">
        <v>51</v>
      </c>
      <c r="D1086" t="s">
        <v>17</v>
      </c>
      <c r="E1086" s="3"/>
      <c r="F1086" t="s">
        <v>15</v>
      </c>
      <c r="G1086" s="3"/>
      <c r="H1086" s="3"/>
      <c r="I1086" s="3"/>
      <c r="J1086" s="3"/>
      <c r="K1086" t="s">
        <v>92</v>
      </c>
    </row>
    <row r="1087" spans="1:11" x14ac:dyDescent="0.3">
      <c r="A1087" t="s">
        <v>158</v>
      </c>
      <c r="B1087">
        <f>0.000000034944*0.669</f>
        <v>2.3377536E-8</v>
      </c>
      <c r="C1087" t="s">
        <v>51</v>
      </c>
      <c r="D1087" t="s">
        <v>159</v>
      </c>
      <c r="E1087" s="3"/>
      <c r="F1087" t="s">
        <v>15</v>
      </c>
      <c r="G1087" s="3"/>
      <c r="H1087" s="3"/>
      <c r="I1087" s="3"/>
      <c r="J1087" s="3"/>
      <c r="K1087" t="s">
        <v>160</v>
      </c>
    </row>
    <row r="1088" spans="1:11" x14ac:dyDescent="0.3">
      <c r="A1088" t="s">
        <v>161</v>
      </c>
      <c r="B1088" s="8">
        <v>8.4800000000000005E-8</v>
      </c>
      <c r="C1088" t="s">
        <v>31</v>
      </c>
      <c r="D1088" t="s">
        <v>6</v>
      </c>
      <c r="E1088" s="3"/>
      <c r="F1088" t="s">
        <v>15</v>
      </c>
      <c r="G1088" s="3"/>
      <c r="H1088" s="3"/>
      <c r="I1088" s="3"/>
      <c r="J1088" s="3"/>
      <c r="K1088" t="s">
        <v>162</v>
      </c>
    </row>
    <row r="1089" spans="1:11" x14ac:dyDescent="0.3">
      <c r="A1089" t="s">
        <v>163</v>
      </c>
      <c r="B1089">
        <f>(0.00000521*0.669)+0.000010376</f>
        <v>1.386149E-5</v>
      </c>
      <c r="C1089" s="3"/>
      <c r="D1089" t="s">
        <v>14</v>
      </c>
      <c r="E1089" t="s">
        <v>18</v>
      </c>
      <c r="F1089" t="s">
        <v>19</v>
      </c>
      <c r="G1089" s="3"/>
      <c r="H1089" s="3"/>
      <c r="I1089" s="3"/>
      <c r="J1089" s="3"/>
      <c r="K1089" s="3"/>
    </row>
    <row r="1090" spans="1:11" x14ac:dyDescent="0.3">
      <c r="A1090" t="s">
        <v>164</v>
      </c>
      <c r="B1090">
        <f>(0.000000000597*0.669)+0.000000004</f>
        <v>4.3993930000000006E-9</v>
      </c>
      <c r="C1090" s="3"/>
      <c r="D1090" t="s">
        <v>14</v>
      </c>
      <c r="E1090" t="s">
        <v>18</v>
      </c>
      <c r="F1090" t="s">
        <v>19</v>
      </c>
      <c r="G1090" s="3"/>
      <c r="H1090" s="3"/>
      <c r="I1090" s="3"/>
      <c r="J1090" s="3"/>
      <c r="K1090" s="3"/>
    </row>
    <row r="1091" spans="1:11" x14ac:dyDescent="0.3">
      <c r="A1091" t="s">
        <v>165</v>
      </c>
      <c r="B1091">
        <f>(0.00018*0.669)+0.00018</f>
        <v>3.0042000000000003E-4</v>
      </c>
      <c r="C1091" s="3"/>
      <c r="D1091" t="s">
        <v>14</v>
      </c>
      <c r="E1091" t="s">
        <v>18</v>
      </c>
      <c r="F1091" t="s">
        <v>19</v>
      </c>
      <c r="G1091" s="3"/>
      <c r="H1091" s="3"/>
      <c r="I1091" s="3"/>
      <c r="J1091" s="3"/>
      <c r="K1091" s="3"/>
    </row>
    <row r="1092" spans="1:11" x14ac:dyDescent="0.3">
      <c r="A1092" t="s">
        <v>166</v>
      </c>
      <c r="B1092">
        <f>0.0000018*0.669</f>
        <v>1.2042E-6</v>
      </c>
      <c r="C1092" s="3"/>
      <c r="D1092" t="s">
        <v>14</v>
      </c>
      <c r="E1092" t="s">
        <v>18</v>
      </c>
      <c r="F1092" t="s">
        <v>19</v>
      </c>
      <c r="G1092" s="3"/>
      <c r="H1092" s="3"/>
      <c r="I1092" s="3"/>
      <c r="J1092" s="3"/>
      <c r="K1092" s="3"/>
    </row>
    <row r="1093" spans="1:11" x14ac:dyDescent="0.3">
      <c r="A1093" s="3"/>
      <c r="B1093" s="6"/>
      <c r="C1093" s="3"/>
      <c r="D1093" s="3"/>
      <c r="E1093" s="3"/>
      <c r="F1093" s="3"/>
      <c r="G1093" s="3"/>
      <c r="H1093" s="3"/>
      <c r="I1093" s="3"/>
      <c r="J1093" s="3"/>
      <c r="K1093" s="3"/>
    </row>
    <row r="1094" spans="1:11" ht="15.6" x14ac:dyDescent="0.3">
      <c r="A1094" s="1" t="s">
        <v>0</v>
      </c>
      <c r="B1094" s="1" t="s">
        <v>169</v>
      </c>
    </row>
    <row r="1095" spans="1:11" x14ac:dyDescent="0.3">
      <c r="A1095" t="s">
        <v>11</v>
      </c>
      <c r="B1095" t="s">
        <v>72</v>
      </c>
    </row>
    <row r="1096" spans="1:11" x14ac:dyDescent="0.3">
      <c r="A1096" t="s">
        <v>1</v>
      </c>
      <c r="B1096">
        <v>1</v>
      </c>
    </row>
    <row r="1097" spans="1:11" ht="15.6" x14ac:dyDescent="0.3">
      <c r="A1097" t="s">
        <v>2</v>
      </c>
      <c r="B1097" s="4" t="s">
        <v>105</v>
      </c>
    </row>
    <row r="1098" spans="1:11" x14ac:dyDescent="0.3">
      <c r="A1098" t="s">
        <v>4</v>
      </c>
      <c r="B1098" t="s">
        <v>5</v>
      </c>
    </row>
    <row r="1099" spans="1:11" x14ac:dyDescent="0.3">
      <c r="A1099" t="s">
        <v>6</v>
      </c>
      <c r="B1099" t="s">
        <v>14</v>
      </c>
    </row>
    <row r="1100" spans="1:11" ht="15.6" x14ac:dyDescent="0.3">
      <c r="A1100" s="1" t="s">
        <v>8</v>
      </c>
    </row>
    <row r="1101" spans="1:11" x14ac:dyDescent="0.3">
      <c r="A1101" t="s">
        <v>9</v>
      </c>
      <c r="B1101" t="s">
        <v>10</v>
      </c>
      <c r="C1101" t="s">
        <v>11</v>
      </c>
      <c r="D1101" t="s">
        <v>6</v>
      </c>
      <c r="E1101" t="s">
        <v>12</v>
      </c>
      <c r="F1101" t="s">
        <v>4</v>
      </c>
      <c r="G1101" t="s">
        <v>85</v>
      </c>
      <c r="H1101" t="s">
        <v>86</v>
      </c>
      <c r="I1101" t="s">
        <v>87</v>
      </c>
      <c r="J1101" t="s">
        <v>46</v>
      </c>
      <c r="K1101" t="s">
        <v>2</v>
      </c>
    </row>
    <row r="1102" spans="1:11" x14ac:dyDescent="0.3">
      <c r="A1102" s="3" t="s">
        <v>169</v>
      </c>
      <c r="B1102" s="3">
        <v>1</v>
      </c>
      <c r="C1102" t="s">
        <v>72</v>
      </c>
      <c r="D1102" s="3" t="s">
        <v>14</v>
      </c>
      <c r="E1102" s="3"/>
      <c r="F1102" s="3" t="s">
        <v>21</v>
      </c>
      <c r="G1102" s="3"/>
      <c r="H1102" s="3"/>
      <c r="I1102" s="3">
        <v>100</v>
      </c>
      <c r="J1102" s="3" t="s">
        <v>88</v>
      </c>
      <c r="K1102" s="3" t="s">
        <v>105</v>
      </c>
    </row>
    <row r="1103" spans="1:11" x14ac:dyDescent="0.3">
      <c r="A1103" s="3" t="s">
        <v>140</v>
      </c>
      <c r="B1103" s="3">
        <v>1.00057</v>
      </c>
      <c r="C1103" t="s">
        <v>72</v>
      </c>
      <c r="D1103" s="3" t="s">
        <v>14</v>
      </c>
      <c r="E1103" s="3"/>
      <c r="F1103" s="3" t="s">
        <v>15</v>
      </c>
      <c r="G1103" s="3"/>
      <c r="H1103" s="3"/>
      <c r="I1103" s="3"/>
      <c r="J1103" s="3"/>
      <c r="K1103" s="3" t="s">
        <v>80</v>
      </c>
    </row>
    <row r="1104" spans="1:11" x14ac:dyDescent="0.3">
      <c r="A1104" t="s">
        <v>54</v>
      </c>
      <c r="B1104" s="3">
        <v>6.7000000000000002E-3</v>
      </c>
      <c r="C1104" t="s">
        <v>72</v>
      </c>
      <c r="D1104" s="3" t="s">
        <v>7</v>
      </c>
      <c r="E1104" s="3"/>
      <c r="F1104" s="3" t="s">
        <v>15</v>
      </c>
      <c r="G1104" s="3"/>
      <c r="H1104" s="3"/>
      <c r="I1104" s="3"/>
      <c r="J1104" s="3"/>
      <c r="K1104" s="3" t="s">
        <v>24</v>
      </c>
    </row>
    <row r="1105" spans="1:11" x14ac:dyDescent="0.3">
      <c r="A1105" s="3" t="s">
        <v>89</v>
      </c>
      <c r="B1105" s="3">
        <v>-1.6799999999999999E-4</v>
      </c>
      <c r="C1105" s="3" t="s">
        <v>51</v>
      </c>
      <c r="D1105" s="3" t="s">
        <v>14</v>
      </c>
      <c r="E1105" s="3"/>
      <c r="F1105" s="3" t="s">
        <v>15</v>
      </c>
      <c r="G1105" s="3"/>
      <c r="H1105" s="3"/>
      <c r="I1105" s="3"/>
      <c r="J1105" s="3"/>
      <c r="K1105" s="3" t="s">
        <v>90</v>
      </c>
    </row>
    <row r="1106" spans="1:11" x14ac:dyDescent="0.3">
      <c r="A1106" s="3" t="s">
        <v>91</v>
      </c>
      <c r="B1106" s="6">
        <v>5.8399999999999999E-4</v>
      </c>
      <c r="C1106" s="3" t="s">
        <v>51</v>
      </c>
      <c r="D1106" s="3" t="s">
        <v>17</v>
      </c>
      <c r="E1106" s="3"/>
      <c r="F1106" s="3" t="s">
        <v>15</v>
      </c>
      <c r="G1106" s="3"/>
      <c r="H1106" s="3"/>
      <c r="I1106" s="3"/>
      <c r="J1106" s="3"/>
      <c r="K1106" s="3" t="s">
        <v>92</v>
      </c>
    </row>
    <row r="1107" spans="1:11" x14ac:dyDescent="0.3">
      <c r="A1107" s="3" t="s">
        <v>93</v>
      </c>
      <c r="B1107" s="6">
        <v>2.5999999999999998E-10</v>
      </c>
      <c r="C1107" s="3" t="s">
        <v>51</v>
      </c>
      <c r="D1107" s="3" t="s">
        <v>6</v>
      </c>
      <c r="E1107" s="3"/>
      <c r="F1107" s="3" t="s">
        <v>15</v>
      </c>
      <c r="G1107" s="3"/>
      <c r="H1107" s="3"/>
      <c r="I1107" s="3"/>
      <c r="J1107" s="3"/>
      <c r="K1107" s="3" t="s">
        <v>94</v>
      </c>
    </row>
    <row r="1108" spans="1:11" x14ac:dyDescent="0.3">
      <c r="A1108" s="3" t="s">
        <v>95</v>
      </c>
      <c r="B1108" s="6">
        <v>-6.2700000000000001E-6</v>
      </c>
      <c r="C1108" s="3" t="s">
        <v>51</v>
      </c>
      <c r="D1108" s="3" t="s">
        <v>14</v>
      </c>
      <c r="E1108" s="3"/>
      <c r="F1108" s="3" t="s">
        <v>15</v>
      </c>
      <c r="G1108" s="3"/>
      <c r="H1108" s="3"/>
      <c r="I1108" s="3"/>
      <c r="J1108" s="3"/>
      <c r="K1108" s="3" t="s">
        <v>96</v>
      </c>
    </row>
    <row r="1109" spans="1:11" x14ac:dyDescent="0.3">
      <c r="A1109" s="3" t="s">
        <v>97</v>
      </c>
      <c r="B1109" s="6">
        <v>-7.4999999999999993E-5</v>
      </c>
      <c r="C1109" s="3" t="s">
        <v>51</v>
      </c>
      <c r="D1109" s="3" t="s">
        <v>39</v>
      </c>
      <c r="E1109" s="3"/>
      <c r="F1109" s="3" t="s">
        <v>15</v>
      </c>
      <c r="G1109" s="3"/>
      <c r="H1109" s="3"/>
      <c r="I1109" s="3"/>
      <c r="J1109" s="3"/>
      <c r="K1109" s="3" t="s">
        <v>98</v>
      </c>
    </row>
    <row r="1110" spans="1:11" x14ac:dyDescent="0.3">
      <c r="A1110" s="3" t="s">
        <v>82</v>
      </c>
      <c r="B1110" s="6">
        <v>6.8900000000000005E-4</v>
      </c>
      <c r="C1110" s="3" t="s">
        <v>51</v>
      </c>
      <c r="D1110" s="3" t="s">
        <v>14</v>
      </c>
      <c r="E1110" s="3"/>
      <c r="F1110" s="3" t="s">
        <v>15</v>
      </c>
      <c r="G1110" s="3"/>
      <c r="H1110" s="3"/>
      <c r="I1110" s="3"/>
      <c r="J1110" s="3"/>
      <c r="K1110" s="3" t="s">
        <v>84</v>
      </c>
    </row>
    <row r="1111" spans="1:11" x14ac:dyDescent="0.3">
      <c r="A1111" s="3" t="s">
        <v>99</v>
      </c>
      <c r="B1111" s="3">
        <v>3.3599999999999998E-2</v>
      </c>
      <c r="C1111" s="3" t="s">
        <v>51</v>
      </c>
      <c r="D1111" s="3" t="s">
        <v>100</v>
      </c>
      <c r="E1111" s="3"/>
      <c r="F1111" s="3" t="s">
        <v>15</v>
      </c>
      <c r="G1111" s="3"/>
      <c r="H1111" s="3"/>
      <c r="I1111" s="3"/>
      <c r="J1111" s="3"/>
      <c r="K1111" s="3" t="s">
        <v>101</v>
      </c>
    </row>
    <row r="1112" spans="1:11" x14ac:dyDescent="0.3">
      <c r="A1112" s="3" t="s">
        <v>102</v>
      </c>
      <c r="B1112" s="3">
        <v>3.2599999999999997E-2</v>
      </c>
      <c r="C1112" s="3" t="s">
        <v>51</v>
      </c>
      <c r="D1112" s="3" t="s">
        <v>100</v>
      </c>
      <c r="E1112" s="3"/>
      <c r="F1112" s="3" t="s">
        <v>15</v>
      </c>
      <c r="G1112" s="3"/>
      <c r="H1112" s="3"/>
      <c r="I1112" s="3"/>
      <c r="J1112" s="3"/>
      <c r="K1112" s="3" t="s">
        <v>103</v>
      </c>
    </row>
    <row r="1113" spans="1:11" x14ac:dyDescent="0.3">
      <c r="A1113" s="3" t="s">
        <v>107</v>
      </c>
      <c r="B1113" s="6">
        <v>-6.8899999999999999E-7</v>
      </c>
      <c r="C1113" s="3" t="s">
        <v>51</v>
      </c>
      <c r="D1113" s="3" t="s">
        <v>39</v>
      </c>
      <c r="E1113" s="3"/>
      <c r="F1113" s="3" t="s">
        <v>15</v>
      </c>
      <c r="G1113" s="3"/>
      <c r="H1113" s="3"/>
      <c r="I1113" s="3"/>
      <c r="J1113" s="3"/>
      <c r="K1113" s="3" t="s">
        <v>104</v>
      </c>
    </row>
    <row r="1114" spans="1:11" x14ac:dyDescent="0.3">
      <c r="A1114" s="3"/>
      <c r="B1114" s="6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ht="15.6" x14ac:dyDescent="0.3">
      <c r="A1115" s="1" t="s">
        <v>0</v>
      </c>
      <c r="B1115" s="1" t="s">
        <v>170</v>
      </c>
    </row>
    <row r="1116" spans="1:11" x14ac:dyDescent="0.3">
      <c r="A1116" t="s">
        <v>11</v>
      </c>
      <c r="B1116" t="s">
        <v>72</v>
      </c>
    </row>
    <row r="1117" spans="1:11" x14ac:dyDescent="0.3">
      <c r="A1117" t="s">
        <v>1</v>
      </c>
      <c r="B1117">
        <v>1</v>
      </c>
    </row>
    <row r="1118" spans="1:11" ht="15.6" x14ac:dyDescent="0.3">
      <c r="A1118" t="s">
        <v>2</v>
      </c>
      <c r="B1118" s="4" t="s">
        <v>155</v>
      </c>
    </row>
    <row r="1119" spans="1:11" x14ac:dyDescent="0.3">
      <c r="A1119" t="s">
        <v>4</v>
      </c>
      <c r="B1119" t="s">
        <v>5</v>
      </c>
    </row>
    <row r="1120" spans="1:11" x14ac:dyDescent="0.3">
      <c r="A1120" t="s">
        <v>6</v>
      </c>
      <c r="B1120" t="s">
        <v>14</v>
      </c>
    </row>
    <row r="1121" spans="1:11" ht="15.6" x14ac:dyDescent="0.3">
      <c r="A1121" s="1" t="s">
        <v>8</v>
      </c>
    </row>
    <row r="1122" spans="1:11" x14ac:dyDescent="0.3">
      <c r="A1122" t="s">
        <v>9</v>
      </c>
      <c r="B1122" t="s">
        <v>10</v>
      </c>
      <c r="C1122" t="s">
        <v>11</v>
      </c>
      <c r="D1122" t="s">
        <v>6</v>
      </c>
      <c r="E1122" t="s">
        <v>12</v>
      </c>
      <c r="F1122" t="s">
        <v>4</v>
      </c>
      <c r="G1122" t="s">
        <v>85</v>
      </c>
      <c r="H1122" t="s">
        <v>86</v>
      </c>
      <c r="I1122" t="s">
        <v>87</v>
      </c>
      <c r="J1122" t="s">
        <v>46</v>
      </c>
      <c r="K1122" t="s">
        <v>2</v>
      </c>
    </row>
    <row r="1123" spans="1:11" ht="15.6" x14ac:dyDescent="0.3">
      <c r="A1123" s="3" t="s">
        <v>170</v>
      </c>
      <c r="B1123" s="3">
        <v>1</v>
      </c>
      <c r="C1123" t="s">
        <v>72</v>
      </c>
      <c r="D1123" s="3" t="s">
        <v>14</v>
      </c>
      <c r="E1123" s="3"/>
      <c r="F1123" s="3" t="s">
        <v>21</v>
      </c>
      <c r="G1123" s="3"/>
      <c r="H1123" s="3"/>
      <c r="I1123" s="3">
        <v>100</v>
      </c>
      <c r="J1123" s="3" t="s">
        <v>88</v>
      </c>
      <c r="K1123" s="4" t="s">
        <v>155</v>
      </c>
    </row>
    <row r="1124" spans="1:11" x14ac:dyDescent="0.3">
      <c r="A1124" s="3" t="s">
        <v>141</v>
      </c>
      <c r="B1124" s="3">
        <v>1.02</v>
      </c>
      <c r="C1124" t="s">
        <v>72</v>
      </c>
      <c r="D1124" s="3" t="s">
        <v>14</v>
      </c>
      <c r="E1124" s="3"/>
      <c r="F1124" s="3" t="s">
        <v>15</v>
      </c>
      <c r="G1124" s="3"/>
      <c r="H1124" s="3"/>
      <c r="I1124" s="3"/>
      <c r="J1124" s="3"/>
      <c r="K1124" s="3" t="s">
        <v>151</v>
      </c>
    </row>
    <row r="1125" spans="1:11" ht="15.6" x14ac:dyDescent="0.3">
      <c r="A1125" t="s">
        <v>54</v>
      </c>
      <c r="B1125">
        <f>(0.0028236*0.669)+0.208</f>
        <v>0.2098889884</v>
      </c>
      <c r="C1125" t="s">
        <v>72</v>
      </c>
      <c r="D1125" t="s">
        <v>7</v>
      </c>
      <c r="E1125" s="3"/>
      <c r="F1125" t="s">
        <v>15</v>
      </c>
      <c r="G1125" s="3"/>
      <c r="H1125" s="3"/>
      <c r="I1125" s="3"/>
      <c r="J1125" s="3"/>
      <c r="K1125" s="4" t="s">
        <v>157</v>
      </c>
    </row>
    <row r="1126" spans="1:11" x14ac:dyDescent="0.3">
      <c r="A1126" t="s">
        <v>179</v>
      </c>
      <c r="B1126">
        <f>0.061874*0.669</f>
        <v>4.1393706000000002E-2</v>
      </c>
      <c r="C1126" s="3" t="s">
        <v>51</v>
      </c>
      <c r="D1126" t="s">
        <v>17</v>
      </c>
      <c r="E1126" s="3"/>
      <c r="F1126" t="s">
        <v>15</v>
      </c>
      <c r="G1126" s="3"/>
      <c r="H1126" s="3"/>
      <c r="I1126" s="3"/>
      <c r="J1126" s="3"/>
      <c r="K1126" t="s">
        <v>92</v>
      </c>
    </row>
    <row r="1127" spans="1:11" x14ac:dyDescent="0.3">
      <c r="A1127" t="s">
        <v>158</v>
      </c>
      <c r="B1127">
        <f>0.000000034944*0.669</f>
        <v>2.3377536E-8</v>
      </c>
      <c r="C1127" s="3" t="s">
        <v>51</v>
      </c>
      <c r="D1127" t="s">
        <v>159</v>
      </c>
      <c r="E1127" s="3"/>
      <c r="F1127" t="s">
        <v>15</v>
      </c>
      <c r="G1127" s="3"/>
      <c r="H1127" s="3"/>
      <c r="I1127" s="3"/>
      <c r="J1127" s="3"/>
      <c r="K1127" t="s">
        <v>160</v>
      </c>
    </row>
    <row r="1128" spans="1:11" x14ac:dyDescent="0.3">
      <c r="A1128" t="s">
        <v>161</v>
      </c>
      <c r="B1128" s="8">
        <v>8.4800000000000005E-8</v>
      </c>
      <c r="C1128" t="s">
        <v>31</v>
      </c>
      <c r="D1128" t="s">
        <v>6</v>
      </c>
      <c r="E1128" s="3"/>
      <c r="F1128" t="s">
        <v>15</v>
      </c>
      <c r="G1128" s="3"/>
      <c r="H1128" s="3"/>
      <c r="I1128" s="3"/>
      <c r="J1128" s="3"/>
      <c r="K1128" t="s">
        <v>162</v>
      </c>
    </row>
    <row r="1129" spans="1:11" x14ac:dyDescent="0.3">
      <c r="A1129" t="s">
        <v>163</v>
      </c>
      <c r="B1129">
        <f>(0.00000521*0.669)+0.000010376</f>
        <v>1.386149E-5</v>
      </c>
      <c r="C1129" s="3"/>
      <c r="D1129" t="s">
        <v>14</v>
      </c>
      <c r="E1129" s="3" t="s">
        <v>18</v>
      </c>
      <c r="F1129" t="s">
        <v>19</v>
      </c>
      <c r="G1129" s="3"/>
      <c r="H1129" s="3"/>
      <c r="I1129" s="3"/>
      <c r="J1129" s="3"/>
      <c r="K1129" s="3"/>
    </row>
    <row r="1130" spans="1:11" x14ac:dyDescent="0.3">
      <c r="A1130" t="s">
        <v>164</v>
      </c>
      <c r="B1130">
        <f>(0.000000000597*0.669)+0.000000004</f>
        <v>4.3993930000000006E-9</v>
      </c>
      <c r="C1130" s="3"/>
      <c r="D1130" t="s">
        <v>14</v>
      </c>
      <c r="E1130" s="3" t="s">
        <v>18</v>
      </c>
      <c r="F1130" t="s">
        <v>19</v>
      </c>
      <c r="G1130" s="3"/>
      <c r="H1130" s="3"/>
      <c r="I1130" s="3"/>
      <c r="J1130" s="3"/>
      <c r="K1130" s="3"/>
    </row>
    <row r="1131" spans="1:11" x14ac:dyDescent="0.3">
      <c r="A1131" t="s">
        <v>165</v>
      </c>
      <c r="B1131">
        <f>(0.00018*0.669)+0.00018</f>
        <v>3.0042000000000003E-4</v>
      </c>
      <c r="C1131" s="3"/>
      <c r="D1131" t="s">
        <v>14</v>
      </c>
      <c r="E1131" s="3" t="s">
        <v>18</v>
      </c>
      <c r="F1131" t="s">
        <v>19</v>
      </c>
      <c r="G1131" s="3"/>
      <c r="H1131" s="3"/>
      <c r="I1131" s="3"/>
      <c r="J1131" s="3"/>
      <c r="K1131" s="3"/>
    </row>
    <row r="1132" spans="1:11" x14ac:dyDescent="0.3">
      <c r="A1132" t="s">
        <v>166</v>
      </c>
      <c r="B1132">
        <f>0.0000018*0.669</f>
        <v>1.2042E-6</v>
      </c>
      <c r="C1132" s="3"/>
      <c r="D1132" t="s">
        <v>14</v>
      </c>
      <c r="E1132" s="3" t="s">
        <v>18</v>
      </c>
      <c r="F1132" t="s">
        <v>19</v>
      </c>
      <c r="G1132" s="3"/>
      <c r="H1132" s="3"/>
      <c r="I1132" s="3"/>
      <c r="J1132" s="3"/>
      <c r="K1132" s="3"/>
    </row>
    <row r="1133" spans="1:11" x14ac:dyDescent="0.3">
      <c r="A1133" s="3"/>
      <c r="B1133" s="6"/>
      <c r="C1133" s="3"/>
      <c r="D1133" s="3"/>
      <c r="E1133" s="3"/>
      <c r="F1133" s="3"/>
      <c r="G1133" s="3"/>
      <c r="H1133" s="3"/>
      <c r="I1133" s="3"/>
      <c r="J1133" s="3"/>
      <c r="K1133" s="3"/>
    </row>
    <row r="1134" spans="1:11" ht="15.6" x14ac:dyDescent="0.3">
      <c r="A1134" s="1" t="s">
        <v>0</v>
      </c>
      <c r="B1134" s="1" t="s">
        <v>171</v>
      </c>
    </row>
    <row r="1135" spans="1:11" x14ac:dyDescent="0.3">
      <c r="A1135" t="s">
        <v>11</v>
      </c>
      <c r="B1135" t="s">
        <v>72</v>
      </c>
    </row>
    <row r="1136" spans="1:11" x14ac:dyDescent="0.3">
      <c r="A1136" t="s">
        <v>1</v>
      </c>
      <c r="B1136">
        <v>1</v>
      </c>
    </row>
    <row r="1137" spans="1:11" ht="15.6" x14ac:dyDescent="0.3">
      <c r="A1137" t="s">
        <v>2</v>
      </c>
      <c r="B1137" s="4" t="s">
        <v>105</v>
      </c>
    </row>
    <row r="1138" spans="1:11" x14ac:dyDescent="0.3">
      <c r="A1138" t="s">
        <v>4</v>
      </c>
      <c r="B1138" t="s">
        <v>5</v>
      </c>
    </row>
    <row r="1139" spans="1:11" x14ac:dyDescent="0.3">
      <c r="A1139" t="s">
        <v>6</v>
      </c>
      <c r="B1139" t="s">
        <v>14</v>
      </c>
    </row>
    <row r="1140" spans="1:11" ht="15.6" x14ac:dyDescent="0.3">
      <c r="A1140" s="1" t="s">
        <v>8</v>
      </c>
    </row>
    <row r="1141" spans="1:11" x14ac:dyDescent="0.3">
      <c r="A1141" t="s">
        <v>9</v>
      </c>
      <c r="B1141" t="s">
        <v>10</v>
      </c>
      <c r="C1141" t="s">
        <v>11</v>
      </c>
      <c r="D1141" t="s">
        <v>6</v>
      </c>
      <c r="E1141" t="s">
        <v>12</v>
      </c>
      <c r="F1141" t="s">
        <v>4</v>
      </c>
      <c r="G1141" t="s">
        <v>85</v>
      </c>
      <c r="H1141" t="s">
        <v>86</v>
      </c>
      <c r="I1141" t="s">
        <v>87</v>
      </c>
      <c r="J1141" t="s">
        <v>46</v>
      </c>
      <c r="K1141" t="s">
        <v>2</v>
      </c>
    </row>
    <row r="1142" spans="1:11" x14ac:dyDescent="0.3">
      <c r="A1142" s="3" t="s">
        <v>171</v>
      </c>
      <c r="B1142" s="3">
        <v>1</v>
      </c>
      <c r="C1142" t="s">
        <v>72</v>
      </c>
      <c r="D1142" s="3" t="s">
        <v>14</v>
      </c>
      <c r="E1142" s="3"/>
      <c r="F1142" s="3" t="s">
        <v>21</v>
      </c>
      <c r="G1142" s="3"/>
      <c r="H1142" s="3"/>
      <c r="I1142" s="3">
        <v>100</v>
      </c>
      <c r="J1142" s="3" t="s">
        <v>88</v>
      </c>
      <c r="K1142" s="3" t="s">
        <v>105</v>
      </c>
    </row>
    <row r="1143" spans="1:11" x14ac:dyDescent="0.3">
      <c r="A1143" s="3" t="s">
        <v>131</v>
      </c>
      <c r="B1143" s="3">
        <v>1.00057</v>
      </c>
      <c r="C1143" t="s">
        <v>72</v>
      </c>
      <c r="D1143" s="3" t="s">
        <v>14</v>
      </c>
      <c r="E1143" s="3"/>
      <c r="F1143" s="3" t="s">
        <v>15</v>
      </c>
      <c r="G1143" s="3"/>
      <c r="H1143" s="3"/>
      <c r="I1143" s="3"/>
      <c r="J1143" s="3"/>
      <c r="K1143" s="3" t="s">
        <v>80</v>
      </c>
    </row>
    <row r="1144" spans="1:11" x14ac:dyDescent="0.3">
      <c r="A1144" t="s">
        <v>54</v>
      </c>
      <c r="B1144" s="3">
        <v>6.7000000000000002E-3</v>
      </c>
      <c r="C1144" t="s">
        <v>72</v>
      </c>
      <c r="D1144" s="3" t="s">
        <v>7</v>
      </c>
      <c r="E1144" s="3"/>
      <c r="F1144" s="3" t="s">
        <v>15</v>
      </c>
      <c r="G1144" s="3"/>
      <c r="H1144" s="3"/>
      <c r="I1144" s="3"/>
      <c r="J1144" s="3"/>
      <c r="K1144" s="3" t="s">
        <v>24</v>
      </c>
    </row>
    <row r="1145" spans="1:11" x14ac:dyDescent="0.3">
      <c r="A1145" s="3" t="s">
        <v>89</v>
      </c>
      <c r="B1145" s="3">
        <v>-1.6799999999999999E-4</v>
      </c>
      <c r="C1145" s="3" t="s">
        <v>51</v>
      </c>
      <c r="D1145" s="3" t="s">
        <v>14</v>
      </c>
      <c r="E1145" s="3"/>
      <c r="F1145" s="3" t="s">
        <v>15</v>
      </c>
      <c r="G1145" s="3"/>
      <c r="H1145" s="3"/>
      <c r="I1145" s="3"/>
      <c r="J1145" s="3"/>
      <c r="K1145" s="3" t="s">
        <v>90</v>
      </c>
    </row>
    <row r="1146" spans="1:11" x14ac:dyDescent="0.3">
      <c r="A1146" s="3" t="s">
        <v>91</v>
      </c>
      <c r="B1146" s="6">
        <v>5.8399999999999999E-4</v>
      </c>
      <c r="C1146" s="3" t="s">
        <v>51</v>
      </c>
      <c r="D1146" s="3" t="s">
        <v>17</v>
      </c>
      <c r="E1146" s="3"/>
      <c r="F1146" s="3" t="s">
        <v>15</v>
      </c>
      <c r="G1146" s="3"/>
      <c r="H1146" s="3"/>
      <c r="I1146" s="3"/>
      <c r="J1146" s="3"/>
      <c r="K1146" s="3" t="s">
        <v>92</v>
      </c>
    </row>
    <row r="1147" spans="1:11" x14ac:dyDescent="0.3">
      <c r="A1147" s="3" t="s">
        <v>93</v>
      </c>
      <c r="B1147" s="6">
        <v>2.5999999999999998E-10</v>
      </c>
      <c r="C1147" s="3" t="s">
        <v>51</v>
      </c>
      <c r="D1147" s="3" t="s">
        <v>6</v>
      </c>
      <c r="E1147" s="3"/>
      <c r="F1147" s="3" t="s">
        <v>15</v>
      </c>
      <c r="G1147" s="3"/>
      <c r="H1147" s="3"/>
      <c r="I1147" s="3"/>
      <c r="J1147" s="3"/>
      <c r="K1147" s="3" t="s">
        <v>94</v>
      </c>
    </row>
    <row r="1148" spans="1:11" x14ac:dyDescent="0.3">
      <c r="A1148" s="3" t="s">
        <v>95</v>
      </c>
      <c r="B1148" s="6">
        <v>-6.2700000000000001E-6</v>
      </c>
      <c r="C1148" s="3" t="s">
        <v>51</v>
      </c>
      <c r="D1148" s="3" t="s">
        <v>14</v>
      </c>
      <c r="E1148" s="3"/>
      <c r="F1148" s="3" t="s">
        <v>15</v>
      </c>
      <c r="G1148" s="3"/>
      <c r="H1148" s="3"/>
      <c r="I1148" s="3"/>
      <c r="J1148" s="3"/>
      <c r="K1148" s="3" t="s">
        <v>96</v>
      </c>
    </row>
    <row r="1149" spans="1:11" x14ac:dyDescent="0.3">
      <c r="A1149" s="3" t="s">
        <v>97</v>
      </c>
      <c r="B1149" s="6">
        <v>-7.4999999999999993E-5</v>
      </c>
      <c r="C1149" s="3" t="s">
        <v>51</v>
      </c>
      <c r="D1149" s="3" t="s">
        <v>39</v>
      </c>
      <c r="E1149" s="3"/>
      <c r="F1149" s="3" t="s">
        <v>15</v>
      </c>
      <c r="G1149" s="3"/>
      <c r="H1149" s="3"/>
      <c r="I1149" s="3"/>
      <c r="J1149" s="3"/>
      <c r="K1149" s="3" t="s">
        <v>98</v>
      </c>
    </row>
    <row r="1150" spans="1:11" x14ac:dyDescent="0.3">
      <c r="A1150" s="3" t="s">
        <v>82</v>
      </c>
      <c r="B1150" s="6">
        <v>6.8900000000000005E-4</v>
      </c>
      <c r="C1150" s="3" t="s">
        <v>51</v>
      </c>
      <c r="D1150" s="3" t="s">
        <v>14</v>
      </c>
      <c r="E1150" s="3"/>
      <c r="F1150" s="3" t="s">
        <v>15</v>
      </c>
      <c r="G1150" s="3"/>
      <c r="H1150" s="3"/>
      <c r="I1150" s="3"/>
      <c r="J1150" s="3"/>
      <c r="K1150" s="3" t="s">
        <v>84</v>
      </c>
    </row>
    <row r="1151" spans="1:11" x14ac:dyDescent="0.3">
      <c r="A1151" s="3" t="s">
        <v>99</v>
      </c>
      <c r="B1151" s="3">
        <v>3.3599999999999998E-2</v>
      </c>
      <c r="C1151" s="3" t="s">
        <v>51</v>
      </c>
      <c r="D1151" s="3" t="s">
        <v>100</v>
      </c>
      <c r="E1151" s="3"/>
      <c r="F1151" s="3" t="s">
        <v>15</v>
      </c>
      <c r="G1151" s="3"/>
      <c r="H1151" s="3"/>
      <c r="I1151" s="3"/>
      <c r="J1151" s="3"/>
      <c r="K1151" s="3" t="s">
        <v>101</v>
      </c>
    </row>
    <row r="1152" spans="1:11" x14ac:dyDescent="0.3">
      <c r="A1152" s="3" t="s">
        <v>102</v>
      </c>
      <c r="B1152" s="3">
        <v>3.2599999999999997E-2</v>
      </c>
      <c r="C1152" s="3" t="s">
        <v>51</v>
      </c>
      <c r="D1152" s="3" t="s">
        <v>100</v>
      </c>
      <c r="E1152" s="3"/>
      <c r="F1152" s="3" t="s">
        <v>15</v>
      </c>
      <c r="G1152" s="3"/>
      <c r="H1152" s="3"/>
      <c r="I1152" s="3"/>
      <c r="J1152" s="3"/>
      <c r="K1152" s="3" t="s">
        <v>103</v>
      </c>
    </row>
    <row r="1153" spans="1:11" x14ac:dyDescent="0.3">
      <c r="A1153" s="3" t="s">
        <v>107</v>
      </c>
      <c r="B1153" s="6">
        <v>-6.8899999999999999E-7</v>
      </c>
      <c r="C1153" s="3" t="s">
        <v>51</v>
      </c>
      <c r="D1153" s="3" t="s">
        <v>39</v>
      </c>
      <c r="E1153" s="3"/>
      <c r="F1153" s="3" t="s">
        <v>15</v>
      </c>
      <c r="G1153" s="3"/>
      <c r="H1153" s="3"/>
      <c r="I1153" s="3"/>
      <c r="J1153" s="3"/>
      <c r="K1153" s="3" t="s">
        <v>104</v>
      </c>
    </row>
    <row r="1154" spans="1:11" ht="15.6" x14ac:dyDescent="0.3">
      <c r="A1154" s="4"/>
      <c r="B1154" s="5"/>
      <c r="G1154" s="4"/>
    </row>
    <row r="1155" spans="1:11" ht="15.6" x14ac:dyDescent="0.3">
      <c r="A1155" s="1" t="s">
        <v>0</v>
      </c>
      <c r="B1155" s="1" t="s">
        <v>172</v>
      </c>
    </row>
    <row r="1156" spans="1:11" x14ac:dyDescent="0.3">
      <c r="A1156" t="s">
        <v>11</v>
      </c>
      <c r="B1156" t="s">
        <v>72</v>
      </c>
    </row>
    <row r="1157" spans="1:11" x14ac:dyDescent="0.3">
      <c r="A1157" t="s">
        <v>1</v>
      </c>
      <c r="B1157">
        <v>1</v>
      </c>
    </row>
    <row r="1158" spans="1:11" ht="15.6" x14ac:dyDescent="0.3">
      <c r="A1158" t="s">
        <v>2</v>
      </c>
      <c r="B1158" s="4" t="s">
        <v>152</v>
      </c>
    </row>
    <row r="1159" spans="1:11" x14ac:dyDescent="0.3">
      <c r="A1159" t="s">
        <v>4</v>
      </c>
      <c r="B1159" t="s">
        <v>5</v>
      </c>
    </row>
    <row r="1160" spans="1:11" x14ac:dyDescent="0.3">
      <c r="A1160" t="s">
        <v>6</v>
      </c>
      <c r="B1160" t="s">
        <v>14</v>
      </c>
    </row>
    <row r="1161" spans="1:11" ht="15.6" x14ac:dyDescent="0.3">
      <c r="A1161" s="1" t="s">
        <v>8</v>
      </c>
    </row>
    <row r="1162" spans="1:11" x14ac:dyDescent="0.3">
      <c r="A1162" t="s">
        <v>9</v>
      </c>
      <c r="B1162" t="s">
        <v>10</v>
      </c>
      <c r="C1162" t="s">
        <v>11</v>
      </c>
      <c r="D1162" t="s">
        <v>6</v>
      </c>
      <c r="E1162" t="s">
        <v>12</v>
      </c>
      <c r="F1162" t="s">
        <v>4</v>
      </c>
      <c r="G1162" t="s">
        <v>85</v>
      </c>
      <c r="H1162" t="s">
        <v>86</v>
      </c>
      <c r="I1162" t="s">
        <v>87</v>
      </c>
      <c r="J1162" t="s">
        <v>46</v>
      </c>
      <c r="K1162" t="s">
        <v>2</v>
      </c>
    </row>
    <row r="1163" spans="1:11" ht="15.6" x14ac:dyDescent="0.3">
      <c r="A1163" s="3" t="s">
        <v>172</v>
      </c>
      <c r="B1163" s="3">
        <v>1</v>
      </c>
      <c r="C1163" t="s">
        <v>72</v>
      </c>
      <c r="D1163" s="3" t="s">
        <v>14</v>
      </c>
      <c r="E1163" s="3"/>
      <c r="F1163" s="3" t="s">
        <v>21</v>
      </c>
      <c r="G1163" s="3"/>
      <c r="H1163" s="3"/>
      <c r="I1163" s="3">
        <v>100</v>
      </c>
      <c r="J1163" s="3" t="s">
        <v>88</v>
      </c>
      <c r="K1163" s="4" t="s">
        <v>152</v>
      </c>
    </row>
    <row r="1164" spans="1:11" x14ac:dyDescent="0.3">
      <c r="A1164" s="3" t="s">
        <v>124</v>
      </c>
      <c r="B1164" s="3">
        <v>1.00057</v>
      </c>
      <c r="C1164" t="s">
        <v>72</v>
      </c>
      <c r="D1164" s="3" t="s">
        <v>14</v>
      </c>
      <c r="E1164" s="3"/>
      <c r="F1164" s="3" t="s">
        <v>15</v>
      </c>
      <c r="G1164" s="3"/>
      <c r="H1164" s="3"/>
      <c r="I1164" s="3"/>
      <c r="J1164" s="3"/>
      <c r="K1164" s="3" t="s">
        <v>149</v>
      </c>
    </row>
    <row r="1165" spans="1:11" x14ac:dyDescent="0.3">
      <c r="A1165" t="s">
        <v>54</v>
      </c>
      <c r="B1165" s="3">
        <v>6.7000000000000002E-3</v>
      </c>
      <c r="C1165" t="s">
        <v>72</v>
      </c>
      <c r="D1165" s="3" t="s">
        <v>7</v>
      </c>
      <c r="E1165" s="3"/>
      <c r="F1165" s="3" t="s">
        <v>15</v>
      </c>
      <c r="G1165" s="3"/>
      <c r="H1165" s="3"/>
      <c r="I1165" s="3"/>
      <c r="J1165" s="3"/>
      <c r="K1165" s="3" t="s">
        <v>24</v>
      </c>
    </row>
    <row r="1166" spans="1:11" x14ac:dyDescent="0.3">
      <c r="A1166" s="3" t="s">
        <v>89</v>
      </c>
      <c r="B1166" s="3">
        <v>-1.6799999999999999E-4</v>
      </c>
      <c r="C1166" s="3" t="s">
        <v>51</v>
      </c>
      <c r="D1166" s="3" t="s">
        <v>14</v>
      </c>
      <c r="E1166" s="3"/>
      <c r="F1166" s="3" t="s">
        <v>15</v>
      </c>
      <c r="G1166" s="3"/>
      <c r="H1166" s="3"/>
      <c r="I1166" s="3"/>
      <c r="J1166" s="3"/>
      <c r="K1166" s="3" t="s">
        <v>90</v>
      </c>
    </row>
    <row r="1167" spans="1:11" x14ac:dyDescent="0.3">
      <c r="A1167" s="3" t="s">
        <v>91</v>
      </c>
      <c r="B1167" s="6">
        <v>5.8399999999999999E-4</v>
      </c>
      <c r="C1167" s="3" t="s">
        <v>51</v>
      </c>
      <c r="D1167" s="3" t="s">
        <v>17</v>
      </c>
      <c r="E1167" s="3"/>
      <c r="F1167" s="3" t="s">
        <v>15</v>
      </c>
      <c r="G1167" s="3"/>
      <c r="H1167" s="3"/>
      <c r="I1167" s="3"/>
      <c r="J1167" s="3"/>
      <c r="K1167" s="3" t="s">
        <v>92</v>
      </c>
    </row>
    <row r="1168" spans="1:11" x14ac:dyDescent="0.3">
      <c r="A1168" s="3" t="s">
        <v>93</v>
      </c>
      <c r="B1168" s="6">
        <v>2.5999999999999998E-10</v>
      </c>
      <c r="C1168" s="3" t="s">
        <v>51</v>
      </c>
      <c r="D1168" s="3" t="s">
        <v>6</v>
      </c>
      <c r="E1168" s="3"/>
      <c r="F1168" s="3" t="s">
        <v>15</v>
      </c>
      <c r="G1168" s="3"/>
      <c r="H1168" s="3"/>
      <c r="I1168" s="3"/>
      <c r="J1168" s="3"/>
      <c r="K1168" s="3" t="s">
        <v>94</v>
      </c>
    </row>
    <row r="1169" spans="1:11" x14ac:dyDescent="0.3">
      <c r="A1169" s="3" t="s">
        <v>95</v>
      </c>
      <c r="B1169" s="6">
        <v>-6.2700000000000001E-6</v>
      </c>
      <c r="C1169" s="3" t="s">
        <v>51</v>
      </c>
      <c r="D1169" s="3" t="s">
        <v>14</v>
      </c>
      <c r="E1169" s="3"/>
      <c r="F1169" s="3" t="s">
        <v>15</v>
      </c>
      <c r="G1169" s="3"/>
      <c r="H1169" s="3"/>
      <c r="I1169" s="3"/>
      <c r="J1169" s="3"/>
      <c r="K1169" s="3" t="s">
        <v>96</v>
      </c>
    </row>
    <row r="1170" spans="1:11" x14ac:dyDescent="0.3">
      <c r="A1170" s="3" t="s">
        <v>97</v>
      </c>
      <c r="B1170" s="6">
        <v>-7.4999999999999993E-5</v>
      </c>
      <c r="C1170" s="3" t="s">
        <v>51</v>
      </c>
      <c r="D1170" s="3" t="s">
        <v>39</v>
      </c>
      <c r="E1170" s="3"/>
      <c r="F1170" s="3" t="s">
        <v>15</v>
      </c>
      <c r="G1170" s="3"/>
      <c r="H1170" s="3"/>
      <c r="I1170" s="3"/>
      <c r="J1170" s="3"/>
      <c r="K1170" s="3" t="s">
        <v>98</v>
      </c>
    </row>
    <row r="1171" spans="1:11" x14ac:dyDescent="0.3">
      <c r="A1171" s="3" t="s">
        <v>82</v>
      </c>
      <c r="B1171" s="6">
        <v>6.8900000000000005E-4</v>
      </c>
      <c r="C1171" s="3" t="s">
        <v>51</v>
      </c>
      <c r="D1171" s="3" t="s">
        <v>14</v>
      </c>
      <c r="E1171" s="3"/>
      <c r="F1171" s="3" t="s">
        <v>15</v>
      </c>
      <c r="G1171" s="3"/>
      <c r="H1171" s="3"/>
      <c r="I1171" s="3"/>
      <c r="J1171" s="3"/>
      <c r="K1171" s="3" t="s">
        <v>84</v>
      </c>
    </row>
    <row r="1172" spans="1:11" x14ac:dyDescent="0.3">
      <c r="A1172" s="3" t="s">
        <v>99</v>
      </c>
      <c r="B1172" s="3">
        <v>3.3599999999999998E-2</v>
      </c>
      <c r="C1172" s="3" t="s">
        <v>51</v>
      </c>
      <c r="D1172" s="3" t="s">
        <v>100</v>
      </c>
      <c r="E1172" s="3"/>
      <c r="F1172" s="3" t="s">
        <v>15</v>
      </c>
      <c r="G1172" s="3"/>
      <c r="H1172" s="3"/>
      <c r="I1172" s="3"/>
      <c r="J1172" s="3"/>
      <c r="K1172" s="3" t="s">
        <v>101</v>
      </c>
    </row>
    <row r="1173" spans="1:11" x14ac:dyDescent="0.3">
      <c r="A1173" s="3" t="s">
        <v>102</v>
      </c>
      <c r="B1173" s="3">
        <v>3.2599999999999997E-2</v>
      </c>
      <c r="C1173" s="3" t="s">
        <v>51</v>
      </c>
      <c r="D1173" s="3" t="s">
        <v>100</v>
      </c>
      <c r="E1173" s="3"/>
      <c r="F1173" s="3" t="s">
        <v>15</v>
      </c>
      <c r="G1173" s="3"/>
      <c r="H1173" s="3"/>
      <c r="I1173" s="3"/>
      <c r="J1173" s="3"/>
      <c r="K1173" s="3" t="s">
        <v>103</v>
      </c>
    </row>
    <row r="1174" spans="1:11" x14ac:dyDescent="0.3">
      <c r="A1174" s="3" t="s">
        <v>107</v>
      </c>
      <c r="B1174" s="6">
        <v>-6.8899999999999999E-7</v>
      </c>
      <c r="C1174" s="3" t="s">
        <v>51</v>
      </c>
      <c r="D1174" s="3" t="s">
        <v>39</v>
      </c>
      <c r="E1174" s="3"/>
      <c r="F1174" s="3" t="s">
        <v>15</v>
      </c>
      <c r="G1174" s="3"/>
      <c r="H1174" s="3"/>
      <c r="I1174" s="3"/>
      <c r="J1174" s="3"/>
      <c r="K1174" s="3" t="s">
        <v>104</v>
      </c>
    </row>
    <row r="1175" spans="1:11" ht="15.6" x14ac:dyDescent="0.3">
      <c r="A1175" s="4"/>
      <c r="B1175" s="5"/>
      <c r="G1175" s="4"/>
    </row>
    <row r="1176" spans="1:11" ht="15.6" x14ac:dyDescent="0.3">
      <c r="A1176" s="1" t="s">
        <v>0</v>
      </c>
      <c r="B1176" s="1" t="s">
        <v>173</v>
      </c>
    </row>
    <row r="1177" spans="1:11" x14ac:dyDescent="0.3">
      <c r="A1177" t="s">
        <v>11</v>
      </c>
      <c r="B1177" t="s">
        <v>72</v>
      </c>
    </row>
    <row r="1178" spans="1:11" x14ac:dyDescent="0.3">
      <c r="A1178" t="s">
        <v>1</v>
      </c>
      <c r="B1178">
        <v>1</v>
      </c>
    </row>
    <row r="1179" spans="1:11" ht="15.6" x14ac:dyDescent="0.3">
      <c r="A1179" t="s">
        <v>2</v>
      </c>
      <c r="B1179" s="4" t="s">
        <v>153</v>
      </c>
    </row>
    <row r="1180" spans="1:11" x14ac:dyDescent="0.3">
      <c r="A1180" t="s">
        <v>4</v>
      </c>
      <c r="B1180" t="s">
        <v>5</v>
      </c>
    </row>
    <row r="1181" spans="1:11" x14ac:dyDescent="0.3">
      <c r="A1181" t="s">
        <v>6</v>
      </c>
      <c r="B1181" t="s">
        <v>14</v>
      </c>
    </row>
    <row r="1182" spans="1:11" ht="15.6" x14ac:dyDescent="0.3">
      <c r="A1182" s="1" t="s">
        <v>8</v>
      </c>
    </row>
    <row r="1183" spans="1:11" x14ac:dyDescent="0.3">
      <c r="A1183" t="s">
        <v>9</v>
      </c>
      <c r="B1183" t="s">
        <v>10</v>
      </c>
      <c r="C1183" t="s">
        <v>11</v>
      </c>
      <c r="D1183" t="s">
        <v>6</v>
      </c>
      <c r="E1183" t="s">
        <v>12</v>
      </c>
      <c r="F1183" t="s">
        <v>4</v>
      </c>
      <c r="G1183" t="s">
        <v>85</v>
      </c>
      <c r="H1183" t="s">
        <v>86</v>
      </c>
      <c r="I1183" t="s">
        <v>87</v>
      </c>
      <c r="J1183" t="s">
        <v>46</v>
      </c>
      <c r="K1183" t="s">
        <v>2</v>
      </c>
    </row>
    <row r="1184" spans="1:11" ht="15.6" x14ac:dyDescent="0.3">
      <c r="A1184" s="3" t="s">
        <v>173</v>
      </c>
      <c r="B1184" s="3">
        <v>1</v>
      </c>
      <c r="C1184" t="s">
        <v>72</v>
      </c>
      <c r="D1184" s="3" t="s">
        <v>14</v>
      </c>
      <c r="E1184" s="3"/>
      <c r="F1184" s="3" t="s">
        <v>21</v>
      </c>
      <c r="G1184" s="3"/>
      <c r="H1184" s="3"/>
      <c r="I1184" s="3">
        <v>100</v>
      </c>
      <c r="J1184" s="3" t="s">
        <v>88</v>
      </c>
      <c r="K1184" s="4" t="s">
        <v>154</v>
      </c>
    </row>
    <row r="1185" spans="1:11" x14ac:dyDescent="0.3">
      <c r="A1185" s="3" t="s">
        <v>133</v>
      </c>
      <c r="B1185" s="3">
        <v>1.00057</v>
      </c>
      <c r="C1185" t="s">
        <v>72</v>
      </c>
      <c r="D1185" s="3" t="s">
        <v>14</v>
      </c>
      <c r="E1185" s="3"/>
      <c r="F1185" s="3" t="s">
        <v>15</v>
      </c>
      <c r="G1185" s="3"/>
      <c r="H1185" s="3"/>
      <c r="I1185" s="3"/>
      <c r="J1185" s="3"/>
      <c r="K1185" s="3" t="s">
        <v>150</v>
      </c>
    </row>
    <row r="1186" spans="1:11" x14ac:dyDescent="0.3">
      <c r="A1186" t="s">
        <v>54</v>
      </c>
      <c r="B1186" s="3">
        <v>6.7000000000000002E-3</v>
      </c>
      <c r="C1186" t="s">
        <v>72</v>
      </c>
      <c r="D1186" s="3" t="s">
        <v>7</v>
      </c>
      <c r="E1186" s="3"/>
      <c r="F1186" s="3" t="s">
        <v>15</v>
      </c>
      <c r="G1186" s="3"/>
      <c r="H1186" s="3"/>
      <c r="I1186" s="3"/>
      <c r="J1186" s="3"/>
      <c r="K1186" s="3" t="s">
        <v>24</v>
      </c>
    </row>
    <row r="1187" spans="1:11" x14ac:dyDescent="0.3">
      <c r="A1187" s="3" t="s">
        <v>89</v>
      </c>
      <c r="B1187" s="3">
        <v>-1.6799999999999999E-4</v>
      </c>
      <c r="C1187" s="3" t="s">
        <v>51</v>
      </c>
      <c r="D1187" s="3" t="s">
        <v>14</v>
      </c>
      <c r="E1187" s="3"/>
      <c r="F1187" s="3" t="s">
        <v>15</v>
      </c>
      <c r="G1187" s="3"/>
      <c r="H1187" s="3"/>
      <c r="I1187" s="3"/>
      <c r="J1187" s="3"/>
      <c r="K1187" s="3" t="s">
        <v>90</v>
      </c>
    </row>
    <row r="1188" spans="1:11" x14ac:dyDescent="0.3">
      <c r="A1188" s="3" t="s">
        <v>91</v>
      </c>
      <c r="B1188" s="6">
        <v>5.8399999999999999E-4</v>
      </c>
      <c r="C1188" s="3" t="s">
        <v>51</v>
      </c>
      <c r="D1188" s="3" t="s">
        <v>17</v>
      </c>
      <c r="E1188" s="3"/>
      <c r="F1188" s="3" t="s">
        <v>15</v>
      </c>
      <c r="G1188" s="3"/>
      <c r="H1188" s="3"/>
      <c r="I1188" s="3"/>
      <c r="J1188" s="3"/>
      <c r="K1188" s="3" t="s">
        <v>92</v>
      </c>
    </row>
    <row r="1189" spans="1:11" x14ac:dyDescent="0.3">
      <c r="A1189" s="3" t="s">
        <v>93</v>
      </c>
      <c r="B1189" s="6">
        <v>2.5999999999999998E-10</v>
      </c>
      <c r="C1189" s="3" t="s">
        <v>51</v>
      </c>
      <c r="D1189" s="3" t="s">
        <v>6</v>
      </c>
      <c r="E1189" s="3"/>
      <c r="F1189" s="3" t="s">
        <v>15</v>
      </c>
      <c r="G1189" s="3"/>
      <c r="H1189" s="3"/>
      <c r="I1189" s="3"/>
      <c r="J1189" s="3"/>
      <c r="K1189" s="3" t="s">
        <v>94</v>
      </c>
    </row>
    <row r="1190" spans="1:11" x14ac:dyDescent="0.3">
      <c r="A1190" s="3" t="s">
        <v>95</v>
      </c>
      <c r="B1190" s="6">
        <v>-6.2700000000000001E-6</v>
      </c>
      <c r="C1190" s="3" t="s">
        <v>51</v>
      </c>
      <c r="D1190" s="3" t="s">
        <v>14</v>
      </c>
      <c r="E1190" s="3"/>
      <c r="F1190" s="3" t="s">
        <v>15</v>
      </c>
      <c r="G1190" s="3"/>
      <c r="H1190" s="3"/>
      <c r="I1190" s="3"/>
      <c r="J1190" s="3"/>
      <c r="K1190" s="3" t="s">
        <v>96</v>
      </c>
    </row>
    <row r="1191" spans="1:11" x14ac:dyDescent="0.3">
      <c r="A1191" s="3" t="s">
        <v>97</v>
      </c>
      <c r="B1191" s="6">
        <v>-7.4999999999999993E-5</v>
      </c>
      <c r="C1191" s="3" t="s">
        <v>51</v>
      </c>
      <c r="D1191" s="3" t="s">
        <v>39</v>
      </c>
      <c r="E1191" s="3"/>
      <c r="F1191" s="3" t="s">
        <v>15</v>
      </c>
      <c r="G1191" s="3"/>
      <c r="H1191" s="3"/>
      <c r="I1191" s="3"/>
      <c r="J1191" s="3"/>
      <c r="K1191" s="3" t="s">
        <v>98</v>
      </c>
    </row>
    <row r="1192" spans="1:11" x14ac:dyDescent="0.3">
      <c r="A1192" s="3" t="s">
        <v>82</v>
      </c>
      <c r="B1192" s="6">
        <v>6.8900000000000005E-4</v>
      </c>
      <c r="C1192" s="3" t="s">
        <v>51</v>
      </c>
      <c r="D1192" s="3" t="s">
        <v>14</v>
      </c>
      <c r="E1192" s="3"/>
      <c r="F1192" s="3" t="s">
        <v>15</v>
      </c>
      <c r="G1192" s="3"/>
      <c r="H1192" s="3"/>
      <c r="I1192" s="3"/>
      <c r="J1192" s="3"/>
      <c r="K1192" s="3" t="s">
        <v>84</v>
      </c>
    </row>
    <row r="1193" spans="1:11" x14ac:dyDescent="0.3">
      <c r="A1193" s="3" t="s">
        <v>99</v>
      </c>
      <c r="B1193" s="3">
        <v>3.3599999999999998E-2</v>
      </c>
      <c r="C1193" s="3" t="s">
        <v>51</v>
      </c>
      <c r="D1193" s="3" t="s">
        <v>100</v>
      </c>
      <c r="E1193" s="3"/>
      <c r="F1193" s="3" t="s">
        <v>15</v>
      </c>
      <c r="G1193" s="3"/>
      <c r="H1193" s="3"/>
      <c r="I1193" s="3"/>
      <c r="J1193" s="3"/>
      <c r="K1193" s="3" t="s">
        <v>101</v>
      </c>
    </row>
    <row r="1194" spans="1:11" x14ac:dyDescent="0.3">
      <c r="A1194" s="3" t="s">
        <v>102</v>
      </c>
      <c r="B1194" s="3">
        <v>3.2599999999999997E-2</v>
      </c>
      <c r="C1194" s="3" t="s">
        <v>51</v>
      </c>
      <c r="D1194" s="3" t="s">
        <v>100</v>
      </c>
      <c r="E1194" s="3"/>
      <c r="F1194" s="3" t="s">
        <v>15</v>
      </c>
      <c r="G1194" s="3"/>
      <c r="H1194" s="3"/>
      <c r="I1194" s="3"/>
      <c r="J1194" s="3"/>
      <c r="K1194" s="3" t="s">
        <v>103</v>
      </c>
    </row>
    <row r="1195" spans="1:11" x14ac:dyDescent="0.3">
      <c r="A1195" s="3" t="s">
        <v>107</v>
      </c>
      <c r="B1195" s="6">
        <v>-6.8899999999999999E-7</v>
      </c>
      <c r="C1195" s="3" t="s">
        <v>51</v>
      </c>
      <c r="D1195" s="3" t="s">
        <v>39</v>
      </c>
      <c r="E1195" s="3"/>
      <c r="F1195" s="3" t="s">
        <v>15</v>
      </c>
      <c r="G1195" s="3"/>
      <c r="H1195" s="3"/>
      <c r="I1195" s="3"/>
      <c r="J1195" s="3"/>
      <c r="K1195" s="3" t="s">
        <v>104</v>
      </c>
    </row>
    <row r="1196" spans="1:11" ht="15.6" x14ac:dyDescent="0.3">
      <c r="A1196" s="4"/>
      <c r="B1196" s="5"/>
      <c r="G1196" s="4"/>
    </row>
    <row r="1197" spans="1:11" ht="15.6" x14ac:dyDescent="0.3">
      <c r="A1197" s="1" t="s">
        <v>0</v>
      </c>
      <c r="B1197" s="1" t="s">
        <v>174</v>
      </c>
    </row>
    <row r="1198" spans="1:11" x14ac:dyDescent="0.3">
      <c r="A1198" t="s">
        <v>11</v>
      </c>
      <c r="B1198" t="s">
        <v>72</v>
      </c>
    </row>
    <row r="1199" spans="1:11" x14ac:dyDescent="0.3">
      <c r="A1199" t="s">
        <v>1</v>
      </c>
      <c r="B1199">
        <v>1</v>
      </c>
    </row>
    <row r="1200" spans="1:11" ht="15.6" x14ac:dyDescent="0.3">
      <c r="A1200" t="s">
        <v>2</v>
      </c>
      <c r="B1200" s="4" t="s">
        <v>106</v>
      </c>
    </row>
    <row r="1201" spans="1:11" x14ac:dyDescent="0.3">
      <c r="A1201" t="s">
        <v>4</v>
      </c>
      <c r="B1201" t="s">
        <v>5</v>
      </c>
    </row>
    <row r="1202" spans="1:11" x14ac:dyDescent="0.3">
      <c r="A1202" t="s">
        <v>6</v>
      </c>
      <c r="B1202" t="s">
        <v>14</v>
      </c>
    </row>
    <row r="1203" spans="1:11" ht="15.6" x14ac:dyDescent="0.3">
      <c r="A1203" s="1" t="s">
        <v>8</v>
      </c>
    </row>
    <row r="1204" spans="1:11" x14ac:dyDescent="0.3">
      <c r="A1204" t="s">
        <v>9</v>
      </c>
      <c r="B1204" t="s">
        <v>10</v>
      </c>
      <c r="C1204" t="s">
        <v>11</v>
      </c>
      <c r="D1204" t="s">
        <v>6</v>
      </c>
      <c r="E1204" t="s">
        <v>12</v>
      </c>
      <c r="F1204" t="s">
        <v>4</v>
      </c>
      <c r="G1204" t="s">
        <v>85</v>
      </c>
      <c r="H1204" t="s">
        <v>86</v>
      </c>
      <c r="I1204" t="s">
        <v>87</v>
      </c>
      <c r="J1204" t="s">
        <v>46</v>
      </c>
      <c r="K1204" t="s">
        <v>2</v>
      </c>
    </row>
    <row r="1205" spans="1:11" x14ac:dyDescent="0.3">
      <c r="A1205" s="3" t="s">
        <v>174</v>
      </c>
      <c r="B1205" s="3">
        <v>1</v>
      </c>
      <c r="C1205" t="s">
        <v>72</v>
      </c>
      <c r="D1205" s="3" t="s">
        <v>14</v>
      </c>
      <c r="E1205" s="3"/>
      <c r="F1205" s="3" t="s">
        <v>21</v>
      </c>
      <c r="G1205" s="3"/>
      <c r="H1205" s="3"/>
      <c r="I1205" s="3">
        <v>100</v>
      </c>
      <c r="J1205" s="3" t="s">
        <v>88</v>
      </c>
      <c r="K1205" s="3" t="s">
        <v>106</v>
      </c>
    </row>
    <row r="1206" spans="1:11" x14ac:dyDescent="0.3">
      <c r="A1206" s="3" t="s">
        <v>130</v>
      </c>
      <c r="B1206" s="3">
        <v>1.00057</v>
      </c>
      <c r="C1206" t="s">
        <v>72</v>
      </c>
      <c r="D1206" s="3" t="s">
        <v>14</v>
      </c>
      <c r="E1206" s="3"/>
      <c r="F1206" s="3" t="s">
        <v>15</v>
      </c>
      <c r="G1206" s="3"/>
      <c r="H1206" s="3"/>
      <c r="I1206" s="3"/>
      <c r="J1206" s="3"/>
      <c r="K1206" s="3" t="s">
        <v>148</v>
      </c>
    </row>
    <row r="1207" spans="1:11" x14ac:dyDescent="0.3">
      <c r="A1207" t="s">
        <v>54</v>
      </c>
      <c r="B1207" s="3">
        <v>6.7000000000000002E-3</v>
      </c>
      <c r="C1207" t="s">
        <v>72</v>
      </c>
      <c r="D1207" s="3" t="s">
        <v>7</v>
      </c>
      <c r="E1207" s="3"/>
      <c r="F1207" s="3" t="s">
        <v>15</v>
      </c>
      <c r="G1207" s="3"/>
      <c r="H1207" s="3"/>
      <c r="I1207" s="3"/>
      <c r="J1207" s="3"/>
      <c r="K1207" s="3" t="s">
        <v>24</v>
      </c>
    </row>
    <row r="1208" spans="1:11" x14ac:dyDescent="0.3">
      <c r="A1208" s="3" t="s">
        <v>89</v>
      </c>
      <c r="B1208" s="3">
        <v>-1.6799999999999999E-4</v>
      </c>
      <c r="C1208" s="3" t="s">
        <v>51</v>
      </c>
      <c r="D1208" s="3" t="s">
        <v>14</v>
      </c>
      <c r="E1208" s="3"/>
      <c r="F1208" s="3" t="s">
        <v>15</v>
      </c>
      <c r="G1208" s="3"/>
      <c r="H1208" s="3"/>
      <c r="I1208" s="3"/>
      <c r="J1208" s="3"/>
      <c r="K1208" s="3" t="s">
        <v>90</v>
      </c>
    </row>
    <row r="1209" spans="1:11" x14ac:dyDescent="0.3">
      <c r="A1209" s="3" t="s">
        <v>91</v>
      </c>
      <c r="B1209" s="6">
        <v>5.8399999999999999E-4</v>
      </c>
      <c r="C1209" s="3" t="s">
        <v>51</v>
      </c>
      <c r="D1209" s="3" t="s">
        <v>17</v>
      </c>
      <c r="E1209" s="3"/>
      <c r="F1209" s="3" t="s">
        <v>15</v>
      </c>
      <c r="G1209" s="3"/>
      <c r="H1209" s="3"/>
      <c r="I1209" s="3"/>
      <c r="J1209" s="3"/>
      <c r="K1209" s="3" t="s">
        <v>92</v>
      </c>
    </row>
    <row r="1210" spans="1:11" x14ac:dyDescent="0.3">
      <c r="A1210" s="3" t="s">
        <v>93</v>
      </c>
      <c r="B1210" s="6">
        <v>2.5999999999999998E-10</v>
      </c>
      <c r="C1210" s="3" t="s">
        <v>51</v>
      </c>
      <c r="D1210" s="3" t="s">
        <v>6</v>
      </c>
      <c r="E1210" s="3"/>
      <c r="F1210" s="3" t="s">
        <v>15</v>
      </c>
      <c r="G1210" s="3"/>
      <c r="H1210" s="3"/>
      <c r="I1210" s="3"/>
      <c r="J1210" s="3"/>
      <c r="K1210" s="3" t="s">
        <v>94</v>
      </c>
    </row>
    <row r="1211" spans="1:11" x14ac:dyDescent="0.3">
      <c r="A1211" s="3" t="s">
        <v>95</v>
      </c>
      <c r="B1211" s="6">
        <v>-6.2700000000000001E-6</v>
      </c>
      <c r="C1211" s="3" t="s">
        <v>51</v>
      </c>
      <c r="D1211" s="3" t="s">
        <v>14</v>
      </c>
      <c r="E1211" s="3"/>
      <c r="F1211" s="3" t="s">
        <v>15</v>
      </c>
      <c r="G1211" s="3"/>
      <c r="H1211" s="3"/>
      <c r="I1211" s="3"/>
      <c r="J1211" s="3"/>
      <c r="K1211" s="3" t="s">
        <v>96</v>
      </c>
    </row>
    <row r="1212" spans="1:11" x14ac:dyDescent="0.3">
      <c r="A1212" s="3" t="s">
        <v>97</v>
      </c>
      <c r="B1212" s="6">
        <v>-7.4999999999999993E-5</v>
      </c>
      <c r="C1212" s="3" t="s">
        <v>51</v>
      </c>
      <c r="D1212" s="3" t="s">
        <v>39</v>
      </c>
      <c r="E1212" s="3"/>
      <c r="F1212" s="3" t="s">
        <v>15</v>
      </c>
      <c r="G1212" s="3"/>
      <c r="H1212" s="3"/>
      <c r="I1212" s="3"/>
      <c r="J1212" s="3"/>
      <c r="K1212" s="3" t="s">
        <v>98</v>
      </c>
    </row>
    <row r="1213" spans="1:11" x14ac:dyDescent="0.3">
      <c r="A1213" s="3" t="s">
        <v>82</v>
      </c>
      <c r="B1213" s="6">
        <v>6.8900000000000005E-4</v>
      </c>
      <c r="C1213" s="3" t="s">
        <v>51</v>
      </c>
      <c r="D1213" s="3" t="s">
        <v>14</v>
      </c>
      <c r="E1213" s="3"/>
      <c r="F1213" s="3" t="s">
        <v>15</v>
      </c>
      <c r="G1213" s="3"/>
      <c r="H1213" s="3"/>
      <c r="I1213" s="3"/>
      <c r="J1213" s="3"/>
      <c r="K1213" s="3" t="s">
        <v>84</v>
      </c>
    </row>
    <row r="1214" spans="1:11" x14ac:dyDescent="0.3">
      <c r="A1214" s="3" t="s">
        <v>99</v>
      </c>
      <c r="B1214" s="3">
        <v>3.3599999999999998E-2</v>
      </c>
      <c r="C1214" s="3" t="s">
        <v>51</v>
      </c>
      <c r="D1214" s="3" t="s">
        <v>100</v>
      </c>
      <c r="E1214" s="3"/>
      <c r="F1214" s="3" t="s">
        <v>15</v>
      </c>
      <c r="G1214" s="3"/>
      <c r="H1214" s="3"/>
      <c r="I1214" s="3"/>
      <c r="J1214" s="3"/>
      <c r="K1214" s="3" t="s">
        <v>101</v>
      </c>
    </row>
    <row r="1215" spans="1:11" x14ac:dyDescent="0.3">
      <c r="A1215" s="3" t="s">
        <v>102</v>
      </c>
      <c r="B1215" s="3">
        <v>3.2599999999999997E-2</v>
      </c>
      <c r="C1215" s="3" t="s">
        <v>51</v>
      </c>
      <c r="D1215" s="3" t="s">
        <v>100</v>
      </c>
      <c r="E1215" s="3"/>
      <c r="F1215" s="3" t="s">
        <v>15</v>
      </c>
      <c r="G1215" s="3"/>
      <c r="H1215" s="3"/>
      <c r="I1215" s="3"/>
      <c r="J1215" s="3"/>
      <c r="K1215" s="3" t="s">
        <v>103</v>
      </c>
    </row>
    <row r="1216" spans="1:11" x14ac:dyDescent="0.3">
      <c r="A1216" s="3" t="s">
        <v>107</v>
      </c>
      <c r="B1216" s="6">
        <v>-6.8899999999999999E-7</v>
      </c>
      <c r="C1216" s="3" t="s">
        <v>51</v>
      </c>
      <c r="D1216" s="3" t="s">
        <v>39</v>
      </c>
      <c r="E1216" s="3"/>
      <c r="F1216" s="3" t="s">
        <v>15</v>
      </c>
      <c r="G1216" s="3"/>
      <c r="H1216" s="3"/>
      <c r="I1216" s="3"/>
      <c r="J1216" s="3"/>
      <c r="K1216" s="3" t="s">
        <v>104</v>
      </c>
    </row>
    <row r="1218" spans="1:11" ht="15.6" x14ac:dyDescent="0.3">
      <c r="A1218" s="1" t="s">
        <v>0</v>
      </c>
      <c r="B1218" s="1" t="s">
        <v>175</v>
      </c>
    </row>
    <row r="1219" spans="1:11" x14ac:dyDescent="0.3">
      <c r="A1219" t="s">
        <v>11</v>
      </c>
      <c r="B1219" t="s">
        <v>72</v>
      </c>
    </row>
    <row r="1220" spans="1:11" x14ac:dyDescent="0.3">
      <c r="A1220" t="s">
        <v>1</v>
      </c>
      <c r="B1220">
        <v>1</v>
      </c>
    </row>
    <row r="1221" spans="1:11" ht="15.6" x14ac:dyDescent="0.3">
      <c r="A1221" t="s">
        <v>2</v>
      </c>
      <c r="B1221" s="4" t="s">
        <v>105</v>
      </c>
    </row>
    <row r="1222" spans="1:11" x14ac:dyDescent="0.3">
      <c r="A1222" t="s">
        <v>4</v>
      </c>
      <c r="B1222" t="s">
        <v>5</v>
      </c>
    </row>
    <row r="1223" spans="1:11" x14ac:dyDescent="0.3">
      <c r="A1223" t="s">
        <v>6</v>
      </c>
      <c r="B1223" t="s">
        <v>14</v>
      </c>
    </row>
    <row r="1224" spans="1:11" ht="15.6" x14ac:dyDescent="0.3">
      <c r="A1224" s="1" t="s">
        <v>8</v>
      </c>
    </row>
    <row r="1225" spans="1:11" x14ac:dyDescent="0.3">
      <c r="A1225" t="s">
        <v>9</v>
      </c>
      <c r="B1225" t="s">
        <v>10</v>
      </c>
      <c r="C1225" t="s">
        <v>11</v>
      </c>
      <c r="D1225" t="s">
        <v>6</v>
      </c>
      <c r="E1225" t="s">
        <v>12</v>
      </c>
      <c r="F1225" t="s">
        <v>4</v>
      </c>
      <c r="G1225" t="s">
        <v>85</v>
      </c>
      <c r="H1225" t="s">
        <v>86</v>
      </c>
      <c r="I1225" t="s">
        <v>87</v>
      </c>
      <c r="J1225" t="s">
        <v>46</v>
      </c>
      <c r="K1225" t="s">
        <v>2</v>
      </c>
    </row>
    <row r="1226" spans="1:11" x14ac:dyDescent="0.3">
      <c r="A1226" s="3" t="s">
        <v>175</v>
      </c>
      <c r="B1226" s="3">
        <v>1</v>
      </c>
      <c r="C1226" t="s">
        <v>72</v>
      </c>
      <c r="D1226" s="3" t="s">
        <v>14</v>
      </c>
      <c r="E1226" s="3"/>
      <c r="F1226" s="3" t="s">
        <v>21</v>
      </c>
      <c r="G1226" s="3"/>
      <c r="H1226" s="3"/>
      <c r="I1226" s="3">
        <v>100</v>
      </c>
      <c r="J1226" s="3" t="s">
        <v>88</v>
      </c>
      <c r="K1226" s="3" t="s">
        <v>105</v>
      </c>
    </row>
    <row r="1227" spans="1:11" x14ac:dyDescent="0.3">
      <c r="A1227" s="3" t="s">
        <v>121</v>
      </c>
      <c r="B1227" s="3">
        <v>1.00057</v>
      </c>
      <c r="C1227" t="s">
        <v>72</v>
      </c>
      <c r="D1227" s="3" t="s">
        <v>14</v>
      </c>
      <c r="E1227" s="3"/>
      <c r="F1227" s="3" t="s">
        <v>15</v>
      </c>
      <c r="G1227" s="3"/>
      <c r="H1227" s="3"/>
      <c r="I1227" s="3"/>
      <c r="J1227" s="3"/>
      <c r="K1227" s="3" t="s">
        <v>80</v>
      </c>
    </row>
    <row r="1228" spans="1:11" x14ac:dyDescent="0.3">
      <c r="A1228" t="s">
        <v>54</v>
      </c>
      <c r="B1228" s="3">
        <v>6.7000000000000002E-3</v>
      </c>
      <c r="C1228" t="s">
        <v>72</v>
      </c>
      <c r="D1228" s="3" t="s">
        <v>7</v>
      </c>
      <c r="E1228" s="3"/>
      <c r="F1228" s="3" t="s">
        <v>15</v>
      </c>
      <c r="G1228" s="3"/>
      <c r="H1228" s="3"/>
      <c r="I1228" s="3"/>
      <c r="J1228" s="3"/>
      <c r="K1228" s="3" t="s">
        <v>24</v>
      </c>
    </row>
    <row r="1229" spans="1:11" x14ac:dyDescent="0.3">
      <c r="A1229" s="3" t="s">
        <v>89</v>
      </c>
      <c r="B1229" s="3">
        <v>-1.6799999999999999E-4</v>
      </c>
      <c r="C1229" s="3" t="s">
        <v>51</v>
      </c>
      <c r="D1229" s="3" t="s">
        <v>14</v>
      </c>
      <c r="E1229" s="3"/>
      <c r="F1229" s="3" t="s">
        <v>15</v>
      </c>
      <c r="G1229" s="3"/>
      <c r="H1229" s="3"/>
      <c r="I1229" s="3"/>
      <c r="J1229" s="3"/>
      <c r="K1229" s="3" t="s">
        <v>90</v>
      </c>
    </row>
    <row r="1230" spans="1:11" x14ac:dyDescent="0.3">
      <c r="A1230" s="3" t="s">
        <v>91</v>
      </c>
      <c r="B1230" s="6">
        <v>5.8399999999999999E-4</v>
      </c>
      <c r="C1230" s="3" t="s">
        <v>51</v>
      </c>
      <c r="D1230" s="3" t="s">
        <v>17</v>
      </c>
      <c r="E1230" s="3"/>
      <c r="F1230" s="3" t="s">
        <v>15</v>
      </c>
      <c r="G1230" s="3"/>
      <c r="H1230" s="3"/>
      <c r="I1230" s="3"/>
      <c r="J1230" s="3"/>
      <c r="K1230" s="3" t="s">
        <v>92</v>
      </c>
    </row>
    <row r="1231" spans="1:11" x14ac:dyDescent="0.3">
      <c r="A1231" s="3" t="s">
        <v>93</v>
      </c>
      <c r="B1231" s="6">
        <v>2.5999999999999998E-10</v>
      </c>
      <c r="C1231" s="3" t="s">
        <v>51</v>
      </c>
      <c r="D1231" s="3" t="s">
        <v>6</v>
      </c>
      <c r="E1231" s="3"/>
      <c r="F1231" s="3" t="s">
        <v>15</v>
      </c>
      <c r="G1231" s="3"/>
      <c r="H1231" s="3"/>
      <c r="I1231" s="3"/>
      <c r="J1231" s="3"/>
      <c r="K1231" s="3" t="s">
        <v>94</v>
      </c>
    </row>
    <row r="1232" spans="1:11" x14ac:dyDescent="0.3">
      <c r="A1232" s="3" t="s">
        <v>95</v>
      </c>
      <c r="B1232" s="6">
        <v>-6.2700000000000001E-6</v>
      </c>
      <c r="C1232" s="3" t="s">
        <v>51</v>
      </c>
      <c r="D1232" s="3" t="s">
        <v>14</v>
      </c>
      <c r="E1232" s="3"/>
      <c r="F1232" s="3" t="s">
        <v>15</v>
      </c>
      <c r="G1232" s="3"/>
      <c r="H1232" s="3"/>
      <c r="I1232" s="3"/>
      <c r="J1232" s="3"/>
      <c r="K1232" s="3" t="s">
        <v>96</v>
      </c>
    </row>
    <row r="1233" spans="1:11" x14ac:dyDescent="0.3">
      <c r="A1233" s="3" t="s">
        <v>97</v>
      </c>
      <c r="B1233" s="6">
        <v>-7.4999999999999993E-5</v>
      </c>
      <c r="C1233" s="3" t="s">
        <v>51</v>
      </c>
      <c r="D1233" s="3" t="s">
        <v>39</v>
      </c>
      <c r="E1233" s="3"/>
      <c r="F1233" s="3" t="s">
        <v>15</v>
      </c>
      <c r="G1233" s="3"/>
      <c r="H1233" s="3"/>
      <c r="I1233" s="3"/>
      <c r="J1233" s="3"/>
      <c r="K1233" s="3" t="s">
        <v>98</v>
      </c>
    </row>
    <row r="1234" spans="1:11" x14ac:dyDescent="0.3">
      <c r="A1234" s="3" t="s">
        <v>82</v>
      </c>
      <c r="B1234" s="6">
        <v>6.8900000000000005E-4</v>
      </c>
      <c r="C1234" s="3" t="s">
        <v>51</v>
      </c>
      <c r="D1234" s="3" t="s">
        <v>14</v>
      </c>
      <c r="E1234" s="3"/>
      <c r="F1234" s="3" t="s">
        <v>15</v>
      </c>
      <c r="G1234" s="3"/>
      <c r="H1234" s="3"/>
      <c r="I1234" s="3"/>
      <c r="J1234" s="3"/>
      <c r="K1234" s="3" t="s">
        <v>84</v>
      </c>
    </row>
    <row r="1235" spans="1:11" x14ac:dyDescent="0.3">
      <c r="A1235" s="3" t="s">
        <v>99</v>
      </c>
      <c r="B1235" s="3">
        <v>3.3599999999999998E-2</v>
      </c>
      <c r="C1235" s="3" t="s">
        <v>51</v>
      </c>
      <c r="D1235" s="3" t="s">
        <v>100</v>
      </c>
      <c r="E1235" s="3"/>
      <c r="F1235" s="3" t="s">
        <v>15</v>
      </c>
      <c r="G1235" s="3"/>
      <c r="H1235" s="3"/>
      <c r="I1235" s="3"/>
      <c r="J1235" s="3"/>
      <c r="K1235" s="3" t="s">
        <v>101</v>
      </c>
    </row>
    <row r="1236" spans="1:11" x14ac:dyDescent="0.3">
      <c r="A1236" s="3" t="s">
        <v>102</v>
      </c>
      <c r="B1236" s="3">
        <v>3.2599999999999997E-2</v>
      </c>
      <c r="C1236" s="3" t="s">
        <v>51</v>
      </c>
      <c r="D1236" s="3" t="s">
        <v>100</v>
      </c>
      <c r="E1236" s="3"/>
      <c r="F1236" s="3" t="s">
        <v>15</v>
      </c>
      <c r="G1236" s="3"/>
      <c r="H1236" s="3"/>
      <c r="I1236" s="3"/>
      <c r="J1236" s="3"/>
      <c r="K1236" s="3" t="s">
        <v>103</v>
      </c>
    </row>
    <row r="1237" spans="1:11" x14ac:dyDescent="0.3">
      <c r="A1237" s="3" t="s">
        <v>107</v>
      </c>
      <c r="B1237" s="6">
        <v>-6.8899999999999999E-7</v>
      </c>
      <c r="C1237" s="3" t="s">
        <v>51</v>
      </c>
      <c r="D1237" s="3" t="s">
        <v>39</v>
      </c>
      <c r="E1237" s="3"/>
      <c r="F1237" s="3" t="s">
        <v>15</v>
      </c>
      <c r="G1237" s="3"/>
      <c r="H1237" s="3"/>
      <c r="I1237" s="3"/>
      <c r="J1237" s="3"/>
      <c r="K1237" s="3" t="s">
        <v>104</v>
      </c>
    </row>
    <row r="1238" spans="1:11" ht="15.6" x14ac:dyDescent="0.3">
      <c r="A1238" s="4"/>
      <c r="B1238" s="5"/>
      <c r="G1238" s="4"/>
    </row>
    <row r="1239" spans="1:11" ht="15.6" x14ac:dyDescent="0.3">
      <c r="A1239" s="1" t="s">
        <v>0</v>
      </c>
      <c r="B1239" s="1" t="s">
        <v>176</v>
      </c>
    </row>
    <row r="1240" spans="1:11" x14ac:dyDescent="0.3">
      <c r="A1240" t="s">
        <v>11</v>
      </c>
      <c r="B1240" t="s">
        <v>72</v>
      </c>
    </row>
    <row r="1241" spans="1:11" x14ac:dyDescent="0.3">
      <c r="A1241" t="s">
        <v>1</v>
      </c>
      <c r="B1241">
        <v>1</v>
      </c>
    </row>
    <row r="1242" spans="1:11" ht="15.6" x14ac:dyDescent="0.3">
      <c r="A1242" t="s">
        <v>2</v>
      </c>
      <c r="B1242" s="4" t="s">
        <v>152</v>
      </c>
    </row>
    <row r="1243" spans="1:11" x14ac:dyDescent="0.3">
      <c r="A1243" t="s">
        <v>4</v>
      </c>
      <c r="B1243" t="s">
        <v>5</v>
      </c>
    </row>
    <row r="1244" spans="1:11" x14ac:dyDescent="0.3">
      <c r="A1244" t="s">
        <v>6</v>
      </c>
      <c r="B1244" t="s">
        <v>14</v>
      </c>
    </row>
    <row r="1245" spans="1:11" ht="15.6" x14ac:dyDescent="0.3">
      <c r="A1245" s="1" t="s">
        <v>8</v>
      </c>
    </row>
    <row r="1246" spans="1:11" x14ac:dyDescent="0.3">
      <c r="A1246" t="s">
        <v>9</v>
      </c>
      <c r="B1246" t="s">
        <v>10</v>
      </c>
      <c r="C1246" t="s">
        <v>11</v>
      </c>
      <c r="D1246" t="s">
        <v>6</v>
      </c>
      <c r="E1246" t="s">
        <v>12</v>
      </c>
      <c r="F1246" t="s">
        <v>4</v>
      </c>
      <c r="G1246" t="s">
        <v>85</v>
      </c>
      <c r="H1246" t="s">
        <v>86</v>
      </c>
      <c r="I1246" t="s">
        <v>87</v>
      </c>
      <c r="J1246" t="s">
        <v>46</v>
      </c>
      <c r="K1246" t="s">
        <v>2</v>
      </c>
    </row>
    <row r="1247" spans="1:11" ht="15.6" x14ac:dyDescent="0.3">
      <c r="A1247" s="3" t="s">
        <v>176</v>
      </c>
      <c r="B1247" s="3">
        <v>1</v>
      </c>
      <c r="C1247" t="s">
        <v>72</v>
      </c>
      <c r="D1247" s="3" t="s">
        <v>14</v>
      </c>
      <c r="E1247" s="3"/>
      <c r="F1247" s="3" t="s">
        <v>21</v>
      </c>
      <c r="G1247" s="3"/>
      <c r="H1247" s="3"/>
      <c r="I1247" s="3">
        <v>100</v>
      </c>
      <c r="J1247" s="3" t="s">
        <v>88</v>
      </c>
      <c r="K1247" s="4" t="s">
        <v>152</v>
      </c>
    </row>
    <row r="1248" spans="1:11" x14ac:dyDescent="0.3">
      <c r="A1248" s="3" t="s">
        <v>124</v>
      </c>
      <c r="B1248" s="3">
        <v>1.00057</v>
      </c>
      <c r="C1248" t="s">
        <v>72</v>
      </c>
      <c r="D1248" s="3" t="s">
        <v>14</v>
      </c>
      <c r="E1248" s="3"/>
      <c r="F1248" s="3" t="s">
        <v>15</v>
      </c>
      <c r="G1248" s="3"/>
      <c r="H1248" s="3"/>
      <c r="I1248" s="3"/>
      <c r="J1248" s="3"/>
      <c r="K1248" s="3" t="s">
        <v>149</v>
      </c>
    </row>
    <row r="1249" spans="1:11" x14ac:dyDescent="0.3">
      <c r="A1249" t="s">
        <v>54</v>
      </c>
      <c r="B1249" s="3">
        <v>6.7000000000000002E-3</v>
      </c>
      <c r="C1249" t="s">
        <v>72</v>
      </c>
      <c r="D1249" s="3" t="s">
        <v>7</v>
      </c>
      <c r="E1249" s="3"/>
      <c r="F1249" s="3" t="s">
        <v>15</v>
      </c>
      <c r="G1249" s="3"/>
      <c r="H1249" s="3"/>
      <c r="I1249" s="3"/>
      <c r="J1249" s="3"/>
      <c r="K1249" s="3" t="s">
        <v>24</v>
      </c>
    </row>
    <row r="1250" spans="1:11" x14ac:dyDescent="0.3">
      <c r="A1250" s="3" t="s">
        <v>89</v>
      </c>
      <c r="B1250" s="3">
        <v>-1.6799999999999999E-4</v>
      </c>
      <c r="C1250" s="3" t="s">
        <v>51</v>
      </c>
      <c r="D1250" s="3" t="s">
        <v>14</v>
      </c>
      <c r="E1250" s="3"/>
      <c r="F1250" s="3" t="s">
        <v>15</v>
      </c>
      <c r="G1250" s="3"/>
      <c r="H1250" s="3"/>
      <c r="I1250" s="3"/>
      <c r="J1250" s="3"/>
      <c r="K1250" s="3" t="s">
        <v>90</v>
      </c>
    </row>
    <row r="1251" spans="1:11" x14ac:dyDescent="0.3">
      <c r="A1251" s="3" t="s">
        <v>91</v>
      </c>
      <c r="B1251" s="6">
        <v>5.8399999999999999E-4</v>
      </c>
      <c r="C1251" s="3" t="s">
        <v>51</v>
      </c>
      <c r="D1251" s="3" t="s">
        <v>17</v>
      </c>
      <c r="E1251" s="3"/>
      <c r="F1251" s="3" t="s">
        <v>15</v>
      </c>
      <c r="G1251" s="3"/>
      <c r="H1251" s="3"/>
      <c r="I1251" s="3"/>
      <c r="J1251" s="3"/>
      <c r="K1251" s="3" t="s">
        <v>92</v>
      </c>
    </row>
    <row r="1252" spans="1:11" x14ac:dyDescent="0.3">
      <c r="A1252" s="3" t="s">
        <v>93</v>
      </c>
      <c r="B1252" s="6">
        <v>2.5999999999999998E-10</v>
      </c>
      <c r="C1252" s="3" t="s">
        <v>51</v>
      </c>
      <c r="D1252" s="3" t="s">
        <v>6</v>
      </c>
      <c r="E1252" s="3"/>
      <c r="F1252" s="3" t="s">
        <v>15</v>
      </c>
      <c r="G1252" s="3"/>
      <c r="H1252" s="3"/>
      <c r="I1252" s="3"/>
      <c r="J1252" s="3"/>
      <c r="K1252" s="3" t="s">
        <v>94</v>
      </c>
    </row>
    <row r="1253" spans="1:11" x14ac:dyDescent="0.3">
      <c r="A1253" s="3" t="s">
        <v>95</v>
      </c>
      <c r="B1253" s="6">
        <v>-6.2700000000000001E-6</v>
      </c>
      <c r="C1253" s="3" t="s">
        <v>51</v>
      </c>
      <c r="D1253" s="3" t="s">
        <v>14</v>
      </c>
      <c r="E1253" s="3"/>
      <c r="F1253" s="3" t="s">
        <v>15</v>
      </c>
      <c r="G1253" s="3"/>
      <c r="H1253" s="3"/>
      <c r="I1253" s="3"/>
      <c r="J1253" s="3"/>
      <c r="K1253" s="3" t="s">
        <v>96</v>
      </c>
    </row>
    <row r="1254" spans="1:11" x14ac:dyDescent="0.3">
      <c r="A1254" s="3" t="s">
        <v>97</v>
      </c>
      <c r="B1254" s="6">
        <v>-7.4999999999999993E-5</v>
      </c>
      <c r="C1254" s="3" t="s">
        <v>51</v>
      </c>
      <c r="D1254" s="3" t="s">
        <v>39</v>
      </c>
      <c r="E1254" s="3"/>
      <c r="F1254" s="3" t="s">
        <v>15</v>
      </c>
      <c r="G1254" s="3"/>
      <c r="H1254" s="3"/>
      <c r="I1254" s="3"/>
      <c r="J1254" s="3"/>
      <c r="K1254" s="3" t="s">
        <v>98</v>
      </c>
    </row>
    <row r="1255" spans="1:11" x14ac:dyDescent="0.3">
      <c r="A1255" s="3" t="s">
        <v>82</v>
      </c>
      <c r="B1255" s="6">
        <v>6.8900000000000005E-4</v>
      </c>
      <c r="C1255" s="3" t="s">
        <v>51</v>
      </c>
      <c r="D1255" s="3" t="s">
        <v>14</v>
      </c>
      <c r="E1255" s="3"/>
      <c r="F1255" s="3" t="s">
        <v>15</v>
      </c>
      <c r="G1255" s="3"/>
      <c r="H1255" s="3"/>
      <c r="I1255" s="3"/>
      <c r="J1255" s="3"/>
      <c r="K1255" s="3" t="s">
        <v>84</v>
      </c>
    </row>
    <row r="1256" spans="1:11" x14ac:dyDescent="0.3">
      <c r="A1256" s="3" t="s">
        <v>99</v>
      </c>
      <c r="B1256" s="3">
        <v>3.3599999999999998E-2</v>
      </c>
      <c r="C1256" s="3" t="s">
        <v>51</v>
      </c>
      <c r="D1256" s="3" t="s">
        <v>100</v>
      </c>
      <c r="E1256" s="3"/>
      <c r="F1256" s="3" t="s">
        <v>15</v>
      </c>
      <c r="G1256" s="3"/>
      <c r="H1256" s="3"/>
      <c r="I1256" s="3"/>
      <c r="J1256" s="3"/>
      <c r="K1256" s="3" t="s">
        <v>101</v>
      </c>
    </row>
    <row r="1257" spans="1:11" x14ac:dyDescent="0.3">
      <c r="A1257" s="3" t="s">
        <v>102</v>
      </c>
      <c r="B1257" s="3">
        <v>3.2599999999999997E-2</v>
      </c>
      <c r="C1257" s="3" t="s">
        <v>51</v>
      </c>
      <c r="D1257" s="3" t="s">
        <v>100</v>
      </c>
      <c r="E1257" s="3"/>
      <c r="F1257" s="3" t="s">
        <v>15</v>
      </c>
      <c r="G1257" s="3"/>
      <c r="H1257" s="3"/>
      <c r="I1257" s="3"/>
      <c r="J1257" s="3"/>
      <c r="K1257" s="3" t="s">
        <v>103</v>
      </c>
    </row>
    <row r="1258" spans="1:11" x14ac:dyDescent="0.3">
      <c r="A1258" s="3" t="s">
        <v>107</v>
      </c>
      <c r="B1258" s="6">
        <v>-6.8899999999999999E-7</v>
      </c>
      <c r="C1258" s="3" t="s">
        <v>51</v>
      </c>
      <c r="D1258" s="3" t="s">
        <v>39</v>
      </c>
      <c r="E1258" s="3"/>
      <c r="F1258" s="3" t="s">
        <v>15</v>
      </c>
      <c r="G1258" s="3"/>
      <c r="H1258" s="3"/>
      <c r="I1258" s="3"/>
      <c r="J1258" s="3"/>
      <c r="K1258" s="3" t="s">
        <v>104</v>
      </c>
    </row>
    <row r="1259" spans="1:11" ht="15.6" x14ac:dyDescent="0.3">
      <c r="A1259" s="4"/>
      <c r="B1259" s="5"/>
      <c r="G1259" s="4"/>
    </row>
    <row r="1260" spans="1:11" ht="15.6" x14ac:dyDescent="0.3">
      <c r="A1260" s="1" t="s">
        <v>0</v>
      </c>
      <c r="B1260" s="1" t="s">
        <v>177</v>
      </c>
    </row>
    <row r="1261" spans="1:11" x14ac:dyDescent="0.3">
      <c r="A1261" t="s">
        <v>11</v>
      </c>
      <c r="B1261" t="s">
        <v>72</v>
      </c>
    </row>
    <row r="1262" spans="1:11" x14ac:dyDescent="0.3">
      <c r="A1262" t="s">
        <v>1</v>
      </c>
      <c r="B1262">
        <v>1</v>
      </c>
    </row>
    <row r="1263" spans="1:11" ht="15.6" x14ac:dyDescent="0.3">
      <c r="A1263" t="s">
        <v>2</v>
      </c>
      <c r="B1263" s="4" t="s">
        <v>153</v>
      </c>
    </row>
    <row r="1264" spans="1:11" x14ac:dyDescent="0.3">
      <c r="A1264" t="s">
        <v>4</v>
      </c>
      <c r="B1264" t="s">
        <v>5</v>
      </c>
    </row>
    <row r="1265" spans="1:11" x14ac:dyDescent="0.3">
      <c r="A1265" t="s">
        <v>6</v>
      </c>
      <c r="B1265" t="s">
        <v>14</v>
      </c>
    </row>
    <row r="1266" spans="1:11" ht="15.6" x14ac:dyDescent="0.3">
      <c r="A1266" s="1" t="s">
        <v>8</v>
      </c>
    </row>
    <row r="1267" spans="1:11" x14ac:dyDescent="0.3">
      <c r="A1267" t="s">
        <v>9</v>
      </c>
      <c r="B1267" t="s">
        <v>10</v>
      </c>
      <c r="C1267" t="s">
        <v>11</v>
      </c>
      <c r="D1267" t="s">
        <v>6</v>
      </c>
      <c r="E1267" t="s">
        <v>12</v>
      </c>
      <c r="F1267" t="s">
        <v>4</v>
      </c>
      <c r="G1267" t="s">
        <v>85</v>
      </c>
      <c r="H1267" t="s">
        <v>86</v>
      </c>
      <c r="I1267" t="s">
        <v>87</v>
      </c>
      <c r="J1267" t="s">
        <v>46</v>
      </c>
      <c r="K1267" t="s">
        <v>2</v>
      </c>
    </row>
    <row r="1268" spans="1:11" ht="15.6" x14ac:dyDescent="0.3">
      <c r="A1268" s="3" t="s">
        <v>177</v>
      </c>
      <c r="B1268" s="3">
        <v>1</v>
      </c>
      <c r="C1268" t="s">
        <v>72</v>
      </c>
      <c r="D1268" s="3" t="s">
        <v>14</v>
      </c>
      <c r="E1268" s="3"/>
      <c r="F1268" s="3" t="s">
        <v>21</v>
      </c>
      <c r="G1268" s="3"/>
      <c r="H1268" s="3"/>
      <c r="I1268" s="3">
        <v>100</v>
      </c>
      <c r="J1268" s="3" t="s">
        <v>88</v>
      </c>
      <c r="K1268" s="4" t="s">
        <v>154</v>
      </c>
    </row>
    <row r="1269" spans="1:11" x14ac:dyDescent="0.3">
      <c r="A1269" s="3" t="s">
        <v>125</v>
      </c>
      <c r="B1269" s="3">
        <v>1.00057</v>
      </c>
      <c r="C1269" t="s">
        <v>72</v>
      </c>
      <c r="D1269" s="3" t="s">
        <v>14</v>
      </c>
      <c r="E1269" s="3"/>
      <c r="F1269" s="3" t="s">
        <v>15</v>
      </c>
      <c r="G1269" s="3"/>
      <c r="H1269" s="3"/>
      <c r="I1269" s="3"/>
      <c r="J1269" s="3"/>
      <c r="K1269" s="3" t="s">
        <v>150</v>
      </c>
    </row>
    <row r="1270" spans="1:11" x14ac:dyDescent="0.3">
      <c r="A1270" t="s">
        <v>54</v>
      </c>
      <c r="B1270" s="3">
        <v>6.7000000000000002E-3</v>
      </c>
      <c r="C1270" t="s">
        <v>72</v>
      </c>
      <c r="D1270" s="3" t="s">
        <v>7</v>
      </c>
      <c r="E1270" s="3"/>
      <c r="F1270" s="3" t="s">
        <v>15</v>
      </c>
      <c r="G1270" s="3"/>
      <c r="H1270" s="3"/>
      <c r="I1270" s="3"/>
      <c r="J1270" s="3"/>
      <c r="K1270" s="3" t="s">
        <v>24</v>
      </c>
    </row>
    <row r="1271" spans="1:11" x14ac:dyDescent="0.3">
      <c r="A1271" s="3" t="s">
        <v>89</v>
      </c>
      <c r="B1271" s="3">
        <v>-1.6799999999999999E-4</v>
      </c>
      <c r="C1271" s="3" t="s">
        <v>51</v>
      </c>
      <c r="D1271" s="3" t="s">
        <v>14</v>
      </c>
      <c r="E1271" s="3"/>
      <c r="F1271" s="3" t="s">
        <v>15</v>
      </c>
      <c r="G1271" s="3"/>
      <c r="H1271" s="3"/>
      <c r="I1271" s="3"/>
      <c r="J1271" s="3"/>
      <c r="K1271" s="3" t="s">
        <v>90</v>
      </c>
    </row>
    <row r="1272" spans="1:11" x14ac:dyDescent="0.3">
      <c r="A1272" s="3" t="s">
        <v>91</v>
      </c>
      <c r="B1272" s="6">
        <v>5.8399999999999999E-4</v>
      </c>
      <c r="C1272" s="3" t="s">
        <v>51</v>
      </c>
      <c r="D1272" s="3" t="s">
        <v>17</v>
      </c>
      <c r="E1272" s="3"/>
      <c r="F1272" s="3" t="s">
        <v>15</v>
      </c>
      <c r="G1272" s="3"/>
      <c r="H1272" s="3"/>
      <c r="I1272" s="3"/>
      <c r="J1272" s="3"/>
      <c r="K1272" s="3" t="s">
        <v>92</v>
      </c>
    </row>
    <row r="1273" spans="1:11" x14ac:dyDescent="0.3">
      <c r="A1273" s="3" t="s">
        <v>93</v>
      </c>
      <c r="B1273" s="6">
        <v>2.5999999999999998E-10</v>
      </c>
      <c r="C1273" s="3" t="s">
        <v>51</v>
      </c>
      <c r="D1273" s="3" t="s">
        <v>6</v>
      </c>
      <c r="E1273" s="3"/>
      <c r="F1273" s="3" t="s">
        <v>15</v>
      </c>
      <c r="G1273" s="3"/>
      <c r="H1273" s="3"/>
      <c r="I1273" s="3"/>
      <c r="J1273" s="3"/>
      <c r="K1273" s="3" t="s">
        <v>94</v>
      </c>
    </row>
    <row r="1274" spans="1:11" x14ac:dyDescent="0.3">
      <c r="A1274" s="3" t="s">
        <v>95</v>
      </c>
      <c r="B1274" s="6">
        <v>-6.2700000000000001E-6</v>
      </c>
      <c r="C1274" s="3" t="s">
        <v>51</v>
      </c>
      <c r="D1274" s="3" t="s">
        <v>14</v>
      </c>
      <c r="E1274" s="3"/>
      <c r="F1274" s="3" t="s">
        <v>15</v>
      </c>
      <c r="G1274" s="3"/>
      <c r="H1274" s="3"/>
      <c r="I1274" s="3"/>
      <c r="J1274" s="3"/>
      <c r="K1274" s="3" t="s">
        <v>96</v>
      </c>
    </row>
    <row r="1275" spans="1:11" x14ac:dyDescent="0.3">
      <c r="A1275" s="3" t="s">
        <v>97</v>
      </c>
      <c r="B1275" s="6">
        <v>-7.4999999999999993E-5</v>
      </c>
      <c r="C1275" s="3" t="s">
        <v>51</v>
      </c>
      <c r="D1275" s="3" t="s">
        <v>39</v>
      </c>
      <c r="E1275" s="3"/>
      <c r="F1275" s="3" t="s">
        <v>15</v>
      </c>
      <c r="G1275" s="3"/>
      <c r="H1275" s="3"/>
      <c r="I1275" s="3"/>
      <c r="J1275" s="3"/>
      <c r="K1275" s="3" t="s">
        <v>98</v>
      </c>
    </row>
    <row r="1276" spans="1:11" x14ac:dyDescent="0.3">
      <c r="A1276" s="3" t="s">
        <v>82</v>
      </c>
      <c r="B1276" s="6">
        <v>6.8900000000000005E-4</v>
      </c>
      <c r="C1276" s="3" t="s">
        <v>51</v>
      </c>
      <c r="D1276" s="3" t="s">
        <v>14</v>
      </c>
      <c r="E1276" s="3"/>
      <c r="F1276" s="3" t="s">
        <v>15</v>
      </c>
      <c r="G1276" s="3"/>
      <c r="H1276" s="3"/>
      <c r="I1276" s="3"/>
      <c r="J1276" s="3"/>
      <c r="K1276" s="3" t="s">
        <v>84</v>
      </c>
    </row>
    <row r="1277" spans="1:11" x14ac:dyDescent="0.3">
      <c r="A1277" s="3" t="s">
        <v>99</v>
      </c>
      <c r="B1277" s="3">
        <v>3.3599999999999998E-2</v>
      </c>
      <c r="C1277" s="3" t="s">
        <v>51</v>
      </c>
      <c r="D1277" s="3" t="s">
        <v>100</v>
      </c>
      <c r="E1277" s="3"/>
      <c r="F1277" s="3" t="s">
        <v>15</v>
      </c>
      <c r="G1277" s="3"/>
      <c r="H1277" s="3"/>
      <c r="I1277" s="3"/>
      <c r="J1277" s="3"/>
      <c r="K1277" s="3" t="s">
        <v>101</v>
      </c>
    </row>
    <row r="1278" spans="1:11" x14ac:dyDescent="0.3">
      <c r="A1278" s="3" t="s">
        <v>102</v>
      </c>
      <c r="B1278" s="3">
        <v>3.2599999999999997E-2</v>
      </c>
      <c r="C1278" s="3" t="s">
        <v>51</v>
      </c>
      <c r="D1278" s="3" t="s">
        <v>100</v>
      </c>
      <c r="E1278" s="3"/>
      <c r="F1278" s="3" t="s">
        <v>15</v>
      </c>
      <c r="G1278" s="3"/>
      <c r="H1278" s="3"/>
      <c r="I1278" s="3"/>
      <c r="J1278" s="3"/>
      <c r="K1278" s="3" t="s">
        <v>103</v>
      </c>
    </row>
    <row r="1279" spans="1:11" x14ac:dyDescent="0.3">
      <c r="A1279" s="3" t="s">
        <v>107</v>
      </c>
      <c r="B1279" s="6">
        <v>-6.8899999999999999E-7</v>
      </c>
      <c r="C1279" s="3" t="s">
        <v>51</v>
      </c>
      <c r="D1279" s="3" t="s">
        <v>39</v>
      </c>
      <c r="E1279" s="3"/>
      <c r="F1279" s="3" t="s">
        <v>15</v>
      </c>
      <c r="G1279" s="3"/>
      <c r="H1279" s="3"/>
      <c r="I1279" s="3"/>
      <c r="J1279" s="3"/>
      <c r="K1279" s="3" t="s">
        <v>104</v>
      </c>
    </row>
    <row r="1280" spans="1:11" ht="15.6" x14ac:dyDescent="0.3">
      <c r="A1280" s="4"/>
      <c r="B1280" s="5"/>
      <c r="G1280" s="4"/>
    </row>
    <row r="1281" spans="1:11" ht="15.6" x14ac:dyDescent="0.3">
      <c r="A1281" s="1" t="s">
        <v>0</v>
      </c>
      <c r="B1281" s="1" t="s">
        <v>178</v>
      </c>
    </row>
    <row r="1282" spans="1:11" x14ac:dyDescent="0.3">
      <c r="A1282" t="s">
        <v>11</v>
      </c>
      <c r="B1282" t="s">
        <v>72</v>
      </c>
    </row>
    <row r="1283" spans="1:11" x14ac:dyDescent="0.3">
      <c r="A1283" t="s">
        <v>1</v>
      </c>
      <c r="B1283">
        <v>1</v>
      </c>
    </row>
    <row r="1284" spans="1:11" ht="15.6" x14ac:dyDescent="0.3">
      <c r="A1284" t="s">
        <v>2</v>
      </c>
      <c r="B1284" s="4" t="s">
        <v>106</v>
      </c>
    </row>
    <row r="1285" spans="1:11" x14ac:dyDescent="0.3">
      <c r="A1285" t="s">
        <v>4</v>
      </c>
      <c r="B1285" t="s">
        <v>5</v>
      </c>
    </row>
    <row r="1286" spans="1:11" x14ac:dyDescent="0.3">
      <c r="A1286" t="s">
        <v>6</v>
      </c>
      <c r="B1286" t="s">
        <v>14</v>
      </c>
    </row>
    <row r="1287" spans="1:11" ht="15.6" x14ac:dyDescent="0.3">
      <c r="A1287" s="1" t="s">
        <v>8</v>
      </c>
    </row>
    <row r="1288" spans="1:11" x14ac:dyDescent="0.3">
      <c r="A1288" t="s">
        <v>9</v>
      </c>
      <c r="B1288" t="s">
        <v>10</v>
      </c>
      <c r="C1288" t="s">
        <v>11</v>
      </c>
      <c r="D1288" t="s">
        <v>6</v>
      </c>
      <c r="E1288" t="s">
        <v>12</v>
      </c>
      <c r="F1288" t="s">
        <v>4</v>
      </c>
      <c r="G1288" t="s">
        <v>85</v>
      </c>
      <c r="H1288" t="s">
        <v>86</v>
      </c>
      <c r="I1288" t="s">
        <v>87</v>
      </c>
      <c r="J1288" t="s">
        <v>46</v>
      </c>
      <c r="K1288" t="s">
        <v>2</v>
      </c>
    </row>
    <row r="1289" spans="1:11" x14ac:dyDescent="0.3">
      <c r="A1289" s="3" t="s">
        <v>178</v>
      </c>
      <c r="B1289" s="3">
        <v>1</v>
      </c>
      <c r="C1289" t="s">
        <v>72</v>
      </c>
      <c r="D1289" s="3" t="s">
        <v>14</v>
      </c>
      <c r="E1289" s="3"/>
      <c r="F1289" s="3" t="s">
        <v>21</v>
      </c>
      <c r="G1289" s="3"/>
      <c r="H1289" s="3"/>
      <c r="I1289" s="3">
        <v>100</v>
      </c>
      <c r="J1289" s="3" t="s">
        <v>88</v>
      </c>
      <c r="K1289" s="3" t="s">
        <v>106</v>
      </c>
    </row>
    <row r="1290" spans="1:11" x14ac:dyDescent="0.3">
      <c r="A1290" s="3" t="s">
        <v>108</v>
      </c>
      <c r="B1290" s="3">
        <v>1.00057</v>
      </c>
      <c r="C1290" t="s">
        <v>72</v>
      </c>
      <c r="D1290" s="3" t="s">
        <v>14</v>
      </c>
      <c r="E1290" s="3"/>
      <c r="F1290" s="3" t="s">
        <v>15</v>
      </c>
      <c r="G1290" s="3"/>
      <c r="H1290" s="3"/>
      <c r="I1290" s="3"/>
      <c r="J1290" s="3"/>
      <c r="K1290" s="3" t="s">
        <v>148</v>
      </c>
    </row>
    <row r="1291" spans="1:11" x14ac:dyDescent="0.3">
      <c r="A1291" t="s">
        <v>54</v>
      </c>
      <c r="B1291" s="3">
        <v>6.7000000000000002E-3</v>
      </c>
      <c r="C1291" t="s">
        <v>72</v>
      </c>
      <c r="D1291" s="3" t="s">
        <v>7</v>
      </c>
      <c r="E1291" s="3"/>
      <c r="F1291" s="3" t="s">
        <v>15</v>
      </c>
      <c r="G1291" s="3"/>
      <c r="H1291" s="3"/>
      <c r="I1291" s="3"/>
      <c r="J1291" s="3"/>
      <c r="K1291" s="3" t="s">
        <v>24</v>
      </c>
    </row>
    <row r="1292" spans="1:11" x14ac:dyDescent="0.3">
      <c r="A1292" s="3" t="s">
        <v>89</v>
      </c>
      <c r="B1292" s="3">
        <v>-1.6799999999999999E-4</v>
      </c>
      <c r="C1292" s="3" t="s">
        <v>51</v>
      </c>
      <c r="D1292" s="3" t="s">
        <v>14</v>
      </c>
      <c r="E1292" s="3"/>
      <c r="F1292" s="3" t="s">
        <v>15</v>
      </c>
      <c r="G1292" s="3"/>
      <c r="H1292" s="3"/>
      <c r="I1292" s="3"/>
      <c r="J1292" s="3"/>
      <c r="K1292" s="3" t="s">
        <v>90</v>
      </c>
    </row>
    <row r="1293" spans="1:11" x14ac:dyDescent="0.3">
      <c r="A1293" s="3" t="s">
        <v>91</v>
      </c>
      <c r="B1293" s="6">
        <v>5.8399999999999999E-4</v>
      </c>
      <c r="C1293" s="3" t="s">
        <v>51</v>
      </c>
      <c r="D1293" s="3" t="s">
        <v>17</v>
      </c>
      <c r="E1293" s="3"/>
      <c r="F1293" s="3" t="s">
        <v>15</v>
      </c>
      <c r="G1293" s="3"/>
      <c r="H1293" s="3"/>
      <c r="I1293" s="3"/>
      <c r="J1293" s="3"/>
      <c r="K1293" s="3" t="s">
        <v>92</v>
      </c>
    </row>
    <row r="1294" spans="1:11" x14ac:dyDescent="0.3">
      <c r="A1294" s="3" t="s">
        <v>93</v>
      </c>
      <c r="B1294" s="6">
        <v>2.5999999999999998E-10</v>
      </c>
      <c r="C1294" s="3" t="s">
        <v>51</v>
      </c>
      <c r="D1294" s="3" t="s">
        <v>6</v>
      </c>
      <c r="E1294" s="3"/>
      <c r="F1294" s="3" t="s">
        <v>15</v>
      </c>
      <c r="G1294" s="3"/>
      <c r="H1294" s="3"/>
      <c r="I1294" s="3"/>
      <c r="J1294" s="3"/>
      <c r="K1294" s="3" t="s">
        <v>94</v>
      </c>
    </row>
    <row r="1295" spans="1:11" x14ac:dyDescent="0.3">
      <c r="A1295" s="3" t="s">
        <v>95</v>
      </c>
      <c r="B1295" s="6">
        <v>-6.2700000000000001E-6</v>
      </c>
      <c r="C1295" s="3" t="s">
        <v>51</v>
      </c>
      <c r="D1295" s="3" t="s">
        <v>14</v>
      </c>
      <c r="E1295" s="3"/>
      <c r="F1295" s="3" t="s">
        <v>15</v>
      </c>
      <c r="G1295" s="3"/>
      <c r="H1295" s="3"/>
      <c r="I1295" s="3"/>
      <c r="J1295" s="3"/>
      <c r="K1295" s="3" t="s">
        <v>96</v>
      </c>
    </row>
    <row r="1296" spans="1:11" x14ac:dyDescent="0.3">
      <c r="A1296" s="3" t="s">
        <v>97</v>
      </c>
      <c r="B1296" s="6">
        <v>-7.4999999999999993E-5</v>
      </c>
      <c r="C1296" s="3" t="s">
        <v>51</v>
      </c>
      <c r="D1296" s="3" t="s">
        <v>39</v>
      </c>
      <c r="E1296" s="3"/>
      <c r="F1296" s="3" t="s">
        <v>15</v>
      </c>
      <c r="G1296" s="3"/>
      <c r="H1296" s="3"/>
      <c r="I1296" s="3"/>
      <c r="J1296" s="3"/>
      <c r="K1296" s="3" t="s">
        <v>98</v>
      </c>
    </row>
    <row r="1297" spans="1:11" x14ac:dyDescent="0.3">
      <c r="A1297" s="3" t="s">
        <v>82</v>
      </c>
      <c r="B1297" s="6">
        <v>6.8900000000000005E-4</v>
      </c>
      <c r="C1297" s="3" t="s">
        <v>51</v>
      </c>
      <c r="D1297" s="3" t="s">
        <v>14</v>
      </c>
      <c r="E1297" s="3"/>
      <c r="F1297" s="3" t="s">
        <v>15</v>
      </c>
      <c r="G1297" s="3"/>
      <c r="H1297" s="3"/>
      <c r="I1297" s="3"/>
      <c r="J1297" s="3"/>
      <c r="K1297" s="3" t="s">
        <v>84</v>
      </c>
    </row>
    <row r="1298" spans="1:11" x14ac:dyDescent="0.3">
      <c r="A1298" s="3" t="s">
        <v>99</v>
      </c>
      <c r="B1298" s="3">
        <v>3.3599999999999998E-2</v>
      </c>
      <c r="C1298" s="3" t="s">
        <v>51</v>
      </c>
      <c r="D1298" s="3" t="s">
        <v>100</v>
      </c>
      <c r="E1298" s="3"/>
      <c r="F1298" s="3" t="s">
        <v>15</v>
      </c>
      <c r="G1298" s="3"/>
      <c r="H1298" s="3"/>
      <c r="I1298" s="3"/>
      <c r="J1298" s="3"/>
      <c r="K1298" s="3" t="s">
        <v>101</v>
      </c>
    </row>
    <row r="1299" spans="1:11" x14ac:dyDescent="0.3">
      <c r="A1299" s="3" t="s">
        <v>102</v>
      </c>
      <c r="B1299" s="3">
        <v>3.2599999999999997E-2</v>
      </c>
      <c r="C1299" s="3" t="s">
        <v>51</v>
      </c>
      <c r="D1299" s="3" t="s">
        <v>100</v>
      </c>
      <c r="E1299" s="3"/>
      <c r="F1299" s="3" t="s">
        <v>15</v>
      </c>
      <c r="G1299" s="3"/>
      <c r="H1299" s="3"/>
      <c r="I1299" s="3"/>
      <c r="J1299" s="3"/>
      <c r="K1299" s="3" t="s">
        <v>103</v>
      </c>
    </row>
    <row r="1300" spans="1:11" x14ac:dyDescent="0.3">
      <c r="A1300" s="3" t="s">
        <v>107</v>
      </c>
      <c r="B1300" s="6">
        <v>-6.8899999999999999E-7</v>
      </c>
      <c r="C1300" s="3" t="s">
        <v>51</v>
      </c>
      <c r="D1300" s="3" t="s">
        <v>39</v>
      </c>
      <c r="E1300" s="3"/>
      <c r="F1300" s="3" t="s">
        <v>15</v>
      </c>
      <c r="G1300" s="3"/>
      <c r="H1300" s="3"/>
      <c r="I1300" s="3"/>
      <c r="J1300" s="3"/>
      <c r="K1300" s="3" t="s">
        <v>104</v>
      </c>
    </row>
    <row r="1303" spans="1:11" x14ac:dyDescent="0.3">
      <c r="A1303" s="2" t="s">
        <v>0</v>
      </c>
      <c r="B1303" s="2" t="s">
        <v>108</v>
      </c>
    </row>
    <row r="1304" spans="1:11" x14ac:dyDescent="0.3">
      <c r="A1304" t="s">
        <v>1</v>
      </c>
      <c r="B1304">
        <v>1</v>
      </c>
    </row>
    <row r="1305" spans="1:11" x14ac:dyDescent="0.3">
      <c r="A1305" t="s">
        <v>2</v>
      </c>
      <c r="B1305" s="3" t="s">
        <v>148</v>
      </c>
    </row>
    <row r="1306" spans="1:11" x14ac:dyDescent="0.3">
      <c r="A1306" t="s">
        <v>4</v>
      </c>
      <c r="B1306" t="s">
        <v>5</v>
      </c>
    </row>
    <row r="1307" spans="1:11" x14ac:dyDescent="0.3">
      <c r="A1307" t="s">
        <v>6</v>
      </c>
      <c r="B1307" t="s">
        <v>14</v>
      </c>
    </row>
    <row r="1308" spans="1:11" x14ac:dyDescent="0.3">
      <c r="A1308" t="s">
        <v>11</v>
      </c>
      <c r="B1308" t="s">
        <v>72</v>
      </c>
    </row>
    <row r="1309" spans="1:11" x14ac:dyDescent="0.3">
      <c r="A1309" t="s">
        <v>46</v>
      </c>
      <c r="B1309" t="s">
        <v>126</v>
      </c>
    </row>
    <row r="1310" spans="1:11" x14ac:dyDescent="0.3">
      <c r="A1310" t="s">
        <v>26</v>
      </c>
      <c r="B1310" s="7" t="s">
        <v>120</v>
      </c>
    </row>
    <row r="1311" spans="1:11" x14ac:dyDescent="0.3">
      <c r="A1311" s="2" t="s">
        <v>8</v>
      </c>
    </row>
    <row r="1312" spans="1:11" x14ac:dyDescent="0.3">
      <c r="A1312" s="2" t="s">
        <v>9</v>
      </c>
      <c r="B1312" s="2" t="s">
        <v>10</v>
      </c>
      <c r="C1312" s="2" t="s">
        <v>11</v>
      </c>
      <c r="D1312" s="2" t="s">
        <v>6</v>
      </c>
      <c r="E1312" s="2" t="s">
        <v>12</v>
      </c>
      <c r="F1312" s="2" t="s">
        <v>4</v>
      </c>
      <c r="G1312" s="2" t="s">
        <v>25</v>
      </c>
      <c r="H1312" s="2" t="s">
        <v>2</v>
      </c>
      <c r="I1312" s="2" t="s">
        <v>46</v>
      </c>
    </row>
    <row r="1313" spans="1:9" x14ac:dyDescent="0.3">
      <c r="A1313" s="3" t="s">
        <v>108</v>
      </c>
      <c r="B1313" s="3">
        <v>1</v>
      </c>
      <c r="C1313" t="s">
        <v>72</v>
      </c>
      <c r="D1313" t="s">
        <v>14</v>
      </c>
      <c r="E1313" s="2"/>
      <c r="F1313" s="3" t="s">
        <v>21</v>
      </c>
      <c r="G1313" t="s">
        <v>81</v>
      </c>
      <c r="H1313" s="3" t="s">
        <v>148</v>
      </c>
    </row>
    <row r="1314" spans="1:9" x14ac:dyDescent="0.3">
      <c r="A1314" t="s">
        <v>13</v>
      </c>
      <c r="B1314" s="5">
        <v>2.4500000000000002</v>
      </c>
      <c r="C1314" t="s">
        <v>72</v>
      </c>
      <c r="D1314" t="s">
        <v>14</v>
      </c>
      <c r="F1314" t="s">
        <v>15</v>
      </c>
      <c r="G1314" t="s">
        <v>81</v>
      </c>
      <c r="H1314" t="s">
        <v>16</v>
      </c>
    </row>
    <row r="1315" spans="1:9" x14ac:dyDescent="0.3">
      <c r="A1315" t="s">
        <v>78</v>
      </c>
      <c r="B1315" s="5">
        <v>0.86</v>
      </c>
      <c r="D1315" t="s">
        <v>14</v>
      </c>
      <c r="E1315" t="s">
        <v>18</v>
      </c>
      <c r="F1315" t="s">
        <v>19</v>
      </c>
      <c r="G1315" t="s">
        <v>27</v>
      </c>
      <c r="I1315" t="s">
        <v>110</v>
      </c>
    </row>
    <row r="1316" spans="1:9" x14ac:dyDescent="0.3">
      <c r="A1316" t="s">
        <v>109</v>
      </c>
      <c r="B1316" s="5">
        <f>(2.79*10)/1000*B1314</f>
        <v>6.8354999999999999E-2</v>
      </c>
      <c r="C1316" s="3" t="s">
        <v>51</v>
      </c>
      <c r="D1316" t="s">
        <v>17</v>
      </c>
      <c r="F1316" t="s">
        <v>15</v>
      </c>
      <c r="G1316" t="s">
        <v>28</v>
      </c>
      <c r="H1316" t="s">
        <v>52</v>
      </c>
      <c r="I1316" t="s">
        <v>111</v>
      </c>
    </row>
    <row r="1317" spans="1:9" x14ac:dyDescent="0.3">
      <c r="A1317" t="s">
        <v>54</v>
      </c>
      <c r="B1317" s="5">
        <f>30/1000*B1314</f>
        <v>7.3499999999999996E-2</v>
      </c>
      <c r="C1317" s="3" t="s">
        <v>72</v>
      </c>
      <c r="D1317" t="s">
        <v>7</v>
      </c>
      <c r="F1317" t="s">
        <v>15</v>
      </c>
      <c r="G1317" t="s">
        <v>28</v>
      </c>
      <c r="H1317" t="s">
        <v>24</v>
      </c>
    </row>
    <row r="1318" spans="1:9" x14ac:dyDescent="0.3">
      <c r="A1318" t="s">
        <v>82</v>
      </c>
      <c r="B1318" s="5">
        <f>12000/1000*B1314</f>
        <v>29.400000000000002</v>
      </c>
      <c r="C1318" s="3" t="s">
        <v>51</v>
      </c>
      <c r="D1318" t="s">
        <v>14</v>
      </c>
      <c r="F1318" t="s">
        <v>15</v>
      </c>
      <c r="G1318" t="s">
        <v>28</v>
      </c>
      <c r="H1318" t="s">
        <v>84</v>
      </c>
      <c r="I1318" t="s">
        <v>113</v>
      </c>
    </row>
    <row r="1319" spans="1:9" x14ac:dyDescent="0.3">
      <c r="A1319" t="s">
        <v>112</v>
      </c>
      <c r="B1319" s="5">
        <f>50/1000*B1314</f>
        <v>0.12250000000000001</v>
      </c>
      <c r="C1319" s="3" t="s">
        <v>51</v>
      </c>
      <c r="D1319" t="s">
        <v>14</v>
      </c>
      <c r="F1319" t="s">
        <v>15</v>
      </c>
      <c r="G1319" t="s">
        <v>28</v>
      </c>
      <c r="H1319" t="s">
        <v>115</v>
      </c>
      <c r="I1319" t="s">
        <v>114</v>
      </c>
    </row>
    <row r="1320" spans="1:9" ht="15.6" x14ac:dyDescent="0.3">
      <c r="A1320" s="4" t="s">
        <v>62</v>
      </c>
      <c r="B1320" s="5">
        <f>4/1000*B1314</f>
        <v>9.8000000000000014E-3</v>
      </c>
      <c r="C1320" t="s">
        <v>72</v>
      </c>
      <c r="D1320" t="s">
        <v>14</v>
      </c>
      <c r="F1320" t="s">
        <v>15</v>
      </c>
      <c r="G1320" t="s">
        <v>28</v>
      </c>
      <c r="H1320" s="4" t="s">
        <v>62</v>
      </c>
      <c r="I1320" t="s">
        <v>116</v>
      </c>
    </row>
    <row r="1321" spans="1:9" x14ac:dyDescent="0.3">
      <c r="A1321" t="s">
        <v>117</v>
      </c>
      <c r="B1321" s="5">
        <f>45*1.25/1000*B1314</f>
        <v>0.1378125</v>
      </c>
      <c r="C1321" s="3" t="s">
        <v>51</v>
      </c>
      <c r="D1321" t="s">
        <v>14</v>
      </c>
      <c r="F1321" t="s">
        <v>15</v>
      </c>
      <c r="G1321" t="s">
        <v>28</v>
      </c>
      <c r="H1321" t="s">
        <v>118</v>
      </c>
      <c r="I1321" t="s">
        <v>119</v>
      </c>
    </row>
    <row r="1323" spans="1:9" x14ac:dyDescent="0.3">
      <c r="A1323" s="2" t="s">
        <v>0</v>
      </c>
      <c r="B1323" s="2" t="s">
        <v>121</v>
      </c>
    </row>
    <row r="1324" spans="1:9" x14ac:dyDescent="0.3">
      <c r="A1324" t="s">
        <v>1</v>
      </c>
      <c r="B1324">
        <v>1</v>
      </c>
    </row>
    <row r="1325" spans="1:9" x14ac:dyDescent="0.3">
      <c r="A1325" t="s">
        <v>2</v>
      </c>
      <c r="B1325" s="3" t="s">
        <v>80</v>
      </c>
    </row>
    <row r="1326" spans="1:9" x14ac:dyDescent="0.3">
      <c r="A1326" t="s">
        <v>4</v>
      </c>
      <c r="B1326" t="s">
        <v>5</v>
      </c>
    </row>
    <row r="1327" spans="1:9" x14ac:dyDescent="0.3">
      <c r="A1327" t="s">
        <v>6</v>
      </c>
      <c r="B1327" t="s">
        <v>14</v>
      </c>
    </row>
    <row r="1328" spans="1:9" x14ac:dyDescent="0.3">
      <c r="A1328" t="s">
        <v>11</v>
      </c>
      <c r="B1328" t="s">
        <v>72</v>
      </c>
    </row>
    <row r="1329" spans="1:9" x14ac:dyDescent="0.3">
      <c r="A1329" t="s">
        <v>46</v>
      </c>
      <c r="B1329" t="s">
        <v>127</v>
      </c>
    </row>
    <row r="1330" spans="1:9" x14ac:dyDescent="0.3">
      <c r="A1330" t="s">
        <v>26</v>
      </c>
      <c r="B1330" s="7" t="s">
        <v>120</v>
      </c>
    </row>
    <row r="1331" spans="1:9" x14ac:dyDescent="0.3">
      <c r="A1331" s="2" t="s">
        <v>8</v>
      </c>
    </row>
    <row r="1332" spans="1:9" x14ac:dyDescent="0.3">
      <c r="A1332" s="2" t="s">
        <v>9</v>
      </c>
      <c r="B1332" s="2" t="s">
        <v>10</v>
      </c>
      <c r="C1332" s="2" t="s">
        <v>11</v>
      </c>
      <c r="D1332" s="2" t="s">
        <v>6</v>
      </c>
      <c r="E1332" s="2" t="s">
        <v>12</v>
      </c>
      <c r="F1332" s="2" t="s">
        <v>4</v>
      </c>
      <c r="G1332" s="2" t="s">
        <v>25</v>
      </c>
      <c r="H1332" s="2" t="s">
        <v>2</v>
      </c>
      <c r="I1332" s="2" t="s">
        <v>46</v>
      </c>
    </row>
    <row r="1333" spans="1:9" x14ac:dyDescent="0.3">
      <c r="A1333" s="3" t="s">
        <v>121</v>
      </c>
      <c r="B1333" s="3">
        <v>1</v>
      </c>
      <c r="C1333" t="s">
        <v>72</v>
      </c>
      <c r="D1333" t="s">
        <v>14</v>
      </c>
      <c r="E1333" s="2"/>
      <c r="F1333" s="3" t="s">
        <v>21</v>
      </c>
      <c r="G1333" t="s">
        <v>81</v>
      </c>
      <c r="H1333" s="3" t="s">
        <v>80</v>
      </c>
    </row>
    <row r="1334" spans="1:9" x14ac:dyDescent="0.3">
      <c r="A1334" t="s">
        <v>13</v>
      </c>
      <c r="B1334" s="5">
        <v>2.34</v>
      </c>
      <c r="C1334" t="s">
        <v>72</v>
      </c>
      <c r="D1334" t="s">
        <v>14</v>
      </c>
      <c r="F1334" t="s">
        <v>15</v>
      </c>
      <c r="G1334" t="s">
        <v>81</v>
      </c>
      <c r="H1334" t="s">
        <v>16</v>
      </c>
    </row>
    <row r="1335" spans="1:9" x14ac:dyDescent="0.3">
      <c r="A1335" t="s">
        <v>78</v>
      </c>
      <c r="B1335" s="5">
        <v>0.46</v>
      </c>
      <c r="D1335" t="s">
        <v>14</v>
      </c>
      <c r="E1335" t="s">
        <v>18</v>
      </c>
      <c r="F1335" t="s">
        <v>19</v>
      </c>
      <c r="G1335" t="s">
        <v>27</v>
      </c>
      <c r="I1335" t="s">
        <v>110</v>
      </c>
    </row>
    <row r="1336" spans="1:9" x14ac:dyDescent="0.3">
      <c r="A1336" t="s">
        <v>109</v>
      </c>
      <c r="B1336" s="5">
        <f>(2.79*10)/1000*B1334</f>
        <v>6.5285999999999997E-2</v>
      </c>
      <c r="C1336" s="3" t="s">
        <v>51</v>
      </c>
      <c r="D1336" t="s">
        <v>17</v>
      </c>
      <c r="F1336" t="s">
        <v>15</v>
      </c>
      <c r="G1336" t="s">
        <v>28</v>
      </c>
      <c r="H1336" t="s">
        <v>52</v>
      </c>
      <c r="I1336" t="s">
        <v>111</v>
      </c>
    </row>
    <row r="1337" spans="1:9" x14ac:dyDescent="0.3">
      <c r="A1337" t="s">
        <v>54</v>
      </c>
      <c r="B1337" s="5">
        <f>30/1000*B1334</f>
        <v>7.0199999999999999E-2</v>
      </c>
      <c r="C1337" s="3" t="s">
        <v>72</v>
      </c>
      <c r="D1337" t="s">
        <v>7</v>
      </c>
      <c r="F1337" t="s">
        <v>15</v>
      </c>
      <c r="G1337" t="s">
        <v>28</v>
      </c>
      <c r="H1337" t="s">
        <v>24</v>
      </c>
    </row>
    <row r="1338" spans="1:9" x14ac:dyDescent="0.3">
      <c r="A1338" t="s">
        <v>82</v>
      </c>
      <c r="B1338" s="5">
        <f>12000/1000*B1334</f>
        <v>28.08</v>
      </c>
      <c r="C1338" s="3" t="s">
        <v>51</v>
      </c>
      <c r="D1338" t="s">
        <v>14</v>
      </c>
      <c r="F1338" t="s">
        <v>15</v>
      </c>
      <c r="G1338" t="s">
        <v>28</v>
      </c>
      <c r="H1338" t="s">
        <v>84</v>
      </c>
      <c r="I1338" t="s">
        <v>113</v>
      </c>
    </row>
    <row r="1339" spans="1:9" x14ac:dyDescent="0.3">
      <c r="A1339" t="s">
        <v>112</v>
      </c>
      <c r="B1339" s="5">
        <f>50/1000*B1334</f>
        <v>0.11699999999999999</v>
      </c>
      <c r="C1339" s="3" t="s">
        <v>51</v>
      </c>
      <c r="D1339" t="s">
        <v>14</v>
      </c>
      <c r="F1339" t="s">
        <v>15</v>
      </c>
      <c r="G1339" t="s">
        <v>28</v>
      </c>
      <c r="H1339" t="s">
        <v>115</v>
      </c>
      <c r="I1339" t="s">
        <v>114</v>
      </c>
    </row>
    <row r="1340" spans="1:9" ht="15.6" x14ac:dyDescent="0.3">
      <c r="A1340" s="4" t="s">
        <v>62</v>
      </c>
      <c r="B1340" s="5">
        <f>4/1000*B1334</f>
        <v>9.3600000000000003E-3</v>
      </c>
      <c r="C1340" t="s">
        <v>72</v>
      </c>
      <c r="D1340" t="s">
        <v>14</v>
      </c>
      <c r="F1340" t="s">
        <v>15</v>
      </c>
      <c r="G1340" t="s">
        <v>28</v>
      </c>
      <c r="H1340" s="4" t="s">
        <v>62</v>
      </c>
      <c r="I1340" t="s">
        <v>122</v>
      </c>
    </row>
    <row r="1341" spans="1:9" x14ac:dyDescent="0.3">
      <c r="A1341" t="s">
        <v>117</v>
      </c>
      <c r="B1341" s="5">
        <f>45*1.25/1000*B1334</f>
        <v>0.13162499999999999</v>
      </c>
      <c r="C1341" s="3" t="s">
        <v>51</v>
      </c>
      <c r="D1341" t="s">
        <v>14</v>
      </c>
      <c r="F1341" t="s">
        <v>15</v>
      </c>
      <c r="G1341" t="s">
        <v>28</v>
      </c>
      <c r="H1341" t="s">
        <v>118</v>
      </c>
      <c r="I1341" t="s">
        <v>123</v>
      </c>
    </row>
    <row r="1342" spans="1:9" x14ac:dyDescent="0.3">
      <c r="B1342" s="5"/>
    </row>
    <row r="1343" spans="1:9" x14ac:dyDescent="0.3">
      <c r="A1343" s="2" t="s">
        <v>0</v>
      </c>
      <c r="B1343" s="2" t="s">
        <v>124</v>
      </c>
    </row>
    <row r="1344" spans="1:9" x14ac:dyDescent="0.3">
      <c r="A1344" t="s">
        <v>1</v>
      </c>
      <c r="B1344">
        <v>1</v>
      </c>
    </row>
    <row r="1345" spans="1:9" x14ac:dyDescent="0.3">
      <c r="A1345" t="s">
        <v>2</v>
      </c>
      <c r="B1345" s="3" t="s">
        <v>149</v>
      </c>
    </row>
    <row r="1346" spans="1:9" x14ac:dyDescent="0.3">
      <c r="A1346" t="s">
        <v>4</v>
      </c>
      <c r="B1346" t="s">
        <v>5</v>
      </c>
    </row>
    <row r="1347" spans="1:9" x14ac:dyDescent="0.3">
      <c r="A1347" t="s">
        <v>6</v>
      </c>
      <c r="B1347" t="s">
        <v>14</v>
      </c>
    </row>
    <row r="1348" spans="1:9" x14ac:dyDescent="0.3">
      <c r="A1348" t="s">
        <v>11</v>
      </c>
      <c r="B1348" t="s">
        <v>72</v>
      </c>
    </row>
    <row r="1349" spans="1:9" x14ac:dyDescent="0.3">
      <c r="A1349" t="s">
        <v>46</v>
      </c>
      <c r="B1349" t="s">
        <v>128</v>
      </c>
    </row>
    <row r="1350" spans="1:9" x14ac:dyDescent="0.3">
      <c r="A1350" t="s">
        <v>26</v>
      </c>
      <c r="B1350" s="7" t="s">
        <v>120</v>
      </c>
    </row>
    <row r="1351" spans="1:9" x14ac:dyDescent="0.3">
      <c r="A1351" s="2" t="s">
        <v>8</v>
      </c>
    </row>
    <row r="1352" spans="1:9" x14ac:dyDescent="0.3">
      <c r="A1352" s="2" t="s">
        <v>9</v>
      </c>
      <c r="B1352" s="2" t="s">
        <v>10</v>
      </c>
      <c r="C1352" s="2" t="s">
        <v>11</v>
      </c>
      <c r="D1352" s="2" t="s">
        <v>6</v>
      </c>
      <c r="E1352" s="2" t="s">
        <v>12</v>
      </c>
      <c r="F1352" s="2" t="s">
        <v>4</v>
      </c>
      <c r="G1352" s="2" t="s">
        <v>25</v>
      </c>
      <c r="H1352" s="2" t="s">
        <v>2</v>
      </c>
      <c r="I1352" s="2" t="s">
        <v>46</v>
      </c>
    </row>
    <row r="1353" spans="1:9" x14ac:dyDescent="0.3">
      <c r="A1353" s="3" t="s">
        <v>124</v>
      </c>
      <c r="B1353" s="3">
        <v>1</v>
      </c>
      <c r="C1353" t="s">
        <v>72</v>
      </c>
      <c r="D1353" t="s">
        <v>14</v>
      </c>
      <c r="E1353" s="2"/>
      <c r="F1353" s="3" t="s">
        <v>21</v>
      </c>
      <c r="G1353" t="s">
        <v>81</v>
      </c>
      <c r="H1353" s="3" t="s">
        <v>149</v>
      </c>
    </row>
    <row r="1354" spans="1:9" x14ac:dyDescent="0.3">
      <c r="A1354" t="s">
        <v>13</v>
      </c>
      <c r="B1354" s="5">
        <v>2.29</v>
      </c>
      <c r="C1354" t="s">
        <v>72</v>
      </c>
      <c r="D1354" t="s">
        <v>14</v>
      </c>
      <c r="F1354" t="s">
        <v>15</v>
      </c>
      <c r="G1354" t="s">
        <v>81</v>
      </c>
      <c r="H1354" t="s">
        <v>16</v>
      </c>
    </row>
    <row r="1355" spans="1:9" x14ac:dyDescent="0.3">
      <c r="A1355" t="s">
        <v>78</v>
      </c>
      <c r="B1355" s="5">
        <v>0.43</v>
      </c>
      <c r="D1355" t="s">
        <v>14</v>
      </c>
      <c r="E1355" t="s">
        <v>18</v>
      </c>
      <c r="F1355" t="s">
        <v>19</v>
      </c>
      <c r="G1355" t="s">
        <v>27</v>
      </c>
      <c r="I1355" t="s">
        <v>110</v>
      </c>
    </row>
    <row r="1356" spans="1:9" x14ac:dyDescent="0.3">
      <c r="A1356" t="s">
        <v>109</v>
      </c>
      <c r="B1356" s="5">
        <f>(2.79*10)/1000*B1354</f>
        <v>6.3890999999999989E-2</v>
      </c>
      <c r="C1356" s="3" t="s">
        <v>51</v>
      </c>
      <c r="D1356" t="s">
        <v>17</v>
      </c>
      <c r="F1356" t="s">
        <v>15</v>
      </c>
      <c r="G1356" t="s">
        <v>28</v>
      </c>
      <c r="H1356" t="s">
        <v>52</v>
      </c>
      <c r="I1356" t="s">
        <v>111</v>
      </c>
    </row>
    <row r="1357" spans="1:9" x14ac:dyDescent="0.3">
      <c r="A1357" t="s">
        <v>54</v>
      </c>
      <c r="B1357" s="5">
        <f>30/1000*B1354</f>
        <v>6.8699999999999997E-2</v>
      </c>
      <c r="C1357" s="3" t="s">
        <v>72</v>
      </c>
      <c r="D1357" t="s">
        <v>7</v>
      </c>
      <c r="F1357" t="s">
        <v>15</v>
      </c>
      <c r="G1357" t="s">
        <v>28</v>
      </c>
      <c r="H1357" t="s">
        <v>24</v>
      </c>
    </row>
    <row r="1358" spans="1:9" x14ac:dyDescent="0.3">
      <c r="A1358" t="s">
        <v>82</v>
      </c>
      <c r="B1358" s="5">
        <f>12000/1000*B1354</f>
        <v>27.48</v>
      </c>
      <c r="C1358" s="3" t="s">
        <v>51</v>
      </c>
      <c r="D1358" t="s">
        <v>14</v>
      </c>
      <c r="F1358" t="s">
        <v>15</v>
      </c>
      <c r="G1358" t="s">
        <v>28</v>
      </c>
      <c r="H1358" t="s">
        <v>84</v>
      </c>
      <c r="I1358" t="s">
        <v>113</v>
      </c>
    </row>
    <row r="1359" spans="1:9" x14ac:dyDescent="0.3">
      <c r="A1359" t="s">
        <v>112</v>
      </c>
      <c r="B1359" s="5">
        <f>50/1000*B1354</f>
        <v>0.1145</v>
      </c>
      <c r="C1359" s="3" t="s">
        <v>51</v>
      </c>
      <c r="D1359" t="s">
        <v>14</v>
      </c>
      <c r="F1359" t="s">
        <v>15</v>
      </c>
      <c r="G1359" t="s">
        <v>28</v>
      </c>
      <c r="H1359" t="s">
        <v>115</v>
      </c>
      <c r="I1359" t="s">
        <v>114</v>
      </c>
    </row>
    <row r="1360" spans="1:9" ht="15.6" x14ac:dyDescent="0.3">
      <c r="A1360" s="4" t="s">
        <v>62</v>
      </c>
      <c r="B1360" s="5">
        <f>4/1000*B1354</f>
        <v>9.1599999999999997E-3</v>
      </c>
      <c r="C1360" t="s">
        <v>72</v>
      </c>
      <c r="D1360" t="s">
        <v>14</v>
      </c>
      <c r="F1360" t="s">
        <v>15</v>
      </c>
      <c r="G1360" t="s">
        <v>28</v>
      </c>
      <c r="H1360" s="4" t="s">
        <v>62</v>
      </c>
      <c r="I1360" t="s">
        <v>122</v>
      </c>
    </row>
    <row r="1361" spans="1:9" x14ac:dyDescent="0.3">
      <c r="A1361" t="s">
        <v>117</v>
      </c>
      <c r="B1361" s="5">
        <f>45*1.25/1000*B1354</f>
        <v>0.1288125</v>
      </c>
      <c r="C1361" s="3" t="s">
        <v>51</v>
      </c>
      <c r="D1361" t="s">
        <v>14</v>
      </c>
      <c r="F1361" t="s">
        <v>15</v>
      </c>
      <c r="G1361" t="s">
        <v>28</v>
      </c>
      <c r="H1361" t="s">
        <v>118</v>
      </c>
      <c r="I1361" t="s">
        <v>123</v>
      </c>
    </row>
    <row r="1362" spans="1:9" x14ac:dyDescent="0.3">
      <c r="B1362" s="5"/>
    </row>
    <row r="1363" spans="1:9" x14ac:dyDescent="0.3">
      <c r="A1363" s="2" t="s">
        <v>0</v>
      </c>
      <c r="B1363" s="2" t="s">
        <v>125</v>
      </c>
    </row>
    <row r="1364" spans="1:9" x14ac:dyDescent="0.3">
      <c r="A1364" t="s">
        <v>1</v>
      </c>
      <c r="B1364">
        <v>1</v>
      </c>
    </row>
    <row r="1365" spans="1:9" x14ac:dyDescent="0.3">
      <c r="A1365" t="s">
        <v>2</v>
      </c>
      <c r="B1365" s="3" t="s">
        <v>150</v>
      </c>
    </row>
    <row r="1366" spans="1:9" x14ac:dyDescent="0.3">
      <c r="A1366" t="s">
        <v>4</v>
      </c>
      <c r="B1366" t="s">
        <v>5</v>
      </c>
    </row>
    <row r="1367" spans="1:9" x14ac:dyDescent="0.3">
      <c r="A1367" t="s">
        <v>6</v>
      </c>
      <c r="B1367" t="s">
        <v>14</v>
      </c>
    </row>
    <row r="1368" spans="1:9" x14ac:dyDescent="0.3">
      <c r="A1368" t="s">
        <v>11</v>
      </c>
      <c r="B1368" t="s">
        <v>72</v>
      </c>
    </row>
    <row r="1369" spans="1:9" x14ac:dyDescent="0.3">
      <c r="A1369" t="s">
        <v>46</v>
      </c>
      <c r="B1369" t="s">
        <v>129</v>
      </c>
    </row>
    <row r="1370" spans="1:9" x14ac:dyDescent="0.3">
      <c r="A1370" t="s">
        <v>26</v>
      </c>
      <c r="B1370" s="7" t="s">
        <v>120</v>
      </c>
    </row>
    <row r="1371" spans="1:9" x14ac:dyDescent="0.3">
      <c r="A1371" s="2" t="s">
        <v>8</v>
      </c>
    </row>
    <row r="1372" spans="1:9" x14ac:dyDescent="0.3">
      <c r="A1372" s="2" t="s">
        <v>9</v>
      </c>
      <c r="B1372" s="2" t="s">
        <v>10</v>
      </c>
      <c r="C1372" s="2" t="s">
        <v>11</v>
      </c>
      <c r="D1372" s="2" t="s">
        <v>6</v>
      </c>
      <c r="E1372" s="2" t="s">
        <v>12</v>
      </c>
      <c r="F1372" s="2" t="s">
        <v>4</v>
      </c>
      <c r="G1372" s="2" t="s">
        <v>25</v>
      </c>
      <c r="H1372" s="2" t="s">
        <v>2</v>
      </c>
      <c r="I1372" s="2" t="s">
        <v>46</v>
      </c>
    </row>
    <row r="1373" spans="1:9" x14ac:dyDescent="0.3">
      <c r="A1373" s="3" t="s">
        <v>124</v>
      </c>
      <c r="B1373" s="3">
        <v>1</v>
      </c>
      <c r="C1373" t="s">
        <v>72</v>
      </c>
      <c r="D1373" t="s">
        <v>14</v>
      </c>
      <c r="E1373" s="2"/>
      <c r="F1373" s="3" t="s">
        <v>21</v>
      </c>
      <c r="G1373" t="s">
        <v>81</v>
      </c>
      <c r="H1373" s="3" t="s">
        <v>150</v>
      </c>
    </row>
    <row r="1374" spans="1:9" x14ac:dyDescent="0.3">
      <c r="A1374" t="s">
        <v>13</v>
      </c>
      <c r="B1374" s="5">
        <v>2.29</v>
      </c>
      <c r="C1374" t="s">
        <v>72</v>
      </c>
      <c r="D1374" t="s">
        <v>14</v>
      </c>
      <c r="F1374" t="s">
        <v>15</v>
      </c>
      <c r="G1374" t="s">
        <v>81</v>
      </c>
      <c r="H1374" t="s">
        <v>16</v>
      </c>
    </row>
    <row r="1375" spans="1:9" x14ac:dyDescent="0.3">
      <c r="A1375" t="s">
        <v>78</v>
      </c>
      <c r="B1375" s="5">
        <v>0.43</v>
      </c>
      <c r="D1375" t="s">
        <v>14</v>
      </c>
      <c r="E1375" t="s">
        <v>18</v>
      </c>
      <c r="F1375" t="s">
        <v>19</v>
      </c>
      <c r="G1375" t="s">
        <v>27</v>
      </c>
      <c r="I1375" t="s">
        <v>110</v>
      </c>
    </row>
    <row r="1376" spans="1:9" x14ac:dyDescent="0.3">
      <c r="A1376" t="s">
        <v>109</v>
      </c>
      <c r="B1376" s="5">
        <f>(2.79*10)/1000*B1374</f>
        <v>6.3890999999999989E-2</v>
      </c>
      <c r="C1376" s="3" t="s">
        <v>51</v>
      </c>
      <c r="D1376" t="s">
        <v>17</v>
      </c>
      <c r="F1376" t="s">
        <v>15</v>
      </c>
      <c r="G1376" t="s">
        <v>28</v>
      </c>
      <c r="H1376" t="s">
        <v>52</v>
      </c>
      <c r="I1376" t="s">
        <v>111</v>
      </c>
    </row>
    <row r="1377" spans="1:9" x14ac:dyDescent="0.3">
      <c r="A1377" t="s">
        <v>54</v>
      </c>
      <c r="B1377" s="5">
        <f>30/1000*B1374</f>
        <v>6.8699999999999997E-2</v>
      </c>
      <c r="C1377" s="3" t="s">
        <v>72</v>
      </c>
      <c r="D1377" t="s">
        <v>7</v>
      </c>
      <c r="F1377" t="s">
        <v>15</v>
      </c>
      <c r="G1377" t="s">
        <v>28</v>
      </c>
      <c r="H1377" t="s">
        <v>24</v>
      </c>
    </row>
    <row r="1378" spans="1:9" x14ac:dyDescent="0.3">
      <c r="A1378" t="s">
        <v>82</v>
      </c>
      <c r="B1378" s="5">
        <f>12000/1000*B1374</f>
        <v>27.48</v>
      </c>
      <c r="C1378" s="3" t="s">
        <v>51</v>
      </c>
      <c r="D1378" t="s">
        <v>14</v>
      </c>
      <c r="F1378" t="s">
        <v>15</v>
      </c>
      <c r="G1378" t="s">
        <v>28</v>
      </c>
      <c r="H1378" t="s">
        <v>84</v>
      </c>
      <c r="I1378" t="s">
        <v>113</v>
      </c>
    </row>
    <row r="1379" spans="1:9" x14ac:dyDescent="0.3">
      <c r="A1379" t="s">
        <v>112</v>
      </c>
      <c r="B1379" s="5">
        <f>50/1000*B1374</f>
        <v>0.1145</v>
      </c>
      <c r="C1379" s="3" t="s">
        <v>51</v>
      </c>
      <c r="D1379" t="s">
        <v>14</v>
      </c>
      <c r="F1379" t="s">
        <v>15</v>
      </c>
      <c r="G1379" t="s">
        <v>28</v>
      </c>
      <c r="H1379" t="s">
        <v>115</v>
      </c>
      <c r="I1379" t="s">
        <v>114</v>
      </c>
    </row>
    <row r="1380" spans="1:9" ht="15.6" x14ac:dyDescent="0.3">
      <c r="A1380" s="4" t="s">
        <v>62</v>
      </c>
      <c r="B1380" s="5">
        <f>4/1000*B1374</f>
        <v>9.1599999999999997E-3</v>
      </c>
      <c r="C1380" t="s">
        <v>72</v>
      </c>
      <c r="D1380" t="s">
        <v>14</v>
      </c>
      <c r="F1380" t="s">
        <v>15</v>
      </c>
      <c r="G1380" t="s">
        <v>28</v>
      </c>
      <c r="H1380" s="4" t="s">
        <v>62</v>
      </c>
      <c r="I1380" t="s">
        <v>122</v>
      </c>
    </row>
    <row r="1381" spans="1:9" x14ac:dyDescent="0.3">
      <c r="A1381" t="s">
        <v>117</v>
      </c>
      <c r="B1381" s="5">
        <f>45*1.25/1000*B1374</f>
        <v>0.1288125</v>
      </c>
      <c r="C1381" s="3" t="s">
        <v>51</v>
      </c>
      <c r="D1381" t="s">
        <v>14</v>
      </c>
      <c r="F1381" t="s">
        <v>15</v>
      </c>
      <c r="G1381" t="s">
        <v>28</v>
      </c>
      <c r="H1381" t="s">
        <v>118</v>
      </c>
      <c r="I1381" t="s">
        <v>123</v>
      </c>
    </row>
    <row r="1382" spans="1:9" x14ac:dyDescent="0.3">
      <c r="B1382" s="5"/>
    </row>
    <row r="1383" spans="1:9" x14ac:dyDescent="0.3">
      <c r="A1383" s="2" t="s">
        <v>0</v>
      </c>
      <c r="B1383" s="2" t="s">
        <v>130</v>
      </c>
    </row>
    <row r="1384" spans="1:9" x14ac:dyDescent="0.3">
      <c r="A1384" t="s">
        <v>1</v>
      </c>
      <c r="B1384">
        <v>1</v>
      </c>
    </row>
    <row r="1385" spans="1:9" x14ac:dyDescent="0.3">
      <c r="A1385" t="s">
        <v>2</v>
      </c>
      <c r="B1385" s="3" t="s">
        <v>148</v>
      </c>
    </row>
    <row r="1386" spans="1:9" x14ac:dyDescent="0.3">
      <c r="A1386" t="s">
        <v>4</v>
      </c>
      <c r="B1386" t="s">
        <v>5</v>
      </c>
    </row>
    <row r="1387" spans="1:9" x14ac:dyDescent="0.3">
      <c r="A1387" t="s">
        <v>6</v>
      </c>
      <c r="B1387" t="s">
        <v>14</v>
      </c>
    </row>
    <row r="1388" spans="1:9" x14ac:dyDescent="0.3">
      <c r="A1388" t="s">
        <v>11</v>
      </c>
      <c r="B1388" t="s">
        <v>72</v>
      </c>
    </row>
    <row r="1389" spans="1:9" x14ac:dyDescent="0.3">
      <c r="A1389" t="s">
        <v>46</v>
      </c>
      <c r="B1389" t="s">
        <v>134</v>
      </c>
    </row>
    <row r="1390" spans="1:9" x14ac:dyDescent="0.3">
      <c r="A1390" t="s">
        <v>26</v>
      </c>
      <c r="B1390" s="7" t="s">
        <v>120</v>
      </c>
    </row>
    <row r="1391" spans="1:9" x14ac:dyDescent="0.3">
      <c r="A1391" s="2" t="s">
        <v>8</v>
      </c>
    </row>
    <row r="1392" spans="1:9" x14ac:dyDescent="0.3">
      <c r="A1392" s="2" t="s">
        <v>9</v>
      </c>
      <c r="B1392" s="2" t="s">
        <v>10</v>
      </c>
      <c r="C1392" s="2" t="s">
        <v>11</v>
      </c>
      <c r="D1392" s="2" t="s">
        <v>6</v>
      </c>
      <c r="E1392" s="2" t="s">
        <v>12</v>
      </c>
      <c r="F1392" s="2" t="s">
        <v>4</v>
      </c>
      <c r="G1392" s="2" t="s">
        <v>25</v>
      </c>
      <c r="H1392" s="2" t="s">
        <v>2</v>
      </c>
      <c r="I1392" s="2" t="s">
        <v>46</v>
      </c>
    </row>
    <row r="1393" spans="1:9" x14ac:dyDescent="0.3">
      <c r="A1393" s="3" t="s">
        <v>130</v>
      </c>
      <c r="B1393" s="3">
        <v>1</v>
      </c>
      <c r="C1393" t="s">
        <v>72</v>
      </c>
      <c r="D1393" t="s">
        <v>14</v>
      </c>
      <c r="E1393" s="2"/>
      <c r="F1393" s="3" t="s">
        <v>21</v>
      </c>
      <c r="G1393" t="s">
        <v>81</v>
      </c>
      <c r="H1393" s="3" t="s">
        <v>148</v>
      </c>
    </row>
    <row r="1394" spans="1:9" x14ac:dyDescent="0.3">
      <c r="A1394" t="s">
        <v>13</v>
      </c>
      <c r="B1394" s="5">
        <v>0.92</v>
      </c>
      <c r="C1394" t="s">
        <v>72</v>
      </c>
      <c r="D1394" t="s">
        <v>14</v>
      </c>
      <c r="F1394" t="s">
        <v>15</v>
      </c>
      <c r="G1394" t="s">
        <v>81</v>
      </c>
      <c r="H1394" t="s">
        <v>16</v>
      </c>
    </row>
    <row r="1395" spans="1:9" x14ac:dyDescent="0.3">
      <c r="A1395" t="s">
        <v>138</v>
      </c>
      <c r="B1395" s="5">
        <v>1.52</v>
      </c>
      <c r="D1395" t="s">
        <v>14</v>
      </c>
      <c r="E1395" t="s">
        <v>139</v>
      </c>
      <c r="F1395" t="s">
        <v>19</v>
      </c>
      <c r="G1395" t="s">
        <v>27</v>
      </c>
      <c r="I1395" t="s">
        <v>110</v>
      </c>
    </row>
    <row r="1396" spans="1:9" x14ac:dyDescent="0.3">
      <c r="A1396" t="s">
        <v>109</v>
      </c>
      <c r="B1396" s="5">
        <f>(2.79*10)/1000*B1394</f>
        <v>2.5668E-2</v>
      </c>
      <c r="C1396" s="3" t="s">
        <v>51</v>
      </c>
      <c r="D1396" t="s">
        <v>17</v>
      </c>
      <c r="F1396" t="s">
        <v>15</v>
      </c>
      <c r="G1396" t="s">
        <v>28</v>
      </c>
      <c r="H1396" t="s">
        <v>52</v>
      </c>
      <c r="I1396" t="s">
        <v>111</v>
      </c>
    </row>
    <row r="1397" spans="1:9" x14ac:dyDescent="0.3">
      <c r="A1397" t="s">
        <v>54</v>
      </c>
      <c r="B1397" s="5">
        <f>30/1000*B1394</f>
        <v>2.76E-2</v>
      </c>
      <c r="C1397" s="3" t="s">
        <v>72</v>
      </c>
      <c r="D1397" t="s">
        <v>7</v>
      </c>
      <c r="F1397" t="s">
        <v>15</v>
      </c>
      <c r="G1397" t="s">
        <v>28</v>
      </c>
      <c r="H1397" t="s">
        <v>24</v>
      </c>
    </row>
    <row r="1398" spans="1:9" x14ac:dyDescent="0.3">
      <c r="A1398" t="s">
        <v>82</v>
      </c>
      <c r="B1398" s="5">
        <f>12000/1000*B1394</f>
        <v>11.040000000000001</v>
      </c>
      <c r="C1398" s="3" t="s">
        <v>51</v>
      </c>
      <c r="D1398" t="s">
        <v>14</v>
      </c>
      <c r="F1398" t="s">
        <v>15</v>
      </c>
      <c r="G1398" t="s">
        <v>28</v>
      </c>
      <c r="H1398" t="s">
        <v>84</v>
      </c>
      <c r="I1398" t="s">
        <v>113</v>
      </c>
    </row>
    <row r="1399" spans="1:9" x14ac:dyDescent="0.3">
      <c r="A1399" t="s">
        <v>112</v>
      </c>
      <c r="B1399" s="5">
        <f>50/1000*B1394</f>
        <v>4.6000000000000006E-2</v>
      </c>
      <c r="C1399" s="3" t="s">
        <v>51</v>
      </c>
      <c r="D1399" t="s">
        <v>14</v>
      </c>
      <c r="F1399" t="s">
        <v>15</v>
      </c>
      <c r="G1399" t="s">
        <v>28</v>
      </c>
      <c r="H1399" t="s">
        <v>115</v>
      </c>
      <c r="I1399" t="s">
        <v>114</v>
      </c>
    </row>
    <row r="1400" spans="1:9" ht="15.6" x14ac:dyDescent="0.3">
      <c r="A1400" s="4" t="s">
        <v>62</v>
      </c>
      <c r="B1400" s="5">
        <f>4/1000*B1394</f>
        <v>3.6800000000000001E-3</v>
      </c>
      <c r="C1400" t="s">
        <v>72</v>
      </c>
      <c r="D1400" t="s">
        <v>14</v>
      </c>
      <c r="F1400" t="s">
        <v>15</v>
      </c>
      <c r="G1400" t="s">
        <v>28</v>
      </c>
      <c r="H1400" s="4" t="s">
        <v>62</v>
      </c>
      <c r="I1400" t="s">
        <v>116</v>
      </c>
    </row>
    <row r="1401" spans="1:9" x14ac:dyDescent="0.3">
      <c r="A1401" t="s">
        <v>117</v>
      </c>
      <c r="B1401" s="5">
        <f>45*1.25/1000*B1394</f>
        <v>5.1750000000000004E-2</v>
      </c>
      <c r="C1401" s="3" t="s">
        <v>51</v>
      </c>
      <c r="D1401" t="s">
        <v>14</v>
      </c>
      <c r="F1401" t="s">
        <v>15</v>
      </c>
      <c r="G1401" t="s">
        <v>28</v>
      </c>
      <c r="H1401" t="s">
        <v>118</v>
      </c>
      <c r="I1401" t="s">
        <v>119</v>
      </c>
    </row>
    <row r="1403" spans="1:9" x14ac:dyDescent="0.3">
      <c r="A1403" s="2" t="s">
        <v>0</v>
      </c>
      <c r="B1403" s="2" t="s">
        <v>131</v>
      </c>
    </row>
    <row r="1404" spans="1:9" x14ac:dyDescent="0.3">
      <c r="A1404" t="s">
        <v>1</v>
      </c>
      <c r="B1404">
        <v>1</v>
      </c>
    </row>
    <row r="1405" spans="1:9" x14ac:dyDescent="0.3">
      <c r="A1405" t="s">
        <v>2</v>
      </c>
      <c r="B1405" s="3" t="s">
        <v>80</v>
      </c>
    </row>
    <row r="1406" spans="1:9" x14ac:dyDescent="0.3">
      <c r="A1406" t="s">
        <v>4</v>
      </c>
      <c r="B1406" t="s">
        <v>5</v>
      </c>
    </row>
    <row r="1407" spans="1:9" x14ac:dyDescent="0.3">
      <c r="A1407" t="s">
        <v>6</v>
      </c>
      <c r="B1407" t="s">
        <v>14</v>
      </c>
    </row>
    <row r="1408" spans="1:9" x14ac:dyDescent="0.3">
      <c r="A1408" t="s">
        <v>11</v>
      </c>
      <c r="B1408" t="s">
        <v>72</v>
      </c>
    </row>
    <row r="1409" spans="1:9" x14ac:dyDescent="0.3">
      <c r="A1409" t="s">
        <v>46</v>
      </c>
      <c r="B1409" t="s">
        <v>135</v>
      </c>
    </row>
    <row r="1410" spans="1:9" x14ac:dyDescent="0.3">
      <c r="A1410" t="s">
        <v>26</v>
      </c>
      <c r="B1410" s="7" t="s">
        <v>120</v>
      </c>
    </row>
    <row r="1411" spans="1:9" x14ac:dyDescent="0.3">
      <c r="A1411" s="2" t="s">
        <v>8</v>
      </c>
    </row>
    <row r="1412" spans="1:9" x14ac:dyDescent="0.3">
      <c r="A1412" s="2" t="s">
        <v>9</v>
      </c>
      <c r="B1412" s="2" t="s">
        <v>10</v>
      </c>
      <c r="C1412" s="2" t="s">
        <v>11</v>
      </c>
      <c r="D1412" s="2" t="s">
        <v>6</v>
      </c>
      <c r="E1412" s="2" t="s">
        <v>12</v>
      </c>
      <c r="F1412" s="2" t="s">
        <v>4</v>
      </c>
      <c r="G1412" s="2" t="s">
        <v>25</v>
      </c>
      <c r="H1412" s="2" t="s">
        <v>2</v>
      </c>
      <c r="I1412" s="2" t="s">
        <v>46</v>
      </c>
    </row>
    <row r="1413" spans="1:9" x14ac:dyDescent="0.3">
      <c r="A1413" s="3" t="s">
        <v>131</v>
      </c>
      <c r="B1413" s="3">
        <v>1</v>
      </c>
      <c r="C1413" t="s">
        <v>72</v>
      </c>
      <c r="D1413" t="s">
        <v>14</v>
      </c>
      <c r="E1413" s="2"/>
      <c r="F1413" s="3" t="s">
        <v>21</v>
      </c>
      <c r="G1413" t="s">
        <v>81</v>
      </c>
      <c r="H1413" s="3" t="s">
        <v>80</v>
      </c>
    </row>
    <row r="1414" spans="1:9" x14ac:dyDescent="0.3">
      <c r="A1414" t="s">
        <v>13</v>
      </c>
      <c r="B1414" s="5">
        <v>2.37</v>
      </c>
      <c r="C1414" t="s">
        <v>72</v>
      </c>
      <c r="D1414" t="s">
        <v>14</v>
      </c>
      <c r="F1414" t="s">
        <v>15</v>
      </c>
      <c r="G1414" t="s">
        <v>81</v>
      </c>
      <c r="H1414" t="s">
        <v>16</v>
      </c>
    </row>
    <row r="1415" spans="1:9" x14ac:dyDescent="0.3">
      <c r="A1415" t="s">
        <v>78</v>
      </c>
      <c r="B1415" s="5">
        <v>0.52</v>
      </c>
      <c r="D1415" t="s">
        <v>14</v>
      </c>
      <c r="E1415" t="s">
        <v>18</v>
      </c>
      <c r="F1415" t="s">
        <v>19</v>
      </c>
      <c r="G1415" t="s">
        <v>27</v>
      </c>
      <c r="I1415" t="s">
        <v>110</v>
      </c>
    </row>
    <row r="1416" spans="1:9" x14ac:dyDescent="0.3">
      <c r="A1416" t="s">
        <v>109</v>
      </c>
      <c r="B1416" s="5">
        <f>(2.79*10)/1000*B1414</f>
        <v>6.6123000000000001E-2</v>
      </c>
      <c r="C1416" s="3" t="s">
        <v>51</v>
      </c>
      <c r="D1416" t="s">
        <v>17</v>
      </c>
      <c r="F1416" t="s">
        <v>15</v>
      </c>
      <c r="G1416" t="s">
        <v>28</v>
      </c>
      <c r="H1416" t="s">
        <v>52</v>
      </c>
      <c r="I1416" t="s">
        <v>111</v>
      </c>
    </row>
    <row r="1417" spans="1:9" x14ac:dyDescent="0.3">
      <c r="A1417" t="s">
        <v>54</v>
      </c>
      <c r="B1417" s="5">
        <f>30/1000*B1414</f>
        <v>7.1099999999999997E-2</v>
      </c>
      <c r="C1417" s="3" t="s">
        <v>72</v>
      </c>
      <c r="D1417" t="s">
        <v>7</v>
      </c>
      <c r="F1417" t="s">
        <v>15</v>
      </c>
      <c r="G1417" t="s">
        <v>28</v>
      </c>
      <c r="H1417" t="s">
        <v>24</v>
      </c>
    </row>
    <row r="1418" spans="1:9" x14ac:dyDescent="0.3">
      <c r="A1418" t="s">
        <v>82</v>
      </c>
      <c r="B1418" s="5">
        <f>12000/1000*B1414</f>
        <v>28.44</v>
      </c>
      <c r="C1418" s="3" t="s">
        <v>51</v>
      </c>
      <c r="D1418" t="s">
        <v>14</v>
      </c>
      <c r="F1418" t="s">
        <v>15</v>
      </c>
      <c r="G1418" t="s">
        <v>28</v>
      </c>
      <c r="H1418" t="s">
        <v>84</v>
      </c>
      <c r="I1418" t="s">
        <v>113</v>
      </c>
    </row>
    <row r="1419" spans="1:9" x14ac:dyDescent="0.3">
      <c r="A1419" t="s">
        <v>112</v>
      </c>
      <c r="B1419" s="5">
        <f>50/1000*B1414</f>
        <v>0.11850000000000001</v>
      </c>
      <c r="C1419" s="3" t="s">
        <v>51</v>
      </c>
      <c r="D1419" t="s">
        <v>14</v>
      </c>
      <c r="F1419" t="s">
        <v>15</v>
      </c>
      <c r="G1419" t="s">
        <v>28</v>
      </c>
      <c r="H1419" t="s">
        <v>115</v>
      </c>
      <c r="I1419" t="s">
        <v>114</v>
      </c>
    </row>
    <row r="1420" spans="1:9" ht="15.6" x14ac:dyDescent="0.3">
      <c r="A1420" s="4" t="s">
        <v>62</v>
      </c>
      <c r="B1420" s="5">
        <f>4/1000*B1414</f>
        <v>9.4800000000000006E-3</v>
      </c>
      <c r="C1420" t="s">
        <v>72</v>
      </c>
      <c r="D1420" t="s">
        <v>14</v>
      </c>
      <c r="F1420" t="s">
        <v>15</v>
      </c>
      <c r="G1420" t="s">
        <v>28</v>
      </c>
      <c r="H1420" s="4" t="s">
        <v>62</v>
      </c>
      <c r="I1420" t="s">
        <v>122</v>
      </c>
    </row>
    <row r="1421" spans="1:9" x14ac:dyDescent="0.3">
      <c r="A1421" t="s">
        <v>117</v>
      </c>
      <c r="B1421" s="5">
        <f>45*1.25/1000*B1414</f>
        <v>0.1333125</v>
      </c>
      <c r="C1421" s="3" t="s">
        <v>51</v>
      </c>
      <c r="D1421" t="s">
        <v>14</v>
      </c>
      <c r="F1421" t="s">
        <v>15</v>
      </c>
      <c r="G1421" t="s">
        <v>28</v>
      </c>
      <c r="H1421" t="s">
        <v>118</v>
      </c>
      <c r="I1421" t="s">
        <v>123</v>
      </c>
    </row>
    <row r="1422" spans="1:9" x14ac:dyDescent="0.3">
      <c r="B1422" s="5"/>
    </row>
    <row r="1423" spans="1:9" x14ac:dyDescent="0.3">
      <c r="A1423" s="2" t="s">
        <v>0</v>
      </c>
      <c r="B1423" s="2" t="s">
        <v>132</v>
      </c>
    </row>
    <row r="1424" spans="1:9" x14ac:dyDescent="0.3">
      <c r="A1424" t="s">
        <v>1</v>
      </c>
      <c r="B1424">
        <v>1</v>
      </c>
    </row>
    <row r="1425" spans="1:9" x14ac:dyDescent="0.3">
      <c r="A1425" t="s">
        <v>2</v>
      </c>
      <c r="B1425" s="3" t="s">
        <v>149</v>
      </c>
    </row>
    <row r="1426" spans="1:9" x14ac:dyDescent="0.3">
      <c r="A1426" t="s">
        <v>4</v>
      </c>
      <c r="B1426" t="s">
        <v>5</v>
      </c>
    </row>
    <row r="1427" spans="1:9" x14ac:dyDescent="0.3">
      <c r="A1427" t="s">
        <v>6</v>
      </c>
      <c r="B1427" t="s">
        <v>14</v>
      </c>
    </row>
    <row r="1428" spans="1:9" x14ac:dyDescent="0.3">
      <c r="A1428" t="s">
        <v>11</v>
      </c>
      <c r="B1428" t="s">
        <v>72</v>
      </c>
    </row>
    <row r="1429" spans="1:9" x14ac:dyDescent="0.3">
      <c r="A1429" t="s">
        <v>46</v>
      </c>
      <c r="B1429" t="s">
        <v>136</v>
      </c>
    </row>
    <row r="1430" spans="1:9" x14ac:dyDescent="0.3">
      <c r="A1430" t="s">
        <v>26</v>
      </c>
      <c r="B1430" s="7" t="s">
        <v>120</v>
      </c>
    </row>
    <row r="1431" spans="1:9" x14ac:dyDescent="0.3">
      <c r="A1431" s="2" t="s">
        <v>8</v>
      </c>
    </row>
    <row r="1432" spans="1:9" x14ac:dyDescent="0.3">
      <c r="A1432" s="2" t="s">
        <v>9</v>
      </c>
      <c r="B1432" s="2" t="s">
        <v>10</v>
      </c>
      <c r="C1432" s="2" t="s">
        <v>11</v>
      </c>
      <c r="D1432" s="2" t="s">
        <v>6</v>
      </c>
      <c r="E1432" s="2" t="s">
        <v>12</v>
      </c>
      <c r="F1432" s="2" t="s">
        <v>4</v>
      </c>
      <c r="G1432" s="2" t="s">
        <v>25</v>
      </c>
      <c r="H1432" s="2" t="s">
        <v>2</v>
      </c>
      <c r="I1432" s="2" t="s">
        <v>46</v>
      </c>
    </row>
    <row r="1433" spans="1:9" x14ac:dyDescent="0.3">
      <c r="A1433" s="3" t="s">
        <v>132</v>
      </c>
      <c r="B1433" s="3">
        <v>1</v>
      </c>
      <c r="C1433" t="s">
        <v>72</v>
      </c>
      <c r="D1433" t="s">
        <v>14</v>
      </c>
      <c r="E1433" s="2"/>
      <c r="F1433" s="3" t="s">
        <v>21</v>
      </c>
      <c r="G1433" t="s">
        <v>81</v>
      </c>
      <c r="H1433" s="3" t="s">
        <v>149</v>
      </c>
    </row>
    <row r="1434" spans="1:9" x14ac:dyDescent="0.3">
      <c r="A1434" t="s">
        <v>13</v>
      </c>
      <c r="B1434" s="5">
        <v>1.34</v>
      </c>
      <c r="C1434" t="s">
        <v>72</v>
      </c>
      <c r="D1434" t="s">
        <v>14</v>
      </c>
      <c r="F1434" t="s">
        <v>15</v>
      </c>
      <c r="G1434" t="s">
        <v>81</v>
      </c>
      <c r="H1434" t="s">
        <v>16</v>
      </c>
    </row>
    <row r="1435" spans="1:9" x14ac:dyDescent="0.3">
      <c r="A1435" t="s">
        <v>138</v>
      </c>
      <c r="B1435" s="5">
        <v>1.06</v>
      </c>
      <c r="D1435" t="s">
        <v>14</v>
      </c>
      <c r="E1435" t="s">
        <v>139</v>
      </c>
      <c r="F1435" t="s">
        <v>19</v>
      </c>
      <c r="G1435" t="s">
        <v>27</v>
      </c>
      <c r="I1435" t="s">
        <v>110</v>
      </c>
    </row>
    <row r="1436" spans="1:9" x14ac:dyDescent="0.3">
      <c r="A1436" t="s">
        <v>109</v>
      </c>
      <c r="B1436" s="5">
        <f>(2.79*10)/1000*B1434</f>
        <v>3.7386000000000003E-2</v>
      </c>
      <c r="C1436" s="3" t="s">
        <v>51</v>
      </c>
      <c r="D1436" t="s">
        <v>17</v>
      </c>
      <c r="F1436" t="s">
        <v>15</v>
      </c>
      <c r="G1436" t="s">
        <v>28</v>
      </c>
      <c r="H1436" t="s">
        <v>52</v>
      </c>
      <c r="I1436" t="s">
        <v>111</v>
      </c>
    </row>
    <row r="1437" spans="1:9" x14ac:dyDescent="0.3">
      <c r="A1437" t="s">
        <v>54</v>
      </c>
      <c r="B1437" s="5">
        <f>30/1000*B1434</f>
        <v>4.02E-2</v>
      </c>
      <c r="C1437" s="3" t="s">
        <v>72</v>
      </c>
      <c r="D1437" t="s">
        <v>7</v>
      </c>
      <c r="F1437" t="s">
        <v>15</v>
      </c>
      <c r="G1437" t="s">
        <v>28</v>
      </c>
      <c r="H1437" t="s">
        <v>24</v>
      </c>
    </row>
    <row r="1438" spans="1:9" x14ac:dyDescent="0.3">
      <c r="A1438" t="s">
        <v>82</v>
      </c>
      <c r="B1438" s="5">
        <f>12000/1000*B1434</f>
        <v>16.080000000000002</v>
      </c>
      <c r="C1438" s="3" t="s">
        <v>51</v>
      </c>
      <c r="D1438" t="s">
        <v>14</v>
      </c>
      <c r="F1438" t="s">
        <v>15</v>
      </c>
      <c r="G1438" t="s">
        <v>28</v>
      </c>
      <c r="H1438" t="s">
        <v>84</v>
      </c>
      <c r="I1438" t="s">
        <v>113</v>
      </c>
    </row>
    <row r="1439" spans="1:9" x14ac:dyDescent="0.3">
      <c r="A1439" t="s">
        <v>112</v>
      </c>
      <c r="B1439" s="5">
        <f>50/1000*B1434</f>
        <v>6.7000000000000004E-2</v>
      </c>
      <c r="C1439" s="3" t="s">
        <v>51</v>
      </c>
      <c r="D1439" t="s">
        <v>14</v>
      </c>
      <c r="F1439" t="s">
        <v>15</v>
      </c>
      <c r="G1439" t="s">
        <v>28</v>
      </c>
      <c r="H1439" t="s">
        <v>115</v>
      </c>
      <c r="I1439" t="s">
        <v>114</v>
      </c>
    </row>
    <row r="1440" spans="1:9" ht="15.6" x14ac:dyDescent="0.3">
      <c r="A1440" s="4" t="s">
        <v>62</v>
      </c>
      <c r="B1440" s="5">
        <f>4/1000*B1434</f>
        <v>5.3600000000000002E-3</v>
      </c>
      <c r="C1440" t="s">
        <v>72</v>
      </c>
      <c r="D1440" t="s">
        <v>14</v>
      </c>
      <c r="F1440" t="s">
        <v>15</v>
      </c>
      <c r="G1440" t="s">
        <v>28</v>
      </c>
      <c r="H1440" s="4" t="s">
        <v>62</v>
      </c>
      <c r="I1440" t="s">
        <v>122</v>
      </c>
    </row>
    <row r="1441" spans="1:9" x14ac:dyDescent="0.3">
      <c r="A1441" t="s">
        <v>117</v>
      </c>
      <c r="B1441" s="5">
        <f>45*1.25/1000*B1434</f>
        <v>7.5375000000000011E-2</v>
      </c>
      <c r="C1441" s="3" t="s">
        <v>51</v>
      </c>
      <c r="D1441" t="s">
        <v>14</v>
      </c>
      <c r="F1441" t="s">
        <v>15</v>
      </c>
      <c r="G1441" t="s">
        <v>28</v>
      </c>
      <c r="H1441" t="s">
        <v>118</v>
      </c>
      <c r="I1441" t="s">
        <v>123</v>
      </c>
    </row>
    <row r="1442" spans="1:9" x14ac:dyDescent="0.3">
      <c r="B1442" s="5"/>
    </row>
    <row r="1443" spans="1:9" x14ac:dyDescent="0.3">
      <c r="A1443" s="2" t="s">
        <v>0</v>
      </c>
      <c r="B1443" s="2" t="s">
        <v>133</v>
      </c>
    </row>
    <row r="1444" spans="1:9" x14ac:dyDescent="0.3">
      <c r="A1444" t="s">
        <v>1</v>
      </c>
      <c r="B1444">
        <v>1</v>
      </c>
    </row>
    <row r="1445" spans="1:9" x14ac:dyDescent="0.3">
      <c r="A1445" t="s">
        <v>2</v>
      </c>
      <c r="B1445" s="3" t="s">
        <v>150</v>
      </c>
    </row>
    <row r="1446" spans="1:9" x14ac:dyDescent="0.3">
      <c r="A1446" t="s">
        <v>4</v>
      </c>
      <c r="B1446" t="s">
        <v>5</v>
      </c>
    </row>
    <row r="1447" spans="1:9" x14ac:dyDescent="0.3">
      <c r="A1447" t="s">
        <v>6</v>
      </c>
      <c r="B1447" t="s">
        <v>14</v>
      </c>
    </row>
    <row r="1448" spans="1:9" x14ac:dyDescent="0.3">
      <c r="A1448" t="s">
        <v>11</v>
      </c>
      <c r="B1448" t="s">
        <v>72</v>
      </c>
    </row>
    <row r="1449" spans="1:9" x14ac:dyDescent="0.3">
      <c r="A1449" t="s">
        <v>46</v>
      </c>
      <c r="B1449" t="s">
        <v>137</v>
      </c>
    </row>
    <row r="1450" spans="1:9" x14ac:dyDescent="0.3">
      <c r="A1450" t="s">
        <v>26</v>
      </c>
      <c r="B1450" s="7" t="s">
        <v>120</v>
      </c>
    </row>
    <row r="1451" spans="1:9" x14ac:dyDescent="0.3">
      <c r="A1451" s="2" t="s">
        <v>8</v>
      </c>
    </row>
    <row r="1452" spans="1:9" x14ac:dyDescent="0.3">
      <c r="A1452" s="2" t="s">
        <v>9</v>
      </c>
      <c r="B1452" s="2" t="s">
        <v>10</v>
      </c>
      <c r="C1452" s="2" t="s">
        <v>11</v>
      </c>
      <c r="D1452" s="2" t="s">
        <v>6</v>
      </c>
      <c r="E1452" s="2" t="s">
        <v>12</v>
      </c>
      <c r="F1452" s="2" t="s">
        <v>4</v>
      </c>
      <c r="G1452" s="2" t="s">
        <v>25</v>
      </c>
      <c r="H1452" s="2" t="s">
        <v>2</v>
      </c>
      <c r="I1452" s="2" t="s">
        <v>46</v>
      </c>
    </row>
    <row r="1453" spans="1:9" x14ac:dyDescent="0.3">
      <c r="A1453" s="3" t="s">
        <v>132</v>
      </c>
      <c r="B1453" s="3">
        <v>1</v>
      </c>
      <c r="C1453" t="s">
        <v>72</v>
      </c>
      <c r="D1453" t="s">
        <v>14</v>
      </c>
      <c r="E1453" s="2"/>
      <c r="F1453" s="3" t="s">
        <v>21</v>
      </c>
      <c r="G1453" t="s">
        <v>81</v>
      </c>
      <c r="H1453" s="3" t="s">
        <v>150</v>
      </c>
    </row>
    <row r="1454" spans="1:9" x14ac:dyDescent="0.3">
      <c r="A1454" t="s">
        <v>13</v>
      </c>
      <c r="B1454" s="5">
        <v>1.34</v>
      </c>
      <c r="C1454" t="s">
        <v>72</v>
      </c>
      <c r="D1454" t="s">
        <v>14</v>
      </c>
      <c r="F1454" t="s">
        <v>15</v>
      </c>
      <c r="G1454" t="s">
        <v>81</v>
      </c>
      <c r="H1454" t="s">
        <v>16</v>
      </c>
    </row>
    <row r="1455" spans="1:9" x14ac:dyDescent="0.3">
      <c r="A1455" t="s">
        <v>138</v>
      </c>
      <c r="B1455" s="5">
        <v>1.06</v>
      </c>
      <c r="D1455" t="s">
        <v>14</v>
      </c>
      <c r="E1455" t="s">
        <v>139</v>
      </c>
      <c r="F1455" t="s">
        <v>19</v>
      </c>
      <c r="G1455" t="s">
        <v>27</v>
      </c>
      <c r="I1455" t="s">
        <v>110</v>
      </c>
    </row>
    <row r="1456" spans="1:9" x14ac:dyDescent="0.3">
      <c r="A1456" t="s">
        <v>109</v>
      </c>
      <c r="B1456" s="5">
        <f>(2.79*10)/1000*B1454</f>
        <v>3.7386000000000003E-2</v>
      </c>
      <c r="C1456" s="3" t="s">
        <v>51</v>
      </c>
      <c r="D1456" t="s">
        <v>17</v>
      </c>
      <c r="F1456" t="s">
        <v>15</v>
      </c>
      <c r="G1456" t="s">
        <v>28</v>
      </c>
      <c r="H1456" t="s">
        <v>52</v>
      </c>
      <c r="I1456" t="s">
        <v>111</v>
      </c>
    </row>
    <row r="1457" spans="1:9" x14ac:dyDescent="0.3">
      <c r="A1457" t="s">
        <v>54</v>
      </c>
      <c r="B1457" s="5">
        <f>30/1000*B1454</f>
        <v>4.02E-2</v>
      </c>
      <c r="C1457" s="3" t="s">
        <v>72</v>
      </c>
      <c r="D1457" t="s">
        <v>7</v>
      </c>
      <c r="F1457" t="s">
        <v>15</v>
      </c>
      <c r="G1457" t="s">
        <v>28</v>
      </c>
      <c r="H1457" t="s">
        <v>24</v>
      </c>
    </row>
    <row r="1458" spans="1:9" x14ac:dyDescent="0.3">
      <c r="A1458" t="s">
        <v>82</v>
      </c>
      <c r="B1458" s="5">
        <f>12000/1000*B1454</f>
        <v>16.080000000000002</v>
      </c>
      <c r="C1458" s="3" t="s">
        <v>51</v>
      </c>
      <c r="D1458" t="s">
        <v>14</v>
      </c>
      <c r="F1458" t="s">
        <v>15</v>
      </c>
      <c r="G1458" t="s">
        <v>28</v>
      </c>
      <c r="H1458" t="s">
        <v>84</v>
      </c>
      <c r="I1458" t="s">
        <v>113</v>
      </c>
    </row>
    <row r="1459" spans="1:9" x14ac:dyDescent="0.3">
      <c r="A1459" t="s">
        <v>112</v>
      </c>
      <c r="B1459" s="5">
        <f>50/1000*B1454</f>
        <v>6.7000000000000004E-2</v>
      </c>
      <c r="C1459" s="3" t="s">
        <v>51</v>
      </c>
      <c r="D1459" t="s">
        <v>14</v>
      </c>
      <c r="F1459" t="s">
        <v>15</v>
      </c>
      <c r="G1459" t="s">
        <v>28</v>
      </c>
      <c r="H1459" t="s">
        <v>115</v>
      </c>
      <c r="I1459" t="s">
        <v>114</v>
      </c>
    </row>
    <row r="1460" spans="1:9" ht="15.6" x14ac:dyDescent="0.3">
      <c r="A1460" s="4" t="s">
        <v>62</v>
      </c>
      <c r="B1460" s="5">
        <f>4/1000*B1454</f>
        <v>5.3600000000000002E-3</v>
      </c>
      <c r="C1460" t="s">
        <v>72</v>
      </c>
      <c r="D1460" t="s">
        <v>14</v>
      </c>
      <c r="F1460" t="s">
        <v>15</v>
      </c>
      <c r="G1460" t="s">
        <v>28</v>
      </c>
      <c r="H1460" s="4" t="s">
        <v>62</v>
      </c>
      <c r="I1460" t="s">
        <v>122</v>
      </c>
    </row>
    <row r="1461" spans="1:9" x14ac:dyDescent="0.3">
      <c r="A1461" t="s">
        <v>117</v>
      </c>
      <c r="B1461" s="5">
        <f>45*1.25/1000*B1454</f>
        <v>7.5375000000000011E-2</v>
      </c>
      <c r="C1461" s="3" t="s">
        <v>51</v>
      </c>
      <c r="D1461" t="s">
        <v>14</v>
      </c>
      <c r="F1461" t="s">
        <v>15</v>
      </c>
      <c r="G1461" t="s">
        <v>28</v>
      </c>
      <c r="H1461" t="s">
        <v>118</v>
      </c>
      <c r="I1461" t="s">
        <v>123</v>
      </c>
    </row>
    <row r="1462" spans="1:9" x14ac:dyDescent="0.3">
      <c r="B1462" s="5"/>
    </row>
    <row r="1463" spans="1:9" x14ac:dyDescent="0.3">
      <c r="A1463" s="2" t="s">
        <v>0</v>
      </c>
      <c r="B1463" s="2" t="s">
        <v>140</v>
      </c>
    </row>
    <row r="1464" spans="1:9" x14ac:dyDescent="0.3">
      <c r="A1464" t="s">
        <v>1</v>
      </c>
      <c r="B1464">
        <v>1</v>
      </c>
    </row>
    <row r="1465" spans="1:9" x14ac:dyDescent="0.3">
      <c r="A1465" t="s">
        <v>2</v>
      </c>
      <c r="B1465" s="3" t="s">
        <v>80</v>
      </c>
    </row>
    <row r="1466" spans="1:9" x14ac:dyDescent="0.3">
      <c r="A1466" t="s">
        <v>4</v>
      </c>
      <c r="B1466" t="s">
        <v>5</v>
      </c>
    </row>
    <row r="1467" spans="1:9" x14ac:dyDescent="0.3">
      <c r="A1467" t="s">
        <v>6</v>
      </c>
      <c r="B1467" t="s">
        <v>14</v>
      </c>
    </row>
    <row r="1468" spans="1:9" x14ac:dyDescent="0.3">
      <c r="A1468" t="s">
        <v>11</v>
      </c>
      <c r="B1468" t="s">
        <v>72</v>
      </c>
    </row>
    <row r="1469" spans="1:9" x14ac:dyDescent="0.3">
      <c r="A1469" t="s">
        <v>46</v>
      </c>
      <c r="B1469" t="s">
        <v>144</v>
      </c>
    </row>
    <row r="1470" spans="1:9" x14ac:dyDescent="0.3">
      <c r="A1470" t="s">
        <v>26</v>
      </c>
      <c r="B1470" s="7" t="s">
        <v>120</v>
      </c>
    </row>
    <row r="1471" spans="1:9" x14ac:dyDescent="0.3">
      <c r="A1471" s="2" t="s">
        <v>8</v>
      </c>
    </row>
    <row r="1472" spans="1:9" x14ac:dyDescent="0.3">
      <c r="A1472" s="2" t="s">
        <v>9</v>
      </c>
      <c r="B1472" s="2" t="s">
        <v>10</v>
      </c>
      <c r="C1472" s="2" t="s">
        <v>11</v>
      </c>
      <c r="D1472" s="2" t="s">
        <v>6</v>
      </c>
      <c r="E1472" s="2" t="s">
        <v>12</v>
      </c>
      <c r="F1472" s="2" t="s">
        <v>4</v>
      </c>
      <c r="G1472" s="2" t="s">
        <v>25</v>
      </c>
      <c r="H1472" s="2" t="s">
        <v>2</v>
      </c>
      <c r="I1472" s="2" t="s">
        <v>46</v>
      </c>
    </row>
    <row r="1473" spans="1:9" x14ac:dyDescent="0.3">
      <c r="A1473" s="3" t="s">
        <v>140</v>
      </c>
      <c r="B1473" s="3">
        <v>1</v>
      </c>
      <c r="C1473" t="s">
        <v>72</v>
      </c>
      <c r="D1473" t="s">
        <v>14</v>
      </c>
      <c r="E1473" s="2"/>
      <c r="F1473" s="3" t="s">
        <v>21</v>
      </c>
      <c r="G1473" t="s">
        <v>81</v>
      </c>
      <c r="H1473" s="3" t="s">
        <v>80</v>
      </c>
    </row>
    <row r="1474" spans="1:9" x14ac:dyDescent="0.3">
      <c r="A1474" t="s">
        <v>13</v>
      </c>
      <c r="B1474" s="5">
        <v>2.2799999999999998</v>
      </c>
      <c r="C1474" t="s">
        <v>72</v>
      </c>
      <c r="D1474" t="s">
        <v>14</v>
      </c>
      <c r="F1474" t="s">
        <v>15</v>
      </c>
      <c r="G1474" t="s">
        <v>81</v>
      </c>
      <c r="H1474" t="s">
        <v>16</v>
      </c>
    </row>
    <row r="1475" spans="1:9" x14ac:dyDescent="0.3">
      <c r="A1475" t="s">
        <v>78</v>
      </c>
      <c r="B1475" s="5">
        <v>0.38</v>
      </c>
      <c r="D1475" t="s">
        <v>14</v>
      </c>
      <c r="E1475" t="s">
        <v>18</v>
      </c>
      <c r="F1475" t="s">
        <v>19</v>
      </c>
      <c r="G1475" t="s">
        <v>27</v>
      </c>
      <c r="I1475" t="s">
        <v>110</v>
      </c>
    </row>
    <row r="1476" spans="1:9" x14ac:dyDescent="0.3">
      <c r="A1476" t="s">
        <v>109</v>
      </c>
      <c r="B1476" s="5">
        <f>(2.79*318)/1000*B1474</f>
        <v>2.0228615999999997</v>
      </c>
      <c r="C1476" s="3" t="s">
        <v>51</v>
      </c>
      <c r="D1476" t="s">
        <v>17</v>
      </c>
      <c r="F1476" t="s">
        <v>15</v>
      </c>
      <c r="G1476" t="s">
        <v>28</v>
      </c>
      <c r="H1476" t="s">
        <v>52</v>
      </c>
      <c r="I1476" t="s">
        <v>111</v>
      </c>
    </row>
    <row r="1477" spans="1:9" x14ac:dyDescent="0.3">
      <c r="A1477" t="s">
        <v>54</v>
      </c>
      <c r="B1477" s="5">
        <f>18.4/1000*B1474</f>
        <v>4.1951999999999996E-2</v>
      </c>
      <c r="C1477" s="3" t="s">
        <v>72</v>
      </c>
      <c r="D1477" t="s">
        <v>7</v>
      </c>
      <c r="F1477" t="s">
        <v>15</v>
      </c>
      <c r="G1477" t="s">
        <v>28</v>
      </c>
      <c r="H1477" t="s">
        <v>24</v>
      </c>
    </row>
    <row r="1478" spans="1:9" x14ac:dyDescent="0.3">
      <c r="A1478" t="s">
        <v>82</v>
      </c>
      <c r="B1478" s="5">
        <f>20000/1000*B1474</f>
        <v>45.599999999999994</v>
      </c>
      <c r="C1478" s="3" t="s">
        <v>51</v>
      </c>
      <c r="D1478" t="s">
        <v>14</v>
      </c>
      <c r="F1478" t="s">
        <v>15</v>
      </c>
      <c r="G1478" t="s">
        <v>28</v>
      </c>
      <c r="H1478" t="s">
        <v>84</v>
      </c>
      <c r="I1478" t="s">
        <v>113</v>
      </c>
    </row>
    <row r="1479" spans="1:9" x14ac:dyDescent="0.3">
      <c r="A1479" t="s">
        <v>112</v>
      </c>
      <c r="B1479" s="5">
        <f>200/1000*B1474</f>
        <v>0.45599999999999996</v>
      </c>
      <c r="C1479" s="3" t="s">
        <v>51</v>
      </c>
      <c r="D1479" t="s">
        <v>14</v>
      </c>
      <c r="F1479" t="s">
        <v>15</v>
      </c>
      <c r="G1479" t="s">
        <v>28</v>
      </c>
      <c r="H1479" t="s">
        <v>115</v>
      </c>
      <c r="I1479" t="s">
        <v>114</v>
      </c>
    </row>
    <row r="1480" spans="1:9" ht="15.6" x14ac:dyDescent="0.3">
      <c r="A1480" s="4" t="s">
        <v>62</v>
      </c>
      <c r="B1480" s="5">
        <f>4/1000*B1474</f>
        <v>9.1199999999999996E-3</v>
      </c>
      <c r="C1480" t="s">
        <v>72</v>
      </c>
      <c r="D1480" t="s">
        <v>14</v>
      </c>
      <c r="F1480" t="s">
        <v>15</v>
      </c>
      <c r="G1480" t="s">
        <v>28</v>
      </c>
      <c r="H1480" s="4" t="s">
        <v>62</v>
      </c>
      <c r="I1480" t="s">
        <v>122</v>
      </c>
    </row>
    <row r="1481" spans="1:9" x14ac:dyDescent="0.3">
      <c r="A1481" t="s">
        <v>117</v>
      </c>
      <c r="B1481" s="5">
        <f>46*1.25/1000*B1474</f>
        <v>0.13109999999999999</v>
      </c>
      <c r="C1481" s="3" t="s">
        <v>51</v>
      </c>
      <c r="D1481" t="s">
        <v>14</v>
      </c>
      <c r="F1481" t="s">
        <v>15</v>
      </c>
      <c r="G1481" t="s">
        <v>28</v>
      </c>
      <c r="H1481" t="s">
        <v>118</v>
      </c>
      <c r="I1481" t="s">
        <v>123</v>
      </c>
    </row>
    <row r="1482" spans="1:9" x14ac:dyDescent="0.3">
      <c r="B1482" s="5"/>
    </row>
    <row r="1483" spans="1:9" x14ac:dyDescent="0.3">
      <c r="A1483" s="2" t="s">
        <v>0</v>
      </c>
      <c r="B1483" s="2" t="s">
        <v>141</v>
      </c>
    </row>
    <row r="1484" spans="1:9" x14ac:dyDescent="0.3">
      <c r="A1484" t="s">
        <v>1</v>
      </c>
      <c r="B1484">
        <v>1</v>
      </c>
    </row>
    <row r="1485" spans="1:9" x14ac:dyDescent="0.3">
      <c r="A1485" t="s">
        <v>2</v>
      </c>
      <c r="B1485" s="3" t="s">
        <v>151</v>
      </c>
    </row>
    <row r="1486" spans="1:9" x14ac:dyDescent="0.3">
      <c r="A1486" t="s">
        <v>4</v>
      </c>
      <c r="B1486" t="s">
        <v>5</v>
      </c>
    </row>
    <row r="1487" spans="1:9" x14ac:dyDescent="0.3">
      <c r="A1487" t="s">
        <v>6</v>
      </c>
      <c r="B1487" t="s">
        <v>14</v>
      </c>
    </row>
    <row r="1488" spans="1:9" x14ac:dyDescent="0.3">
      <c r="A1488" t="s">
        <v>11</v>
      </c>
      <c r="B1488" t="s">
        <v>72</v>
      </c>
    </row>
    <row r="1489" spans="1:9" x14ac:dyDescent="0.3">
      <c r="A1489" t="s">
        <v>46</v>
      </c>
      <c r="B1489" t="s">
        <v>145</v>
      </c>
    </row>
    <row r="1490" spans="1:9" x14ac:dyDescent="0.3">
      <c r="A1490" t="s">
        <v>26</v>
      </c>
      <c r="B1490" s="7" t="s">
        <v>120</v>
      </c>
    </row>
    <row r="1491" spans="1:9" x14ac:dyDescent="0.3">
      <c r="A1491" s="2" t="s">
        <v>8</v>
      </c>
    </row>
    <row r="1492" spans="1:9" x14ac:dyDescent="0.3">
      <c r="A1492" s="2" t="s">
        <v>9</v>
      </c>
      <c r="B1492" s="2" t="s">
        <v>10</v>
      </c>
      <c r="C1492" s="2" t="s">
        <v>11</v>
      </c>
      <c r="D1492" s="2" t="s">
        <v>6</v>
      </c>
      <c r="E1492" s="2" t="s">
        <v>12</v>
      </c>
      <c r="F1492" s="2" t="s">
        <v>4</v>
      </c>
      <c r="G1492" s="2" t="s">
        <v>25</v>
      </c>
      <c r="H1492" s="2" t="s">
        <v>2</v>
      </c>
      <c r="I1492" s="2" t="s">
        <v>46</v>
      </c>
    </row>
    <row r="1493" spans="1:9" x14ac:dyDescent="0.3">
      <c r="A1493" s="3" t="s">
        <v>141</v>
      </c>
      <c r="B1493" s="3">
        <v>1</v>
      </c>
      <c r="C1493" t="s">
        <v>72</v>
      </c>
      <c r="D1493" t="s">
        <v>14</v>
      </c>
      <c r="E1493" s="2"/>
      <c r="F1493" s="3" t="s">
        <v>21</v>
      </c>
      <c r="G1493" t="s">
        <v>81</v>
      </c>
      <c r="H1493" s="3" t="s">
        <v>151</v>
      </c>
    </row>
    <row r="1494" spans="1:9" x14ac:dyDescent="0.3">
      <c r="A1494" t="s">
        <v>13</v>
      </c>
      <c r="B1494" s="5">
        <v>2.44</v>
      </c>
      <c r="C1494" t="s">
        <v>72</v>
      </c>
      <c r="D1494" t="s">
        <v>14</v>
      </c>
      <c r="F1494" t="s">
        <v>15</v>
      </c>
      <c r="G1494" t="s">
        <v>81</v>
      </c>
      <c r="H1494" t="s">
        <v>16</v>
      </c>
    </row>
    <row r="1495" spans="1:9" x14ac:dyDescent="0.3">
      <c r="A1495" t="s">
        <v>78</v>
      </c>
      <c r="B1495" s="5">
        <v>0.79</v>
      </c>
      <c r="D1495" t="s">
        <v>14</v>
      </c>
      <c r="E1495" t="s">
        <v>18</v>
      </c>
      <c r="F1495" t="s">
        <v>19</v>
      </c>
      <c r="G1495" t="s">
        <v>27</v>
      </c>
      <c r="I1495" t="s">
        <v>110</v>
      </c>
    </row>
    <row r="1496" spans="1:9" x14ac:dyDescent="0.3">
      <c r="A1496" t="s">
        <v>109</v>
      </c>
      <c r="B1496" s="5">
        <f>(2.79*318)/1000*B1494</f>
        <v>2.1648168000000001</v>
      </c>
      <c r="C1496" s="3" t="s">
        <v>51</v>
      </c>
      <c r="D1496" t="s">
        <v>17</v>
      </c>
      <c r="F1496" t="s">
        <v>15</v>
      </c>
      <c r="G1496" t="s">
        <v>28</v>
      </c>
      <c r="H1496" t="s">
        <v>52</v>
      </c>
      <c r="I1496" t="s">
        <v>111</v>
      </c>
    </row>
    <row r="1497" spans="1:9" x14ac:dyDescent="0.3">
      <c r="A1497" t="s">
        <v>54</v>
      </c>
      <c r="B1497" s="5">
        <f>18.4/1000*B1494</f>
        <v>4.4895999999999998E-2</v>
      </c>
      <c r="C1497" s="3" t="s">
        <v>72</v>
      </c>
      <c r="D1497" t="s">
        <v>7</v>
      </c>
      <c r="F1497" t="s">
        <v>15</v>
      </c>
      <c r="G1497" t="s">
        <v>28</v>
      </c>
      <c r="H1497" t="s">
        <v>24</v>
      </c>
    </row>
    <row r="1498" spans="1:9" x14ac:dyDescent="0.3">
      <c r="A1498" t="s">
        <v>82</v>
      </c>
      <c r="B1498" s="5">
        <f>20000/1000*B1494</f>
        <v>48.8</v>
      </c>
      <c r="C1498" s="3" t="s">
        <v>51</v>
      </c>
      <c r="D1498" t="s">
        <v>14</v>
      </c>
      <c r="F1498" t="s">
        <v>15</v>
      </c>
      <c r="G1498" t="s">
        <v>28</v>
      </c>
      <c r="H1498" t="s">
        <v>84</v>
      </c>
      <c r="I1498" t="s">
        <v>113</v>
      </c>
    </row>
    <row r="1499" spans="1:9" x14ac:dyDescent="0.3">
      <c r="A1499" t="s">
        <v>112</v>
      </c>
      <c r="B1499" s="5">
        <f>200/1000*B1494</f>
        <v>0.48799999999999999</v>
      </c>
      <c r="C1499" s="3" t="s">
        <v>51</v>
      </c>
      <c r="D1499" t="s">
        <v>14</v>
      </c>
      <c r="F1499" t="s">
        <v>15</v>
      </c>
      <c r="G1499" t="s">
        <v>28</v>
      </c>
      <c r="H1499" t="s">
        <v>115</v>
      </c>
      <c r="I1499" t="s">
        <v>114</v>
      </c>
    </row>
    <row r="1500" spans="1:9" ht="15.6" x14ac:dyDescent="0.3">
      <c r="A1500" s="4" t="s">
        <v>62</v>
      </c>
      <c r="B1500" s="5">
        <f>4/1000*B1494</f>
        <v>9.7599999999999996E-3</v>
      </c>
      <c r="C1500" t="s">
        <v>72</v>
      </c>
      <c r="D1500" t="s">
        <v>14</v>
      </c>
      <c r="F1500" t="s">
        <v>15</v>
      </c>
      <c r="G1500" t="s">
        <v>28</v>
      </c>
      <c r="H1500" s="4" t="s">
        <v>62</v>
      </c>
      <c r="I1500" t="s">
        <v>122</v>
      </c>
    </row>
    <row r="1501" spans="1:9" x14ac:dyDescent="0.3">
      <c r="A1501" t="s">
        <v>117</v>
      </c>
      <c r="B1501" s="5">
        <f>46*1.25/1000*B1494</f>
        <v>0.14030000000000001</v>
      </c>
      <c r="C1501" s="3" t="s">
        <v>51</v>
      </c>
      <c r="D1501" t="s">
        <v>14</v>
      </c>
      <c r="F1501" t="s">
        <v>15</v>
      </c>
      <c r="G1501" t="s">
        <v>28</v>
      </c>
      <c r="H1501" t="s">
        <v>118</v>
      </c>
      <c r="I1501" t="s">
        <v>123</v>
      </c>
    </row>
    <row r="1502" spans="1:9" x14ac:dyDescent="0.3">
      <c r="B1502" s="5"/>
    </row>
    <row r="1503" spans="1:9" x14ac:dyDescent="0.3">
      <c r="A1503" s="2" t="s">
        <v>0</v>
      </c>
      <c r="B1503" s="2" t="s">
        <v>142</v>
      </c>
    </row>
    <row r="1504" spans="1:9" x14ac:dyDescent="0.3">
      <c r="A1504" t="s">
        <v>1</v>
      </c>
      <c r="B1504">
        <v>1</v>
      </c>
    </row>
    <row r="1505" spans="1:9" x14ac:dyDescent="0.3">
      <c r="A1505" t="s">
        <v>2</v>
      </c>
      <c r="B1505" s="3" t="s">
        <v>80</v>
      </c>
    </row>
    <row r="1506" spans="1:9" x14ac:dyDescent="0.3">
      <c r="A1506" t="s">
        <v>4</v>
      </c>
      <c r="B1506" t="s">
        <v>5</v>
      </c>
    </row>
    <row r="1507" spans="1:9" x14ac:dyDescent="0.3">
      <c r="A1507" t="s">
        <v>6</v>
      </c>
      <c r="B1507" t="s">
        <v>14</v>
      </c>
    </row>
    <row r="1508" spans="1:9" x14ac:dyDescent="0.3">
      <c r="A1508" t="s">
        <v>11</v>
      </c>
      <c r="B1508" t="s">
        <v>72</v>
      </c>
    </row>
    <row r="1509" spans="1:9" x14ac:dyDescent="0.3">
      <c r="A1509" t="s">
        <v>46</v>
      </c>
      <c r="B1509" t="s">
        <v>146</v>
      </c>
    </row>
    <row r="1510" spans="1:9" x14ac:dyDescent="0.3">
      <c r="A1510" t="s">
        <v>26</v>
      </c>
      <c r="B1510" s="7" t="s">
        <v>120</v>
      </c>
    </row>
    <row r="1511" spans="1:9" x14ac:dyDescent="0.3">
      <c r="A1511" s="2" t="s">
        <v>8</v>
      </c>
    </row>
    <row r="1512" spans="1:9" x14ac:dyDescent="0.3">
      <c r="A1512" s="2" t="s">
        <v>9</v>
      </c>
      <c r="B1512" s="2" t="s">
        <v>10</v>
      </c>
      <c r="C1512" s="2" t="s">
        <v>11</v>
      </c>
      <c r="D1512" s="2" t="s">
        <v>6</v>
      </c>
      <c r="E1512" s="2" t="s">
        <v>12</v>
      </c>
      <c r="F1512" s="2" t="s">
        <v>4</v>
      </c>
      <c r="G1512" s="2" t="s">
        <v>25</v>
      </c>
      <c r="H1512" s="2" t="s">
        <v>2</v>
      </c>
      <c r="I1512" s="2" t="s">
        <v>46</v>
      </c>
    </row>
    <row r="1513" spans="1:9" x14ac:dyDescent="0.3">
      <c r="A1513" s="3" t="s">
        <v>142</v>
      </c>
      <c r="B1513" s="3">
        <v>1</v>
      </c>
      <c r="C1513" t="s">
        <v>72</v>
      </c>
      <c r="D1513" t="s">
        <v>14</v>
      </c>
      <c r="E1513" s="2"/>
      <c r="F1513" s="3" t="s">
        <v>21</v>
      </c>
      <c r="G1513" t="s">
        <v>81</v>
      </c>
      <c r="H1513" s="3" t="s">
        <v>80</v>
      </c>
    </row>
    <row r="1514" spans="1:9" x14ac:dyDescent="0.3">
      <c r="A1514" t="s">
        <v>13</v>
      </c>
      <c r="B1514" s="5">
        <v>2.37</v>
      </c>
      <c r="C1514" t="s">
        <v>72</v>
      </c>
      <c r="D1514" t="s">
        <v>14</v>
      </c>
      <c r="F1514" t="s">
        <v>15</v>
      </c>
      <c r="G1514" t="s">
        <v>81</v>
      </c>
      <c r="H1514" t="s">
        <v>16</v>
      </c>
    </row>
    <row r="1515" spans="1:9" x14ac:dyDescent="0.3">
      <c r="A1515" t="s">
        <v>78</v>
      </c>
      <c r="B1515" s="5">
        <v>0.52</v>
      </c>
      <c r="D1515" t="s">
        <v>14</v>
      </c>
      <c r="E1515" t="s">
        <v>18</v>
      </c>
      <c r="F1515" t="s">
        <v>19</v>
      </c>
      <c r="G1515" t="s">
        <v>27</v>
      </c>
      <c r="I1515" t="s">
        <v>110</v>
      </c>
    </row>
    <row r="1516" spans="1:9" x14ac:dyDescent="0.3">
      <c r="A1516" t="s">
        <v>109</v>
      </c>
      <c r="B1516" s="5">
        <f>(2.79*318)/1000*B1514</f>
        <v>2.1027114</v>
      </c>
      <c r="C1516" s="3" t="s">
        <v>51</v>
      </c>
      <c r="D1516" t="s">
        <v>17</v>
      </c>
      <c r="F1516" t="s">
        <v>15</v>
      </c>
      <c r="G1516" t="s">
        <v>28</v>
      </c>
      <c r="H1516" t="s">
        <v>52</v>
      </c>
      <c r="I1516" t="s">
        <v>111</v>
      </c>
    </row>
    <row r="1517" spans="1:9" x14ac:dyDescent="0.3">
      <c r="A1517" t="s">
        <v>54</v>
      </c>
      <c r="B1517" s="5">
        <f>18.4/1000*B1514</f>
        <v>4.3608000000000001E-2</v>
      </c>
      <c r="C1517" s="3" t="s">
        <v>72</v>
      </c>
      <c r="D1517" t="s">
        <v>7</v>
      </c>
      <c r="F1517" t="s">
        <v>15</v>
      </c>
      <c r="G1517" t="s">
        <v>28</v>
      </c>
      <c r="H1517" t="s">
        <v>24</v>
      </c>
    </row>
    <row r="1518" spans="1:9" x14ac:dyDescent="0.3">
      <c r="A1518" t="s">
        <v>82</v>
      </c>
      <c r="B1518" s="5">
        <f>20000/1000*B1514</f>
        <v>47.400000000000006</v>
      </c>
      <c r="C1518" s="3" t="s">
        <v>51</v>
      </c>
      <c r="D1518" t="s">
        <v>14</v>
      </c>
      <c r="F1518" t="s">
        <v>15</v>
      </c>
      <c r="G1518" t="s">
        <v>28</v>
      </c>
      <c r="H1518" t="s">
        <v>84</v>
      </c>
      <c r="I1518" t="s">
        <v>113</v>
      </c>
    </row>
    <row r="1519" spans="1:9" x14ac:dyDescent="0.3">
      <c r="A1519" t="s">
        <v>112</v>
      </c>
      <c r="B1519" s="5">
        <f>200/1000*B1514</f>
        <v>0.47400000000000003</v>
      </c>
      <c r="C1519" s="3" t="s">
        <v>51</v>
      </c>
      <c r="D1519" t="s">
        <v>14</v>
      </c>
      <c r="F1519" t="s">
        <v>15</v>
      </c>
      <c r="G1519" t="s">
        <v>28</v>
      </c>
      <c r="H1519" t="s">
        <v>115</v>
      </c>
      <c r="I1519" t="s">
        <v>114</v>
      </c>
    </row>
    <row r="1520" spans="1:9" ht="15.6" x14ac:dyDescent="0.3">
      <c r="A1520" s="4" t="s">
        <v>62</v>
      </c>
      <c r="B1520" s="5">
        <f>4/1000*B1514</f>
        <v>9.4800000000000006E-3</v>
      </c>
      <c r="C1520" t="s">
        <v>72</v>
      </c>
      <c r="D1520" t="s">
        <v>14</v>
      </c>
      <c r="F1520" t="s">
        <v>15</v>
      </c>
      <c r="G1520" t="s">
        <v>28</v>
      </c>
      <c r="H1520" s="4" t="s">
        <v>62</v>
      </c>
      <c r="I1520" t="s">
        <v>122</v>
      </c>
    </row>
    <row r="1521" spans="1:9" x14ac:dyDescent="0.3">
      <c r="A1521" t="s">
        <v>117</v>
      </c>
      <c r="B1521" s="5">
        <f>46*1.25/1000*B1514</f>
        <v>0.13627500000000001</v>
      </c>
      <c r="C1521" s="3" t="s">
        <v>51</v>
      </c>
      <c r="D1521" t="s">
        <v>14</v>
      </c>
      <c r="F1521" t="s">
        <v>15</v>
      </c>
      <c r="G1521" t="s">
        <v>28</v>
      </c>
      <c r="H1521" t="s">
        <v>118</v>
      </c>
      <c r="I1521" t="s">
        <v>123</v>
      </c>
    </row>
    <row r="1522" spans="1:9" x14ac:dyDescent="0.3">
      <c r="B1522" s="5"/>
    </row>
    <row r="1523" spans="1:9" x14ac:dyDescent="0.3">
      <c r="A1523" s="2" t="s">
        <v>0</v>
      </c>
      <c r="B1523" s="2" t="s">
        <v>143</v>
      </c>
    </row>
    <row r="1524" spans="1:9" x14ac:dyDescent="0.3">
      <c r="A1524" t="s">
        <v>1</v>
      </c>
      <c r="B1524">
        <v>1</v>
      </c>
    </row>
    <row r="1525" spans="1:9" x14ac:dyDescent="0.3">
      <c r="A1525" t="s">
        <v>2</v>
      </c>
      <c r="B1525" s="3" t="s">
        <v>151</v>
      </c>
    </row>
    <row r="1526" spans="1:9" x14ac:dyDescent="0.3">
      <c r="A1526" t="s">
        <v>4</v>
      </c>
      <c r="B1526" t="s">
        <v>5</v>
      </c>
    </row>
    <row r="1527" spans="1:9" x14ac:dyDescent="0.3">
      <c r="A1527" t="s">
        <v>6</v>
      </c>
      <c r="B1527" t="s">
        <v>14</v>
      </c>
    </row>
    <row r="1528" spans="1:9" x14ac:dyDescent="0.3">
      <c r="A1528" t="s">
        <v>11</v>
      </c>
      <c r="B1528" t="s">
        <v>72</v>
      </c>
    </row>
    <row r="1529" spans="1:9" x14ac:dyDescent="0.3">
      <c r="A1529" t="s">
        <v>46</v>
      </c>
      <c r="B1529" t="s">
        <v>147</v>
      </c>
    </row>
    <row r="1530" spans="1:9" x14ac:dyDescent="0.3">
      <c r="A1530" t="s">
        <v>26</v>
      </c>
      <c r="B1530" s="7" t="s">
        <v>120</v>
      </c>
    </row>
    <row r="1531" spans="1:9" x14ac:dyDescent="0.3">
      <c r="A1531" s="2" t="s">
        <v>8</v>
      </c>
    </row>
    <row r="1532" spans="1:9" x14ac:dyDescent="0.3">
      <c r="A1532" s="2" t="s">
        <v>9</v>
      </c>
      <c r="B1532" s="2" t="s">
        <v>10</v>
      </c>
      <c r="C1532" s="2" t="s">
        <v>11</v>
      </c>
      <c r="D1532" s="2" t="s">
        <v>6</v>
      </c>
      <c r="E1532" s="2" t="s">
        <v>12</v>
      </c>
      <c r="F1532" s="2" t="s">
        <v>4</v>
      </c>
      <c r="G1532" s="2" t="s">
        <v>25</v>
      </c>
      <c r="H1532" s="2" t="s">
        <v>2</v>
      </c>
      <c r="I1532" s="2" t="s">
        <v>46</v>
      </c>
    </row>
    <row r="1533" spans="1:9" x14ac:dyDescent="0.3">
      <c r="A1533" s="3" t="s">
        <v>143</v>
      </c>
      <c r="B1533" s="3">
        <v>1</v>
      </c>
      <c r="C1533" t="s">
        <v>72</v>
      </c>
      <c r="D1533" t="s">
        <v>14</v>
      </c>
      <c r="E1533" s="2"/>
      <c r="F1533" s="3" t="s">
        <v>21</v>
      </c>
      <c r="G1533" t="s">
        <v>81</v>
      </c>
      <c r="H1533" s="3" t="s">
        <v>151</v>
      </c>
    </row>
    <row r="1534" spans="1:9" x14ac:dyDescent="0.3">
      <c r="A1534" t="s">
        <v>13</v>
      </c>
      <c r="B1534" s="5">
        <v>0.89</v>
      </c>
      <c r="C1534" t="s">
        <v>72</v>
      </c>
      <c r="D1534" t="s">
        <v>14</v>
      </c>
      <c r="F1534" t="s">
        <v>15</v>
      </c>
      <c r="G1534" t="s">
        <v>81</v>
      </c>
      <c r="H1534" t="s">
        <v>16</v>
      </c>
    </row>
    <row r="1535" spans="1:9" x14ac:dyDescent="0.3">
      <c r="A1535" t="s">
        <v>78</v>
      </c>
      <c r="B1535" s="5">
        <v>1.39</v>
      </c>
      <c r="D1535" t="s">
        <v>14</v>
      </c>
      <c r="E1535" t="s">
        <v>18</v>
      </c>
      <c r="F1535" t="s">
        <v>19</v>
      </c>
      <c r="G1535" t="s">
        <v>27</v>
      </c>
      <c r="I1535" t="s">
        <v>110</v>
      </c>
    </row>
    <row r="1536" spans="1:9" x14ac:dyDescent="0.3">
      <c r="A1536" t="s">
        <v>109</v>
      </c>
      <c r="B1536" s="5">
        <f>(2.79*318)/1000*B1534</f>
        <v>0.78962580000000004</v>
      </c>
      <c r="C1536" s="3" t="s">
        <v>51</v>
      </c>
      <c r="D1536" t="s">
        <v>17</v>
      </c>
      <c r="F1536" t="s">
        <v>15</v>
      </c>
      <c r="G1536" t="s">
        <v>28</v>
      </c>
      <c r="H1536" t="s">
        <v>52</v>
      </c>
      <c r="I1536" t="s">
        <v>111</v>
      </c>
    </row>
    <row r="1537" spans="1:9" x14ac:dyDescent="0.3">
      <c r="A1537" t="s">
        <v>54</v>
      </c>
      <c r="B1537" s="5">
        <f>18.4/1000*B1534</f>
        <v>1.6376000000000002E-2</v>
      </c>
      <c r="C1537" s="3" t="s">
        <v>72</v>
      </c>
      <c r="D1537" t="s">
        <v>7</v>
      </c>
      <c r="F1537" t="s">
        <v>15</v>
      </c>
      <c r="G1537" t="s">
        <v>28</v>
      </c>
      <c r="H1537" t="s">
        <v>24</v>
      </c>
    </row>
    <row r="1538" spans="1:9" x14ac:dyDescent="0.3">
      <c r="A1538" t="s">
        <v>82</v>
      </c>
      <c r="B1538" s="5">
        <f>20000/1000*B1534</f>
        <v>17.8</v>
      </c>
      <c r="C1538" s="3" t="s">
        <v>51</v>
      </c>
      <c r="D1538" t="s">
        <v>14</v>
      </c>
      <c r="F1538" t="s">
        <v>15</v>
      </c>
      <c r="G1538" t="s">
        <v>28</v>
      </c>
      <c r="H1538" t="s">
        <v>84</v>
      </c>
      <c r="I1538" t="s">
        <v>113</v>
      </c>
    </row>
    <row r="1539" spans="1:9" x14ac:dyDescent="0.3">
      <c r="A1539" t="s">
        <v>112</v>
      </c>
      <c r="B1539" s="5">
        <f>200/1000*B1534</f>
        <v>0.17800000000000002</v>
      </c>
      <c r="C1539" s="3" t="s">
        <v>51</v>
      </c>
      <c r="D1539" t="s">
        <v>14</v>
      </c>
      <c r="F1539" t="s">
        <v>15</v>
      </c>
      <c r="G1539" t="s">
        <v>28</v>
      </c>
      <c r="H1539" t="s">
        <v>115</v>
      </c>
      <c r="I1539" t="s">
        <v>114</v>
      </c>
    </row>
    <row r="1540" spans="1:9" ht="15.6" x14ac:dyDescent="0.3">
      <c r="A1540" s="4" t="s">
        <v>62</v>
      </c>
      <c r="B1540" s="5">
        <f>4/1000*B1534</f>
        <v>3.5600000000000002E-3</v>
      </c>
      <c r="C1540" t="s">
        <v>72</v>
      </c>
      <c r="D1540" t="s">
        <v>14</v>
      </c>
      <c r="F1540" t="s">
        <v>15</v>
      </c>
      <c r="G1540" t="s">
        <v>28</v>
      </c>
      <c r="H1540" s="4" t="s">
        <v>62</v>
      </c>
      <c r="I1540" t="s">
        <v>122</v>
      </c>
    </row>
    <row r="1541" spans="1:9" x14ac:dyDescent="0.3">
      <c r="A1541" t="s">
        <v>117</v>
      </c>
      <c r="B1541" s="5">
        <f>46*1.25/1000*B1534</f>
        <v>5.1175000000000005E-2</v>
      </c>
      <c r="C1541" s="3" t="s">
        <v>51</v>
      </c>
      <c r="D1541" t="s">
        <v>14</v>
      </c>
      <c r="F1541" t="s">
        <v>15</v>
      </c>
      <c r="G1541" t="s">
        <v>28</v>
      </c>
      <c r="H1541" t="s">
        <v>118</v>
      </c>
      <c r="I1541" t="s">
        <v>123</v>
      </c>
    </row>
    <row r="1542" spans="1:9" x14ac:dyDescent="0.3">
      <c r="B1542" s="5"/>
      <c r="C1542" s="3"/>
    </row>
    <row r="1543" spans="1:9" x14ac:dyDescent="0.3">
      <c r="A1543" s="2" t="s">
        <v>0</v>
      </c>
      <c r="B1543" s="2" t="s">
        <v>13</v>
      </c>
    </row>
    <row r="1544" spans="1:9" x14ac:dyDescent="0.3">
      <c r="A1544" t="s">
        <v>1</v>
      </c>
      <c r="B1544">
        <v>1</v>
      </c>
    </row>
    <row r="1545" spans="1:9" x14ac:dyDescent="0.3">
      <c r="A1545" t="s">
        <v>46</v>
      </c>
      <c r="B1545" t="s">
        <v>47</v>
      </c>
    </row>
    <row r="1546" spans="1:9" x14ac:dyDescent="0.3">
      <c r="A1546" t="s">
        <v>2</v>
      </c>
      <c r="B1546" t="s">
        <v>16</v>
      </c>
    </row>
    <row r="1547" spans="1:9" x14ac:dyDescent="0.3">
      <c r="A1547" t="s">
        <v>4</v>
      </c>
      <c r="B1547" t="s">
        <v>5</v>
      </c>
    </row>
    <row r="1548" spans="1:9" x14ac:dyDescent="0.3">
      <c r="A1548" t="s">
        <v>6</v>
      </c>
      <c r="B1548" t="s">
        <v>14</v>
      </c>
    </row>
    <row r="1549" spans="1:9" x14ac:dyDescent="0.3">
      <c r="A1549" t="s">
        <v>26</v>
      </c>
      <c r="B1549" t="s">
        <v>79</v>
      </c>
    </row>
    <row r="1550" spans="1:9" x14ac:dyDescent="0.3">
      <c r="A1550" t="s">
        <v>11</v>
      </c>
      <c r="B1550" t="s">
        <v>72</v>
      </c>
    </row>
    <row r="1551" spans="1:9" x14ac:dyDescent="0.3">
      <c r="A1551" s="2" t="s">
        <v>8</v>
      </c>
    </row>
    <row r="1552" spans="1:9" x14ac:dyDescent="0.3">
      <c r="A1552" s="2" t="s">
        <v>9</v>
      </c>
      <c r="B1552" s="2" t="s">
        <v>10</v>
      </c>
      <c r="C1552" s="2" t="s">
        <v>11</v>
      </c>
      <c r="D1552" s="2" t="s">
        <v>6</v>
      </c>
      <c r="E1552" s="2" t="s">
        <v>12</v>
      </c>
      <c r="F1552" s="2" t="s">
        <v>4</v>
      </c>
      <c r="G1552" s="2" t="s">
        <v>2</v>
      </c>
      <c r="H1552" s="2" t="s">
        <v>25</v>
      </c>
    </row>
    <row r="1553" spans="1:8" x14ac:dyDescent="0.3">
      <c r="A1553" t="s">
        <v>48</v>
      </c>
      <c r="B1553">
        <v>1</v>
      </c>
      <c r="C1553" t="s">
        <v>72</v>
      </c>
      <c r="D1553" t="s">
        <v>14</v>
      </c>
      <c r="F1553" t="s">
        <v>15</v>
      </c>
      <c r="G1553" t="s">
        <v>49</v>
      </c>
      <c r="H1553" t="s">
        <v>3</v>
      </c>
    </row>
    <row r="1554" spans="1:8" x14ac:dyDescent="0.3">
      <c r="A1554" t="s">
        <v>13</v>
      </c>
      <c r="B1554">
        <v>1</v>
      </c>
      <c r="C1554" t="s">
        <v>72</v>
      </c>
      <c r="D1554" t="s">
        <v>14</v>
      </c>
      <c r="F1554" t="s">
        <v>21</v>
      </c>
      <c r="G1554" t="s">
        <v>16</v>
      </c>
      <c r="H1554" t="s">
        <v>3</v>
      </c>
    </row>
    <row r="1555" spans="1:8" x14ac:dyDescent="0.3">
      <c r="A1555" t="s">
        <v>50</v>
      </c>
      <c r="B1555">
        <v>3.5098030277376187</v>
      </c>
      <c r="C1555" t="s">
        <v>51</v>
      </c>
      <c r="D1555" t="s">
        <v>17</v>
      </c>
      <c r="F1555" t="s">
        <v>15</v>
      </c>
      <c r="G1555" t="s">
        <v>52</v>
      </c>
      <c r="H1555" t="s">
        <v>28</v>
      </c>
    </row>
    <row r="1556" spans="1:8" x14ac:dyDescent="0.3">
      <c r="A1556" t="s">
        <v>78</v>
      </c>
      <c r="B1556">
        <v>0.13206758828730655</v>
      </c>
      <c r="D1556" t="s">
        <v>14</v>
      </c>
      <c r="E1556" t="s">
        <v>18</v>
      </c>
      <c r="F1556" t="s">
        <v>19</v>
      </c>
      <c r="H1556" t="s">
        <v>27</v>
      </c>
    </row>
    <row r="1557" spans="1:8" x14ac:dyDescent="0.3">
      <c r="A1557" t="s">
        <v>53</v>
      </c>
      <c r="B1557">
        <v>1.6694063119110985E-6</v>
      </c>
      <c r="D1557" t="s">
        <v>14</v>
      </c>
      <c r="E1557" t="s">
        <v>18</v>
      </c>
      <c r="F1557" t="s">
        <v>19</v>
      </c>
      <c r="H1557" t="s">
        <v>27</v>
      </c>
    </row>
    <row r="1558" spans="1:8" x14ac:dyDescent="0.3">
      <c r="A1558" t="s">
        <v>20</v>
      </c>
      <c r="B1558">
        <v>12.456827894327896</v>
      </c>
      <c r="C1558" t="s">
        <v>29</v>
      </c>
      <c r="D1558" t="s">
        <v>6</v>
      </c>
      <c r="F1558" t="s">
        <v>15</v>
      </c>
      <c r="G1558" t="s">
        <v>20</v>
      </c>
      <c r="H1558" t="s">
        <v>3</v>
      </c>
    </row>
    <row r="1560" spans="1:8" ht="15.6" x14ac:dyDescent="0.3">
      <c r="A1560" s="1" t="s">
        <v>0</v>
      </c>
      <c r="B1560" s="2" t="s">
        <v>48</v>
      </c>
    </row>
    <row r="1561" spans="1:8" x14ac:dyDescent="0.3">
      <c r="A1561" t="s">
        <v>1</v>
      </c>
      <c r="B1561">
        <v>1</v>
      </c>
    </row>
    <row r="1562" spans="1:8" x14ac:dyDescent="0.3">
      <c r="A1562" t="s">
        <v>2</v>
      </c>
      <c r="B1562" t="s">
        <v>49</v>
      </c>
    </row>
    <row r="1563" spans="1:8" x14ac:dyDescent="0.3">
      <c r="A1563" t="s">
        <v>4</v>
      </c>
      <c r="B1563" t="s">
        <v>5</v>
      </c>
    </row>
    <row r="1564" spans="1:8" x14ac:dyDescent="0.3">
      <c r="A1564" t="s">
        <v>6</v>
      </c>
      <c r="B1564" t="s">
        <v>14</v>
      </c>
    </row>
    <row r="1565" spans="1:8" x14ac:dyDescent="0.3">
      <c r="A1565" t="s">
        <v>26</v>
      </c>
      <c r="B1565" t="s">
        <v>79</v>
      </c>
    </row>
    <row r="1566" spans="1:8" x14ac:dyDescent="0.3">
      <c r="A1566" t="s">
        <v>11</v>
      </c>
      <c r="B1566" t="s">
        <v>72</v>
      </c>
    </row>
    <row r="1567" spans="1:8" ht="15.6" x14ac:dyDescent="0.3">
      <c r="A1567" s="1" t="s">
        <v>8</v>
      </c>
    </row>
    <row r="1568" spans="1:8" x14ac:dyDescent="0.3">
      <c r="A1568" t="s">
        <v>9</v>
      </c>
      <c r="B1568" t="s">
        <v>10</v>
      </c>
      <c r="C1568" t="s">
        <v>11</v>
      </c>
      <c r="D1568" t="s">
        <v>6</v>
      </c>
      <c r="E1568" t="s">
        <v>12</v>
      </c>
      <c r="F1568" t="s">
        <v>4</v>
      </c>
      <c r="G1568" t="s">
        <v>2</v>
      </c>
      <c r="H1568" t="s">
        <v>25</v>
      </c>
    </row>
    <row r="1569" spans="1:8" x14ac:dyDescent="0.3">
      <c r="A1569" t="s">
        <v>20</v>
      </c>
      <c r="B1569">
        <f>12.89</f>
        <v>12.89</v>
      </c>
      <c r="C1569" t="s">
        <v>29</v>
      </c>
      <c r="D1569" t="s">
        <v>6</v>
      </c>
      <c r="F1569" t="s">
        <v>15</v>
      </c>
      <c r="G1569" t="s">
        <v>20</v>
      </c>
      <c r="H1569" t="s">
        <v>3</v>
      </c>
    </row>
    <row r="1570" spans="1:8" x14ac:dyDescent="0.3">
      <c r="A1570" t="s">
        <v>48</v>
      </c>
      <c r="B1570">
        <v>1</v>
      </c>
      <c r="C1570" t="s">
        <v>72</v>
      </c>
      <c r="D1570" t="s">
        <v>14</v>
      </c>
      <c r="F1570" t="s">
        <v>21</v>
      </c>
      <c r="G1570" t="s">
        <v>49</v>
      </c>
      <c r="H1570" t="s">
        <v>3</v>
      </c>
    </row>
    <row r="1571" spans="1:8" x14ac:dyDescent="0.3">
      <c r="A1571" t="s">
        <v>75</v>
      </c>
      <c r="B1571" s="5">
        <f>((3090000*1000)/44900000)</f>
        <v>68.819599109131403</v>
      </c>
      <c r="C1571" t="s">
        <v>51</v>
      </c>
      <c r="D1571" t="s">
        <v>14</v>
      </c>
      <c r="F1571" t="s">
        <v>15</v>
      </c>
      <c r="G1571" t="s">
        <v>76</v>
      </c>
      <c r="H1571" t="s">
        <v>28</v>
      </c>
    </row>
    <row r="1572" spans="1:8" x14ac:dyDescent="0.3">
      <c r="A1572" t="s">
        <v>54</v>
      </c>
      <c r="B1572" s="5">
        <f>(13600*1000)/44900000</f>
        <v>0.30289532293986637</v>
      </c>
      <c r="C1572" t="s">
        <v>72</v>
      </c>
      <c r="D1572" t="s">
        <v>7</v>
      </c>
      <c r="F1572" t="s">
        <v>15</v>
      </c>
      <c r="G1572" t="s">
        <v>24</v>
      </c>
      <c r="H1572" t="s">
        <v>28</v>
      </c>
    </row>
    <row r="1573" spans="1:8" x14ac:dyDescent="0.3">
      <c r="A1573" t="s">
        <v>55</v>
      </c>
      <c r="B1573" s="5">
        <f>356/44900000</f>
        <v>7.9287305122494425E-6</v>
      </c>
      <c r="C1573" t="s">
        <v>31</v>
      </c>
      <c r="D1573" t="s">
        <v>14</v>
      </c>
      <c r="F1573" t="s">
        <v>15</v>
      </c>
      <c r="G1573" t="s">
        <v>56</v>
      </c>
      <c r="H1573" t="s">
        <v>28</v>
      </c>
    </row>
    <row r="1574" spans="1:8" x14ac:dyDescent="0.3">
      <c r="A1574" t="s">
        <v>57</v>
      </c>
      <c r="B1574" s="5">
        <f>949/44900000</f>
        <v>2.11358574610245E-5</v>
      </c>
      <c r="C1574" t="s">
        <v>31</v>
      </c>
      <c r="D1574" t="s">
        <v>14</v>
      </c>
      <c r="F1574" t="s">
        <v>15</v>
      </c>
      <c r="G1574" t="s">
        <v>58</v>
      </c>
      <c r="H1574" t="s">
        <v>28</v>
      </c>
    </row>
    <row r="1575" spans="1:8" x14ac:dyDescent="0.3">
      <c r="A1575" t="s">
        <v>59</v>
      </c>
      <c r="B1575" s="5">
        <f>178/44900000</f>
        <v>3.9643652561247212E-6</v>
      </c>
      <c r="C1575" t="s">
        <v>60</v>
      </c>
      <c r="D1575" t="s">
        <v>14</v>
      </c>
      <c r="F1575" t="s">
        <v>15</v>
      </c>
      <c r="G1575" t="s">
        <v>61</v>
      </c>
      <c r="H1575" t="s">
        <v>28</v>
      </c>
    </row>
    <row r="1576" spans="1:8" ht="15.6" x14ac:dyDescent="0.3">
      <c r="A1576" s="4" t="s">
        <v>62</v>
      </c>
      <c r="B1576" s="5">
        <f>6240000/44900000</f>
        <v>0.13897550111358575</v>
      </c>
      <c r="C1576" t="s">
        <v>72</v>
      </c>
      <c r="D1576" t="s">
        <v>14</v>
      </c>
      <c r="F1576" t="s">
        <v>15</v>
      </c>
      <c r="G1576" s="4" t="s">
        <v>62</v>
      </c>
      <c r="H1576" t="s">
        <v>3</v>
      </c>
    </row>
    <row r="1577" spans="1:8" ht="15.6" x14ac:dyDescent="0.3">
      <c r="A1577" s="4" t="s">
        <v>63</v>
      </c>
      <c r="B1577" s="5">
        <f>75900000/44900000</f>
        <v>1.6904231625835189</v>
      </c>
      <c r="C1577" t="s">
        <v>29</v>
      </c>
      <c r="D1577" t="s">
        <v>14</v>
      </c>
      <c r="F1577" t="s">
        <v>15</v>
      </c>
      <c r="G1577" s="4" t="s">
        <v>63</v>
      </c>
      <c r="H1577" t="s">
        <v>3</v>
      </c>
    </row>
    <row r="1578" spans="1:8" ht="15.6" x14ac:dyDescent="0.3">
      <c r="A1578" s="4"/>
      <c r="B1578" s="5"/>
      <c r="G1578" s="4"/>
    </row>
    <row r="1579" spans="1:8" ht="15.6" x14ac:dyDescent="0.3">
      <c r="A1579" s="1" t="s">
        <v>0</v>
      </c>
      <c r="B1579" s="1" t="s">
        <v>167</v>
      </c>
    </row>
    <row r="1580" spans="1:8" x14ac:dyDescent="0.3">
      <c r="A1580" t="s">
        <v>11</v>
      </c>
      <c r="B1580" t="s">
        <v>71</v>
      </c>
    </row>
    <row r="1581" spans="1:8" x14ac:dyDescent="0.3">
      <c r="A1581" t="s">
        <v>1</v>
      </c>
      <c r="B1581">
        <v>1</v>
      </c>
    </row>
    <row r="1582" spans="1:8" ht="15.6" x14ac:dyDescent="0.3">
      <c r="A1582" t="s">
        <v>2</v>
      </c>
      <c r="B1582" s="4" t="s">
        <v>105</v>
      </c>
    </row>
    <row r="1583" spans="1:8" x14ac:dyDescent="0.3">
      <c r="A1583" t="s">
        <v>4</v>
      </c>
      <c r="B1583" t="s">
        <v>5</v>
      </c>
    </row>
    <row r="1584" spans="1:8" x14ac:dyDescent="0.3">
      <c r="A1584" t="s">
        <v>6</v>
      </c>
      <c r="B1584" t="s">
        <v>14</v>
      </c>
    </row>
    <row r="1585" spans="1:11" ht="15.6" x14ac:dyDescent="0.3">
      <c r="A1585" s="1" t="s">
        <v>8</v>
      </c>
    </row>
    <row r="1586" spans="1:11" x14ac:dyDescent="0.3">
      <c r="A1586" t="s">
        <v>9</v>
      </c>
      <c r="B1586" t="s">
        <v>10</v>
      </c>
      <c r="C1586" t="s">
        <v>11</v>
      </c>
      <c r="D1586" t="s">
        <v>6</v>
      </c>
      <c r="E1586" t="s">
        <v>12</v>
      </c>
      <c r="F1586" t="s">
        <v>4</v>
      </c>
      <c r="G1586" t="s">
        <v>85</v>
      </c>
      <c r="H1586" t="s">
        <v>86</v>
      </c>
      <c r="I1586" t="s">
        <v>87</v>
      </c>
      <c r="J1586" t="s">
        <v>46</v>
      </c>
      <c r="K1586" t="s">
        <v>2</v>
      </c>
    </row>
    <row r="1587" spans="1:11" x14ac:dyDescent="0.3">
      <c r="A1587" s="3" t="s">
        <v>167</v>
      </c>
      <c r="B1587" s="3">
        <v>1</v>
      </c>
      <c r="C1587" t="s">
        <v>71</v>
      </c>
      <c r="D1587" s="3" t="s">
        <v>14</v>
      </c>
      <c r="E1587" s="3"/>
      <c r="F1587" s="3" t="s">
        <v>21</v>
      </c>
      <c r="G1587" s="3"/>
      <c r="H1587" s="3"/>
      <c r="I1587" s="3">
        <v>100</v>
      </c>
      <c r="J1587" s="3" t="s">
        <v>88</v>
      </c>
      <c r="K1587" s="3" t="s">
        <v>105</v>
      </c>
    </row>
    <row r="1588" spans="1:11" x14ac:dyDescent="0.3">
      <c r="A1588" s="3" t="s">
        <v>142</v>
      </c>
      <c r="B1588" s="3">
        <v>1.00057</v>
      </c>
      <c r="C1588" t="s">
        <v>71</v>
      </c>
      <c r="D1588" s="3" t="s">
        <v>14</v>
      </c>
      <c r="E1588" s="3"/>
      <c r="F1588" s="3" t="s">
        <v>15</v>
      </c>
      <c r="G1588" s="3"/>
      <c r="H1588" s="3"/>
      <c r="I1588" s="3"/>
      <c r="J1588" s="3"/>
      <c r="K1588" s="3" t="s">
        <v>80</v>
      </c>
    </row>
    <row r="1589" spans="1:11" x14ac:dyDescent="0.3">
      <c r="A1589" t="s">
        <v>54</v>
      </c>
      <c r="B1589" s="3">
        <v>6.7000000000000002E-3</v>
      </c>
      <c r="C1589" t="s">
        <v>71</v>
      </c>
      <c r="D1589" s="3" t="s">
        <v>7</v>
      </c>
      <c r="E1589" s="3"/>
      <c r="F1589" s="3" t="s">
        <v>15</v>
      </c>
      <c r="G1589" s="3"/>
      <c r="H1589" s="3"/>
      <c r="I1589" s="3"/>
      <c r="J1589" s="3"/>
      <c r="K1589" s="3" t="s">
        <v>24</v>
      </c>
    </row>
    <row r="1590" spans="1:11" x14ac:dyDescent="0.3">
      <c r="A1590" s="3" t="s">
        <v>89</v>
      </c>
      <c r="B1590" s="3">
        <v>-1.6799999999999999E-4</v>
      </c>
      <c r="C1590" t="s">
        <v>51</v>
      </c>
      <c r="D1590" s="3" t="s">
        <v>14</v>
      </c>
      <c r="E1590" s="3"/>
      <c r="F1590" s="3" t="s">
        <v>15</v>
      </c>
      <c r="G1590" s="3"/>
      <c r="H1590" s="3"/>
      <c r="I1590" s="3"/>
      <c r="J1590" s="3"/>
      <c r="K1590" s="3" t="s">
        <v>90</v>
      </c>
    </row>
    <row r="1591" spans="1:11" x14ac:dyDescent="0.3">
      <c r="A1591" s="3" t="s">
        <v>91</v>
      </c>
      <c r="B1591" s="6">
        <v>5.8399999999999999E-4</v>
      </c>
      <c r="C1591" t="s">
        <v>51</v>
      </c>
      <c r="D1591" s="3" t="s">
        <v>17</v>
      </c>
      <c r="E1591" s="3"/>
      <c r="F1591" s="3" t="s">
        <v>15</v>
      </c>
      <c r="G1591" s="3"/>
      <c r="H1591" s="3"/>
      <c r="I1591" s="3"/>
      <c r="J1591" s="3"/>
      <c r="K1591" s="3" t="s">
        <v>92</v>
      </c>
    </row>
    <row r="1592" spans="1:11" x14ac:dyDescent="0.3">
      <c r="A1592" s="3" t="s">
        <v>93</v>
      </c>
      <c r="B1592" s="6">
        <v>2.5999999999999998E-10</v>
      </c>
      <c r="C1592" t="s">
        <v>51</v>
      </c>
      <c r="D1592" s="3" t="s">
        <v>6</v>
      </c>
      <c r="E1592" s="3"/>
      <c r="F1592" s="3" t="s">
        <v>15</v>
      </c>
      <c r="G1592" s="3"/>
      <c r="H1592" s="3"/>
      <c r="I1592" s="3"/>
      <c r="J1592" s="3"/>
      <c r="K1592" s="3" t="s">
        <v>94</v>
      </c>
    </row>
    <row r="1593" spans="1:11" x14ac:dyDescent="0.3">
      <c r="A1593" s="3" t="s">
        <v>95</v>
      </c>
      <c r="B1593" s="6">
        <v>-6.2700000000000001E-6</v>
      </c>
      <c r="C1593" t="s">
        <v>51</v>
      </c>
      <c r="D1593" s="3" t="s">
        <v>14</v>
      </c>
      <c r="E1593" s="3"/>
      <c r="F1593" s="3" t="s">
        <v>15</v>
      </c>
      <c r="G1593" s="3"/>
      <c r="H1593" s="3"/>
      <c r="I1593" s="3"/>
      <c r="J1593" s="3"/>
      <c r="K1593" s="3" t="s">
        <v>96</v>
      </c>
    </row>
    <row r="1594" spans="1:11" x14ac:dyDescent="0.3">
      <c r="A1594" s="3" t="s">
        <v>97</v>
      </c>
      <c r="B1594" s="6">
        <v>-7.4999999999999993E-5</v>
      </c>
      <c r="C1594" t="s">
        <v>51</v>
      </c>
      <c r="D1594" s="3" t="s">
        <v>39</v>
      </c>
      <c r="E1594" s="3"/>
      <c r="F1594" s="3" t="s">
        <v>15</v>
      </c>
      <c r="G1594" s="3"/>
      <c r="H1594" s="3"/>
      <c r="I1594" s="3"/>
      <c r="J1594" s="3"/>
      <c r="K1594" s="3" t="s">
        <v>98</v>
      </c>
    </row>
    <row r="1595" spans="1:11" x14ac:dyDescent="0.3">
      <c r="A1595" s="3" t="s">
        <v>82</v>
      </c>
      <c r="B1595" s="6">
        <v>6.8900000000000005E-4</v>
      </c>
      <c r="C1595" t="s">
        <v>51</v>
      </c>
      <c r="D1595" s="3" t="s">
        <v>14</v>
      </c>
      <c r="E1595" s="3"/>
      <c r="F1595" s="3" t="s">
        <v>15</v>
      </c>
      <c r="G1595" s="3"/>
      <c r="H1595" s="3"/>
      <c r="I1595" s="3"/>
      <c r="J1595" s="3"/>
      <c r="K1595" s="3" t="s">
        <v>84</v>
      </c>
    </row>
    <row r="1596" spans="1:11" x14ac:dyDescent="0.3">
      <c r="A1596" s="3" t="s">
        <v>99</v>
      </c>
      <c r="B1596" s="3">
        <v>3.3599999999999998E-2</v>
      </c>
      <c r="C1596" t="s">
        <v>51</v>
      </c>
      <c r="D1596" s="3" t="s">
        <v>100</v>
      </c>
      <c r="E1596" s="3"/>
      <c r="F1596" s="3" t="s">
        <v>15</v>
      </c>
      <c r="G1596" s="3"/>
      <c r="H1596" s="3"/>
      <c r="I1596" s="3"/>
      <c r="J1596" s="3"/>
      <c r="K1596" s="3" t="s">
        <v>101</v>
      </c>
    </row>
    <row r="1597" spans="1:11" x14ac:dyDescent="0.3">
      <c r="A1597" s="3" t="s">
        <v>102</v>
      </c>
      <c r="B1597" s="3">
        <v>3.2599999999999997E-2</v>
      </c>
      <c r="C1597" t="s">
        <v>51</v>
      </c>
      <c r="D1597" s="3" t="s">
        <v>100</v>
      </c>
      <c r="E1597" s="3"/>
      <c r="F1597" s="3" t="s">
        <v>15</v>
      </c>
      <c r="G1597" s="3"/>
      <c r="H1597" s="3"/>
      <c r="I1597" s="3"/>
      <c r="J1597" s="3"/>
      <c r="K1597" s="3" t="s">
        <v>103</v>
      </c>
    </row>
    <row r="1598" spans="1:11" x14ac:dyDescent="0.3">
      <c r="A1598" s="3" t="s">
        <v>107</v>
      </c>
      <c r="B1598" s="6">
        <v>-6.8899999999999999E-7</v>
      </c>
      <c r="C1598" t="s">
        <v>51</v>
      </c>
      <c r="D1598" s="3" t="s">
        <v>39</v>
      </c>
      <c r="E1598" s="3"/>
      <c r="F1598" s="3" t="s">
        <v>15</v>
      </c>
      <c r="G1598" s="3"/>
      <c r="H1598" s="3"/>
      <c r="I1598" s="3"/>
      <c r="J1598" s="3"/>
      <c r="K1598" s="3" t="s">
        <v>104</v>
      </c>
    </row>
    <row r="1599" spans="1:11" x14ac:dyDescent="0.3">
      <c r="A1599" s="3"/>
      <c r="B1599" s="6"/>
      <c r="C1599" s="3"/>
      <c r="D1599" s="3"/>
      <c r="E1599" s="3"/>
      <c r="F1599" s="3"/>
      <c r="G1599" s="3"/>
      <c r="H1599" s="3"/>
      <c r="I1599" s="3"/>
      <c r="J1599" s="3"/>
      <c r="K1599" s="3"/>
    </row>
    <row r="1600" spans="1:11" ht="15.6" x14ac:dyDescent="0.3">
      <c r="A1600" s="1" t="s">
        <v>0</v>
      </c>
      <c r="B1600" s="1" t="s">
        <v>168</v>
      </c>
    </row>
    <row r="1601" spans="1:11" x14ac:dyDescent="0.3">
      <c r="A1601" t="s">
        <v>11</v>
      </c>
      <c r="B1601" t="s">
        <v>71</v>
      </c>
    </row>
    <row r="1602" spans="1:11" x14ac:dyDescent="0.3">
      <c r="A1602" t="s">
        <v>1</v>
      </c>
      <c r="B1602">
        <v>1</v>
      </c>
    </row>
    <row r="1603" spans="1:11" ht="15.6" x14ac:dyDescent="0.3">
      <c r="A1603" t="s">
        <v>2</v>
      </c>
      <c r="B1603" s="4" t="s">
        <v>155</v>
      </c>
    </row>
    <row r="1604" spans="1:11" x14ac:dyDescent="0.3">
      <c r="A1604" t="s">
        <v>4</v>
      </c>
      <c r="B1604" t="s">
        <v>5</v>
      </c>
    </row>
    <row r="1605" spans="1:11" x14ac:dyDescent="0.3">
      <c r="A1605" t="s">
        <v>6</v>
      </c>
      <c r="B1605" t="s">
        <v>14</v>
      </c>
    </row>
    <row r="1606" spans="1:11" ht="15.6" x14ac:dyDescent="0.3">
      <c r="A1606" s="1" t="s">
        <v>8</v>
      </c>
    </row>
    <row r="1607" spans="1:11" x14ac:dyDescent="0.3">
      <c r="A1607" t="s">
        <v>9</v>
      </c>
      <c r="B1607" t="s">
        <v>10</v>
      </c>
      <c r="C1607" t="s">
        <v>11</v>
      </c>
      <c r="D1607" t="s">
        <v>6</v>
      </c>
      <c r="E1607" t="s">
        <v>12</v>
      </c>
      <c r="F1607" t="s">
        <v>4</v>
      </c>
      <c r="G1607" t="s">
        <v>85</v>
      </c>
      <c r="H1607" t="s">
        <v>86</v>
      </c>
      <c r="I1607" t="s">
        <v>87</v>
      </c>
      <c r="J1607" t="s">
        <v>46</v>
      </c>
      <c r="K1607" t="s">
        <v>2</v>
      </c>
    </row>
    <row r="1608" spans="1:11" ht="15.6" x14ac:dyDescent="0.3">
      <c r="A1608" s="3" t="s">
        <v>168</v>
      </c>
      <c r="B1608" s="3">
        <v>1</v>
      </c>
      <c r="C1608" t="s">
        <v>71</v>
      </c>
      <c r="D1608" t="s">
        <v>14</v>
      </c>
      <c r="E1608" s="3"/>
      <c r="F1608" t="s">
        <v>21</v>
      </c>
      <c r="G1608" s="3"/>
      <c r="H1608" s="3"/>
      <c r="I1608" s="3">
        <v>100</v>
      </c>
      <c r="J1608" s="3" t="s">
        <v>88</v>
      </c>
      <c r="K1608" s="4" t="s">
        <v>155</v>
      </c>
    </row>
    <row r="1609" spans="1:11" x14ac:dyDescent="0.3">
      <c r="A1609" s="3" t="s">
        <v>143</v>
      </c>
      <c r="B1609" s="3">
        <v>1.02</v>
      </c>
      <c r="C1609" t="s">
        <v>71</v>
      </c>
      <c r="D1609" t="s">
        <v>14</v>
      </c>
      <c r="E1609" s="3"/>
      <c r="F1609" t="s">
        <v>15</v>
      </c>
      <c r="G1609" s="3"/>
      <c r="H1609" s="3"/>
      <c r="I1609" s="3"/>
      <c r="J1609" s="3"/>
      <c r="K1609" s="3" t="s">
        <v>151</v>
      </c>
    </row>
    <row r="1610" spans="1:11" ht="15.6" x14ac:dyDescent="0.3">
      <c r="A1610" t="s">
        <v>54</v>
      </c>
      <c r="B1610">
        <f>(0.0028236*0.669)+0.208</f>
        <v>0.2098889884</v>
      </c>
      <c r="C1610" t="s">
        <v>71</v>
      </c>
      <c r="D1610" t="s">
        <v>7</v>
      </c>
      <c r="E1610" s="3"/>
      <c r="F1610" t="s">
        <v>15</v>
      </c>
      <c r="G1610" s="3"/>
      <c r="H1610" s="3"/>
      <c r="I1610" s="3"/>
      <c r="J1610" s="3"/>
      <c r="K1610" s="4" t="s">
        <v>157</v>
      </c>
    </row>
    <row r="1611" spans="1:11" x14ac:dyDescent="0.3">
      <c r="A1611" t="s">
        <v>179</v>
      </c>
      <c r="B1611">
        <f>0.061874*0.669</f>
        <v>4.1393706000000002E-2</v>
      </c>
      <c r="C1611" t="s">
        <v>51</v>
      </c>
      <c r="D1611" t="s">
        <v>17</v>
      </c>
      <c r="E1611" s="3"/>
      <c r="F1611" t="s">
        <v>15</v>
      </c>
      <c r="G1611" s="3"/>
      <c r="H1611" s="3"/>
      <c r="I1611" s="3"/>
      <c r="J1611" s="3"/>
      <c r="K1611" t="s">
        <v>92</v>
      </c>
    </row>
    <row r="1612" spans="1:11" x14ac:dyDescent="0.3">
      <c r="A1612" t="s">
        <v>158</v>
      </c>
      <c r="B1612">
        <f>0.000000034944*0.669</f>
        <v>2.3377536E-8</v>
      </c>
      <c r="C1612" t="s">
        <v>51</v>
      </c>
      <c r="D1612" t="s">
        <v>159</v>
      </c>
      <c r="E1612" s="3"/>
      <c r="F1612" t="s">
        <v>15</v>
      </c>
      <c r="G1612" s="3"/>
      <c r="H1612" s="3"/>
      <c r="I1612" s="3"/>
      <c r="J1612" s="3"/>
      <c r="K1612" t="s">
        <v>160</v>
      </c>
    </row>
    <row r="1613" spans="1:11" x14ac:dyDescent="0.3">
      <c r="A1613" t="s">
        <v>161</v>
      </c>
      <c r="B1613" s="8">
        <v>8.4800000000000005E-8</v>
      </c>
      <c r="C1613" t="s">
        <v>31</v>
      </c>
      <c r="D1613" t="s">
        <v>6</v>
      </c>
      <c r="E1613" s="3"/>
      <c r="F1613" t="s">
        <v>15</v>
      </c>
      <c r="G1613" s="3"/>
      <c r="H1613" s="3"/>
      <c r="I1613" s="3"/>
      <c r="J1613" s="3"/>
      <c r="K1613" t="s">
        <v>162</v>
      </c>
    </row>
    <row r="1614" spans="1:11" x14ac:dyDescent="0.3">
      <c r="A1614" t="s">
        <v>163</v>
      </c>
      <c r="B1614">
        <f>(0.00000521*0.669)+0.000010376</f>
        <v>1.386149E-5</v>
      </c>
      <c r="C1614" s="3"/>
      <c r="D1614" t="s">
        <v>14</v>
      </c>
      <c r="E1614" t="s">
        <v>18</v>
      </c>
      <c r="F1614" t="s">
        <v>19</v>
      </c>
      <c r="G1614" s="3"/>
      <c r="H1614" s="3"/>
      <c r="I1614" s="3"/>
      <c r="J1614" s="3"/>
      <c r="K1614" s="3"/>
    </row>
    <row r="1615" spans="1:11" x14ac:dyDescent="0.3">
      <c r="A1615" t="s">
        <v>164</v>
      </c>
      <c r="B1615">
        <f>(0.000000000597*0.669)+0.000000004</f>
        <v>4.3993930000000006E-9</v>
      </c>
      <c r="C1615" s="3"/>
      <c r="D1615" t="s">
        <v>14</v>
      </c>
      <c r="E1615" t="s">
        <v>18</v>
      </c>
      <c r="F1615" t="s">
        <v>19</v>
      </c>
      <c r="G1615" s="3"/>
      <c r="H1615" s="3"/>
      <c r="I1615" s="3"/>
      <c r="J1615" s="3"/>
      <c r="K1615" s="3"/>
    </row>
    <row r="1616" spans="1:11" x14ac:dyDescent="0.3">
      <c r="A1616" t="s">
        <v>165</v>
      </c>
      <c r="B1616">
        <f>(0.00018*0.669)+0.00018</f>
        <v>3.0042000000000003E-4</v>
      </c>
      <c r="C1616" s="3"/>
      <c r="D1616" t="s">
        <v>14</v>
      </c>
      <c r="E1616" t="s">
        <v>18</v>
      </c>
      <c r="F1616" t="s">
        <v>19</v>
      </c>
      <c r="G1616" s="3"/>
      <c r="H1616" s="3"/>
      <c r="I1616" s="3"/>
      <c r="J1616" s="3"/>
      <c r="K1616" s="3"/>
    </row>
    <row r="1617" spans="1:11" x14ac:dyDescent="0.3">
      <c r="A1617" t="s">
        <v>166</v>
      </c>
      <c r="B1617">
        <f>0.0000018*0.669</f>
        <v>1.2042E-6</v>
      </c>
      <c r="C1617" s="3"/>
      <c r="D1617" t="s">
        <v>14</v>
      </c>
      <c r="E1617" t="s">
        <v>18</v>
      </c>
      <c r="F1617" t="s">
        <v>19</v>
      </c>
      <c r="G1617" s="3"/>
      <c r="H1617" s="3"/>
      <c r="I1617" s="3"/>
      <c r="J1617" s="3"/>
      <c r="K1617" s="3"/>
    </row>
    <row r="1618" spans="1:11" x14ac:dyDescent="0.3">
      <c r="A1618" s="3"/>
      <c r="B1618" s="6"/>
      <c r="C1618" s="3"/>
      <c r="D1618" s="3"/>
      <c r="E1618" s="3"/>
      <c r="F1618" s="3"/>
      <c r="G1618" s="3"/>
      <c r="H1618" s="3"/>
      <c r="I1618" s="3"/>
      <c r="J1618" s="3"/>
      <c r="K1618" s="3"/>
    </row>
    <row r="1619" spans="1:11" ht="15.6" x14ac:dyDescent="0.3">
      <c r="A1619" s="1" t="s">
        <v>0</v>
      </c>
      <c r="B1619" s="1" t="s">
        <v>169</v>
      </c>
    </row>
    <row r="1620" spans="1:11" x14ac:dyDescent="0.3">
      <c r="A1620" t="s">
        <v>11</v>
      </c>
      <c r="B1620" t="s">
        <v>71</v>
      </c>
    </row>
    <row r="1621" spans="1:11" x14ac:dyDescent="0.3">
      <c r="A1621" t="s">
        <v>1</v>
      </c>
      <c r="B1621">
        <v>1</v>
      </c>
    </row>
    <row r="1622" spans="1:11" ht="15.6" x14ac:dyDescent="0.3">
      <c r="A1622" t="s">
        <v>2</v>
      </c>
      <c r="B1622" s="4" t="s">
        <v>105</v>
      </c>
    </row>
    <row r="1623" spans="1:11" x14ac:dyDescent="0.3">
      <c r="A1623" t="s">
        <v>4</v>
      </c>
      <c r="B1623" t="s">
        <v>5</v>
      </c>
    </row>
    <row r="1624" spans="1:11" x14ac:dyDescent="0.3">
      <c r="A1624" t="s">
        <v>6</v>
      </c>
      <c r="B1624" t="s">
        <v>14</v>
      </c>
    </row>
    <row r="1625" spans="1:11" ht="15.6" x14ac:dyDescent="0.3">
      <c r="A1625" s="1" t="s">
        <v>8</v>
      </c>
    </row>
    <row r="1626" spans="1:11" x14ac:dyDescent="0.3">
      <c r="A1626" t="s">
        <v>9</v>
      </c>
      <c r="B1626" t="s">
        <v>10</v>
      </c>
      <c r="C1626" t="s">
        <v>11</v>
      </c>
      <c r="D1626" t="s">
        <v>6</v>
      </c>
      <c r="E1626" t="s">
        <v>12</v>
      </c>
      <c r="F1626" t="s">
        <v>4</v>
      </c>
      <c r="G1626" t="s">
        <v>85</v>
      </c>
      <c r="H1626" t="s">
        <v>86</v>
      </c>
      <c r="I1626" t="s">
        <v>87</v>
      </c>
      <c r="J1626" t="s">
        <v>46</v>
      </c>
      <c r="K1626" t="s">
        <v>2</v>
      </c>
    </row>
    <row r="1627" spans="1:11" x14ac:dyDescent="0.3">
      <c r="A1627" s="3" t="s">
        <v>169</v>
      </c>
      <c r="B1627" s="3">
        <v>1</v>
      </c>
      <c r="C1627" t="s">
        <v>71</v>
      </c>
      <c r="D1627" s="3" t="s">
        <v>14</v>
      </c>
      <c r="E1627" s="3"/>
      <c r="F1627" s="3" t="s">
        <v>21</v>
      </c>
      <c r="G1627" s="3"/>
      <c r="H1627" s="3"/>
      <c r="I1627" s="3">
        <v>100</v>
      </c>
      <c r="J1627" s="3" t="s">
        <v>88</v>
      </c>
      <c r="K1627" s="3" t="s">
        <v>105</v>
      </c>
    </row>
    <row r="1628" spans="1:11" x14ac:dyDescent="0.3">
      <c r="A1628" s="3" t="s">
        <v>140</v>
      </c>
      <c r="B1628" s="3">
        <v>1.00057</v>
      </c>
      <c r="C1628" t="s">
        <v>71</v>
      </c>
      <c r="D1628" s="3" t="s">
        <v>14</v>
      </c>
      <c r="E1628" s="3"/>
      <c r="F1628" s="3" t="s">
        <v>15</v>
      </c>
      <c r="G1628" s="3"/>
      <c r="H1628" s="3"/>
      <c r="I1628" s="3"/>
      <c r="J1628" s="3"/>
      <c r="K1628" s="3" t="s">
        <v>80</v>
      </c>
    </row>
    <row r="1629" spans="1:11" x14ac:dyDescent="0.3">
      <c r="A1629" t="s">
        <v>54</v>
      </c>
      <c r="B1629" s="3">
        <v>6.7000000000000002E-3</v>
      </c>
      <c r="C1629" t="s">
        <v>71</v>
      </c>
      <c r="D1629" s="3" t="s">
        <v>7</v>
      </c>
      <c r="E1629" s="3"/>
      <c r="F1629" s="3" t="s">
        <v>15</v>
      </c>
      <c r="G1629" s="3"/>
      <c r="H1629" s="3"/>
      <c r="I1629" s="3"/>
      <c r="J1629" s="3"/>
      <c r="K1629" s="3" t="s">
        <v>24</v>
      </c>
    </row>
    <row r="1630" spans="1:11" x14ac:dyDescent="0.3">
      <c r="A1630" s="3" t="s">
        <v>89</v>
      </c>
      <c r="B1630" s="3">
        <v>-1.6799999999999999E-4</v>
      </c>
      <c r="C1630" s="3" t="s">
        <v>51</v>
      </c>
      <c r="D1630" s="3" t="s">
        <v>14</v>
      </c>
      <c r="E1630" s="3"/>
      <c r="F1630" s="3" t="s">
        <v>15</v>
      </c>
      <c r="G1630" s="3"/>
      <c r="H1630" s="3"/>
      <c r="I1630" s="3"/>
      <c r="J1630" s="3"/>
      <c r="K1630" s="3" t="s">
        <v>90</v>
      </c>
    </row>
    <row r="1631" spans="1:11" x14ac:dyDescent="0.3">
      <c r="A1631" s="3" t="s">
        <v>91</v>
      </c>
      <c r="B1631" s="6">
        <v>5.8399999999999999E-4</v>
      </c>
      <c r="C1631" s="3" t="s">
        <v>51</v>
      </c>
      <c r="D1631" s="3" t="s">
        <v>17</v>
      </c>
      <c r="E1631" s="3"/>
      <c r="F1631" s="3" t="s">
        <v>15</v>
      </c>
      <c r="G1631" s="3"/>
      <c r="H1631" s="3"/>
      <c r="I1631" s="3"/>
      <c r="J1631" s="3"/>
      <c r="K1631" s="3" t="s">
        <v>92</v>
      </c>
    </row>
    <row r="1632" spans="1:11" x14ac:dyDescent="0.3">
      <c r="A1632" s="3" t="s">
        <v>93</v>
      </c>
      <c r="B1632" s="6">
        <v>2.5999999999999998E-10</v>
      </c>
      <c r="C1632" s="3" t="s">
        <v>51</v>
      </c>
      <c r="D1632" s="3" t="s">
        <v>6</v>
      </c>
      <c r="E1632" s="3"/>
      <c r="F1632" s="3" t="s">
        <v>15</v>
      </c>
      <c r="G1632" s="3"/>
      <c r="H1632" s="3"/>
      <c r="I1632" s="3"/>
      <c r="J1632" s="3"/>
      <c r="K1632" s="3" t="s">
        <v>94</v>
      </c>
    </row>
    <row r="1633" spans="1:11" x14ac:dyDescent="0.3">
      <c r="A1633" s="3" t="s">
        <v>95</v>
      </c>
      <c r="B1633" s="6">
        <v>-6.2700000000000001E-6</v>
      </c>
      <c r="C1633" s="3" t="s">
        <v>51</v>
      </c>
      <c r="D1633" s="3" t="s">
        <v>14</v>
      </c>
      <c r="E1633" s="3"/>
      <c r="F1633" s="3" t="s">
        <v>15</v>
      </c>
      <c r="G1633" s="3"/>
      <c r="H1633" s="3"/>
      <c r="I1633" s="3"/>
      <c r="J1633" s="3"/>
      <c r="K1633" s="3" t="s">
        <v>96</v>
      </c>
    </row>
    <row r="1634" spans="1:11" x14ac:dyDescent="0.3">
      <c r="A1634" s="3" t="s">
        <v>97</v>
      </c>
      <c r="B1634" s="6">
        <v>-7.4999999999999993E-5</v>
      </c>
      <c r="C1634" s="3" t="s">
        <v>51</v>
      </c>
      <c r="D1634" s="3" t="s">
        <v>39</v>
      </c>
      <c r="E1634" s="3"/>
      <c r="F1634" s="3" t="s">
        <v>15</v>
      </c>
      <c r="G1634" s="3"/>
      <c r="H1634" s="3"/>
      <c r="I1634" s="3"/>
      <c r="J1634" s="3"/>
      <c r="K1634" s="3" t="s">
        <v>98</v>
      </c>
    </row>
    <row r="1635" spans="1:11" x14ac:dyDescent="0.3">
      <c r="A1635" s="3" t="s">
        <v>82</v>
      </c>
      <c r="B1635" s="6">
        <v>6.8900000000000005E-4</v>
      </c>
      <c r="C1635" s="3" t="s">
        <v>51</v>
      </c>
      <c r="D1635" s="3" t="s">
        <v>14</v>
      </c>
      <c r="E1635" s="3"/>
      <c r="F1635" s="3" t="s">
        <v>15</v>
      </c>
      <c r="G1635" s="3"/>
      <c r="H1635" s="3"/>
      <c r="I1635" s="3"/>
      <c r="J1635" s="3"/>
      <c r="K1635" s="3" t="s">
        <v>84</v>
      </c>
    </row>
    <row r="1636" spans="1:11" x14ac:dyDescent="0.3">
      <c r="A1636" s="3" t="s">
        <v>99</v>
      </c>
      <c r="B1636" s="3">
        <v>3.3599999999999998E-2</v>
      </c>
      <c r="C1636" s="3" t="s">
        <v>51</v>
      </c>
      <c r="D1636" s="3" t="s">
        <v>100</v>
      </c>
      <c r="E1636" s="3"/>
      <c r="F1636" s="3" t="s">
        <v>15</v>
      </c>
      <c r="G1636" s="3"/>
      <c r="H1636" s="3"/>
      <c r="I1636" s="3"/>
      <c r="J1636" s="3"/>
      <c r="K1636" s="3" t="s">
        <v>101</v>
      </c>
    </row>
    <row r="1637" spans="1:11" x14ac:dyDescent="0.3">
      <c r="A1637" s="3" t="s">
        <v>102</v>
      </c>
      <c r="B1637" s="3">
        <v>3.2599999999999997E-2</v>
      </c>
      <c r="C1637" s="3" t="s">
        <v>51</v>
      </c>
      <c r="D1637" s="3" t="s">
        <v>100</v>
      </c>
      <c r="E1637" s="3"/>
      <c r="F1637" s="3" t="s">
        <v>15</v>
      </c>
      <c r="G1637" s="3"/>
      <c r="H1637" s="3"/>
      <c r="I1637" s="3"/>
      <c r="J1637" s="3"/>
      <c r="K1637" s="3" t="s">
        <v>103</v>
      </c>
    </row>
    <row r="1638" spans="1:11" x14ac:dyDescent="0.3">
      <c r="A1638" s="3" t="s">
        <v>107</v>
      </c>
      <c r="B1638" s="6">
        <v>-6.8899999999999999E-7</v>
      </c>
      <c r="C1638" s="3" t="s">
        <v>51</v>
      </c>
      <c r="D1638" s="3" t="s">
        <v>39</v>
      </c>
      <c r="E1638" s="3"/>
      <c r="F1638" s="3" t="s">
        <v>15</v>
      </c>
      <c r="G1638" s="3"/>
      <c r="H1638" s="3"/>
      <c r="I1638" s="3"/>
      <c r="J1638" s="3"/>
      <c r="K1638" s="3" t="s">
        <v>104</v>
      </c>
    </row>
    <row r="1639" spans="1:11" x14ac:dyDescent="0.3">
      <c r="A1639" s="3"/>
      <c r="B1639" s="6"/>
      <c r="C1639" s="3"/>
      <c r="D1639" s="3"/>
      <c r="E1639" s="3"/>
      <c r="F1639" s="3"/>
      <c r="G1639" s="3"/>
      <c r="H1639" s="3"/>
      <c r="I1639" s="3"/>
      <c r="J1639" s="3"/>
      <c r="K1639" s="3"/>
    </row>
    <row r="1640" spans="1:11" ht="15.6" x14ac:dyDescent="0.3">
      <c r="A1640" s="1" t="s">
        <v>0</v>
      </c>
      <c r="B1640" s="1" t="s">
        <v>170</v>
      </c>
    </row>
    <row r="1641" spans="1:11" x14ac:dyDescent="0.3">
      <c r="A1641" t="s">
        <v>11</v>
      </c>
      <c r="B1641" t="s">
        <v>71</v>
      </c>
    </row>
    <row r="1642" spans="1:11" x14ac:dyDescent="0.3">
      <c r="A1642" t="s">
        <v>1</v>
      </c>
      <c r="B1642">
        <v>1</v>
      </c>
    </row>
    <row r="1643" spans="1:11" ht="15.6" x14ac:dyDescent="0.3">
      <c r="A1643" t="s">
        <v>2</v>
      </c>
      <c r="B1643" s="4" t="s">
        <v>155</v>
      </c>
    </row>
    <row r="1644" spans="1:11" x14ac:dyDescent="0.3">
      <c r="A1644" t="s">
        <v>4</v>
      </c>
      <c r="B1644" t="s">
        <v>5</v>
      </c>
    </row>
    <row r="1645" spans="1:11" x14ac:dyDescent="0.3">
      <c r="A1645" t="s">
        <v>6</v>
      </c>
      <c r="B1645" t="s">
        <v>14</v>
      </c>
    </row>
    <row r="1646" spans="1:11" ht="15.6" x14ac:dyDescent="0.3">
      <c r="A1646" s="1" t="s">
        <v>8</v>
      </c>
    </row>
    <row r="1647" spans="1:11" x14ac:dyDescent="0.3">
      <c r="A1647" t="s">
        <v>9</v>
      </c>
      <c r="B1647" t="s">
        <v>10</v>
      </c>
      <c r="C1647" t="s">
        <v>11</v>
      </c>
      <c r="D1647" t="s">
        <v>6</v>
      </c>
      <c r="E1647" t="s">
        <v>12</v>
      </c>
      <c r="F1647" t="s">
        <v>4</v>
      </c>
      <c r="G1647" t="s">
        <v>85</v>
      </c>
      <c r="H1647" t="s">
        <v>86</v>
      </c>
      <c r="I1647" t="s">
        <v>87</v>
      </c>
      <c r="J1647" t="s">
        <v>46</v>
      </c>
      <c r="K1647" t="s">
        <v>2</v>
      </c>
    </row>
    <row r="1648" spans="1:11" ht="15.6" x14ac:dyDescent="0.3">
      <c r="A1648" s="3" t="s">
        <v>170</v>
      </c>
      <c r="B1648" s="3">
        <v>1</v>
      </c>
      <c r="C1648" t="s">
        <v>71</v>
      </c>
      <c r="D1648" s="3" t="s">
        <v>14</v>
      </c>
      <c r="E1648" s="3"/>
      <c r="F1648" s="3" t="s">
        <v>21</v>
      </c>
      <c r="G1648" s="3"/>
      <c r="H1648" s="3"/>
      <c r="I1648" s="3">
        <v>100</v>
      </c>
      <c r="J1648" s="3" t="s">
        <v>88</v>
      </c>
      <c r="K1648" s="4" t="s">
        <v>155</v>
      </c>
    </row>
    <row r="1649" spans="1:11" x14ac:dyDescent="0.3">
      <c r="A1649" s="3" t="s">
        <v>141</v>
      </c>
      <c r="B1649" s="3">
        <v>1.02</v>
      </c>
      <c r="C1649" t="s">
        <v>71</v>
      </c>
      <c r="D1649" s="3" t="s">
        <v>14</v>
      </c>
      <c r="E1649" s="3"/>
      <c r="F1649" s="3" t="s">
        <v>15</v>
      </c>
      <c r="G1649" s="3"/>
      <c r="H1649" s="3"/>
      <c r="I1649" s="3"/>
      <c r="J1649" s="3"/>
      <c r="K1649" s="3" t="s">
        <v>151</v>
      </c>
    </row>
    <row r="1650" spans="1:11" ht="15.6" x14ac:dyDescent="0.3">
      <c r="A1650" t="s">
        <v>54</v>
      </c>
      <c r="B1650">
        <f>(0.0028236*0.669)+0.208</f>
        <v>0.2098889884</v>
      </c>
      <c r="C1650" t="s">
        <v>71</v>
      </c>
      <c r="D1650" t="s">
        <v>7</v>
      </c>
      <c r="E1650" s="3"/>
      <c r="F1650" t="s">
        <v>15</v>
      </c>
      <c r="G1650" s="3"/>
      <c r="H1650" s="3"/>
      <c r="I1650" s="3"/>
      <c r="J1650" s="3"/>
      <c r="K1650" s="4" t="s">
        <v>157</v>
      </c>
    </row>
    <row r="1651" spans="1:11" x14ac:dyDescent="0.3">
      <c r="A1651" t="s">
        <v>179</v>
      </c>
      <c r="B1651">
        <f>0.061874*0.669</f>
        <v>4.1393706000000002E-2</v>
      </c>
      <c r="C1651" s="3" t="s">
        <v>51</v>
      </c>
      <c r="D1651" t="s">
        <v>17</v>
      </c>
      <c r="E1651" s="3"/>
      <c r="F1651" t="s">
        <v>15</v>
      </c>
      <c r="G1651" s="3"/>
      <c r="H1651" s="3"/>
      <c r="I1651" s="3"/>
      <c r="J1651" s="3"/>
      <c r="K1651" t="s">
        <v>92</v>
      </c>
    </row>
    <row r="1652" spans="1:11" x14ac:dyDescent="0.3">
      <c r="A1652" t="s">
        <v>158</v>
      </c>
      <c r="B1652">
        <f>0.000000034944*0.669</f>
        <v>2.3377536E-8</v>
      </c>
      <c r="C1652" s="3" t="s">
        <v>51</v>
      </c>
      <c r="D1652" t="s">
        <v>159</v>
      </c>
      <c r="E1652" s="3"/>
      <c r="F1652" t="s">
        <v>15</v>
      </c>
      <c r="G1652" s="3"/>
      <c r="H1652" s="3"/>
      <c r="I1652" s="3"/>
      <c r="J1652" s="3"/>
      <c r="K1652" t="s">
        <v>160</v>
      </c>
    </row>
    <row r="1653" spans="1:11" x14ac:dyDescent="0.3">
      <c r="A1653" t="s">
        <v>161</v>
      </c>
      <c r="B1653" s="8">
        <v>8.4800000000000005E-8</v>
      </c>
      <c r="C1653" t="s">
        <v>31</v>
      </c>
      <c r="D1653" t="s">
        <v>6</v>
      </c>
      <c r="E1653" s="3"/>
      <c r="F1653" t="s">
        <v>15</v>
      </c>
      <c r="G1653" s="3"/>
      <c r="H1653" s="3"/>
      <c r="I1653" s="3"/>
      <c r="J1653" s="3"/>
      <c r="K1653" t="s">
        <v>162</v>
      </c>
    </row>
    <row r="1654" spans="1:11" x14ac:dyDescent="0.3">
      <c r="A1654" t="s">
        <v>163</v>
      </c>
      <c r="B1654">
        <f>(0.00000521*0.669)+0.000010376</f>
        <v>1.386149E-5</v>
      </c>
      <c r="C1654" s="3"/>
      <c r="D1654" t="s">
        <v>14</v>
      </c>
      <c r="E1654" t="s">
        <v>18</v>
      </c>
      <c r="F1654" t="s">
        <v>19</v>
      </c>
      <c r="G1654" s="3"/>
      <c r="H1654" s="3"/>
      <c r="I1654" s="3"/>
      <c r="J1654" s="3"/>
      <c r="K1654" s="3"/>
    </row>
    <row r="1655" spans="1:11" x14ac:dyDescent="0.3">
      <c r="A1655" t="s">
        <v>164</v>
      </c>
      <c r="B1655">
        <f>(0.000000000597*0.669)+0.000000004</f>
        <v>4.3993930000000006E-9</v>
      </c>
      <c r="C1655" s="3"/>
      <c r="D1655" t="s">
        <v>14</v>
      </c>
      <c r="E1655" t="s">
        <v>18</v>
      </c>
      <c r="F1655" t="s">
        <v>19</v>
      </c>
      <c r="G1655" s="3"/>
      <c r="H1655" s="3"/>
      <c r="I1655" s="3"/>
      <c r="J1655" s="3"/>
      <c r="K1655" s="3"/>
    </row>
    <row r="1656" spans="1:11" x14ac:dyDescent="0.3">
      <c r="A1656" t="s">
        <v>165</v>
      </c>
      <c r="B1656">
        <f>(0.00018*0.669)+0.00018</f>
        <v>3.0042000000000003E-4</v>
      </c>
      <c r="C1656" s="3"/>
      <c r="D1656" t="s">
        <v>14</v>
      </c>
      <c r="E1656" t="s">
        <v>18</v>
      </c>
      <c r="F1656" t="s">
        <v>19</v>
      </c>
      <c r="G1656" s="3"/>
      <c r="H1656" s="3"/>
      <c r="I1656" s="3"/>
      <c r="J1656" s="3"/>
      <c r="K1656" s="3"/>
    </row>
    <row r="1657" spans="1:11" x14ac:dyDescent="0.3">
      <c r="A1657" t="s">
        <v>166</v>
      </c>
      <c r="B1657">
        <f>0.0000018*0.669</f>
        <v>1.2042E-6</v>
      </c>
      <c r="C1657" s="3"/>
      <c r="D1657" t="s">
        <v>14</v>
      </c>
      <c r="E1657" t="s">
        <v>18</v>
      </c>
      <c r="F1657" t="s">
        <v>19</v>
      </c>
      <c r="G1657" s="3"/>
      <c r="H1657" s="3"/>
      <c r="I1657" s="3"/>
      <c r="J1657" s="3"/>
      <c r="K1657" s="3"/>
    </row>
    <row r="1658" spans="1:11" x14ac:dyDescent="0.3">
      <c r="A1658" s="3"/>
      <c r="B1658" s="6"/>
      <c r="C1658" s="3"/>
      <c r="D1658" s="3"/>
      <c r="E1658" s="3"/>
      <c r="F1658" s="3"/>
      <c r="G1658" s="3"/>
      <c r="H1658" s="3"/>
      <c r="I1658" s="3"/>
      <c r="J1658" s="3"/>
      <c r="K1658" s="3"/>
    </row>
    <row r="1659" spans="1:11" ht="15.6" x14ac:dyDescent="0.3">
      <c r="A1659" s="1" t="s">
        <v>0</v>
      </c>
      <c r="B1659" s="1" t="s">
        <v>171</v>
      </c>
    </row>
    <row r="1660" spans="1:11" x14ac:dyDescent="0.3">
      <c r="A1660" t="s">
        <v>11</v>
      </c>
      <c r="B1660" t="s">
        <v>71</v>
      </c>
    </row>
    <row r="1661" spans="1:11" x14ac:dyDescent="0.3">
      <c r="A1661" t="s">
        <v>1</v>
      </c>
      <c r="B1661">
        <v>1</v>
      </c>
    </row>
    <row r="1662" spans="1:11" ht="15.6" x14ac:dyDescent="0.3">
      <c r="A1662" t="s">
        <v>2</v>
      </c>
      <c r="B1662" s="4" t="s">
        <v>105</v>
      </c>
    </row>
    <row r="1663" spans="1:11" x14ac:dyDescent="0.3">
      <c r="A1663" t="s">
        <v>4</v>
      </c>
      <c r="B1663" t="s">
        <v>5</v>
      </c>
    </row>
    <row r="1664" spans="1:11" x14ac:dyDescent="0.3">
      <c r="A1664" t="s">
        <v>6</v>
      </c>
      <c r="B1664" t="s">
        <v>14</v>
      </c>
    </row>
    <row r="1665" spans="1:11" ht="15.6" x14ac:dyDescent="0.3">
      <c r="A1665" s="1" t="s">
        <v>8</v>
      </c>
    </row>
    <row r="1666" spans="1:11" x14ac:dyDescent="0.3">
      <c r="A1666" t="s">
        <v>9</v>
      </c>
      <c r="B1666" t="s">
        <v>10</v>
      </c>
      <c r="C1666" t="s">
        <v>11</v>
      </c>
      <c r="D1666" t="s">
        <v>6</v>
      </c>
      <c r="E1666" t="s">
        <v>12</v>
      </c>
      <c r="F1666" t="s">
        <v>4</v>
      </c>
      <c r="G1666" t="s">
        <v>85</v>
      </c>
      <c r="H1666" t="s">
        <v>86</v>
      </c>
      <c r="I1666" t="s">
        <v>87</v>
      </c>
      <c r="J1666" t="s">
        <v>46</v>
      </c>
      <c r="K1666" t="s">
        <v>2</v>
      </c>
    </row>
    <row r="1667" spans="1:11" x14ac:dyDescent="0.3">
      <c r="A1667" s="3" t="s">
        <v>171</v>
      </c>
      <c r="B1667" s="3">
        <v>1</v>
      </c>
      <c r="C1667" t="s">
        <v>71</v>
      </c>
      <c r="D1667" s="3" t="s">
        <v>14</v>
      </c>
      <c r="E1667" s="3"/>
      <c r="F1667" s="3" t="s">
        <v>21</v>
      </c>
      <c r="G1667" s="3"/>
      <c r="H1667" s="3"/>
      <c r="I1667" s="3">
        <v>100</v>
      </c>
      <c r="J1667" s="3" t="s">
        <v>88</v>
      </c>
      <c r="K1667" s="3" t="s">
        <v>105</v>
      </c>
    </row>
    <row r="1668" spans="1:11" x14ac:dyDescent="0.3">
      <c r="A1668" s="3" t="s">
        <v>131</v>
      </c>
      <c r="B1668" s="3">
        <v>1.00057</v>
      </c>
      <c r="C1668" t="s">
        <v>71</v>
      </c>
      <c r="D1668" s="3" t="s">
        <v>14</v>
      </c>
      <c r="E1668" s="3"/>
      <c r="F1668" s="3" t="s">
        <v>15</v>
      </c>
      <c r="G1668" s="3"/>
      <c r="H1668" s="3"/>
      <c r="I1668" s="3"/>
      <c r="J1668" s="3"/>
      <c r="K1668" s="3" t="s">
        <v>80</v>
      </c>
    </row>
    <row r="1669" spans="1:11" x14ac:dyDescent="0.3">
      <c r="A1669" t="s">
        <v>54</v>
      </c>
      <c r="B1669" s="3">
        <v>6.7000000000000002E-3</v>
      </c>
      <c r="C1669" t="s">
        <v>71</v>
      </c>
      <c r="D1669" s="3" t="s">
        <v>7</v>
      </c>
      <c r="E1669" s="3"/>
      <c r="F1669" s="3" t="s">
        <v>15</v>
      </c>
      <c r="G1669" s="3"/>
      <c r="H1669" s="3"/>
      <c r="I1669" s="3"/>
      <c r="J1669" s="3"/>
      <c r="K1669" s="3" t="s">
        <v>24</v>
      </c>
    </row>
    <row r="1670" spans="1:11" x14ac:dyDescent="0.3">
      <c r="A1670" s="3" t="s">
        <v>89</v>
      </c>
      <c r="B1670" s="3">
        <v>-1.6799999999999999E-4</v>
      </c>
      <c r="C1670" s="3" t="s">
        <v>51</v>
      </c>
      <c r="D1670" s="3" t="s">
        <v>14</v>
      </c>
      <c r="E1670" s="3"/>
      <c r="F1670" s="3" t="s">
        <v>15</v>
      </c>
      <c r="G1670" s="3"/>
      <c r="H1670" s="3"/>
      <c r="I1670" s="3"/>
      <c r="J1670" s="3"/>
      <c r="K1670" s="3" t="s">
        <v>90</v>
      </c>
    </row>
    <row r="1671" spans="1:11" x14ac:dyDescent="0.3">
      <c r="A1671" s="3" t="s">
        <v>91</v>
      </c>
      <c r="B1671" s="6">
        <v>5.8399999999999999E-4</v>
      </c>
      <c r="C1671" s="3" t="s">
        <v>51</v>
      </c>
      <c r="D1671" s="3" t="s">
        <v>17</v>
      </c>
      <c r="E1671" s="3"/>
      <c r="F1671" s="3" t="s">
        <v>15</v>
      </c>
      <c r="G1671" s="3"/>
      <c r="H1671" s="3"/>
      <c r="I1671" s="3"/>
      <c r="J1671" s="3"/>
      <c r="K1671" s="3" t="s">
        <v>92</v>
      </c>
    </row>
    <row r="1672" spans="1:11" x14ac:dyDescent="0.3">
      <c r="A1672" s="3" t="s">
        <v>93</v>
      </c>
      <c r="B1672" s="6">
        <v>2.5999999999999998E-10</v>
      </c>
      <c r="C1672" s="3" t="s">
        <v>51</v>
      </c>
      <c r="D1672" s="3" t="s">
        <v>6</v>
      </c>
      <c r="E1672" s="3"/>
      <c r="F1672" s="3" t="s">
        <v>15</v>
      </c>
      <c r="G1672" s="3"/>
      <c r="H1672" s="3"/>
      <c r="I1672" s="3"/>
      <c r="J1672" s="3"/>
      <c r="K1672" s="3" t="s">
        <v>94</v>
      </c>
    </row>
    <row r="1673" spans="1:11" x14ac:dyDescent="0.3">
      <c r="A1673" s="3" t="s">
        <v>95</v>
      </c>
      <c r="B1673" s="6">
        <v>-6.2700000000000001E-6</v>
      </c>
      <c r="C1673" s="3" t="s">
        <v>51</v>
      </c>
      <c r="D1673" s="3" t="s">
        <v>14</v>
      </c>
      <c r="E1673" s="3"/>
      <c r="F1673" s="3" t="s">
        <v>15</v>
      </c>
      <c r="G1673" s="3"/>
      <c r="H1673" s="3"/>
      <c r="I1673" s="3"/>
      <c r="J1673" s="3"/>
      <c r="K1673" s="3" t="s">
        <v>96</v>
      </c>
    </row>
    <row r="1674" spans="1:11" x14ac:dyDescent="0.3">
      <c r="A1674" s="3" t="s">
        <v>97</v>
      </c>
      <c r="B1674" s="6">
        <v>-7.4999999999999993E-5</v>
      </c>
      <c r="C1674" s="3" t="s">
        <v>51</v>
      </c>
      <c r="D1674" s="3" t="s">
        <v>39</v>
      </c>
      <c r="E1674" s="3"/>
      <c r="F1674" s="3" t="s">
        <v>15</v>
      </c>
      <c r="G1674" s="3"/>
      <c r="H1674" s="3"/>
      <c r="I1674" s="3"/>
      <c r="J1674" s="3"/>
      <c r="K1674" s="3" t="s">
        <v>98</v>
      </c>
    </row>
    <row r="1675" spans="1:11" x14ac:dyDescent="0.3">
      <c r="A1675" s="3" t="s">
        <v>82</v>
      </c>
      <c r="B1675" s="6">
        <v>6.8900000000000005E-4</v>
      </c>
      <c r="C1675" s="3" t="s">
        <v>51</v>
      </c>
      <c r="D1675" s="3" t="s">
        <v>14</v>
      </c>
      <c r="E1675" s="3"/>
      <c r="F1675" s="3" t="s">
        <v>15</v>
      </c>
      <c r="G1675" s="3"/>
      <c r="H1675" s="3"/>
      <c r="I1675" s="3"/>
      <c r="J1675" s="3"/>
      <c r="K1675" s="3" t="s">
        <v>84</v>
      </c>
    </row>
    <row r="1676" spans="1:11" x14ac:dyDescent="0.3">
      <c r="A1676" s="3" t="s">
        <v>99</v>
      </c>
      <c r="B1676" s="3">
        <v>3.3599999999999998E-2</v>
      </c>
      <c r="C1676" s="3" t="s">
        <v>51</v>
      </c>
      <c r="D1676" s="3" t="s">
        <v>100</v>
      </c>
      <c r="E1676" s="3"/>
      <c r="F1676" s="3" t="s">
        <v>15</v>
      </c>
      <c r="G1676" s="3"/>
      <c r="H1676" s="3"/>
      <c r="I1676" s="3"/>
      <c r="J1676" s="3"/>
      <c r="K1676" s="3" t="s">
        <v>101</v>
      </c>
    </row>
    <row r="1677" spans="1:11" x14ac:dyDescent="0.3">
      <c r="A1677" s="3" t="s">
        <v>102</v>
      </c>
      <c r="B1677" s="3">
        <v>3.2599999999999997E-2</v>
      </c>
      <c r="C1677" s="3" t="s">
        <v>51</v>
      </c>
      <c r="D1677" s="3" t="s">
        <v>100</v>
      </c>
      <c r="E1677" s="3"/>
      <c r="F1677" s="3" t="s">
        <v>15</v>
      </c>
      <c r="G1677" s="3"/>
      <c r="H1677" s="3"/>
      <c r="I1677" s="3"/>
      <c r="J1677" s="3"/>
      <c r="K1677" s="3" t="s">
        <v>103</v>
      </c>
    </row>
    <row r="1678" spans="1:11" x14ac:dyDescent="0.3">
      <c r="A1678" s="3" t="s">
        <v>107</v>
      </c>
      <c r="B1678" s="6">
        <v>-6.8899999999999999E-7</v>
      </c>
      <c r="C1678" s="3" t="s">
        <v>51</v>
      </c>
      <c r="D1678" s="3" t="s">
        <v>39</v>
      </c>
      <c r="E1678" s="3"/>
      <c r="F1678" s="3" t="s">
        <v>15</v>
      </c>
      <c r="G1678" s="3"/>
      <c r="H1678" s="3"/>
      <c r="I1678" s="3"/>
      <c r="J1678" s="3"/>
      <c r="K1678" s="3" t="s">
        <v>104</v>
      </c>
    </row>
    <row r="1679" spans="1:11" ht="15.6" x14ac:dyDescent="0.3">
      <c r="A1679" s="4"/>
      <c r="B1679" s="5"/>
      <c r="G1679" s="4"/>
    </row>
    <row r="1680" spans="1:11" ht="15.6" x14ac:dyDescent="0.3">
      <c r="A1680" s="1" t="s">
        <v>0</v>
      </c>
      <c r="B1680" s="1" t="s">
        <v>172</v>
      </c>
    </row>
    <row r="1681" spans="1:11" x14ac:dyDescent="0.3">
      <c r="A1681" t="s">
        <v>11</v>
      </c>
      <c r="B1681" t="s">
        <v>71</v>
      </c>
    </row>
    <row r="1682" spans="1:11" x14ac:dyDescent="0.3">
      <c r="A1682" t="s">
        <v>1</v>
      </c>
      <c r="B1682">
        <v>1</v>
      </c>
    </row>
    <row r="1683" spans="1:11" ht="15.6" x14ac:dyDescent="0.3">
      <c r="A1683" t="s">
        <v>2</v>
      </c>
      <c r="B1683" s="4" t="s">
        <v>152</v>
      </c>
    </row>
    <row r="1684" spans="1:11" x14ac:dyDescent="0.3">
      <c r="A1684" t="s">
        <v>4</v>
      </c>
      <c r="B1684" t="s">
        <v>5</v>
      </c>
    </row>
    <row r="1685" spans="1:11" x14ac:dyDescent="0.3">
      <c r="A1685" t="s">
        <v>6</v>
      </c>
      <c r="B1685" t="s">
        <v>14</v>
      </c>
    </row>
    <row r="1686" spans="1:11" ht="15.6" x14ac:dyDescent="0.3">
      <c r="A1686" s="1" t="s">
        <v>8</v>
      </c>
    </row>
    <row r="1687" spans="1:11" x14ac:dyDescent="0.3">
      <c r="A1687" t="s">
        <v>9</v>
      </c>
      <c r="B1687" t="s">
        <v>10</v>
      </c>
      <c r="C1687" t="s">
        <v>11</v>
      </c>
      <c r="D1687" t="s">
        <v>6</v>
      </c>
      <c r="E1687" t="s">
        <v>12</v>
      </c>
      <c r="F1687" t="s">
        <v>4</v>
      </c>
      <c r="G1687" t="s">
        <v>85</v>
      </c>
      <c r="H1687" t="s">
        <v>86</v>
      </c>
      <c r="I1687" t="s">
        <v>87</v>
      </c>
      <c r="J1687" t="s">
        <v>46</v>
      </c>
      <c r="K1687" t="s">
        <v>2</v>
      </c>
    </row>
    <row r="1688" spans="1:11" ht="15.6" x14ac:dyDescent="0.3">
      <c r="A1688" s="3" t="s">
        <v>172</v>
      </c>
      <c r="B1688" s="3">
        <v>1</v>
      </c>
      <c r="C1688" t="s">
        <v>71</v>
      </c>
      <c r="D1688" s="3" t="s">
        <v>14</v>
      </c>
      <c r="E1688" s="3"/>
      <c r="F1688" s="3" t="s">
        <v>21</v>
      </c>
      <c r="G1688" s="3"/>
      <c r="H1688" s="3"/>
      <c r="I1688" s="3">
        <v>100</v>
      </c>
      <c r="J1688" s="3" t="s">
        <v>88</v>
      </c>
      <c r="K1688" s="4" t="s">
        <v>152</v>
      </c>
    </row>
    <row r="1689" spans="1:11" x14ac:dyDescent="0.3">
      <c r="A1689" s="3" t="s">
        <v>124</v>
      </c>
      <c r="B1689" s="3">
        <v>1.00057</v>
      </c>
      <c r="C1689" t="s">
        <v>71</v>
      </c>
      <c r="D1689" s="3" t="s">
        <v>14</v>
      </c>
      <c r="E1689" s="3"/>
      <c r="F1689" s="3" t="s">
        <v>15</v>
      </c>
      <c r="G1689" s="3"/>
      <c r="H1689" s="3"/>
      <c r="I1689" s="3"/>
      <c r="J1689" s="3"/>
      <c r="K1689" s="3" t="s">
        <v>149</v>
      </c>
    </row>
    <row r="1690" spans="1:11" x14ac:dyDescent="0.3">
      <c r="A1690" t="s">
        <v>54</v>
      </c>
      <c r="B1690" s="3">
        <v>6.7000000000000002E-3</v>
      </c>
      <c r="C1690" t="s">
        <v>71</v>
      </c>
      <c r="D1690" s="3" t="s">
        <v>7</v>
      </c>
      <c r="E1690" s="3"/>
      <c r="F1690" s="3" t="s">
        <v>15</v>
      </c>
      <c r="G1690" s="3"/>
      <c r="H1690" s="3"/>
      <c r="I1690" s="3"/>
      <c r="J1690" s="3"/>
      <c r="K1690" s="3" t="s">
        <v>24</v>
      </c>
    </row>
    <row r="1691" spans="1:11" x14ac:dyDescent="0.3">
      <c r="A1691" s="3" t="s">
        <v>89</v>
      </c>
      <c r="B1691" s="3">
        <v>-1.6799999999999999E-4</v>
      </c>
      <c r="C1691" s="3" t="s">
        <v>51</v>
      </c>
      <c r="D1691" s="3" t="s">
        <v>14</v>
      </c>
      <c r="E1691" s="3"/>
      <c r="F1691" s="3" t="s">
        <v>15</v>
      </c>
      <c r="G1691" s="3"/>
      <c r="H1691" s="3"/>
      <c r="I1691" s="3"/>
      <c r="J1691" s="3"/>
      <c r="K1691" s="3" t="s">
        <v>90</v>
      </c>
    </row>
    <row r="1692" spans="1:11" x14ac:dyDescent="0.3">
      <c r="A1692" s="3" t="s">
        <v>91</v>
      </c>
      <c r="B1692" s="6">
        <v>5.8399999999999999E-4</v>
      </c>
      <c r="C1692" s="3" t="s">
        <v>51</v>
      </c>
      <c r="D1692" s="3" t="s">
        <v>17</v>
      </c>
      <c r="E1692" s="3"/>
      <c r="F1692" s="3" t="s">
        <v>15</v>
      </c>
      <c r="G1692" s="3"/>
      <c r="H1692" s="3"/>
      <c r="I1692" s="3"/>
      <c r="J1692" s="3"/>
      <c r="K1692" s="3" t="s">
        <v>92</v>
      </c>
    </row>
    <row r="1693" spans="1:11" x14ac:dyDescent="0.3">
      <c r="A1693" s="3" t="s">
        <v>93</v>
      </c>
      <c r="B1693" s="6">
        <v>2.5999999999999998E-10</v>
      </c>
      <c r="C1693" s="3" t="s">
        <v>51</v>
      </c>
      <c r="D1693" s="3" t="s">
        <v>6</v>
      </c>
      <c r="E1693" s="3"/>
      <c r="F1693" s="3" t="s">
        <v>15</v>
      </c>
      <c r="G1693" s="3"/>
      <c r="H1693" s="3"/>
      <c r="I1693" s="3"/>
      <c r="J1693" s="3"/>
      <c r="K1693" s="3" t="s">
        <v>94</v>
      </c>
    </row>
    <row r="1694" spans="1:11" x14ac:dyDescent="0.3">
      <c r="A1694" s="3" t="s">
        <v>95</v>
      </c>
      <c r="B1694" s="6">
        <v>-6.2700000000000001E-6</v>
      </c>
      <c r="C1694" s="3" t="s">
        <v>51</v>
      </c>
      <c r="D1694" s="3" t="s">
        <v>14</v>
      </c>
      <c r="E1694" s="3"/>
      <c r="F1694" s="3" t="s">
        <v>15</v>
      </c>
      <c r="G1694" s="3"/>
      <c r="H1694" s="3"/>
      <c r="I1694" s="3"/>
      <c r="J1694" s="3"/>
      <c r="K1694" s="3" t="s">
        <v>96</v>
      </c>
    </row>
    <row r="1695" spans="1:11" x14ac:dyDescent="0.3">
      <c r="A1695" s="3" t="s">
        <v>97</v>
      </c>
      <c r="B1695" s="6">
        <v>-7.4999999999999993E-5</v>
      </c>
      <c r="C1695" s="3" t="s">
        <v>51</v>
      </c>
      <c r="D1695" s="3" t="s">
        <v>39</v>
      </c>
      <c r="E1695" s="3"/>
      <c r="F1695" s="3" t="s">
        <v>15</v>
      </c>
      <c r="G1695" s="3"/>
      <c r="H1695" s="3"/>
      <c r="I1695" s="3"/>
      <c r="J1695" s="3"/>
      <c r="K1695" s="3" t="s">
        <v>98</v>
      </c>
    </row>
    <row r="1696" spans="1:11" x14ac:dyDescent="0.3">
      <c r="A1696" s="3" t="s">
        <v>82</v>
      </c>
      <c r="B1696" s="6">
        <v>6.8900000000000005E-4</v>
      </c>
      <c r="C1696" s="3" t="s">
        <v>51</v>
      </c>
      <c r="D1696" s="3" t="s">
        <v>14</v>
      </c>
      <c r="E1696" s="3"/>
      <c r="F1696" s="3" t="s">
        <v>15</v>
      </c>
      <c r="G1696" s="3"/>
      <c r="H1696" s="3"/>
      <c r="I1696" s="3"/>
      <c r="J1696" s="3"/>
      <c r="K1696" s="3" t="s">
        <v>84</v>
      </c>
    </row>
    <row r="1697" spans="1:11" x14ac:dyDescent="0.3">
      <c r="A1697" s="3" t="s">
        <v>99</v>
      </c>
      <c r="B1697" s="3">
        <v>3.3599999999999998E-2</v>
      </c>
      <c r="C1697" s="3" t="s">
        <v>51</v>
      </c>
      <c r="D1697" s="3" t="s">
        <v>100</v>
      </c>
      <c r="E1697" s="3"/>
      <c r="F1697" s="3" t="s">
        <v>15</v>
      </c>
      <c r="G1697" s="3"/>
      <c r="H1697" s="3"/>
      <c r="I1697" s="3"/>
      <c r="J1697" s="3"/>
      <c r="K1697" s="3" t="s">
        <v>101</v>
      </c>
    </row>
    <row r="1698" spans="1:11" x14ac:dyDescent="0.3">
      <c r="A1698" s="3" t="s">
        <v>102</v>
      </c>
      <c r="B1698" s="3">
        <v>3.2599999999999997E-2</v>
      </c>
      <c r="C1698" s="3" t="s">
        <v>51</v>
      </c>
      <c r="D1698" s="3" t="s">
        <v>100</v>
      </c>
      <c r="E1698" s="3"/>
      <c r="F1698" s="3" t="s">
        <v>15</v>
      </c>
      <c r="G1698" s="3"/>
      <c r="H1698" s="3"/>
      <c r="I1698" s="3"/>
      <c r="J1698" s="3"/>
      <c r="K1698" s="3" t="s">
        <v>103</v>
      </c>
    </row>
    <row r="1699" spans="1:11" x14ac:dyDescent="0.3">
      <c r="A1699" s="3" t="s">
        <v>107</v>
      </c>
      <c r="B1699" s="6">
        <v>-6.8899999999999999E-7</v>
      </c>
      <c r="C1699" s="3" t="s">
        <v>51</v>
      </c>
      <c r="D1699" s="3" t="s">
        <v>39</v>
      </c>
      <c r="E1699" s="3"/>
      <c r="F1699" s="3" t="s">
        <v>15</v>
      </c>
      <c r="G1699" s="3"/>
      <c r="H1699" s="3"/>
      <c r="I1699" s="3"/>
      <c r="J1699" s="3"/>
      <c r="K1699" s="3" t="s">
        <v>104</v>
      </c>
    </row>
    <row r="1700" spans="1:11" ht="15.6" x14ac:dyDescent="0.3">
      <c r="A1700" s="4"/>
      <c r="B1700" s="5"/>
      <c r="G1700" s="4"/>
    </row>
    <row r="1701" spans="1:11" ht="15.6" x14ac:dyDescent="0.3">
      <c r="A1701" s="1" t="s">
        <v>0</v>
      </c>
      <c r="B1701" s="1" t="s">
        <v>173</v>
      </c>
    </row>
    <row r="1702" spans="1:11" x14ac:dyDescent="0.3">
      <c r="A1702" t="s">
        <v>11</v>
      </c>
      <c r="B1702" t="s">
        <v>71</v>
      </c>
    </row>
    <row r="1703" spans="1:11" x14ac:dyDescent="0.3">
      <c r="A1703" t="s">
        <v>1</v>
      </c>
      <c r="B1703">
        <v>1</v>
      </c>
    </row>
    <row r="1704" spans="1:11" ht="15.6" x14ac:dyDescent="0.3">
      <c r="A1704" t="s">
        <v>2</v>
      </c>
      <c r="B1704" s="4" t="s">
        <v>153</v>
      </c>
    </row>
    <row r="1705" spans="1:11" x14ac:dyDescent="0.3">
      <c r="A1705" t="s">
        <v>4</v>
      </c>
      <c r="B1705" t="s">
        <v>5</v>
      </c>
    </row>
    <row r="1706" spans="1:11" x14ac:dyDescent="0.3">
      <c r="A1706" t="s">
        <v>6</v>
      </c>
      <c r="B1706" t="s">
        <v>14</v>
      </c>
    </row>
    <row r="1707" spans="1:11" ht="15.6" x14ac:dyDescent="0.3">
      <c r="A1707" s="1" t="s">
        <v>8</v>
      </c>
    </row>
    <row r="1708" spans="1:11" x14ac:dyDescent="0.3">
      <c r="A1708" t="s">
        <v>9</v>
      </c>
      <c r="B1708" t="s">
        <v>10</v>
      </c>
      <c r="C1708" t="s">
        <v>11</v>
      </c>
      <c r="D1708" t="s">
        <v>6</v>
      </c>
      <c r="E1708" t="s">
        <v>12</v>
      </c>
      <c r="F1708" t="s">
        <v>4</v>
      </c>
      <c r="G1708" t="s">
        <v>85</v>
      </c>
      <c r="H1708" t="s">
        <v>86</v>
      </c>
      <c r="I1708" t="s">
        <v>87</v>
      </c>
      <c r="J1708" t="s">
        <v>46</v>
      </c>
      <c r="K1708" t="s">
        <v>2</v>
      </c>
    </row>
    <row r="1709" spans="1:11" ht="15.6" x14ac:dyDescent="0.3">
      <c r="A1709" s="3" t="s">
        <v>173</v>
      </c>
      <c r="B1709" s="3">
        <v>1</v>
      </c>
      <c r="C1709" t="s">
        <v>71</v>
      </c>
      <c r="D1709" s="3" t="s">
        <v>14</v>
      </c>
      <c r="E1709" s="3"/>
      <c r="F1709" s="3" t="s">
        <v>21</v>
      </c>
      <c r="G1709" s="3"/>
      <c r="H1709" s="3"/>
      <c r="I1709" s="3">
        <v>100</v>
      </c>
      <c r="J1709" s="3" t="s">
        <v>88</v>
      </c>
      <c r="K1709" s="4" t="s">
        <v>154</v>
      </c>
    </row>
    <row r="1710" spans="1:11" x14ac:dyDescent="0.3">
      <c r="A1710" s="3" t="s">
        <v>133</v>
      </c>
      <c r="B1710" s="3">
        <v>1.00057</v>
      </c>
      <c r="C1710" t="s">
        <v>71</v>
      </c>
      <c r="D1710" s="3" t="s">
        <v>14</v>
      </c>
      <c r="E1710" s="3"/>
      <c r="F1710" s="3" t="s">
        <v>15</v>
      </c>
      <c r="G1710" s="3"/>
      <c r="H1710" s="3"/>
      <c r="I1710" s="3"/>
      <c r="J1710" s="3"/>
      <c r="K1710" s="3" t="s">
        <v>150</v>
      </c>
    </row>
    <row r="1711" spans="1:11" x14ac:dyDescent="0.3">
      <c r="A1711" t="s">
        <v>54</v>
      </c>
      <c r="B1711" s="3">
        <v>6.7000000000000002E-3</v>
      </c>
      <c r="C1711" t="s">
        <v>71</v>
      </c>
      <c r="D1711" s="3" t="s">
        <v>7</v>
      </c>
      <c r="E1711" s="3"/>
      <c r="F1711" s="3" t="s">
        <v>15</v>
      </c>
      <c r="G1711" s="3"/>
      <c r="H1711" s="3"/>
      <c r="I1711" s="3"/>
      <c r="J1711" s="3"/>
      <c r="K1711" s="3" t="s">
        <v>24</v>
      </c>
    </row>
    <row r="1712" spans="1:11" x14ac:dyDescent="0.3">
      <c r="A1712" s="3" t="s">
        <v>89</v>
      </c>
      <c r="B1712" s="3">
        <v>-1.6799999999999999E-4</v>
      </c>
      <c r="C1712" s="3" t="s">
        <v>51</v>
      </c>
      <c r="D1712" s="3" t="s">
        <v>14</v>
      </c>
      <c r="E1712" s="3"/>
      <c r="F1712" s="3" t="s">
        <v>15</v>
      </c>
      <c r="G1712" s="3"/>
      <c r="H1712" s="3"/>
      <c r="I1712" s="3"/>
      <c r="J1712" s="3"/>
      <c r="K1712" s="3" t="s">
        <v>90</v>
      </c>
    </row>
    <row r="1713" spans="1:11" x14ac:dyDescent="0.3">
      <c r="A1713" s="3" t="s">
        <v>91</v>
      </c>
      <c r="B1713" s="6">
        <v>5.8399999999999999E-4</v>
      </c>
      <c r="C1713" s="3" t="s">
        <v>51</v>
      </c>
      <c r="D1713" s="3" t="s">
        <v>17</v>
      </c>
      <c r="E1713" s="3"/>
      <c r="F1713" s="3" t="s">
        <v>15</v>
      </c>
      <c r="G1713" s="3"/>
      <c r="H1713" s="3"/>
      <c r="I1713" s="3"/>
      <c r="J1713" s="3"/>
      <c r="K1713" s="3" t="s">
        <v>92</v>
      </c>
    </row>
    <row r="1714" spans="1:11" x14ac:dyDescent="0.3">
      <c r="A1714" s="3" t="s">
        <v>93</v>
      </c>
      <c r="B1714" s="6">
        <v>2.5999999999999998E-10</v>
      </c>
      <c r="C1714" s="3" t="s">
        <v>51</v>
      </c>
      <c r="D1714" s="3" t="s">
        <v>6</v>
      </c>
      <c r="E1714" s="3"/>
      <c r="F1714" s="3" t="s">
        <v>15</v>
      </c>
      <c r="G1714" s="3"/>
      <c r="H1714" s="3"/>
      <c r="I1714" s="3"/>
      <c r="J1714" s="3"/>
      <c r="K1714" s="3" t="s">
        <v>94</v>
      </c>
    </row>
    <row r="1715" spans="1:11" x14ac:dyDescent="0.3">
      <c r="A1715" s="3" t="s">
        <v>95</v>
      </c>
      <c r="B1715" s="6">
        <v>-6.2700000000000001E-6</v>
      </c>
      <c r="C1715" s="3" t="s">
        <v>51</v>
      </c>
      <c r="D1715" s="3" t="s">
        <v>14</v>
      </c>
      <c r="E1715" s="3"/>
      <c r="F1715" s="3" t="s">
        <v>15</v>
      </c>
      <c r="G1715" s="3"/>
      <c r="H1715" s="3"/>
      <c r="I1715" s="3"/>
      <c r="J1715" s="3"/>
      <c r="K1715" s="3" t="s">
        <v>96</v>
      </c>
    </row>
    <row r="1716" spans="1:11" x14ac:dyDescent="0.3">
      <c r="A1716" s="3" t="s">
        <v>97</v>
      </c>
      <c r="B1716" s="6">
        <v>-7.4999999999999993E-5</v>
      </c>
      <c r="C1716" s="3" t="s">
        <v>51</v>
      </c>
      <c r="D1716" s="3" t="s">
        <v>39</v>
      </c>
      <c r="E1716" s="3"/>
      <c r="F1716" s="3" t="s">
        <v>15</v>
      </c>
      <c r="G1716" s="3"/>
      <c r="H1716" s="3"/>
      <c r="I1716" s="3"/>
      <c r="J1716" s="3"/>
      <c r="K1716" s="3" t="s">
        <v>98</v>
      </c>
    </row>
    <row r="1717" spans="1:11" x14ac:dyDescent="0.3">
      <c r="A1717" s="3" t="s">
        <v>82</v>
      </c>
      <c r="B1717" s="6">
        <v>6.8900000000000005E-4</v>
      </c>
      <c r="C1717" s="3" t="s">
        <v>51</v>
      </c>
      <c r="D1717" s="3" t="s">
        <v>14</v>
      </c>
      <c r="E1717" s="3"/>
      <c r="F1717" s="3" t="s">
        <v>15</v>
      </c>
      <c r="G1717" s="3"/>
      <c r="H1717" s="3"/>
      <c r="I1717" s="3"/>
      <c r="J1717" s="3"/>
      <c r="K1717" s="3" t="s">
        <v>84</v>
      </c>
    </row>
    <row r="1718" spans="1:11" x14ac:dyDescent="0.3">
      <c r="A1718" s="3" t="s">
        <v>99</v>
      </c>
      <c r="B1718" s="3">
        <v>3.3599999999999998E-2</v>
      </c>
      <c r="C1718" s="3" t="s">
        <v>51</v>
      </c>
      <c r="D1718" s="3" t="s">
        <v>100</v>
      </c>
      <c r="E1718" s="3"/>
      <c r="F1718" s="3" t="s">
        <v>15</v>
      </c>
      <c r="G1718" s="3"/>
      <c r="H1718" s="3"/>
      <c r="I1718" s="3"/>
      <c r="J1718" s="3"/>
      <c r="K1718" s="3" t="s">
        <v>101</v>
      </c>
    </row>
    <row r="1719" spans="1:11" x14ac:dyDescent="0.3">
      <c r="A1719" s="3" t="s">
        <v>102</v>
      </c>
      <c r="B1719" s="3">
        <v>3.2599999999999997E-2</v>
      </c>
      <c r="C1719" s="3" t="s">
        <v>51</v>
      </c>
      <c r="D1719" s="3" t="s">
        <v>100</v>
      </c>
      <c r="E1719" s="3"/>
      <c r="F1719" s="3" t="s">
        <v>15</v>
      </c>
      <c r="G1719" s="3"/>
      <c r="H1719" s="3"/>
      <c r="I1719" s="3"/>
      <c r="J1719" s="3"/>
      <c r="K1719" s="3" t="s">
        <v>103</v>
      </c>
    </row>
    <row r="1720" spans="1:11" x14ac:dyDescent="0.3">
      <c r="A1720" s="3" t="s">
        <v>107</v>
      </c>
      <c r="B1720" s="6">
        <v>-6.8899999999999999E-7</v>
      </c>
      <c r="C1720" s="3" t="s">
        <v>51</v>
      </c>
      <c r="D1720" s="3" t="s">
        <v>39</v>
      </c>
      <c r="E1720" s="3"/>
      <c r="F1720" s="3" t="s">
        <v>15</v>
      </c>
      <c r="G1720" s="3"/>
      <c r="H1720" s="3"/>
      <c r="I1720" s="3"/>
      <c r="J1720" s="3"/>
      <c r="K1720" s="3" t="s">
        <v>104</v>
      </c>
    </row>
    <row r="1721" spans="1:11" ht="15.6" x14ac:dyDescent="0.3">
      <c r="A1721" s="4"/>
      <c r="B1721" s="5"/>
      <c r="G1721" s="4"/>
    </row>
    <row r="1722" spans="1:11" ht="15.6" x14ac:dyDescent="0.3">
      <c r="A1722" s="1" t="s">
        <v>0</v>
      </c>
      <c r="B1722" s="1" t="s">
        <v>174</v>
      </c>
    </row>
    <row r="1723" spans="1:11" x14ac:dyDescent="0.3">
      <c r="A1723" t="s">
        <v>11</v>
      </c>
      <c r="B1723" t="s">
        <v>71</v>
      </c>
    </row>
    <row r="1724" spans="1:11" x14ac:dyDescent="0.3">
      <c r="A1724" t="s">
        <v>1</v>
      </c>
      <c r="B1724">
        <v>1</v>
      </c>
    </row>
    <row r="1725" spans="1:11" ht="15.6" x14ac:dyDescent="0.3">
      <c r="A1725" t="s">
        <v>2</v>
      </c>
      <c r="B1725" s="4" t="s">
        <v>106</v>
      </c>
    </row>
    <row r="1726" spans="1:11" x14ac:dyDescent="0.3">
      <c r="A1726" t="s">
        <v>4</v>
      </c>
      <c r="B1726" t="s">
        <v>5</v>
      </c>
    </row>
    <row r="1727" spans="1:11" x14ac:dyDescent="0.3">
      <c r="A1727" t="s">
        <v>6</v>
      </c>
      <c r="B1727" t="s">
        <v>14</v>
      </c>
    </row>
    <row r="1728" spans="1:11" ht="15.6" x14ac:dyDescent="0.3">
      <c r="A1728" s="1" t="s">
        <v>8</v>
      </c>
    </row>
    <row r="1729" spans="1:11" x14ac:dyDescent="0.3">
      <c r="A1729" t="s">
        <v>9</v>
      </c>
      <c r="B1729" t="s">
        <v>10</v>
      </c>
      <c r="C1729" t="s">
        <v>11</v>
      </c>
      <c r="D1729" t="s">
        <v>6</v>
      </c>
      <c r="E1729" t="s">
        <v>12</v>
      </c>
      <c r="F1729" t="s">
        <v>4</v>
      </c>
      <c r="G1729" t="s">
        <v>85</v>
      </c>
      <c r="H1729" t="s">
        <v>86</v>
      </c>
      <c r="I1729" t="s">
        <v>87</v>
      </c>
      <c r="J1729" t="s">
        <v>46</v>
      </c>
      <c r="K1729" t="s">
        <v>2</v>
      </c>
    </row>
    <row r="1730" spans="1:11" x14ac:dyDescent="0.3">
      <c r="A1730" s="3" t="s">
        <v>174</v>
      </c>
      <c r="B1730" s="3">
        <v>1</v>
      </c>
      <c r="C1730" t="s">
        <v>71</v>
      </c>
      <c r="D1730" s="3" t="s">
        <v>14</v>
      </c>
      <c r="E1730" s="3"/>
      <c r="F1730" s="3" t="s">
        <v>21</v>
      </c>
      <c r="G1730" s="3"/>
      <c r="H1730" s="3"/>
      <c r="I1730" s="3">
        <v>100</v>
      </c>
      <c r="J1730" s="3" t="s">
        <v>88</v>
      </c>
      <c r="K1730" s="3" t="s">
        <v>106</v>
      </c>
    </row>
    <row r="1731" spans="1:11" x14ac:dyDescent="0.3">
      <c r="A1731" s="3" t="s">
        <v>130</v>
      </c>
      <c r="B1731" s="3">
        <v>1.00057</v>
      </c>
      <c r="C1731" t="s">
        <v>71</v>
      </c>
      <c r="D1731" s="3" t="s">
        <v>14</v>
      </c>
      <c r="E1731" s="3"/>
      <c r="F1731" s="3" t="s">
        <v>15</v>
      </c>
      <c r="G1731" s="3"/>
      <c r="H1731" s="3"/>
      <c r="I1731" s="3"/>
      <c r="J1731" s="3"/>
      <c r="K1731" s="3" t="s">
        <v>148</v>
      </c>
    </row>
    <row r="1732" spans="1:11" x14ac:dyDescent="0.3">
      <c r="A1732" t="s">
        <v>54</v>
      </c>
      <c r="B1732" s="3">
        <v>6.7000000000000002E-3</v>
      </c>
      <c r="C1732" t="s">
        <v>71</v>
      </c>
      <c r="D1732" s="3" t="s">
        <v>7</v>
      </c>
      <c r="E1732" s="3"/>
      <c r="F1732" s="3" t="s">
        <v>15</v>
      </c>
      <c r="G1732" s="3"/>
      <c r="H1732" s="3"/>
      <c r="I1732" s="3"/>
      <c r="J1732" s="3"/>
      <c r="K1732" s="3" t="s">
        <v>24</v>
      </c>
    </row>
    <row r="1733" spans="1:11" x14ac:dyDescent="0.3">
      <c r="A1733" s="3" t="s">
        <v>89</v>
      </c>
      <c r="B1733" s="3">
        <v>-1.6799999999999999E-4</v>
      </c>
      <c r="C1733" s="3" t="s">
        <v>51</v>
      </c>
      <c r="D1733" s="3" t="s">
        <v>14</v>
      </c>
      <c r="E1733" s="3"/>
      <c r="F1733" s="3" t="s">
        <v>15</v>
      </c>
      <c r="G1733" s="3"/>
      <c r="H1733" s="3"/>
      <c r="I1733" s="3"/>
      <c r="J1733" s="3"/>
      <c r="K1733" s="3" t="s">
        <v>90</v>
      </c>
    </row>
    <row r="1734" spans="1:11" x14ac:dyDescent="0.3">
      <c r="A1734" s="3" t="s">
        <v>91</v>
      </c>
      <c r="B1734" s="6">
        <v>5.8399999999999999E-4</v>
      </c>
      <c r="C1734" s="3" t="s">
        <v>51</v>
      </c>
      <c r="D1734" s="3" t="s">
        <v>17</v>
      </c>
      <c r="E1734" s="3"/>
      <c r="F1734" s="3" t="s">
        <v>15</v>
      </c>
      <c r="G1734" s="3"/>
      <c r="H1734" s="3"/>
      <c r="I1734" s="3"/>
      <c r="J1734" s="3"/>
      <c r="K1734" s="3" t="s">
        <v>92</v>
      </c>
    </row>
    <row r="1735" spans="1:11" x14ac:dyDescent="0.3">
      <c r="A1735" s="3" t="s">
        <v>93</v>
      </c>
      <c r="B1735" s="6">
        <v>2.5999999999999998E-10</v>
      </c>
      <c r="C1735" s="3" t="s">
        <v>51</v>
      </c>
      <c r="D1735" s="3" t="s">
        <v>6</v>
      </c>
      <c r="E1735" s="3"/>
      <c r="F1735" s="3" t="s">
        <v>15</v>
      </c>
      <c r="G1735" s="3"/>
      <c r="H1735" s="3"/>
      <c r="I1735" s="3"/>
      <c r="J1735" s="3"/>
      <c r="K1735" s="3" t="s">
        <v>94</v>
      </c>
    </row>
    <row r="1736" spans="1:11" x14ac:dyDescent="0.3">
      <c r="A1736" s="3" t="s">
        <v>95</v>
      </c>
      <c r="B1736" s="6">
        <v>-6.2700000000000001E-6</v>
      </c>
      <c r="C1736" s="3" t="s">
        <v>51</v>
      </c>
      <c r="D1736" s="3" t="s">
        <v>14</v>
      </c>
      <c r="E1736" s="3"/>
      <c r="F1736" s="3" t="s">
        <v>15</v>
      </c>
      <c r="G1736" s="3"/>
      <c r="H1736" s="3"/>
      <c r="I1736" s="3"/>
      <c r="J1736" s="3"/>
      <c r="K1736" s="3" t="s">
        <v>96</v>
      </c>
    </row>
    <row r="1737" spans="1:11" x14ac:dyDescent="0.3">
      <c r="A1737" s="3" t="s">
        <v>97</v>
      </c>
      <c r="B1737" s="6">
        <v>-7.4999999999999993E-5</v>
      </c>
      <c r="C1737" s="3" t="s">
        <v>51</v>
      </c>
      <c r="D1737" s="3" t="s">
        <v>39</v>
      </c>
      <c r="E1737" s="3"/>
      <c r="F1737" s="3" t="s">
        <v>15</v>
      </c>
      <c r="G1737" s="3"/>
      <c r="H1737" s="3"/>
      <c r="I1737" s="3"/>
      <c r="J1737" s="3"/>
      <c r="K1737" s="3" t="s">
        <v>98</v>
      </c>
    </row>
    <row r="1738" spans="1:11" x14ac:dyDescent="0.3">
      <c r="A1738" s="3" t="s">
        <v>82</v>
      </c>
      <c r="B1738" s="6">
        <v>6.8900000000000005E-4</v>
      </c>
      <c r="C1738" s="3" t="s">
        <v>51</v>
      </c>
      <c r="D1738" s="3" t="s">
        <v>14</v>
      </c>
      <c r="E1738" s="3"/>
      <c r="F1738" s="3" t="s">
        <v>15</v>
      </c>
      <c r="G1738" s="3"/>
      <c r="H1738" s="3"/>
      <c r="I1738" s="3"/>
      <c r="J1738" s="3"/>
      <c r="K1738" s="3" t="s">
        <v>84</v>
      </c>
    </row>
    <row r="1739" spans="1:11" x14ac:dyDescent="0.3">
      <c r="A1739" s="3" t="s">
        <v>99</v>
      </c>
      <c r="B1739" s="3">
        <v>3.3599999999999998E-2</v>
      </c>
      <c r="C1739" s="3" t="s">
        <v>51</v>
      </c>
      <c r="D1739" s="3" t="s">
        <v>100</v>
      </c>
      <c r="E1739" s="3"/>
      <c r="F1739" s="3" t="s">
        <v>15</v>
      </c>
      <c r="G1739" s="3"/>
      <c r="H1739" s="3"/>
      <c r="I1739" s="3"/>
      <c r="J1739" s="3"/>
      <c r="K1739" s="3" t="s">
        <v>101</v>
      </c>
    </row>
    <row r="1740" spans="1:11" x14ac:dyDescent="0.3">
      <c r="A1740" s="3" t="s">
        <v>102</v>
      </c>
      <c r="B1740" s="3">
        <v>3.2599999999999997E-2</v>
      </c>
      <c r="C1740" s="3" t="s">
        <v>51</v>
      </c>
      <c r="D1740" s="3" t="s">
        <v>100</v>
      </c>
      <c r="E1740" s="3"/>
      <c r="F1740" s="3" t="s">
        <v>15</v>
      </c>
      <c r="G1740" s="3"/>
      <c r="H1740" s="3"/>
      <c r="I1740" s="3"/>
      <c r="J1740" s="3"/>
      <c r="K1740" s="3" t="s">
        <v>103</v>
      </c>
    </row>
    <row r="1741" spans="1:11" x14ac:dyDescent="0.3">
      <c r="A1741" s="3" t="s">
        <v>107</v>
      </c>
      <c r="B1741" s="6">
        <v>-6.8899999999999999E-7</v>
      </c>
      <c r="C1741" s="3" t="s">
        <v>51</v>
      </c>
      <c r="D1741" s="3" t="s">
        <v>39</v>
      </c>
      <c r="E1741" s="3"/>
      <c r="F1741" s="3" t="s">
        <v>15</v>
      </c>
      <c r="G1741" s="3"/>
      <c r="H1741" s="3"/>
      <c r="I1741" s="3"/>
      <c r="J1741" s="3"/>
      <c r="K1741" s="3" t="s">
        <v>104</v>
      </c>
    </row>
    <row r="1743" spans="1:11" ht="15.6" x14ac:dyDescent="0.3">
      <c r="A1743" s="1" t="s">
        <v>0</v>
      </c>
      <c r="B1743" s="1" t="s">
        <v>175</v>
      </c>
    </row>
    <row r="1744" spans="1:11" x14ac:dyDescent="0.3">
      <c r="A1744" t="s">
        <v>11</v>
      </c>
      <c r="B1744" t="s">
        <v>71</v>
      </c>
    </row>
    <row r="1745" spans="1:11" x14ac:dyDescent="0.3">
      <c r="A1745" t="s">
        <v>1</v>
      </c>
      <c r="B1745">
        <v>1</v>
      </c>
    </row>
    <row r="1746" spans="1:11" ht="15.6" x14ac:dyDescent="0.3">
      <c r="A1746" t="s">
        <v>2</v>
      </c>
      <c r="B1746" s="4" t="s">
        <v>105</v>
      </c>
    </row>
    <row r="1747" spans="1:11" x14ac:dyDescent="0.3">
      <c r="A1747" t="s">
        <v>4</v>
      </c>
      <c r="B1747" t="s">
        <v>5</v>
      </c>
    </row>
    <row r="1748" spans="1:11" x14ac:dyDescent="0.3">
      <c r="A1748" t="s">
        <v>6</v>
      </c>
      <c r="B1748" t="s">
        <v>14</v>
      </c>
    </row>
    <row r="1749" spans="1:11" ht="15.6" x14ac:dyDescent="0.3">
      <c r="A1749" s="1" t="s">
        <v>8</v>
      </c>
    </row>
    <row r="1750" spans="1:11" x14ac:dyDescent="0.3">
      <c r="A1750" t="s">
        <v>9</v>
      </c>
      <c r="B1750" t="s">
        <v>10</v>
      </c>
      <c r="C1750" t="s">
        <v>11</v>
      </c>
      <c r="D1750" t="s">
        <v>6</v>
      </c>
      <c r="E1750" t="s">
        <v>12</v>
      </c>
      <c r="F1750" t="s">
        <v>4</v>
      </c>
      <c r="G1750" t="s">
        <v>85</v>
      </c>
      <c r="H1750" t="s">
        <v>86</v>
      </c>
      <c r="I1750" t="s">
        <v>87</v>
      </c>
      <c r="J1750" t="s">
        <v>46</v>
      </c>
      <c r="K1750" t="s">
        <v>2</v>
      </c>
    </row>
    <row r="1751" spans="1:11" x14ac:dyDescent="0.3">
      <c r="A1751" s="3" t="s">
        <v>175</v>
      </c>
      <c r="B1751" s="3">
        <v>1</v>
      </c>
      <c r="C1751" t="s">
        <v>71</v>
      </c>
      <c r="D1751" s="3" t="s">
        <v>14</v>
      </c>
      <c r="E1751" s="3"/>
      <c r="F1751" s="3" t="s">
        <v>21</v>
      </c>
      <c r="G1751" s="3"/>
      <c r="H1751" s="3"/>
      <c r="I1751" s="3">
        <v>100</v>
      </c>
      <c r="J1751" s="3" t="s">
        <v>88</v>
      </c>
      <c r="K1751" s="3" t="s">
        <v>105</v>
      </c>
    </row>
    <row r="1752" spans="1:11" x14ac:dyDescent="0.3">
      <c r="A1752" s="3" t="s">
        <v>121</v>
      </c>
      <c r="B1752" s="3">
        <v>1.00057</v>
      </c>
      <c r="C1752" t="s">
        <v>71</v>
      </c>
      <c r="D1752" s="3" t="s">
        <v>14</v>
      </c>
      <c r="E1752" s="3"/>
      <c r="F1752" s="3" t="s">
        <v>15</v>
      </c>
      <c r="G1752" s="3"/>
      <c r="H1752" s="3"/>
      <c r="I1752" s="3"/>
      <c r="J1752" s="3"/>
      <c r="K1752" s="3" t="s">
        <v>80</v>
      </c>
    </row>
    <row r="1753" spans="1:11" x14ac:dyDescent="0.3">
      <c r="A1753" t="s">
        <v>54</v>
      </c>
      <c r="B1753" s="3">
        <v>6.7000000000000002E-3</v>
      </c>
      <c r="C1753" t="s">
        <v>71</v>
      </c>
      <c r="D1753" s="3" t="s">
        <v>7</v>
      </c>
      <c r="E1753" s="3"/>
      <c r="F1753" s="3" t="s">
        <v>15</v>
      </c>
      <c r="G1753" s="3"/>
      <c r="H1753" s="3"/>
      <c r="I1753" s="3"/>
      <c r="J1753" s="3"/>
      <c r="K1753" s="3" t="s">
        <v>24</v>
      </c>
    </row>
    <row r="1754" spans="1:11" x14ac:dyDescent="0.3">
      <c r="A1754" s="3" t="s">
        <v>89</v>
      </c>
      <c r="B1754" s="3">
        <v>-1.6799999999999999E-4</v>
      </c>
      <c r="C1754" s="3" t="s">
        <v>51</v>
      </c>
      <c r="D1754" s="3" t="s">
        <v>14</v>
      </c>
      <c r="E1754" s="3"/>
      <c r="F1754" s="3" t="s">
        <v>15</v>
      </c>
      <c r="G1754" s="3"/>
      <c r="H1754" s="3"/>
      <c r="I1754" s="3"/>
      <c r="J1754" s="3"/>
      <c r="K1754" s="3" t="s">
        <v>90</v>
      </c>
    </row>
    <row r="1755" spans="1:11" x14ac:dyDescent="0.3">
      <c r="A1755" s="3" t="s">
        <v>91</v>
      </c>
      <c r="B1755" s="6">
        <v>5.8399999999999999E-4</v>
      </c>
      <c r="C1755" s="3" t="s">
        <v>51</v>
      </c>
      <c r="D1755" s="3" t="s">
        <v>17</v>
      </c>
      <c r="E1755" s="3"/>
      <c r="F1755" s="3" t="s">
        <v>15</v>
      </c>
      <c r="G1755" s="3"/>
      <c r="H1755" s="3"/>
      <c r="I1755" s="3"/>
      <c r="J1755" s="3"/>
      <c r="K1755" s="3" t="s">
        <v>92</v>
      </c>
    </row>
    <row r="1756" spans="1:11" x14ac:dyDescent="0.3">
      <c r="A1756" s="3" t="s">
        <v>93</v>
      </c>
      <c r="B1756" s="6">
        <v>2.5999999999999998E-10</v>
      </c>
      <c r="C1756" s="3" t="s">
        <v>51</v>
      </c>
      <c r="D1756" s="3" t="s">
        <v>6</v>
      </c>
      <c r="E1756" s="3"/>
      <c r="F1756" s="3" t="s">
        <v>15</v>
      </c>
      <c r="G1756" s="3"/>
      <c r="H1756" s="3"/>
      <c r="I1756" s="3"/>
      <c r="J1756" s="3"/>
      <c r="K1756" s="3" t="s">
        <v>94</v>
      </c>
    </row>
    <row r="1757" spans="1:11" x14ac:dyDescent="0.3">
      <c r="A1757" s="3" t="s">
        <v>95</v>
      </c>
      <c r="B1757" s="6">
        <v>-6.2700000000000001E-6</v>
      </c>
      <c r="C1757" s="3" t="s">
        <v>51</v>
      </c>
      <c r="D1757" s="3" t="s">
        <v>14</v>
      </c>
      <c r="E1757" s="3"/>
      <c r="F1757" s="3" t="s">
        <v>15</v>
      </c>
      <c r="G1757" s="3"/>
      <c r="H1757" s="3"/>
      <c r="I1757" s="3"/>
      <c r="J1757" s="3"/>
      <c r="K1757" s="3" t="s">
        <v>96</v>
      </c>
    </row>
    <row r="1758" spans="1:11" x14ac:dyDescent="0.3">
      <c r="A1758" s="3" t="s">
        <v>97</v>
      </c>
      <c r="B1758" s="6">
        <v>-7.4999999999999993E-5</v>
      </c>
      <c r="C1758" s="3" t="s">
        <v>51</v>
      </c>
      <c r="D1758" s="3" t="s">
        <v>39</v>
      </c>
      <c r="E1758" s="3"/>
      <c r="F1758" s="3" t="s">
        <v>15</v>
      </c>
      <c r="G1758" s="3"/>
      <c r="H1758" s="3"/>
      <c r="I1758" s="3"/>
      <c r="J1758" s="3"/>
      <c r="K1758" s="3" t="s">
        <v>98</v>
      </c>
    </row>
    <row r="1759" spans="1:11" x14ac:dyDescent="0.3">
      <c r="A1759" s="3" t="s">
        <v>82</v>
      </c>
      <c r="B1759" s="6">
        <v>6.8900000000000005E-4</v>
      </c>
      <c r="C1759" s="3" t="s">
        <v>51</v>
      </c>
      <c r="D1759" s="3" t="s">
        <v>14</v>
      </c>
      <c r="E1759" s="3"/>
      <c r="F1759" s="3" t="s">
        <v>15</v>
      </c>
      <c r="G1759" s="3"/>
      <c r="H1759" s="3"/>
      <c r="I1759" s="3"/>
      <c r="J1759" s="3"/>
      <c r="K1759" s="3" t="s">
        <v>84</v>
      </c>
    </row>
    <row r="1760" spans="1:11" x14ac:dyDescent="0.3">
      <c r="A1760" s="3" t="s">
        <v>99</v>
      </c>
      <c r="B1760" s="3">
        <v>3.3599999999999998E-2</v>
      </c>
      <c r="C1760" s="3" t="s">
        <v>51</v>
      </c>
      <c r="D1760" s="3" t="s">
        <v>100</v>
      </c>
      <c r="E1760" s="3"/>
      <c r="F1760" s="3" t="s">
        <v>15</v>
      </c>
      <c r="G1760" s="3"/>
      <c r="H1760" s="3"/>
      <c r="I1760" s="3"/>
      <c r="J1760" s="3"/>
      <c r="K1760" s="3" t="s">
        <v>101</v>
      </c>
    </row>
    <row r="1761" spans="1:11" x14ac:dyDescent="0.3">
      <c r="A1761" s="3" t="s">
        <v>102</v>
      </c>
      <c r="B1761" s="3">
        <v>3.2599999999999997E-2</v>
      </c>
      <c r="C1761" s="3" t="s">
        <v>51</v>
      </c>
      <c r="D1761" s="3" t="s">
        <v>100</v>
      </c>
      <c r="E1761" s="3"/>
      <c r="F1761" s="3" t="s">
        <v>15</v>
      </c>
      <c r="G1761" s="3"/>
      <c r="H1761" s="3"/>
      <c r="I1761" s="3"/>
      <c r="J1761" s="3"/>
      <c r="K1761" s="3" t="s">
        <v>103</v>
      </c>
    </row>
    <row r="1762" spans="1:11" x14ac:dyDescent="0.3">
      <c r="A1762" s="3" t="s">
        <v>107</v>
      </c>
      <c r="B1762" s="6">
        <v>-6.8899999999999999E-7</v>
      </c>
      <c r="C1762" s="3" t="s">
        <v>51</v>
      </c>
      <c r="D1762" s="3" t="s">
        <v>39</v>
      </c>
      <c r="E1762" s="3"/>
      <c r="F1762" s="3" t="s">
        <v>15</v>
      </c>
      <c r="G1762" s="3"/>
      <c r="H1762" s="3"/>
      <c r="I1762" s="3"/>
      <c r="J1762" s="3"/>
      <c r="K1762" s="3" t="s">
        <v>104</v>
      </c>
    </row>
    <row r="1763" spans="1:11" ht="15.6" x14ac:dyDescent="0.3">
      <c r="A1763" s="4"/>
      <c r="B1763" s="5"/>
      <c r="G1763" s="4"/>
    </row>
    <row r="1764" spans="1:11" ht="15.6" x14ac:dyDescent="0.3">
      <c r="A1764" s="1" t="s">
        <v>0</v>
      </c>
      <c r="B1764" s="1" t="s">
        <v>176</v>
      </c>
    </row>
    <row r="1765" spans="1:11" x14ac:dyDescent="0.3">
      <c r="A1765" t="s">
        <v>11</v>
      </c>
      <c r="B1765" t="s">
        <v>71</v>
      </c>
    </row>
    <row r="1766" spans="1:11" x14ac:dyDescent="0.3">
      <c r="A1766" t="s">
        <v>1</v>
      </c>
      <c r="B1766">
        <v>1</v>
      </c>
    </row>
    <row r="1767" spans="1:11" ht="15.6" x14ac:dyDescent="0.3">
      <c r="A1767" t="s">
        <v>2</v>
      </c>
      <c r="B1767" s="4" t="s">
        <v>152</v>
      </c>
    </row>
    <row r="1768" spans="1:11" x14ac:dyDescent="0.3">
      <c r="A1768" t="s">
        <v>4</v>
      </c>
      <c r="B1768" t="s">
        <v>5</v>
      </c>
    </row>
    <row r="1769" spans="1:11" x14ac:dyDescent="0.3">
      <c r="A1769" t="s">
        <v>6</v>
      </c>
      <c r="B1769" t="s">
        <v>14</v>
      </c>
    </row>
    <row r="1770" spans="1:11" ht="15.6" x14ac:dyDescent="0.3">
      <c r="A1770" s="1" t="s">
        <v>8</v>
      </c>
    </row>
    <row r="1771" spans="1:11" x14ac:dyDescent="0.3">
      <c r="A1771" t="s">
        <v>9</v>
      </c>
      <c r="B1771" t="s">
        <v>10</v>
      </c>
      <c r="C1771" t="s">
        <v>11</v>
      </c>
      <c r="D1771" t="s">
        <v>6</v>
      </c>
      <c r="E1771" t="s">
        <v>12</v>
      </c>
      <c r="F1771" t="s">
        <v>4</v>
      </c>
      <c r="G1771" t="s">
        <v>85</v>
      </c>
      <c r="H1771" t="s">
        <v>86</v>
      </c>
      <c r="I1771" t="s">
        <v>87</v>
      </c>
      <c r="J1771" t="s">
        <v>46</v>
      </c>
      <c r="K1771" t="s">
        <v>2</v>
      </c>
    </row>
    <row r="1772" spans="1:11" ht="15.6" x14ac:dyDescent="0.3">
      <c r="A1772" s="3" t="s">
        <v>176</v>
      </c>
      <c r="B1772" s="3">
        <v>1</v>
      </c>
      <c r="C1772" t="s">
        <v>71</v>
      </c>
      <c r="D1772" s="3" t="s">
        <v>14</v>
      </c>
      <c r="E1772" s="3"/>
      <c r="F1772" s="3" t="s">
        <v>21</v>
      </c>
      <c r="G1772" s="3"/>
      <c r="H1772" s="3"/>
      <c r="I1772" s="3">
        <v>100</v>
      </c>
      <c r="J1772" s="3" t="s">
        <v>88</v>
      </c>
      <c r="K1772" s="4" t="s">
        <v>152</v>
      </c>
    </row>
    <row r="1773" spans="1:11" x14ac:dyDescent="0.3">
      <c r="A1773" s="3" t="s">
        <v>124</v>
      </c>
      <c r="B1773" s="3">
        <v>1.00057</v>
      </c>
      <c r="C1773" t="s">
        <v>71</v>
      </c>
      <c r="D1773" s="3" t="s">
        <v>14</v>
      </c>
      <c r="E1773" s="3"/>
      <c r="F1773" s="3" t="s">
        <v>15</v>
      </c>
      <c r="G1773" s="3"/>
      <c r="H1773" s="3"/>
      <c r="I1773" s="3"/>
      <c r="J1773" s="3"/>
      <c r="K1773" s="3" t="s">
        <v>149</v>
      </c>
    </row>
    <row r="1774" spans="1:11" x14ac:dyDescent="0.3">
      <c r="A1774" t="s">
        <v>54</v>
      </c>
      <c r="B1774" s="3">
        <v>6.7000000000000002E-3</v>
      </c>
      <c r="C1774" t="s">
        <v>71</v>
      </c>
      <c r="D1774" s="3" t="s">
        <v>7</v>
      </c>
      <c r="E1774" s="3"/>
      <c r="F1774" s="3" t="s">
        <v>15</v>
      </c>
      <c r="G1774" s="3"/>
      <c r="H1774" s="3"/>
      <c r="I1774" s="3"/>
      <c r="J1774" s="3"/>
      <c r="K1774" s="3" t="s">
        <v>24</v>
      </c>
    </row>
    <row r="1775" spans="1:11" x14ac:dyDescent="0.3">
      <c r="A1775" s="3" t="s">
        <v>89</v>
      </c>
      <c r="B1775" s="3">
        <v>-1.6799999999999999E-4</v>
      </c>
      <c r="C1775" s="3" t="s">
        <v>51</v>
      </c>
      <c r="D1775" s="3" t="s">
        <v>14</v>
      </c>
      <c r="E1775" s="3"/>
      <c r="F1775" s="3" t="s">
        <v>15</v>
      </c>
      <c r="G1775" s="3"/>
      <c r="H1775" s="3"/>
      <c r="I1775" s="3"/>
      <c r="J1775" s="3"/>
      <c r="K1775" s="3" t="s">
        <v>90</v>
      </c>
    </row>
    <row r="1776" spans="1:11" x14ac:dyDescent="0.3">
      <c r="A1776" s="3" t="s">
        <v>91</v>
      </c>
      <c r="B1776" s="6">
        <v>5.8399999999999999E-4</v>
      </c>
      <c r="C1776" s="3" t="s">
        <v>51</v>
      </c>
      <c r="D1776" s="3" t="s">
        <v>17</v>
      </c>
      <c r="E1776" s="3"/>
      <c r="F1776" s="3" t="s">
        <v>15</v>
      </c>
      <c r="G1776" s="3"/>
      <c r="H1776" s="3"/>
      <c r="I1776" s="3"/>
      <c r="J1776" s="3"/>
      <c r="K1776" s="3" t="s">
        <v>92</v>
      </c>
    </row>
    <row r="1777" spans="1:11" x14ac:dyDescent="0.3">
      <c r="A1777" s="3" t="s">
        <v>93</v>
      </c>
      <c r="B1777" s="6">
        <v>2.5999999999999998E-10</v>
      </c>
      <c r="C1777" s="3" t="s">
        <v>51</v>
      </c>
      <c r="D1777" s="3" t="s">
        <v>6</v>
      </c>
      <c r="E1777" s="3"/>
      <c r="F1777" s="3" t="s">
        <v>15</v>
      </c>
      <c r="G1777" s="3"/>
      <c r="H1777" s="3"/>
      <c r="I1777" s="3"/>
      <c r="J1777" s="3"/>
      <c r="K1777" s="3" t="s">
        <v>94</v>
      </c>
    </row>
    <row r="1778" spans="1:11" x14ac:dyDescent="0.3">
      <c r="A1778" s="3" t="s">
        <v>95</v>
      </c>
      <c r="B1778" s="6">
        <v>-6.2700000000000001E-6</v>
      </c>
      <c r="C1778" s="3" t="s">
        <v>51</v>
      </c>
      <c r="D1778" s="3" t="s">
        <v>14</v>
      </c>
      <c r="E1778" s="3"/>
      <c r="F1778" s="3" t="s">
        <v>15</v>
      </c>
      <c r="G1778" s="3"/>
      <c r="H1778" s="3"/>
      <c r="I1778" s="3"/>
      <c r="J1778" s="3"/>
      <c r="K1778" s="3" t="s">
        <v>96</v>
      </c>
    </row>
    <row r="1779" spans="1:11" x14ac:dyDescent="0.3">
      <c r="A1779" s="3" t="s">
        <v>97</v>
      </c>
      <c r="B1779" s="6">
        <v>-7.4999999999999993E-5</v>
      </c>
      <c r="C1779" s="3" t="s">
        <v>51</v>
      </c>
      <c r="D1779" s="3" t="s">
        <v>39</v>
      </c>
      <c r="E1779" s="3"/>
      <c r="F1779" s="3" t="s">
        <v>15</v>
      </c>
      <c r="G1779" s="3"/>
      <c r="H1779" s="3"/>
      <c r="I1779" s="3"/>
      <c r="J1779" s="3"/>
      <c r="K1779" s="3" t="s">
        <v>98</v>
      </c>
    </row>
    <row r="1780" spans="1:11" x14ac:dyDescent="0.3">
      <c r="A1780" s="3" t="s">
        <v>82</v>
      </c>
      <c r="B1780" s="6">
        <v>6.8900000000000005E-4</v>
      </c>
      <c r="C1780" s="3" t="s">
        <v>51</v>
      </c>
      <c r="D1780" s="3" t="s">
        <v>14</v>
      </c>
      <c r="E1780" s="3"/>
      <c r="F1780" s="3" t="s">
        <v>15</v>
      </c>
      <c r="G1780" s="3"/>
      <c r="H1780" s="3"/>
      <c r="I1780" s="3"/>
      <c r="J1780" s="3"/>
      <c r="K1780" s="3" t="s">
        <v>84</v>
      </c>
    </row>
    <row r="1781" spans="1:11" x14ac:dyDescent="0.3">
      <c r="A1781" s="3" t="s">
        <v>99</v>
      </c>
      <c r="B1781" s="3">
        <v>3.3599999999999998E-2</v>
      </c>
      <c r="C1781" s="3" t="s">
        <v>51</v>
      </c>
      <c r="D1781" s="3" t="s">
        <v>100</v>
      </c>
      <c r="E1781" s="3"/>
      <c r="F1781" s="3" t="s">
        <v>15</v>
      </c>
      <c r="G1781" s="3"/>
      <c r="H1781" s="3"/>
      <c r="I1781" s="3"/>
      <c r="J1781" s="3"/>
      <c r="K1781" s="3" t="s">
        <v>101</v>
      </c>
    </row>
    <row r="1782" spans="1:11" x14ac:dyDescent="0.3">
      <c r="A1782" s="3" t="s">
        <v>102</v>
      </c>
      <c r="B1782" s="3">
        <v>3.2599999999999997E-2</v>
      </c>
      <c r="C1782" s="3" t="s">
        <v>51</v>
      </c>
      <c r="D1782" s="3" t="s">
        <v>100</v>
      </c>
      <c r="E1782" s="3"/>
      <c r="F1782" s="3" t="s">
        <v>15</v>
      </c>
      <c r="G1782" s="3"/>
      <c r="H1782" s="3"/>
      <c r="I1782" s="3"/>
      <c r="J1782" s="3"/>
      <c r="K1782" s="3" t="s">
        <v>103</v>
      </c>
    </row>
    <row r="1783" spans="1:11" x14ac:dyDescent="0.3">
      <c r="A1783" s="3" t="s">
        <v>107</v>
      </c>
      <c r="B1783" s="6">
        <v>-6.8899999999999999E-7</v>
      </c>
      <c r="C1783" s="3" t="s">
        <v>51</v>
      </c>
      <c r="D1783" s="3" t="s">
        <v>39</v>
      </c>
      <c r="E1783" s="3"/>
      <c r="F1783" s="3" t="s">
        <v>15</v>
      </c>
      <c r="G1783" s="3"/>
      <c r="H1783" s="3"/>
      <c r="I1783" s="3"/>
      <c r="J1783" s="3"/>
      <c r="K1783" s="3" t="s">
        <v>104</v>
      </c>
    </row>
    <row r="1784" spans="1:11" ht="15.6" x14ac:dyDescent="0.3">
      <c r="A1784" s="4"/>
      <c r="B1784" s="5"/>
      <c r="G1784" s="4"/>
    </row>
    <row r="1785" spans="1:11" ht="15.6" x14ac:dyDescent="0.3">
      <c r="A1785" s="1" t="s">
        <v>0</v>
      </c>
      <c r="B1785" s="1" t="s">
        <v>177</v>
      </c>
    </row>
    <row r="1786" spans="1:11" x14ac:dyDescent="0.3">
      <c r="A1786" t="s">
        <v>11</v>
      </c>
      <c r="B1786" t="s">
        <v>71</v>
      </c>
    </row>
    <row r="1787" spans="1:11" x14ac:dyDescent="0.3">
      <c r="A1787" t="s">
        <v>1</v>
      </c>
      <c r="B1787">
        <v>1</v>
      </c>
    </row>
    <row r="1788" spans="1:11" ht="15.6" x14ac:dyDescent="0.3">
      <c r="A1788" t="s">
        <v>2</v>
      </c>
      <c r="B1788" s="4" t="s">
        <v>153</v>
      </c>
    </row>
    <row r="1789" spans="1:11" x14ac:dyDescent="0.3">
      <c r="A1789" t="s">
        <v>4</v>
      </c>
      <c r="B1789" t="s">
        <v>5</v>
      </c>
    </row>
    <row r="1790" spans="1:11" x14ac:dyDescent="0.3">
      <c r="A1790" t="s">
        <v>6</v>
      </c>
      <c r="B1790" t="s">
        <v>14</v>
      </c>
    </row>
    <row r="1791" spans="1:11" ht="15.6" x14ac:dyDescent="0.3">
      <c r="A1791" s="1" t="s">
        <v>8</v>
      </c>
    </row>
    <row r="1792" spans="1:11" x14ac:dyDescent="0.3">
      <c r="A1792" t="s">
        <v>9</v>
      </c>
      <c r="B1792" t="s">
        <v>10</v>
      </c>
      <c r="C1792" t="s">
        <v>11</v>
      </c>
      <c r="D1792" t="s">
        <v>6</v>
      </c>
      <c r="E1792" t="s">
        <v>12</v>
      </c>
      <c r="F1792" t="s">
        <v>4</v>
      </c>
      <c r="G1792" t="s">
        <v>85</v>
      </c>
      <c r="H1792" t="s">
        <v>86</v>
      </c>
      <c r="I1792" t="s">
        <v>87</v>
      </c>
      <c r="J1792" t="s">
        <v>46</v>
      </c>
      <c r="K1792" t="s">
        <v>2</v>
      </c>
    </row>
    <row r="1793" spans="1:11" ht="15.6" x14ac:dyDescent="0.3">
      <c r="A1793" s="3" t="s">
        <v>177</v>
      </c>
      <c r="B1793" s="3">
        <v>1</v>
      </c>
      <c r="C1793" t="s">
        <v>71</v>
      </c>
      <c r="D1793" s="3" t="s">
        <v>14</v>
      </c>
      <c r="E1793" s="3"/>
      <c r="F1793" s="3" t="s">
        <v>21</v>
      </c>
      <c r="G1793" s="3"/>
      <c r="H1793" s="3"/>
      <c r="I1793" s="3">
        <v>100</v>
      </c>
      <c r="J1793" s="3" t="s">
        <v>88</v>
      </c>
      <c r="K1793" s="4" t="s">
        <v>154</v>
      </c>
    </row>
    <row r="1794" spans="1:11" x14ac:dyDescent="0.3">
      <c r="A1794" s="3" t="s">
        <v>125</v>
      </c>
      <c r="B1794" s="3">
        <v>1.00057</v>
      </c>
      <c r="C1794" t="s">
        <v>71</v>
      </c>
      <c r="D1794" s="3" t="s">
        <v>14</v>
      </c>
      <c r="E1794" s="3"/>
      <c r="F1794" s="3" t="s">
        <v>15</v>
      </c>
      <c r="G1794" s="3"/>
      <c r="H1794" s="3"/>
      <c r="I1794" s="3"/>
      <c r="J1794" s="3"/>
      <c r="K1794" s="3" t="s">
        <v>150</v>
      </c>
    </row>
    <row r="1795" spans="1:11" x14ac:dyDescent="0.3">
      <c r="A1795" t="s">
        <v>54</v>
      </c>
      <c r="B1795" s="3">
        <v>6.7000000000000002E-3</v>
      </c>
      <c r="C1795" t="s">
        <v>71</v>
      </c>
      <c r="D1795" s="3" t="s">
        <v>7</v>
      </c>
      <c r="E1795" s="3"/>
      <c r="F1795" s="3" t="s">
        <v>15</v>
      </c>
      <c r="G1795" s="3"/>
      <c r="H1795" s="3"/>
      <c r="I1795" s="3"/>
      <c r="J1795" s="3"/>
      <c r="K1795" s="3" t="s">
        <v>24</v>
      </c>
    </row>
    <row r="1796" spans="1:11" x14ac:dyDescent="0.3">
      <c r="A1796" s="3" t="s">
        <v>89</v>
      </c>
      <c r="B1796" s="3">
        <v>-1.6799999999999999E-4</v>
      </c>
      <c r="C1796" s="3" t="s">
        <v>51</v>
      </c>
      <c r="D1796" s="3" t="s">
        <v>14</v>
      </c>
      <c r="E1796" s="3"/>
      <c r="F1796" s="3" t="s">
        <v>15</v>
      </c>
      <c r="G1796" s="3"/>
      <c r="H1796" s="3"/>
      <c r="I1796" s="3"/>
      <c r="J1796" s="3"/>
      <c r="K1796" s="3" t="s">
        <v>90</v>
      </c>
    </row>
    <row r="1797" spans="1:11" x14ac:dyDescent="0.3">
      <c r="A1797" s="3" t="s">
        <v>91</v>
      </c>
      <c r="B1797" s="6">
        <v>5.8399999999999999E-4</v>
      </c>
      <c r="C1797" s="3" t="s">
        <v>51</v>
      </c>
      <c r="D1797" s="3" t="s">
        <v>17</v>
      </c>
      <c r="E1797" s="3"/>
      <c r="F1797" s="3" t="s">
        <v>15</v>
      </c>
      <c r="G1797" s="3"/>
      <c r="H1797" s="3"/>
      <c r="I1797" s="3"/>
      <c r="J1797" s="3"/>
      <c r="K1797" s="3" t="s">
        <v>92</v>
      </c>
    </row>
    <row r="1798" spans="1:11" x14ac:dyDescent="0.3">
      <c r="A1798" s="3" t="s">
        <v>93</v>
      </c>
      <c r="B1798" s="6">
        <v>2.5999999999999998E-10</v>
      </c>
      <c r="C1798" s="3" t="s">
        <v>51</v>
      </c>
      <c r="D1798" s="3" t="s">
        <v>6</v>
      </c>
      <c r="E1798" s="3"/>
      <c r="F1798" s="3" t="s">
        <v>15</v>
      </c>
      <c r="G1798" s="3"/>
      <c r="H1798" s="3"/>
      <c r="I1798" s="3"/>
      <c r="J1798" s="3"/>
      <c r="K1798" s="3" t="s">
        <v>94</v>
      </c>
    </row>
    <row r="1799" spans="1:11" x14ac:dyDescent="0.3">
      <c r="A1799" s="3" t="s">
        <v>95</v>
      </c>
      <c r="B1799" s="6">
        <v>-6.2700000000000001E-6</v>
      </c>
      <c r="C1799" s="3" t="s">
        <v>51</v>
      </c>
      <c r="D1799" s="3" t="s">
        <v>14</v>
      </c>
      <c r="E1799" s="3"/>
      <c r="F1799" s="3" t="s">
        <v>15</v>
      </c>
      <c r="G1799" s="3"/>
      <c r="H1799" s="3"/>
      <c r="I1799" s="3"/>
      <c r="J1799" s="3"/>
      <c r="K1799" s="3" t="s">
        <v>96</v>
      </c>
    </row>
    <row r="1800" spans="1:11" x14ac:dyDescent="0.3">
      <c r="A1800" s="3" t="s">
        <v>97</v>
      </c>
      <c r="B1800" s="6">
        <v>-7.4999999999999993E-5</v>
      </c>
      <c r="C1800" s="3" t="s">
        <v>51</v>
      </c>
      <c r="D1800" s="3" t="s">
        <v>39</v>
      </c>
      <c r="E1800" s="3"/>
      <c r="F1800" s="3" t="s">
        <v>15</v>
      </c>
      <c r="G1800" s="3"/>
      <c r="H1800" s="3"/>
      <c r="I1800" s="3"/>
      <c r="J1800" s="3"/>
      <c r="K1800" s="3" t="s">
        <v>98</v>
      </c>
    </row>
    <row r="1801" spans="1:11" x14ac:dyDescent="0.3">
      <c r="A1801" s="3" t="s">
        <v>82</v>
      </c>
      <c r="B1801" s="6">
        <v>6.8900000000000005E-4</v>
      </c>
      <c r="C1801" s="3" t="s">
        <v>51</v>
      </c>
      <c r="D1801" s="3" t="s">
        <v>14</v>
      </c>
      <c r="E1801" s="3"/>
      <c r="F1801" s="3" t="s">
        <v>15</v>
      </c>
      <c r="G1801" s="3"/>
      <c r="H1801" s="3"/>
      <c r="I1801" s="3"/>
      <c r="J1801" s="3"/>
      <c r="K1801" s="3" t="s">
        <v>84</v>
      </c>
    </row>
    <row r="1802" spans="1:11" x14ac:dyDescent="0.3">
      <c r="A1802" s="3" t="s">
        <v>99</v>
      </c>
      <c r="B1802" s="3">
        <v>3.3599999999999998E-2</v>
      </c>
      <c r="C1802" s="3" t="s">
        <v>51</v>
      </c>
      <c r="D1802" s="3" t="s">
        <v>100</v>
      </c>
      <c r="E1802" s="3"/>
      <c r="F1802" s="3" t="s">
        <v>15</v>
      </c>
      <c r="G1802" s="3"/>
      <c r="H1802" s="3"/>
      <c r="I1802" s="3"/>
      <c r="J1802" s="3"/>
      <c r="K1802" s="3" t="s">
        <v>101</v>
      </c>
    </row>
    <row r="1803" spans="1:11" x14ac:dyDescent="0.3">
      <c r="A1803" s="3" t="s">
        <v>102</v>
      </c>
      <c r="B1803" s="3">
        <v>3.2599999999999997E-2</v>
      </c>
      <c r="C1803" s="3" t="s">
        <v>51</v>
      </c>
      <c r="D1803" s="3" t="s">
        <v>100</v>
      </c>
      <c r="E1803" s="3"/>
      <c r="F1803" s="3" t="s">
        <v>15</v>
      </c>
      <c r="G1803" s="3"/>
      <c r="H1803" s="3"/>
      <c r="I1803" s="3"/>
      <c r="J1803" s="3"/>
      <c r="K1803" s="3" t="s">
        <v>103</v>
      </c>
    </row>
    <row r="1804" spans="1:11" x14ac:dyDescent="0.3">
      <c r="A1804" s="3" t="s">
        <v>107</v>
      </c>
      <c r="B1804" s="6">
        <v>-6.8899999999999999E-7</v>
      </c>
      <c r="C1804" s="3" t="s">
        <v>51</v>
      </c>
      <c r="D1804" s="3" t="s">
        <v>39</v>
      </c>
      <c r="E1804" s="3"/>
      <c r="F1804" s="3" t="s">
        <v>15</v>
      </c>
      <c r="G1804" s="3"/>
      <c r="H1804" s="3"/>
      <c r="I1804" s="3"/>
      <c r="J1804" s="3"/>
      <c r="K1804" s="3" t="s">
        <v>104</v>
      </c>
    </row>
    <row r="1805" spans="1:11" ht="15.6" x14ac:dyDescent="0.3">
      <c r="A1805" s="4"/>
      <c r="B1805" s="5"/>
      <c r="G1805" s="4"/>
    </row>
    <row r="1806" spans="1:11" ht="15.6" x14ac:dyDescent="0.3">
      <c r="A1806" s="1" t="s">
        <v>0</v>
      </c>
      <c r="B1806" s="1" t="s">
        <v>178</v>
      </c>
    </row>
    <row r="1807" spans="1:11" x14ac:dyDescent="0.3">
      <c r="A1807" t="s">
        <v>11</v>
      </c>
      <c r="B1807" t="s">
        <v>71</v>
      </c>
    </row>
    <row r="1808" spans="1:11" x14ac:dyDescent="0.3">
      <c r="A1808" t="s">
        <v>1</v>
      </c>
      <c r="B1808">
        <v>1</v>
      </c>
    </row>
    <row r="1809" spans="1:11" ht="15.6" x14ac:dyDescent="0.3">
      <c r="A1809" t="s">
        <v>2</v>
      </c>
      <c r="B1809" s="4" t="s">
        <v>106</v>
      </c>
    </row>
    <row r="1810" spans="1:11" x14ac:dyDescent="0.3">
      <c r="A1810" t="s">
        <v>4</v>
      </c>
      <c r="B1810" t="s">
        <v>5</v>
      </c>
    </row>
    <row r="1811" spans="1:11" x14ac:dyDescent="0.3">
      <c r="A1811" t="s">
        <v>6</v>
      </c>
      <c r="B1811" t="s">
        <v>14</v>
      </c>
    </row>
    <row r="1812" spans="1:11" ht="15.6" x14ac:dyDescent="0.3">
      <c r="A1812" s="1" t="s">
        <v>8</v>
      </c>
    </row>
    <row r="1813" spans="1:11" x14ac:dyDescent="0.3">
      <c r="A1813" t="s">
        <v>9</v>
      </c>
      <c r="B1813" t="s">
        <v>10</v>
      </c>
      <c r="C1813" t="s">
        <v>11</v>
      </c>
      <c r="D1813" t="s">
        <v>6</v>
      </c>
      <c r="E1813" t="s">
        <v>12</v>
      </c>
      <c r="F1813" t="s">
        <v>4</v>
      </c>
      <c r="G1813" t="s">
        <v>85</v>
      </c>
      <c r="H1813" t="s">
        <v>86</v>
      </c>
      <c r="I1813" t="s">
        <v>87</v>
      </c>
      <c r="J1813" t="s">
        <v>46</v>
      </c>
      <c r="K1813" t="s">
        <v>2</v>
      </c>
    </row>
    <row r="1814" spans="1:11" x14ac:dyDescent="0.3">
      <c r="A1814" s="3" t="s">
        <v>178</v>
      </c>
      <c r="B1814" s="3">
        <v>1</v>
      </c>
      <c r="C1814" t="s">
        <v>71</v>
      </c>
      <c r="D1814" s="3" t="s">
        <v>14</v>
      </c>
      <c r="E1814" s="3"/>
      <c r="F1814" s="3" t="s">
        <v>21</v>
      </c>
      <c r="G1814" s="3"/>
      <c r="H1814" s="3"/>
      <c r="I1814" s="3">
        <v>100</v>
      </c>
      <c r="J1814" s="3" t="s">
        <v>88</v>
      </c>
      <c r="K1814" s="3" t="s">
        <v>106</v>
      </c>
    </row>
    <row r="1815" spans="1:11" x14ac:dyDescent="0.3">
      <c r="A1815" s="3" t="s">
        <v>108</v>
      </c>
      <c r="B1815" s="3">
        <v>1.00057</v>
      </c>
      <c r="C1815" t="s">
        <v>71</v>
      </c>
      <c r="D1815" s="3" t="s">
        <v>14</v>
      </c>
      <c r="E1815" s="3"/>
      <c r="F1815" s="3" t="s">
        <v>15</v>
      </c>
      <c r="G1815" s="3"/>
      <c r="H1815" s="3"/>
      <c r="I1815" s="3"/>
      <c r="J1815" s="3"/>
      <c r="K1815" s="3" t="s">
        <v>148</v>
      </c>
    </row>
    <row r="1816" spans="1:11" x14ac:dyDescent="0.3">
      <c r="A1816" t="s">
        <v>54</v>
      </c>
      <c r="B1816" s="3">
        <v>6.7000000000000002E-3</v>
      </c>
      <c r="C1816" t="s">
        <v>71</v>
      </c>
      <c r="D1816" s="3" t="s">
        <v>7</v>
      </c>
      <c r="E1816" s="3"/>
      <c r="F1816" s="3" t="s">
        <v>15</v>
      </c>
      <c r="G1816" s="3"/>
      <c r="H1816" s="3"/>
      <c r="I1816" s="3"/>
      <c r="J1816" s="3"/>
      <c r="K1816" s="3" t="s">
        <v>24</v>
      </c>
    </row>
    <row r="1817" spans="1:11" x14ac:dyDescent="0.3">
      <c r="A1817" s="3" t="s">
        <v>89</v>
      </c>
      <c r="B1817" s="3">
        <v>-1.6799999999999999E-4</v>
      </c>
      <c r="C1817" s="3" t="s">
        <v>51</v>
      </c>
      <c r="D1817" s="3" t="s">
        <v>14</v>
      </c>
      <c r="E1817" s="3"/>
      <c r="F1817" s="3" t="s">
        <v>15</v>
      </c>
      <c r="G1817" s="3"/>
      <c r="H1817" s="3"/>
      <c r="I1817" s="3"/>
      <c r="J1817" s="3"/>
      <c r="K1817" s="3" t="s">
        <v>90</v>
      </c>
    </row>
    <row r="1818" spans="1:11" x14ac:dyDescent="0.3">
      <c r="A1818" s="3" t="s">
        <v>91</v>
      </c>
      <c r="B1818" s="6">
        <v>5.8399999999999999E-4</v>
      </c>
      <c r="C1818" s="3" t="s">
        <v>51</v>
      </c>
      <c r="D1818" s="3" t="s">
        <v>17</v>
      </c>
      <c r="E1818" s="3"/>
      <c r="F1818" s="3" t="s">
        <v>15</v>
      </c>
      <c r="G1818" s="3"/>
      <c r="H1818" s="3"/>
      <c r="I1818" s="3"/>
      <c r="J1818" s="3"/>
      <c r="K1818" s="3" t="s">
        <v>92</v>
      </c>
    </row>
    <row r="1819" spans="1:11" x14ac:dyDescent="0.3">
      <c r="A1819" s="3" t="s">
        <v>93</v>
      </c>
      <c r="B1819" s="6">
        <v>2.5999999999999998E-10</v>
      </c>
      <c r="C1819" s="3" t="s">
        <v>51</v>
      </c>
      <c r="D1819" s="3" t="s">
        <v>6</v>
      </c>
      <c r="E1819" s="3"/>
      <c r="F1819" s="3" t="s">
        <v>15</v>
      </c>
      <c r="G1819" s="3"/>
      <c r="H1819" s="3"/>
      <c r="I1819" s="3"/>
      <c r="J1819" s="3"/>
      <c r="K1819" s="3" t="s">
        <v>94</v>
      </c>
    </row>
    <row r="1820" spans="1:11" x14ac:dyDescent="0.3">
      <c r="A1820" s="3" t="s">
        <v>95</v>
      </c>
      <c r="B1820" s="6">
        <v>-6.2700000000000001E-6</v>
      </c>
      <c r="C1820" s="3" t="s">
        <v>51</v>
      </c>
      <c r="D1820" s="3" t="s">
        <v>14</v>
      </c>
      <c r="E1820" s="3"/>
      <c r="F1820" s="3" t="s">
        <v>15</v>
      </c>
      <c r="G1820" s="3"/>
      <c r="H1820" s="3"/>
      <c r="I1820" s="3"/>
      <c r="J1820" s="3"/>
      <c r="K1820" s="3" t="s">
        <v>96</v>
      </c>
    </row>
    <row r="1821" spans="1:11" x14ac:dyDescent="0.3">
      <c r="A1821" s="3" t="s">
        <v>97</v>
      </c>
      <c r="B1821" s="6">
        <v>-7.4999999999999993E-5</v>
      </c>
      <c r="C1821" s="3" t="s">
        <v>51</v>
      </c>
      <c r="D1821" s="3" t="s">
        <v>39</v>
      </c>
      <c r="E1821" s="3"/>
      <c r="F1821" s="3" t="s">
        <v>15</v>
      </c>
      <c r="G1821" s="3"/>
      <c r="H1821" s="3"/>
      <c r="I1821" s="3"/>
      <c r="J1821" s="3"/>
      <c r="K1821" s="3" t="s">
        <v>98</v>
      </c>
    </row>
    <row r="1822" spans="1:11" x14ac:dyDescent="0.3">
      <c r="A1822" s="3" t="s">
        <v>82</v>
      </c>
      <c r="B1822" s="6">
        <v>6.8900000000000005E-4</v>
      </c>
      <c r="C1822" s="3" t="s">
        <v>51</v>
      </c>
      <c r="D1822" s="3" t="s">
        <v>14</v>
      </c>
      <c r="E1822" s="3"/>
      <c r="F1822" s="3" t="s">
        <v>15</v>
      </c>
      <c r="G1822" s="3"/>
      <c r="H1822" s="3"/>
      <c r="I1822" s="3"/>
      <c r="J1822" s="3"/>
      <c r="K1822" s="3" t="s">
        <v>84</v>
      </c>
    </row>
    <row r="1823" spans="1:11" x14ac:dyDescent="0.3">
      <c r="A1823" s="3" t="s">
        <v>99</v>
      </c>
      <c r="B1823" s="3">
        <v>3.3599999999999998E-2</v>
      </c>
      <c r="C1823" s="3" t="s">
        <v>51</v>
      </c>
      <c r="D1823" s="3" t="s">
        <v>100</v>
      </c>
      <c r="E1823" s="3"/>
      <c r="F1823" s="3" t="s">
        <v>15</v>
      </c>
      <c r="G1823" s="3"/>
      <c r="H1823" s="3"/>
      <c r="I1823" s="3"/>
      <c r="J1823" s="3"/>
      <c r="K1823" s="3" t="s">
        <v>101</v>
      </c>
    </row>
    <row r="1824" spans="1:11" x14ac:dyDescent="0.3">
      <c r="A1824" s="3" t="s">
        <v>102</v>
      </c>
      <c r="B1824" s="3">
        <v>3.2599999999999997E-2</v>
      </c>
      <c r="C1824" s="3" t="s">
        <v>51</v>
      </c>
      <c r="D1824" s="3" t="s">
        <v>100</v>
      </c>
      <c r="E1824" s="3"/>
      <c r="F1824" s="3" t="s">
        <v>15</v>
      </c>
      <c r="G1824" s="3"/>
      <c r="H1824" s="3"/>
      <c r="I1824" s="3"/>
      <c r="J1824" s="3"/>
      <c r="K1824" s="3" t="s">
        <v>103</v>
      </c>
    </row>
    <row r="1825" spans="1:11" x14ac:dyDescent="0.3">
      <c r="A1825" s="3" t="s">
        <v>107</v>
      </c>
      <c r="B1825" s="6">
        <v>-6.8899999999999999E-7</v>
      </c>
      <c r="C1825" s="3" t="s">
        <v>51</v>
      </c>
      <c r="D1825" s="3" t="s">
        <v>39</v>
      </c>
      <c r="E1825" s="3"/>
      <c r="F1825" s="3" t="s">
        <v>15</v>
      </c>
      <c r="G1825" s="3"/>
      <c r="H1825" s="3"/>
      <c r="I1825" s="3"/>
      <c r="J1825" s="3"/>
      <c r="K1825" s="3" t="s">
        <v>104</v>
      </c>
    </row>
    <row r="1828" spans="1:11" x14ac:dyDescent="0.3">
      <c r="A1828" s="2" t="s">
        <v>0</v>
      </c>
      <c r="B1828" s="2" t="s">
        <v>108</v>
      </c>
    </row>
    <row r="1829" spans="1:11" x14ac:dyDescent="0.3">
      <c r="A1829" t="s">
        <v>1</v>
      </c>
      <c r="B1829">
        <v>1</v>
      </c>
    </row>
    <row r="1830" spans="1:11" x14ac:dyDescent="0.3">
      <c r="A1830" t="s">
        <v>2</v>
      </c>
      <c r="B1830" s="3" t="s">
        <v>148</v>
      </c>
    </row>
    <row r="1831" spans="1:11" x14ac:dyDescent="0.3">
      <c r="A1831" t="s">
        <v>4</v>
      </c>
      <c r="B1831" t="s">
        <v>5</v>
      </c>
    </row>
    <row r="1832" spans="1:11" x14ac:dyDescent="0.3">
      <c r="A1832" t="s">
        <v>6</v>
      </c>
      <c r="B1832" t="s">
        <v>14</v>
      </c>
    </row>
    <row r="1833" spans="1:11" x14ac:dyDescent="0.3">
      <c r="A1833" t="s">
        <v>11</v>
      </c>
      <c r="B1833" t="s">
        <v>71</v>
      </c>
    </row>
    <row r="1834" spans="1:11" x14ac:dyDescent="0.3">
      <c r="A1834" t="s">
        <v>46</v>
      </c>
      <c r="B1834" t="s">
        <v>126</v>
      </c>
    </row>
    <row r="1835" spans="1:11" x14ac:dyDescent="0.3">
      <c r="A1835" t="s">
        <v>26</v>
      </c>
      <c r="B1835" s="7" t="s">
        <v>120</v>
      </c>
    </row>
    <row r="1836" spans="1:11" x14ac:dyDescent="0.3">
      <c r="A1836" s="2" t="s">
        <v>8</v>
      </c>
    </row>
    <row r="1837" spans="1:11" x14ac:dyDescent="0.3">
      <c r="A1837" s="2" t="s">
        <v>9</v>
      </c>
      <c r="B1837" s="2" t="s">
        <v>10</v>
      </c>
      <c r="C1837" s="2" t="s">
        <v>11</v>
      </c>
      <c r="D1837" s="2" t="s">
        <v>6</v>
      </c>
      <c r="E1837" s="2" t="s">
        <v>12</v>
      </c>
      <c r="F1837" s="2" t="s">
        <v>4</v>
      </c>
      <c r="G1837" s="2" t="s">
        <v>25</v>
      </c>
      <c r="H1837" s="2" t="s">
        <v>2</v>
      </c>
      <c r="I1837" s="2" t="s">
        <v>46</v>
      </c>
    </row>
    <row r="1838" spans="1:11" x14ac:dyDescent="0.3">
      <c r="A1838" s="3" t="s">
        <v>108</v>
      </c>
      <c r="B1838" s="3">
        <v>1</v>
      </c>
      <c r="C1838" t="s">
        <v>71</v>
      </c>
      <c r="D1838" t="s">
        <v>14</v>
      </c>
      <c r="E1838" s="2"/>
      <c r="F1838" s="3" t="s">
        <v>21</v>
      </c>
      <c r="G1838" t="s">
        <v>81</v>
      </c>
      <c r="H1838" s="3" t="s">
        <v>148</v>
      </c>
    </row>
    <row r="1839" spans="1:11" x14ac:dyDescent="0.3">
      <c r="A1839" t="s">
        <v>13</v>
      </c>
      <c r="B1839" s="5">
        <v>2.4500000000000002</v>
      </c>
      <c r="C1839" t="s">
        <v>71</v>
      </c>
      <c r="D1839" t="s">
        <v>14</v>
      </c>
      <c r="F1839" t="s">
        <v>15</v>
      </c>
      <c r="G1839" t="s">
        <v>81</v>
      </c>
      <c r="H1839" t="s">
        <v>16</v>
      </c>
    </row>
    <row r="1840" spans="1:11" x14ac:dyDescent="0.3">
      <c r="A1840" t="s">
        <v>78</v>
      </c>
      <c r="B1840" s="5">
        <v>0.86</v>
      </c>
      <c r="D1840" t="s">
        <v>14</v>
      </c>
      <c r="E1840" t="s">
        <v>18</v>
      </c>
      <c r="F1840" t="s">
        <v>19</v>
      </c>
      <c r="G1840" t="s">
        <v>27</v>
      </c>
      <c r="I1840" t="s">
        <v>110</v>
      </c>
    </row>
    <row r="1841" spans="1:9" x14ac:dyDescent="0.3">
      <c r="A1841" t="s">
        <v>109</v>
      </c>
      <c r="B1841" s="5">
        <f>(2.79*10)/1000*B1839</f>
        <v>6.8354999999999999E-2</v>
      </c>
      <c r="C1841" s="3" t="s">
        <v>51</v>
      </c>
      <c r="D1841" t="s">
        <v>17</v>
      </c>
      <c r="F1841" t="s">
        <v>15</v>
      </c>
      <c r="G1841" t="s">
        <v>28</v>
      </c>
      <c r="H1841" t="s">
        <v>52</v>
      </c>
      <c r="I1841" t="s">
        <v>111</v>
      </c>
    </row>
    <row r="1842" spans="1:9" x14ac:dyDescent="0.3">
      <c r="A1842" t="s">
        <v>54</v>
      </c>
      <c r="B1842" s="5">
        <f>30/1000*B1839</f>
        <v>7.3499999999999996E-2</v>
      </c>
      <c r="C1842" s="3" t="s">
        <v>71</v>
      </c>
      <c r="D1842" t="s">
        <v>7</v>
      </c>
      <c r="F1842" t="s">
        <v>15</v>
      </c>
      <c r="G1842" t="s">
        <v>28</v>
      </c>
      <c r="H1842" t="s">
        <v>24</v>
      </c>
    </row>
    <row r="1843" spans="1:9" x14ac:dyDescent="0.3">
      <c r="A1843" t="s">
        <v>82</v>
      </c>
      <c r="B1843" s="5">
        <f>12000/1000*B1839</f>
        <v>29.400000000000002</v>
      </c>
      <c r="C1843" s="3" t="s">
        <v>51</v>
      </c>
      <c r="D1843" t="s">
        <v>14</v>
      </c>
      <c r="F1843" t="s">
        <v>15</v>
      </c>
      <c r="G1843" t="s">
        <v>28</v>
      </c>
      <c r="H1843" t="s">
        <v>84</v>
      </c>
      <c r="I1843" t="s">
        <v>113</v>
      </c>
    </row>
    <row r="1844" spans="1:9" x14ac:dyDescent="0.3">
      <c r="A1844" t="s">
        <v>112</v>
      </c>
      <c r="B1844" s="5">
        <f>50/1000*B1839</f>
        <v>0.12250000000000001</v>
      </c>
      <c r="C1844" s="3" t="s">
        <v>51</v>
      </c>
      <c r="D1844" t="s">
        <v>14</v>
      </c>
      <c r="F1844" t="s">
        <v>15</v>
      </c>
      <c r="G1844" t="s">
        <v>28</v>
      </c>
      <c r="H1844" t="s">
        <v>115</v>
      </c>
      <c r="I1844" t="s">
        <v>114</v>
      </c>
    </row>
    <row r="1845" spans="1:9" ht="15.6" x14ac:dyDescent="0.3">
      <c r="A1845" s="4" t="s">
        <v>62</v>
      </c>
      <c r="B1845" s="5">
        <f>4/1000*B1839</f>
        <v>9.8000000000000014E-3</v>
      </c>
      <c r="C1845" t="s">
        <v>71</v>
      </c>
      <c r="D1845" t="s">
        <v>14</v>
      </c>
      <c r="F1845" t="s">
        <v>15</v>
      </c>
      <c r="G1845" t="s">
        <v>28</v>
      </c>
      <c r="H1845" s="4" t="s">
        <v>62</v>
      </c>
      <c r="I1845" t="s">
        <v>116</v>
      </c>
    </row>
    <row r="1846" spans="1:9" x14ac:dyDescent="0.3">
      <c r="A1846" t="s">
        <v>117</v>
      </c>
      <c r="B1846" s="5">
        <f>45*1.25/1000*B1839</f>
        <v>0.1378125</v>
      </c>
      <c r="C1846" s="3" t="s">
        <v>51</v>
      </c>
      <c r="D1846" t="s">
        <v>14</v>
      </c>
      <c r="F1846" t="s">
        <v>15</v>
      </c>
      <c r="G1846" t="s">
        <v>28</v>
      </c>
      <c r="H1846" t="s">
        <v>118</v>
      </c>
      <c r="I1846" t="s">
        <v>119</v>
      </c>
    </row>
    <row r="1848" spans="1:9" x14ac:dyDescent="0.3">
      <c r="A1848" s="2" t="s">
        <v>0</v>
      </c>
      <c r="B1848" s="2" t="s">
        <v>121</v>
      </c>
    </row>
    <row r="1849" spans="1:9" x14ac:dyDescent="0.3">
      <c r="A1849" t="s">
        <v>1</v>
      </c>
      <c r="B1849">
        <v>1</v>
      </c>
    </row>
    <row r="1850" spans="1:9" x14ac:dyDescent="0.3">
      <c r="A1850" t="s">
        <v>2</v>
      </c>
      <c r="B1850" s="3" t="s">
        <v>80</v>
      </c>
    </row>
    <row r="1851" spans="1:9" x14ac:dyDescent="0.3">
      <c r="A1851" t="s">
        <v>4</v>
      </c>
      <c r="B1851" t="s">
        <v>5</v>
      </c>
    </row>
    <row r="1852" spans="1:9" x14ac:dyDescent="0.3">
      <c r="A1852" t="s">
        <v>6</v>
      </c>
      <c r="B1852" t="s">
        <v>14</v>
      </c>
    </row>
    <row r="1853" spans="1:9" x14ac:dyDescent="0.3">
      <c r="A1853" t="s">
        <v>11</v>
      </c>
      <c r="B1853" t="s">
        <v>71</v>
      </c>
    </row>
    <row r="1854" spans="1:9" x14ac:dyDescent="0.3">
      <c r="A1854" t="s">
        <v>46</v>
      </c>
      <c r="B1854" t="s">
        <v>127</v>
      </c>
    </row>
    <row r="1855" spans="1:9" x14ac:dyDescent="0.3">
      <c r="A1855" t="s">
        <v>26</v>
      </c>
      <c r="B1855" s="7" t="s">
        <v>120</v>
      </c>
    </row>
    <row r="1856" spans="1:9" x14ac:dyDescent="0.3">
      <c r="A1856" s="2" t="s">
        <v>8</v>
      </c>
    </row>
    <row r="1857" spans="1:9" x14ac:dyDescent="0.3">
      <c r="A1857" s="2" t="s">
        <v>9</v>
      </c>
      <c r="B1857" s="2" t="s">
        <v>10</v>
      </c>
      <c r="C1857" s="2" t="s">
        <v>11</v>
      </c>
      <c r="D1857" s="2" t="s">
        <v>6</v>
      </c>
      <c r="E1857" s="2" t="s">
        <v>12</v>
      </c>
      <c r="F1857" s="2" t="s">
        <v>4</v>
      </c>
      <c r="G1857" s="2" t="s">
        <v>25</v>
      </c>
      <c r="H1857" s="2" t="s">
        <v>2</v>
      </c>
      <c r="I1857" s="2" t="s">
        <v>46</v>
      </c>
    </row>
    <row r="1858" spans="1:9" x14ac:dyDescent="0.3">
      <c r="A1858" s="3" t="s">
        <v>121</v>
      </c>
      <c r="B1858" s="3">
        <v>1</v>
      </c>
      <c r="C1858" t="s">
        <v>71</v>
      </c>
      <c r="D1858" t="s">
        <v>14</v>
      </c>
      <c r="E1858" s="2"/>
      <c r="F1858" s="3" t="s">
        <v>21</v>
      </c>
      <c r="G1858" t="s">
        <v>81</v>
      </c>
      <c r="H1858" s="3" t="s">
        <v>80</v>
      </c>
    </row>
    <row r="1859" spans="1:9" x14ac:dyDescent="0.3">
      <c r="A1859" t="s">
        <v>13</v>
      </c>
      <c r="B1859" s="5">
        <v>2.34</v>
      </c>
      <c r="C1859" t="s">
        <v>71</v>
      </c>
      <c r="D1859" t="s">
        <v>14</v>
      </c>
      <c r="F1859" t="s">
        <v>15</v>
      </c>
      <c r="G1859" t="s">
        <v>81</v>
      </c>
      <c r="H1859" t="s">
        <v>16</v>
      </c>
    </row>
    <row r="1860" spans="1:9" x14ac:dyDescent="0.3">
      <c r="A1860" t="s">
        <v>78</v>
      </c>
      <c r="B1860" s="5">
        <v>0.46</v>
      </c>
      <c r="D1860" t="s">
        <v>14</v>
      </c>
      <c r="E1860" t="s">
        <v>18</v>
      </c>
      <c r="F1860" t="s">
        <v>19</v>
      </c>
      <c r="G1860" t="s">
        <v>27</v>
      </c>
      <c r="I1860" t="s">
        <v>110</v>
      </c>
    </row>
    <row r="1861" spans="1:9" x14ac:dyDescent="0.3">
      <c r="A1861" t="s">
        <v>109</v>
      </c>
      <c r="B1861" s="5">
        <f>(2.79*10)/1000*B1859</f>
        <v>6.5285999999999997E-2</v>
      </c>
      <c r="C1861" s="3" t="s">
        <v>51</v>
      </c>
      <c r="D1861" t="s">
        <v>17</v>
      </c>
      <c r="F1861" t="s">
        <v>15</v>
      </c>
      <c r="G1861" t="s">
        <v>28</v>
      </c>
      <c r="H1861" t="s">
        <v>52</v>
      </c>
      <c r="I1861" t="s">
        <v>111</v>
      </c>
    </row>
    <row r="1862" spans="1:9" x14ac:dyDescent="0.3">
      <c r="A1862" t="s">
        <v>54</v>
      </c>
      <c r="B1862" s="5">
        <f>30/1000*B1859</f>
        <v>7.0199999999999999E-2</v>
      </c>
      <c r="C1862" s="3" t="s">
        <v>71</v>
      </c>
      <c r="D1862" t="s">
        <v>7</v>
      </c>
      <c r="F1862" t="s">
        <v>15</v>
      </c>
      <c r="G1862" t="s">
        <v>28</v>
      </c>
      <c r="H1862" t="s">
        <v>24</v>
      </c>
    </row>
    <row r="1863" spans="1:9" x14ac:dyDescent="0.3">
      <c r="A1863" t="s">
        <v>82</v>
      </c>
      <c r="B1863" s="5">
        <f>12000/1000*B1859</f>
        <v>28.08</v>
      </c>
      <c r="C1863" s="3" t="s">
        <v>51</v>
      </c>
      <c r="D1863" t="s">
        <v>14</v>
      </c>
      <c r="F1863" t="s">
        <v>15</v>
      </c>
      <c r="G1863" t="s">
        <v>28</v>
      </c>
      <c r="H1863" t="s">
        <v>84</v>
      </c>
      <c r="I1863" t="s">
        <v>113</v>
      </c>
    </row>
    <row r="1864" spans="1:9" x14ac:dyDescent="0.3">
      <c r="A1864" t="s">
        <v>112</v>
      </c>
      <c r="B1864" s="5">
        <f>50/1000*B1859</f>
        <v>0.11699999999999999</v>
      </c>
      <c r="C1864" s="3" t="s">
        <v>51</v>
      </c>
      <c r="D1864" t="s">
        <v>14</v>
      </c>
      <c r="F1864" t="s">
        <v>15</v>
      </c>
      <c r="G1864" t="s">
        <v>28</v>
      </c>
      <c r="H1864" t="s">
        <v>115</v>
      </c>
      <c r="I1864" t="s">
        <v>114</v>
      </c>
    </row>
    <row r="1865" spans="1:9" ht="15.6" x14ac:dyDescent="0.3">
      <c r="A1865" s="4" t="s">
        <v>62</v>
      </c>
      <c r="B1865" s="5">
        <f>4/1000*B1859</f>
        <v>9.3600000000000003E-3</v>
      </c>
      <c r="C1865" t="s">
        <v>71</v>
      </c>
      <c r="D1865" t="s">
        <v>14</v>
      </c>
      <c r="F1865" t="s">
        <v>15</v>
      </c>
      <c r="G1865" t="s">
        <v>28</v>
      </c>
      <c r="H1865" s="4" t="s">
        <v>62</v>
      </c>
      <c r="I1865" t="s">
        <v>122</v>
      </c>
    </row>
    <row r="1866" spans="1:9" x14ac:dyDescent="0.3">
      <c r="A1866" t="s">
        <v>117</v>
      </c>
      <c r="B1866" s="5">
        <f>45*1.25/1000*B1859</f>
        <v>0.13162499999999999</v>
      </c>
      <c r="C1866" s="3" t="s">
        <v>51</v>
      </c>
      <c r="D1866" t="s">
        <v>14</v>
      </c>
      <c r="F1866" t="s">
        <v>15</v>
      </c>
      <c r="G1866" t="s">
        <v>28</v>
      </c>
      <c r="H1866" t="s">
        <v>118</v>
      </c>
      <c r="I1866" t="s">
        <v>123</v>
      </c>
    </row>
    <row r="1867" spans="1:9" x14ac:dyDescent="0.3">
      <c r="B1867" s="5"/>
    </row>
    <row r="1868" spans="1:9" x14ac:dyDescent="0.3">
      <c r="A1868" s="2" t="s">
        <v>0</v>
      </c>
      <c r="B1868" s="2" t="s">
        <v>124</v>
      </c>
    </row>
    <row r="1869" spans="1:9" x14ac:dyDescent="0.3">
      <c r="A1869" t="s">
        <v>1</v>
      </c>
      <c r="B1869">
        <v>1</v>
      </c>
    </row>
    <row r="1870" spans="1:9" x14ac:dyDescent="0.3">
      <c r="A1870" t="s">
        <v>2</v>
      </c>
      <c r="B1870" s="3" t="s">
        <v>149</v>
      </c>
    </row>
    <row r="1871" spans="1:9" x14ac:dyDescent="0.3">
      <c r="A1871" t="s">
        <v>4</v>
      </c>
      <c r="B1871" t="s">
        <v>5</v>
      </c>
    </row>
    <row r="1872" spans="1:9" x14ac:dyDescent="0.3">
      <c r="A1872" t="s">
        <v>6</v>
      </c>
      <c r="B1872" t="s">
        <v>14</v>
      </c>
    </row>
    <row r="1873" spans="1:9" x14ac:dyDescent="0.3">
      <c r="A1873" t="s">
        <v>11</v>
      </c>
      <c r="B1873" t="s">
        <v>71</v>
      </c>
    </row>
    <row r="1874" spans="1:9" x14ac:dyDescent="0.3">
      <c r="A1874" t="s">
        <v>46</v>
      </c>
      <c r="B1874" t="s">
        <v>128</v>
      </c>
    </row>
    <row r="1875" spans="1:9" x14ac:dyDescent="0.3">
      <c r="A1875" t="s">
        <v>26</v>
      </c>
      <c r="B1875" s="7" t="s">
        <v>120</v>
      </c>
    </row>
    <row r="1876" spans="1:9" x14ac:dyDescent="0.3">
      <c r="A1876" s="2" t="s">
        <v>8</v>
      </c>
    </row>
    <row r="1877" spans="1:9" x14ac:dyDescent="0.3">
      <c r="A1877" s="2" t="s">
        <v>9</v>
      </c>
      <c r="B1877" s="2" t="s">
        <v>10</v>
      </c>
      <c r="C1877" s="2" t="s">
        <v>11</v>
      </c>
      <c r="D1877" s="2" t="s">
        <v>6</v>
      </c>
      <c r="E1877" s="2" t="s">
        <v>12</v>
      </c>
      <c r="F1877" s="2" t="s">
        <v>4</v>
      </c>
      <c r="G1877" s="2" t="s">
        <v>25</v>
      </c>
      <c r="H1877" s="2" t="s">
        <v>2</v>
      </c>
      <c r="I1877" s="2" t="s">
        <v>46</v>
      </c>
    </row>
    <row r="1878" spans="1:9" x14ac:dyDescent="0.3">
      <c r="A1878" s="3" t="s">
        <v>124</v>
      </c>
      <c r="B1878" s="3">
        <v>1</v>
      </c>
      <c r="C1878" t="s">
        <v>71</v>
      </c>
      <c r="D1878" t="s">
        <v>14</v>
      </c>
      <c r="E1878" s="2"/>
      <c r="F1878" s="3" t="s">
        <v>21</v>
      </c>
      <c r="G1878" t="s">
        <v>81</v>
      </c>
      <c r="H1878" s="3" t="s">
        <v>149</v>
      </c>
    </row>
    <row r="1879" spans="1:9" x14ac:dyDescent="0.3">
      <c r="A1879" t="s">
        <v>13</v>
      </c>
      <c r="B1879" s="5">
        <v>2.29</v>
      </c>
      <c r="C1879" t="s">
        <v>71</v>
      </c>
      <c r="D1879" t="s">
        <v>14</v>
      </c>
      <c r="F1879" t="s">
        <v>15</v>
      </c>
      <c r="G1879" t="s">
        <v>81</v>
      </c>
      <c r="H1879" t="s">
        <v>16</v>
      </c>
    </row>
    <row r="1880" spans="1:9" x14ac:dyDescent="0.3">
      <c r="A1880" t="s">
        <v>78</v>
      </c>
      <c r="B1880" s="5">
        <v>0.43</v>
      </c>
      <c r="D1880" t="s">
        <v>14</v>
      </c>
      <c r="E1880" t="s">
        <v>18</v>
      </c>
      <c r="F1880" t="s">
        <v>19</v>
      </c>
      <c r="G1880" t="s">
        <v>27</v>
      </c>
      <c r="I1880" t="s">
        <v>110</v>
      </c>
    </row>
    <row r="1881" spans="1:9" x14ac:dyDescent="0.3">
      <c r="A1881" t="s">
        <v>109</v>
      </c>
      <c r="B1881" s="5">
        <f>(2.79*10)/1000*B1879</f>
        <v>6.3890999999999989E-2</v>
      </c>
      <c r="C1881" s="3" t="s">
        <v>51</v>
      </c>
      <c r="D1881" t="s">
        <v>17</v>
      </c>
      <c r="F1881" t="s">
        <v>15</v>
      </c>
      <c r="G1881" t="s">
        <v>28</v>
      </c>
      <c r="H1881" t="s">
        <v>52</v>
      </c>
      <c r="I1881" t="s">
        <v>111</v>
      </c>
    </row>
    <row r="1882" spans="1:9" x14ac:dyDescent="0.3">
      <c r="A1882" t="s">
        <v>54</v>
      </c>
      <c r="B1882" s="5">
        <f>30/1000*B1879</f>
        <v>6.8699999999999997E-2</v>
      </c>
      <c r="C1882" s="3" t="s">
        <v>71</v>
      </c>
      <c r="D1882" t="s">
        <v>7</v>
      </c>
      <c r="F1882" t="s">
        <v>15</v>
      </c>
      <c r="G1882" t="s">
        <v>28</v>
      </c>
      <c r="H1882" t="s">
        <v>24</v>
      </c>
    </row>
    <row r="1883" spans="1:9" x14ac:dyDescent="0.3">
      <c r="A1883" t="s">
        <v>82</v>
      </c>
      <c r="B1883" s="5">
        <f>12000/1000*B1879</f>
        <v>27.48</v>
      </c>
      <c r="C1883" s="3" t="s">
        <v>51</v>
      </c>
      <c r="D1883" t="s">
        <v>14</v>
      </c>
      <c r="F1883" t="s">
        <v>15</v>
      </c>
      <c r="G1883" t="s">
        <v>28</v>
      </c>
      <c r="H1883" t="s">
        <v>84</v>
      </c>
      <c r="I1883" t="s">
        <v>113</v>
      </c>
    </row>
    <row r="1884" spans="1:9" x14ac:dyDescent="0.3">
      <c r="A1884" t="s">
        <v>112</v>
      </c>
      <c r="B1884" s="5">
        <f>50/1000*B1879</f>
        <v>0.1145</v>
      </c>
      <c r="C1884" s="3" t="s">
        <v>51</v>
      </c>
      <c r="D1884" t="s">
        <v>14</v>
      </c>
      <c r="F1884" t="s">
        <v>15</v>
      </c>
      <c r="G1884" t="s">
        <v>28</v>
      </c>
      <c r="H1884" t="s">
        <v>115</v>
      </c>
      <c r="I1884" t="s">
        <v>114</v>
      </c>
    </row>
    <row r="1885" spans="1:9" ht="15.6" x14ac:dyDescent="0.3">
      <c r="A1885" s="4" t="s">
        <v>62</v>
      </c>
      <c r="B1885" s="5">
        <f>4/1000*B1879</f>
        <v>9.1599999999999997E-3</v>
      </c>
      <c r="C1885" t="s">
        <v>71</v>
      </c>
      <c r="D1885" t="s">
        <v>14</v>
      </c>
      <c r="F1885" t="s">
        <v>15</v>
      </c>
      <c r="G1885" t="s">
        <v>28</v>
      </c>
      <c r="H1885" s="4" t="s">
        <v>62</v>
      </c>
      <c r="I1885" t="s">
        <v>122</v>
      </c>
    </row>
    <row r="1886" spans="1:9" x14ac:dyDescent="0.3">
      <c r="A1886" t="s">
        <v>117</v>
      </c>
      <c r="B1886" s="5">
        <f>45*1.25/1000*B1879</f>
        <v>0.1288125</v>
      </c>
      <c r="C1886" s="3" t="s">
        <v>51</v>
      </c>
      <c r="D1886" t="s">
        <v>14</v>
      </c>
      <c r="F1886" t="s">
        <v>15</v>
      </c>
      <c r="G1886" t="s">
        <v>28</v>
      </c>
      <c r="H1886" t="s">
        <v>118</v>
      </c>
      <c r="I1886" t="s">
        <v>123</v>
      </c>
    </row>
    <row r="1887" spans="1:9" x14ac:dyDescent="0.3">
      <c r="B1887" s="5"/>
    </row>
    <row r="1888" spans="1:9" x14ac:dyDescent="0.3">
      <c r="A1888" s="2" t="s">
        <v>0</v>
      </c>
      <c r="B1888" s="2" t="s">
        <v>125</v>
      </c>
    </row>
    <row r="1889" spans="1:9" x14ac:dyDescent="0.3">
      <c r="A1889" t="s">
        <v>1</v>
      </c>
      <c r="B1889">
        <v>1</v>
      </c>
    </row>
    <row r="1890" spans="1:9" x14ac:dyDescent="0.3">
      <c r="A1890" t="s">
        <v>2</v>
      </c>
      <c r="B1890" s="3" t="s">
        <v>150</v>
      </c>
    </row>
    <row r="1891" spans="1:9" x14ac:dyDescent="0.3">
      <c r="A1891" t="s">
        <v>4</v>
      </c>
      <c r="B1891" t="s">
        <v>5</v>
      </c>
    </row>
    <row r="1892" spans="1:9" x14ac:dyDescent="0.3">
      <c r="A1892" t="s">
        <v>6</v>
      </c>
      <c r="B1892" t="s">
        <v>14</v>
      </c>
    </row>
    <row r="1893" spans="1:9" x14ac:dyDescent="0.3">
      <c r="A1893" t="s">
        <v>11</v>
      </c>
      <c r="B1893" t="s">
        <v>71</v>
      </c>
    </row>
    <row r="1894" spans="1:9" x14ac:dyDescent="0.3">
      <c r="A1894" t="s">
        <v>46</v>
      </c>
      <c r="B1894" t="s">
        <v>129</v>
      </c>
    </row>
    <row r="1895" spans="1:9" x14ac:dyDescent="0.3">
      <c r="A1895" t="s">
        <v>26</v>
      </c>
      <c r="B1895" s="7" t="s">
        <v>120</v>
      </c>
    </row>
    <row r="1896" spans="1:9" x14ac:dyDescent="0.3">
      <c r="A1896" s="2" t="s">
        <v>8</v>
      </c>
    </row>
    <row r="1897" spans="1:9" x14ac:dyDescent="0.3">
      <c r="A1897" s="2" t="s">
        <v>9</v>
      </c>
      <c r="B1897" s="2" t="s">
        <v>10</v>
      </c>
      <c r="C1897" s="2" t="s">
        <v>11</v>
      </c>
      <c r="D1897" s="2" t="s">
        <v>6</v>
      </c>
      <c r="E1897" s="2" t="s">
        <v>12</v>
      </c>
      <c r="F1897" s="2" t="s">
        <v>4</v>
      </c>
      <c r="G1897" s="2" t="s">
        <v>25</v>
      </c>
      <c r="H1897" s="2" t="s">
        <v>2</v>
      </c>
      <c r="I1897" s="2" t="s">
        <v>46</v>
      </c>
    </row>
    <row r="1898" spans="1:9" x14ac:dyDescent="0.3">
      <c r="A1898" s="3" t="s">
        <v>124</v>
      </c>
      <c r="B1898" s="3">
        <v>1</v>
      </c>
      <c r="C1898" t="s">
        <v>71</v>
      </c>
      <c r="D1898" t="s">
        <v>14</v>
      </c>
      <c r="E1898" s="2"/>
      <c r="F1898" s="3" t="s">
        <v>21</v>
      </c>
      <c r="G1898" t="s">
        <v>81</v>
      </c>
      <c r="H1898" s="3" t="s">
        <v>150</v>
      </c>
    </row>
    <row r="1899" spans="1:9" x14ac:dyDescent="0.3">
      <c r="A1899" t="s">
        <v>13</v>
      </c>
      <c r="B1899" s="5">
        <v>2.29</v>
      </c>
      <c r="C1899" t="s">
        <v>71</v>
      </c>
      <c r="D1899" t="s">
        <v>14</v>
      </c>
      <c r="F1899" t="s">
        <v>15</v>
      </c>
      <c r="G1899" t="s">
        <v>81</v>
      </c>
      <c r="H1899" t="s">
        <v>16</v>
      </c>
    </row>
    <row r="1900" spans="1:9" x14ac:dyDescent="0.3">
      <c r="A1900" t="s">
        <v>78</v>
      </c>
      <c r="B1900" s="5">
        <v>0.43</v>
      </c>
      <c r="D1900" t="s">
        <v>14</v>
      </c>
      <c r="E1900" t="s">
        <v>18</v>
      </c>
      <c r="F1900" t="s">
        <v>19</v>
      </c>
      <c r="G1900" t="s">
        <v>27</v>
      </c>
      <c r="I1900" t="s">
        <v>110</v>
      </c>
    </row>
    <row r="1901" spans="1:9" x14ac:dyDescent="0.3">
      <c r="A1901" t="s">
        <v>109</v>
      </c>
      <c r="B1901" s="5">
        <f>(2.79*10)/1000*B1899</f>
        <v>6.3890999999999989E-2</v>
      </c>
      <c r="C1901" s="3" t="s">
        <v>51</v>
      </c>
      <c r="D1901" t="s">
        <v>17</v>
      </c>
      <c r="F1901" t="s">
        <v>15</v>
      </c>
      <c r="G1901" t="s">
        <v>28</v>
      </c>
      <c r="H1901" t="s">
        <v>52</v>
      </c>
      <c r="I1901" t="s">
        <v>111</v>
      </c>
    </row>
    <row r="1902" spans="1:9" x14ac:dyDescent="0.3">
      <c r="A1902" t="s">
        <v>54</v>
      </c>
      <c r="B1902" s="5">
        <f>30/1000*B1899</f>
        <v>6.8699999999999997E-2</v>
      </c>
      <c r="C1902" s="3" t="s">
        <v>71</v>
      </c>
      <c r="D1902" t="s">
        <v>7</v>
      </c>
      <c r="F1902" t="s">
        <v>15</v>
      </c>
      <c r="G1902" t="s">
        <v>28</v>
      </c>
      <c r="H1902" t="s">
        <v>24</v>
      </c>
    </row>
    <row r="1903" spans="1:9" x14ac:dyDescent="0.3">
      <c r="A1903" t="s">
        <v>82</v>
      </c>
      <c r="B1903" s="5">
        <f>12000/1000*B1899</f>
        <v>27.48</v>
      </c>
      <c r="C1903" s="3" t="s">
        <v>51</v>
      </c>
      <c r="D1903" t="s">
        <v>14</v>
      </c>
      <c r="F1903" t="s">
        <v>15</v>
      </c>
      <c r="G1903" t="s">
        <v>28</v>
      </c>
      <c r="H1903" t="s">
        <v>84</v>
      </c>
      <c r="I1903" t="s">
        <v>113</v>
      </c>
    </row>
    <row r="1904" spans="1:9" x14ac:dyDescent="0.3">
      <c r="A1904" t="s">
        <v>112</v>
      </c>
      <c r="B1904" s="5">
        <f>50/1000*B1899</f>
        <v>0.1145</v>
      </c>
      <c r="C1904" s="3" t="s">
        <v>51</v>
      </c>
      <c r="D1904" t="s">
        <v>14</v>
      </c>
      <c r="F1904" t="s">
        <v>15</v>
      </c>
      <c r="G1904" t="s">
        <v>28</v>
      </c>
      <c r="H1904" t="s">
        <v>115</v>
      </c>
      <c r="I1904" t="s">
        <v>114</v>
      </c>
    </row>
    <row r="1905" spans="1:9" ht="15.6" x14ac:dyDescent="0.3">
      <c r="A1905" s="4" t="s">
        <v>62</v>
      </c>
      <c r="B1905" s="5">
        <f>4/1000*B1899</f>
        <v>9.1599999999999997E-3</v>
      </c>
      <c r="C1905" t="s">
        <v>71</v>
      </c>
      <c r="D1905" t="s">
        <v>14</v>
      </c>
      <c r="F1905" t="s">
        <v>15</v>
      </c>
      <c r="G1905" t="s">
        <v>28</v>
      </c>
      <c r="H1905" s="4" t="s">
        <v>62</v>
      </c>
      <c r="I1905" t="s">
        <v>122</v>
      </c>
    </row>
    <row r="1906" spans="1:9" x14ac:dyDescent="0.3">
      <c r="A1906" t="s">
        <v>117</v>
      </c>
      <c r="B1906" s="5">
        <f>45*1.25/1000*B1899</f>
        <v>0.1288125</v>
      </c>
      <c r="C1906" s="3" t="s">
        <v>51</v>
      </c>
      <c r="D1906" t="s">
        <v>14</v>
      </c>
      <c r="F1906" t="s">
        <v>15</v>
      </c>
      <c r="G1906" t="s">
        <v>28</v>
      </c>
      <c r="H1906" t="s">
        <v>118</v>
      </c>
      <c r="I1906" t="s">
        <v>123</v>
      </c>
    </row>
    <row r="1907" spans="1:9" x14ac:dyDescent="0.3">
      <c r="B1907" s="5"/>
    </row>
    <row r="1908" spans="1:9" x14ac:dyDescent="0.3">
      <c r="A1908" s="2" t="s">
        <v>0</v>
      </c>
      <c r="B1908" s="2" t="s">
        <v>130</v>
      </c>
    </row>
    <row r="1909" spans="1:9" x14ac:dyDescent="0.3">
      <c r="A1909" t="s">
        <v>1</v>
      </c>
      <c r="B1909">
        <v>1</v>
      </c>
    </row>
    <row r="1910" spans="1:9" x14ac:dyDescent="0.3">
      <c r="A1910" t="s">
        <v>2</v>
      </c>
      <c r="B1910" s="3" t="s">
        <v>148</v>
      </c>
    </row>
    <row r="1911" spans="1:9" x14ac:dyDescent="0.3">
      <c r="A1911" t="s">
        <v>4</v>
      </c>
      <c r="B1911" t="s">
        <v>5</v>
      </c>
    </row>
    <row r="1912" spans="1:9" x14ac:dyDescent="0.3">
      <c r="A1912" t="s">
        <v>6</v>
      </c>
      <c r="B1912" t="s">
        <v>14</v>
      </c>
    </row>
    <row r="1913" spans="1:9" x14ac:dyDescent="0.3">
      <c r="A1913" t="s">
        <v>11</v>
      </c>
      <c r="B1913" t="s">
        <v>71</v>
      </c>
    </row>
    <row r="1914" spans="1:9" x14ac:dyDescent="0.3">
      <c r="A1914" t="s">
        <v>46</v>
      </c>
      <c r="B1914" t="s">
        <v>134</v>
      </c>
    </row>
    <row r="1915" spans="1:9" x14ac:dyDescent="0.3">
      <c r="A1915" t="s">
        <v>26</v>
      </c>
      <c r="B1915" s="7" t="s">
        <v>120</v>
      </c>
    </row>
    <row r="1916" spans="1:9" x14ac:dyDescent="0.3">
      <c r="A1916" s="2" t="s">
        <v>8</v>
      </c>
    </row>
    <row r="1917" spans="1:9" x14ac:dyDescent="0.3">
      <c r="A1917" s="2" t="s">
        <v>9</v>
      </c>
      <c r="B1917" s="2" t="s">
        <v>10</v>
      </c>
      <c r="C1917" s="2" t="s">
        <v>11</v>
      </c>
      <c r="D1917" s="2" t="s">
        <v>6</v>
      </c>
      <c r="E1917" s="2" t="s">
        <v>12</v>
      </c>
      <c r="F1917" s="2" t="s">
        <v>4</v>
      </c>
      <c r="G1917" s="2" t="s">
        <v>25</v>
      </c>
      <c r="H1917" s="2" t="s">
        <v>2</v>
      </c>
      <c r="I1917" s="2" t="s">
        <v>46</v>
      </c>
    </row>
    <row r="1918" spans="1:9" x14ac:dyDescent="0.3">
      <c r="A1918" s="3" t="s">
        <v>130</v>
      </c>
      <c r="B1918" s="3">
        <v>1</v>
      </c>
      <c r="C1918" t="s">
        <v>71</v>
      </c>
      <c r="D1918" t="s">
        <v>14</v>
      </c>
      <c r="E1918" s="2"/>
      <c r="F1918" s="3" t="s">
        <v>21</v>
      </c>
      <c r="G1918" t="s">
        <v>81</v>
      </c>
      <c r="H1918" s="3" t="s">
        <v>148</v>
      </c>
    </row>
    <row r="1919" spans="1:9" x14ac:dyDescent="0.3">
      <c r="A1919" t="s">
        <v>13</v>
      </c>
      <c r="B1919" s="5">
        <v>0.92</v>
      </c>
      <c r="C1919" t="s">
        <v>71</v>
      </c>
      <c r="D1919" t="s">
        <v>14</v>
      </c>
      <c r="F1919" t="s">
        <v>15</v>
      </c>
      <c r="G1919" t="s">
        <v>81</v>
      </c>
      <c r="H1919" t="s">
        <v>16</v>
      </c>
    </row>
    <row r="1920" spans="1:9" x14ac:dyDescent="0.3">
      <c r="A1920" t="s">
        <v>138</v>
      </c>
      <c r="B1920" s="5">
        <v>1.52</v>
      </c>
      <c r="D1920" t="s">
        <v>14</v>
      </c>
      <c r="E1920" t="s">
        <v>139</v>
      </c>
      <c r="F1920" t="s">
        <v>19</v>
      </c>
      <c r="G1920" t="s">
        <v>27</v>
      </c>
      <c r="I1920" t="s">
        <v>110</v>
      </c>
    </row>
    <row r="1921" spans="1:9" x14ac:dyDescent="0.3">
      <c r="A1921" t="s">
        <v>109</v>
      </c>
      <c r="B1921" s="5">
        <f>(2.79*10)/1000*B1919</f>
        <v>2.5668E-2</v>
      </c>
      <c r="C1921" s="3" t="s">
        <v>51</v>
      </c>
      <c r="D1921" t="s">
        <v>17</v>
      </c>
      <c r="F1921" t="s">
        <v>15</v>
      </c>
      <c r="G1921" t="s">
        <v>28</v>
      </c>
      <c r="H1921" t="s">
        <v>52</v>
      </c>
      <c r="I1921" t="s">
        <v>111</v>
      </c>
    </row>
    <row r="1922" spans="1:9" x14ac:dyDescent="0.3">
      <c r="A1922" t="s">
        <v>54</v>
      </c>
      <c r="B1922" s="5">
        <f>30/1000*B1919</f>
        <v>2.76E-2</v>
      </c>
      <c r="C1922" s="3" t="s">
        <v>71</v>
      </c>
      <c r="D1922" t="s">
        <v>7</v>
      </c>
      <c r="F1922" t="s">
        <v>15</v>
      </c>
      <c r="G1922" t="s">
        <v>28</v>
      </c>
      <c r="H1922" t="s">
        <v>24</v>
      </c>
    </row>
    <row r="1923" spans="1:9" x14ac:dyDescent="0.3">
      <c r="A1923" t="s">
        <v>82</v>
      </c>
      <c r="B1923" s="5">
        <f>12000/1000*B1919</f>
        <v>11.040000000000001</v>
      </c>
      <c r="C1923" s="3" t="s">
        <v>51</v>
      </c>
      <c r="D1923" t="s">
        <v>14</v>
      </c>
      <c r="F1923" t="s">
        <v>15</v>
      </c>
      <c r="G1923" t="s">
        <v>28</v>
      </c>
      <c r="H1923" t="s">
        <v>84</v>
      </c>
      <c r="I1923" t="s">
        <v>113</v>
      </c>
    </row>
    <row r="1924" spans="1:9" x14ac:dyDescent="0.3">
      <c r="A1924" t="s">
        <v>112</v>
      </c>
      <c r="B1924" s="5">
        <f>50/1000*B1919</f>
        <v>4.6000000000000006E-2</v>
      </c>
      <c r="C1924" s="3" t="s">
        <v>51</v>
      </c>
      <c r="D1924" t="s">
        <v>14</v>
      </c>
      <c r="F1924" t="s">
        <v>15</v>
      </c>
      <c r="G1924" t="s">
        <v>28</v>
      </c>
      <c r="H1924" t="s">
        <v>115</v>
      </c>
      <c r="I1924" t="s">
        <v>114</v>
      </c>
    </row>
    <row r="1925" spans="1:9" ht="15.6" x14ac:dyDescent="0.3">
      <c r="A1925" s="4" t="s">
        <v>62</v>
      </c>
      <c r="B1925" s="5">
        <f>4/1000*B1919</f>
        <v>3.6800000000000001E-3</v>
      </c>
      <c r="C1925" t="s">
        <v>71</v>
      </c>
      <c r="D1925" t="s">
        <v>14</v>
      </c>
      <c r="F1925" t="s">
        <v>15</v>
      </c>
      <c r="G1925" t="s">
        <v>28</v>
      </c>
      <c r="H1925" s="4" t="s">
        <v>62</v>
      </c>
      <c r="I1925" t="s">
        <v>116</v>
      </c>
    </row>
    <row r="1926" spans="1:9" x14ac:dyDescent="0.3">
      <c r="A1926" t="s">
        <v>117</v>
      </c>
      <c r="B1926" s="5">
        <f>45*1.25/1000*B1919</f>
        <v>5.1750000000000004E-2</v>
      </c>
      <c r="C1926" s="3" t="s">
        <v>51</v>
      </c>
      <c r="D1926" t="s">
        <v>14</v>
      </c>
      <c r="F1926" t="s">
        <v>15</v>
      </c>
      <c r="G1926" t="s">
        <v>28</v>
      </c>
      <c r="H1926" t="s">
        <v>118</v>
      </c>
      <c r="I1926" t="s">
        <v>119</v>
      </c>
    </row>
    <row r="1928" spans="1:9" x14ac:dyDescent="0.3">
      <c r="A1928" s="2" t="s">
        <v>0</v>
      </c>
      <c r="B1928" s="2" t="s">
        <v>131</v>
      </c>
    </row>
    <row r="1929" spans="1:9" x14ac:dyDescent="0.3">
      <c r="A1929" t="s">
        <v>1</v>
      </c>
      <c r="B1929">
        <v>1</v>
      </c>
    </row>
    <row r="1930" spans="1:9" x14ac:dyDescent="0.3">
      <c r="A1930" t="s">
        <v>2</v>
      </c>
      <c r="B1930" s="3" t="s">
        <v>80</v>
      </c>
    </row>
    <row r="1931" spans="1:9" x14ac:dyDescent="0.3">
      <c r="A1931" t="s">
        <v>4</v>
      </c>
      <c r="B1931" t="s">
        <v>5</v>
      </c>
    </row>
    <row r="1932" spans="1:9" x14ac:dyDescent="0.3">
      <c r="A1932" t="s">
        <v>6</v>
      </c>
      <c r="B1932" t="s">
        <v>14</v>
      </c>
    </row>
    <row r="1933" spans="1:9" x14ac:dyDescent="0.3">
      <c r="A1933" t="s">
        <v>11</v>
      </c>
      <c r="B1933" t="s">
        <v>71</v>
      </c>
    </row>
    <row r="1934" spans="1:9" x14ac:dyDescent="0.3">
      <c r="A1934" t="s">
        <v>46</v>
      </c>
      <c r="B1934" t="s">
        <v>135</v>
      </c>
    </row>
    <row r="1935" spans="1:9" x14ac:dyDescent="0.3">
      <c r="A1935" t="s">
        <v>26</v>
      </c>
      <c r="B1935" s="7" t="s">
        <v>120</v>
      </c>
    </row>
    <row r="1936" spans="1:9" x14ac:dyDescent="0.3">
      <c r="A1936" s="2" t="s">
        <v>8</v>
      </c>
    </row>
    <row r="1937" spans="1:9" x14ac:dyDescent="0.3">
      <c r="A1937" s="2" t="s">
        <v>9</v>
      </c>
      <c r="B1937" s="2" t="s">
        <v>10</v>
      </c>
      <c r="C1937" s="2" t="s">
        <v>11</v>
      </c>
      <c r="D1937" s="2" t="s">
        <v>6</v>
      </c>
      <c r="E1937" s="2" t="s">
        <v>12</v>
      </c>
      <c r="F1937" s="2" t="s">
        <v>4</v>
      </c>
      <c r="G1937" s="2" t="s">
        <v>25</v>
      </c>
      <c r="H1937" s="2" t="s">
        <v>2</v>
      </c>
      <c r="I1937" s="2" t="s">
        <v>46</v>
      </c>
    </row>
    <row r="1938" spans="1:9" x14ac:dyDescent="0.3">
      <c r="A1938" s="3" t="s">
        <v>131</v>
      </c>
      <c r="B1938" s="3">
        <v>1</v>
      </c>
      <c r="C1938" t="s">
        <v>71</v>
      </c>
      <c r="D1938" t="s">
        <v>14</v>
      </c>
      <c r="E1938" s="2"/>
      <c r="F1938" s="3" t="s">
        <v>21</v>
      </c>
      <c r="G1938" t="s">
        <v>81</v>
      </c>
      <c r="H1938" s="3" t="s">
        <v>80</v>
      </c>
    </row>
    <row r="1939" spans="1:9" x14ac:dyDescent="0.3">
      <c r="A1939" t="s">
        <v>13</v>
      </c>
      <c r="B1939" s="5">
        <v>2.37</v>
      </c>
      <c r="C1939" t="s">
        <v>71</v>
      </c>
      <c r="D1939" t="s">
        <v>14</v>
      </c>
      <c r="F1939" t="s">
        <v>15</v>
      </c>
      <c r="G1939" t="s">
        <v>81</v>
      </c>
      <c r="H1939" t="s">
        <v>16</v>
      </c>
    </row>
    <row r="1940" spans="1:9" x14ac:dyDescent="0.3">
      <c r="A1940" t="s">
        <v>78</v>
      </c>
      <c r="B1940" s="5">
        <v>0.52</v>
      </c>
      <c r="D1940" t="s">
        <v>14</v>
      </c>
      <c r="E1940" t="s">
        <v>18</v>
      </c>
      <c r="F1940" t="s">
        <v>19</v>
      </c>
      <c r="G1940" t="s">
        <v>27</v>
      </c>
      <c r="I1940" t="s">
        <v>110</v>
      </c>
    </row>
    <row r="1941" spans="1:9" x14ac:dyDescent="0.3">
      <c r="A1941" t="s">
        <v>109</v>
      </c>
      <c r="B1941" s="5">
        <f>(2.79*10)/1000*B1939</f>
        <v>6.6123000000000001E-2</v>
      </c>
      <c r="C1941" s="3" t="s">
        <v>51</v>
      </c>
      <c r="D1941" t="s">
        <v>17</v>
      </c>
      <c r="F1941" t="s">
        <v>15</v>
      </c>
      <c r="G1941" t="s">
        <v>28</v>
      </c>
      <c r="H1941" t="s">
        <v>52</v>
      </c>
      <c r="I1941" t="s">
        <v>111</v>
      </c>
    </row>
    <row r="1942" spans="1:9" x14ac:dyDescent="0.3">
      <c r="A1942" t="s">
        <v>54</v>
      </c>
      <c r="B1942" s="5">
        <f>30/1000*B1939</f>
        <v>7.1099999999999997E-2</v>
      </c>
      <c r="C1942" s="3" t="s">
        <v>71</v>
      </c>
      <c r="D1942" t="s">
        <v>7</v>
      </c>
      <c r="F1942" t="s">
        <v>15</v>
      </c>
      <c r="G1942" t="s">
        <v>28</v>
      </c>
      <c r="H1942" t="s">
        <v>24</v>
      </c>
    </row>
    <row r="1943" spans="1:9" x14ac:dyDescent="0.3">
      <c r="A1943" t="s">
        <v>82</v>
      </c>
      <c r="B1943" s="5">
        <f>12000/1000*B1939</f>
        <v>28.44</v>
      </c>
      <c r="C1943" s="3" t="s">
        <v>51</v>
      </c>
      <c r="D1943" t="s">
        <v>14</v>
      </c>
      <c r="F1943" t="s">
        <v>15</v>
      </c>
      <c r="G1943" t="s">
        <v>28</v>
      </c>
      <c r="H1943" t="s">
        <v>84</v>
      </c>
      <c r="I1943" t="s">
        <v>113</v>
      </c>
    </row>
    <row r="1944" spans="1:9" x14ac:dyDescent="0.3">
      <c r="A1944" t="s">
        <v>112</v>
      </c>
      <c r="B1944" s="5">
        <f>50/1000*B1939</f>
        <v>0.11850000000000001</v>
      </c>
      <c r="C1944" s="3" t="s">
        <v>51</v>
      </c>
      <c r="D1944" t="s">
        <v>14</v>
      </c>
      <c r="F1944" t="s">
        <v>15</v>
      </c>
      <c r="G1944" t="s">
        <v>28</v>
      </c>
      <c r="H1944" t="s">
        <v>115</v>
      </c>
      <c r="I1944" t="s">
        <v>114</v>
      </c>
    </row>
    <row r="1945" spans="1:9" ht="15.6" x14ac:dyDescent="0.3">
      <c r="A1945" s="4" t="s">
        <v>62</v>
      </c>
      <c r="B1945" s="5">
        <f>4/1000*B1939</f>
        <v>9.4800000000000006E-3</v>
      </c>
      <c r="C1945" t="s">
        <v>71</v>
      </c>
      <c r="D1945" t="s">
        <v>14</v>
      </c>
      <c r="F1945" t="s">
        <v>15</v>
      </c>
      <c r="G1945" t="s">
        <v>28</v>
      </c>
      <c r="H1945" s="4" t="s">
        <v>62</v>
      </c>
      <c r="I1945" t="s">
        <v>122</v>
      </c>
    </row>
    <row r="1946" spans="1:9" x14ac:dyDescent="0.3">
      <c r="A1946" t="s">
        <v>117</v>
      </c>
      <c r="B1946" s="5">
        <f>45*1.25/1000*B1939</f>
        <v>0.1333125</v>
      </c>
      <c r="C1946" s="3" t="s">
        <v>51</v>
      </c>
      <c r="D1946" t="s">
        <v>14</v>
      </c>
      <c r="F1946" t="s">
        <v>15</v>
      </c>
      <c r="G1946" t="s">
        <v>28</v>
      </c>
      <c r="H1946" t="s">
        <v>118</v>
      </c>
      <c r="I1946" t="s">
        <v>123</v>
      </c>
    </row>
    <row r="1947" spans="1:9" x14ac:dyDescent="0.3">
      <c r="B1947" s="5"/>
    </row>
    <row r="1948" spans="1:9" x14ac:dyDescent="0.3">
      <c r="A1948" s="2" t="s">
        <v>0</v>
      </c>
      <c r="B1948" s="2" t="s">
        <v>132</v>
      </c>
    </row>
    <row r="1949" spans="1:9" x14ac:dyDescent="0.3">
      <c r="A1949" t="s">
        <v>1</v>
      </c>
      <c r="B1949">
        <v>1</v>
      </c>
    </row>
    <row r="1950" spans="1:9" x14ac:dyDescent="0.3">
      <c r="A1950" t="s">
        <v>2</v>
      </c>
      <c r="B1950" s="3" t="s">
        <v>149</v>
      </c>
    </row>
    <row r="1951" spans="1:9" x14ac:dyDescent="0.3">
      <c r="A1951" t="s">
        <v>4</v>
      </c>
      <c r="B1951" t="s">
        <v>5</v>
      </c>
    </row>
    <row r="1952" spans="1:9" x14ac:dyDescent="0.3">
      <c r="A1952" t="s">
        <v>6</v>
      </c>
      <c r="B1952" t="s">
        <v>14</v>
      </c>
    </row>
    <row r="1953" spans="1:9" x14ac:dyDescent="0.3">
      <c r="A1953" t="s">
        <v>11</v>
      </c>
      <c r="B1953" t="s">
        <v>71</v>
      </c>
    </row>
    <row r="1954" spans="1:9" x14ac:dyDescent="0.3">
      <c r="A1954" t="s">
        <v>46</v>
      </c>
      <c r="B1954" t="s">
        <v>136</v>
      </c>
    </row>
    <row r="1955" spans="1:9" x14ac:dyDescent="0.3">
      <c r="A1955" t="s">
        <v>26</v>
      </c>
      <c r="B1955" s="7" t="s">
        <v>120</v>
      </c>
    </row>
    <row r="1956" spans="1:9" x14ac:dyDescent="0.3">
      <c r="A1956" s="2" t="s">
        <v>8</v>
      </c>
    </row>
    <row r="1957" spans="1:9" x14ac:dyDescent="0.3">
      <c r="A1957" s="2" t="s">
        <v>9</v>
      </c>
      <c r="B1957" s="2" t="s">
        <v>10</v>
      </c>
      <c r="C1957" s="2" t="s">
        <v>11</v>
      </c>
      <c r="D1957" s="2" t="s">
        <v>6</v>
      </c>
      <c r="E1957" s="2" t="s">
        <v>12</v>
      </c>
      <c r="F1957" s="2" t="s">
        <v>4</v>
      </c>
      <c r="G1957" s="2" t="s">
        <v>25</v>
      </c>
      <c r="H1957" s="2" t="s">
        <v>2</v>
      </c>
      <c r="I1957" s="2" t="s">
        <v>46</v>
      </c>
    </row>
    <row r="1958" spans="1:9" x14ac:dyDescent="0.3">
      <c r="A1958" s="3" t="s">
        <v>132</v>
      </c>
      <c r="B1958" s="3">
        <v>1</v>
      </c>
      <c r="C1958" t="s">
        <v>71</v>
      </c>
      <c r="D1958" t="s">
        <v>14</v>
      </c>
      <c r="E1958" s="2"/>
      <c r="F1958" s="3" t="s">
        <v>21</v>
      </c>
      <c r="G1958" t="s">
        <v>81</v>
      </c>
      <c r="H1958" s="3" t="s">
        <v>149</v>
      </c>
    </row>
    <row r="1959" spans="1:9" x14ac:dyDescent="0.3">
      <c r="A1959" t="s">
        <v>13</v>
      </c>
      <c r="B1959" s="5">
        <v>1.34</v>
      </c>
      <c r="C1959" t="s">
        <v>71</v>
      </c>
      <c r="D1959" t="s">
        <v>14</v>
      </c>
      <c r="F1959" t="s">
        <v>15</v>
      </c>
      <c r="G1959" t="s">
        <v>81</v>
      </c>
      <c r="H1959" t="s">
        <v>16</v>
      </c>
    </row>
    <row r="1960" spans="1:9" x14ac:dyDescent="0.3">
      <c r="A1960" t="s">
        <v>138</v>
      </c>
      <c r="B1960" s="5">
        <v>1.06</v>
      </c>
      <c r="D1960" t="s">
        <v>14</v>
      </c>
      <c r="E1960" t="s">
        <v>139</v>
      </c>
      <c r="F1960" t="s">
        <v>19</v>
      </c>
      <c r="G1960" t="s">
        <v>27</v>
      </c>
      <c r="I1960" t="s">
        <v>110</v>
      </c>
    </row>
    <row r="1961" spans="1:9" x14ac:dyDescent="0.3">
      <c r="A1961" t="s">
        <v>109</v>
      </c>
      <c r="B1961" s="5">
        <f>(2.79*10)/1000*B1959</f>
        <v>3.7386000000000003E-2</v>
      </c>
      <c r="C1961" s="3" t="s">
        <v>51</v>
      </c>
      <c r="D1961" t="s">
        <v>17</v>
      </c>
      <c r="F1961" t="s">
        <v>15</v>
      </c>
      <c r="G1961" t="s">
        <v>28</v>
      </c>
      <c r="H1961" t="s">
        <v>52</v>
      </c>
      <c r="I1961" t="s">
        <v>111</v>
      </c>
    </row>
    <row r="1962" spans="1:9" x14ac:dyDescent="0.3">
      <c r="A1962" t="s">
        <v>54</v>
      </c>
      <c r="B1962" s="5">
        <f>30/1000*B1959</f>
        <v>4.02E-2</v>
      </c>
      <c r="C1962" s="3" t="s">
        <v>71</v>
      </c>
      <c r="D1962" t="s">
        <v>7</v>
      </c>
      <c r="F1962" t="s">
        <v>15</v>
      </c>
      <c r="G1962" t="s">
        <v>28</v>
      </c>
      <c r="H1962" t="s">
        <v>24</v>
      </c>
    </row>
    <row r="1963" spans="1:9" x14ac:dyDescent="0.3">
      <c r="A1963" t="s">
        <v>82</v>
      </c>
      <c r="B1963" s="5">
        <f>12000/1000*B1959</f>
        <v>16.080000000000002</v>
      </c>
      <c r="C1963" s="3" t="s">
        <v>51</v>
      </c>
      <c r="D1963" t="s">
        <v>14</v>
      </c>
      <c r="F1963" t="s">
        <v>15</v>
      </c>
      <c r="G1963" t="s">
        <v>28</v>
      </c>
      <c r="H1963" t="s">
        <v>84</v>
      </c>
      <c r="I1963" t="s">
        <v>113</v>
      </c>
    </row>
    <row r="1964" spans="1:9" x14ac:dyDescent="0.3">
      <c r="A1964" t="s">
        <v>112</v>
      </c>
      <c r="B1964" s="5">
        <f>50/1000*B1959</f>
        <v>6.7000000000000004E-2</v>
      </c>
      <c r="C1964" s="3" t="s">
        <v>51</v>
      </c>
      <c r="D1964" t="s">
        <v>14</v>
      </c>
      <c r="F1964" t="s">
        <v>15</v>
      </c>
      <c r="G1964" t="s">
        <v>28</v>
      </c>
      <c r="H1964" t="s">
        <v>115</v>
      </c>
      <c r="I1964" t="s">
        <v>114</v>
      </c>
    </row>
    <row r="1965" spans="1:9" ht="15.6" x14ac:dyDescent="0.3">
      <c r="A1965" s="4" t="s">
        <v>62</v>
      </c>
      <c r="B1965" s="5">
        <f>4/1000*B1959</f>
        <v>5.3600000000000002E-3</v>
      </c>
      <c r="C1965" t="s">
        <v>71</v>
      </c>
      <c r="D1965" t="s">
        <v>14</v>
      </c>
      <c r="F1965" t="s">
        <v>15</v>
      </c>
      <c r="G1965" t="s">
        <v>28</v>
      </c>
      <c r="H1965" s="4" t="s">
        <v>62</v>
      </c>
      <c r="I1965" t="s">
        <v>122</v>
      </c>
    </row>
    <row r="1966" spans="1:9" x14ac:dyDescent="0.3">
      <c r="A1966" t="s">
        <v>117</v>
      </c>
      <c r="B1966" s="5">
        <f>45*1.25/1000*B1959</f>
        <v>7.5375000000000011E-2</v>
      </c>
      <c r="C1966" s="3" t="s">
        <v>51</v>
      </c>
      <c r="D1966" t="s">
        <v>14</v>
      </c>
      <c r="F1966" t="s">
        <v>15</v>
      </c>
      <c r="G1966" t="s">
        <v>28</v>
      </c>
      <c r="H1966" t="s">
        <v>118</v>
      </c>
      <c r="I1966" t="s">
        <v>123</v>
      </c>
    </row>
    <row r="1967" spans="1:9" x14ac:dyDescent="0.3">
      <c r="B1967" s="5"/>
    </row>
    <row r="1968" spans="1:9" x14ac:dyDescent="0.3">
      <c r="A1968" s="2" t="s">
        <v>0</v>
      </c>
      <c r="B1968" s="2" t="s">
        <v>133</v>
      </c>
    </row>
    <row r="1969" spans="1:9" x14ac:dyDescent="0.3">
      <c r="A1969" t="s">
        <v>1</v>
      </c>
      <c r="B1969">
        <v>1</v>
      </c>
    </row>
    <row r="1970" spans="1:9" x14ac:dyDescent="0.3">
      <c r="A1970" t="s">
        <v>2</v>
      </c>
      <c r="B1970" s="3" t="s">
        <v>150</v>
      </c>
    </row>
    <row r="1971" spans="1:9" x14ac:dyDescent="0.3">
      <c r="A1971" t="s">
        <v>4</v>
      </c>
      <c r="B1971" t="s">
        <v>5</v>
      </c>
    </row>
    <row r="1972" spans="1:9" x14ac:dyDescent="0.3">
      <c r="A1972" t="s">
        <v>6</v>
      </c>
      <c r="B1972" t="s">
        <v>14</v>
      </c>
    </row>
    <row r="1973" spans="1:9" x14ac:dyDescent="0.3">
      <c r="A1973" t="s">
        <v>11</v>
      </c>
      <c r="B1973" t="s">
        <v>71</v>
      </c>
    </row>
    <row r="1974" spans="1:9" x14ac:dyDescent="0.3">
      <c r="A1974" t="s">
        <v>46</v>
      </c>
      <c r="B1974" t="s">
        <v>137</v>
      </c>
    </row>
    <row r="1975" spans="1:9" x14ac:dyDescent="0.3">
      <c r="A1975" t="s">
        <v>26</v>
      </c>
      <c r="B1975" s="7" t="s">
        <v>120</v>
      </c>
    </row>
    <row r="1976" spans="1:9" x14ac:dyDescent="0.3">
      <c r="A1976" s="2" t="s">
        <v>8</v>
      </c>
    </row>
    <row r="1977" spans="1:9" x14ac:dyDescent="0.3">
      <c r="A1977" s="2" t="s">
        <v>9</v>
      </c>
      <c r="B1977" s="2" t="s">
        <v>10</v>
      </c>
      <c r="C1977" s="2" t="s">
        <v>11</v>
      </c>
      <c r="D1977" s="2" t="s">
        <v>6</v>
      </c>
      <c r="E1977" s="2" t="s">
        <v>12</v>
      </c>
      <c r="F1977" s="2" t="s">
        <v>4</v>
      </c>
      <c r="G1977" s="2" t="s">
        <v>25</v>
      </c>
      <c r="H1977" s="2" t="s">
        <v>2</v>
      </c>
      <c r="I1977" s="2" t="s">
        <v>46</v>
      </c>
    </row>
    <row r="1978" spans="1:9" x14ac:dyDescent="0.3">
      <c r="A1978" s="3" t="s">
        <v>132</v>
      </c>
      <c r="B1978" s="3">
        <v>1</v>
      </c>
      <c r="C1978" t="s">
        <v>71</v>
      </c>
      <c r="D1978" t="s">
        <v>14</v>
      </c>
      <c r="E1978" s="2"/>
      <c r="F1978" s="3" t="s">
        <v>21</v>
      </c>
      <c r="G1978" t="s">
        <v>81</v>
      </c>
      <c r="H1978" s="3" t="s">
        <v>150</v>
      </c>
    </row>
    <row r="1979" spans="1:9" x14ac:dyDescent="0.3">
      <c r="A1979" t="s">
        <v>13</v>
      </c>
      <c r="B1979" s="5">
        <v>1.34</v>
      </c>
      <c r="C1979" t="s">
        <v>71</v>
      </c>
      <c r="D1979" t="s">
        <v>14</v>
      </c>
      <c r="F1979" t="s">
        <v>15</v>
      </c>
      <c r="G1979" t="s">
        <v>81</v>
      </c>
      <c r="H1979" t="s">
        <v>16</v>
      </c>
    </row>
    <row r="1980" spans="1:9" x14ac:dyDescent="0.3">
      <c r="A1980" t="s">
        <v>138</v>
      </c>
      <c r="B1980" s="5">
        <v>1.06</v>
      </c>
      <c r="D1980" t="s">
        <v>14</v>
      </c>
      <c r="E1980" t="s">
        <v>139</v>
      </c>
      <c r="F1980" t="s">
        <v>19</v>
      </c>
      <c r="G1980" t="s">
        <v>27</v>
      </c>
      <c r="I1980" t="s">
        <v>110</v>
      </c>
    </row>
    <row r="1981" spans="1:9" x14ac:dyDescent="0.3">
      <c r="A1981" t="s">
        <v>109</v>
      </c>
      <c r="B1981" s="5">
        <f>(2.79*10)/1000*B1979</f>
        <v>3.7386000000000003E-2</v>
      </c>
      <c r="C1981" s="3" t="s">
        <v>51</v>
      </c>
      <c r="D1981" t="s">
        <v>17</v>
      </c>
      <c r="F1981" t="s">
        <v>15</v>
      </c>
      <c r="G1981" t="s">
        <v>28</v>
      </c>
      <c r="H1981" t="s">
        <v>52</v>
      </c>
      <c r="I1981" t="s">
        <v>111</v>
      </c>
    </row>
    <row r="1982" spans="1:9" x14ac:dyDescent="0.3">
      <c r="A1982" t="s">
        <v>54</v>
      </c>
      <c r="B1982" s="5">
        <f>30/1000*B1979</f>
        <v>4.02E-2</v>
      </c>
      <c r="C1982" s="3" t="s">
        <v>71</v>
      </c>
      <c r="D1982" t="s">
        <v>7</v>
      </c>
      <c r="F1982" t="s">
        <v>15</v>
      </c>
      <c r="G1982" t="s">
        <v>28</v>
      </c>
      <c r="H1982" t="s">
        <v>24</v>
      </c>
    </row>
    <row r="1983" spans="1:9" x14ac:dyDescent="0.3">
      <c r="A1983" t="s">
        <v>82</v>
      </c>
      <c r="B1983" s="5">
        <f>12000/1000*B1979</f>
        <v>16.080000000000002</v>
      </c>
      <c r="C1983" s="3" t="s">
        <v>51</v>
      </c>
      <c r="D1983" t="s">
        <v>14</v>
      </c>
      <c r="F1983" t="s">
        <v>15</v>
      </c>
      <c r="G1983" t="s">
        <v>28</v>
      </c>
      <c r="H1983" t="s">
        <v>84</v>
      </c>
      <c r="I1983" t="s">
        <v>113</v>
      </c>
    </row>
    <row r="1984" spans="1:9" x14ac:dyDescent="0.3">
      <c r="A1984" t="s">
        <v>112</v>
      </c>
      <c r="B1984" s="5">
        <f>50/1000*B1979</f>
        <v>6.7000000000000004E-2</v>
      </c>
      <c r="C1984" s="3" t="s">
        <v>51</v>
      </c>
      <c r="D1984" t="s">
        <v>14</v>
      </c>
      <c r="F1984" t="s">
        <v>15</v>
      </c>
      <c r="G1984" t="s">
        <v>28</v>
      </c>
      <c r="H1984" t="s">
        <v>115</v>
      </c>
      <c r="I1984" t="s">
        <v>114</v>
      </c>
    </row>
    <row r="1985" spans="1:9" ht="15.6" x14ac:dyDescent="0.3">
      <c r="A1985" s="4" t="s">
        <v>62</v>
      </c>
      <c r="B1985" s="5">
        <f>4/1000*B1979</f>
        <v>5.3600000000000002E-3</v>
      </c>
      <c r="C1985" t="s">
        <v>71</v>
      </c>
      <c r="D1985" t="s">
        <v>14</v>
      </c>
      <c r="F1985" t="s">
        <v>15</v>
      </c>
      <c r="G1985" t="s">
        <v>28</v>
      </c>
      <c r="H1985" s="4" t="s">
        <v>62</v>
      </c>
      <c r="I1985" t="s">
        <v>122</v>
      </c>
    </row>
    <row r="1986" spans="1:9" x14ac:dyDescent="0.3">
      <c r="A1986" t="s">
        <v>117</v>
      </c>
      <c r="B1986" s="5">
        <f>45*1.25/1000*B1979</f>
        <v>7.5375000000000011E-2</v>
      </c>
      <c r="C1986" s="3" t="s">
        <v>51</v>
      </c>
      <c r="D1986" t="s">
        <v>14</v>
      </c>
      <c r="F1986" t="s">
        <v>15</v>
      </c>
      <c r="G1986" t="s">
        <v>28</v>
      </c>
      <c r="H1986" t="s">
        <v>118</v>
      </c>
      <c r="I1986" t="s">
        <v>123</v>
      </c>
    </row>
    <row r="1987" spans="1:9" x14ac:dyDescent="0.3">
      <c r="B1987" s="5"/>
    </row>
    <row r="1988" spans="1:9" x14ac:dyDescent="0.3">
      <c r="A1988" s="2" t="s">
        <v>0</v>
      </c>
      <c r="B1988" s="2" t="s">
        <v>140</v>
      </c>
    </row>
    <row r="1989" spans="1:9" x14ac:dyDescent="0.3">
      <c r="A1989" t="s">
        <v>1</v>
      </c>
      <c r="B1989">
        <v>1</v>
      </c>
    </row>
    <row r="1990" spans="1:9" x14ac:dyDescent="0.3">
      <c r="A1990" t="s">
        <v>2</v>
      </c>
      <c r="B1990" s="3" t="s">
        <v>80</v>
      </c>
    </row>
    <row r="1991" spans="1:9" x14ac:dyDescent="0.3">
      <c r="A1991" t="s">
        <v>4</v>
      </c>
      <c r="B1991" t="s">
        <v>5</v>
      </c>
    </row>
    <row r="1992" spans="1:9" x14ac:dyDescent="0.3">
      <c r="A1992" t="s">
        <v>6</v>
      </c>
      <c r="B1992" t="s">
        <v>14</v>
      </c>
    </row>
    <row r="1993" spans="1:9" x14ac:dyDescent="0.3">
      <c r="A1993" t="s">
        <v>11</v>
      </c>
      <c r="B1993" t="s">
        <v>71</v>
      </c>
    </row>
    <row r="1994" spans="1:9" x14ac:dyDescent="0.3">
      <c r="A1994" t="s">
        <v>46</v>
      </c>
      <c r="B1994" t="s">
        <v>144</v>
      </c>
    </row>
    <row r="1995" spans="1:9" x14ac:dyDescent="0.3">
      <c r="A1995" t="s">
        <v>26</v>
      </c>
      <c r="B1995" s="7" t="s">
        <v>120</v>
      </c>
    </row>
    <row r="1996" spans="1:9" x14ac:dyDescent="0.3">
      <c r="A1996" s="2" t="s">
        <v>8</v>
      </c>
    </row>
    <row r="1997" spans="1:9" x14ac:dyDescent="0.3">
      <c r="A1997" s="2" t="s">
        <v>9</v>
      </c>
      <c r="B1997" s="2" t="s">
        <v>10</v>
      </c>
      <c r="C1997" s="2" t="s">
        <v>11</v>
      </c>
      <c r="D1997" s="2" t="s">
        <v>6</v>
      </c>
      <c r="E1997" s="2" t="s">
        <v>12</v>
      </c>
      <c r="F1997" s="2" t="s">
        <v>4</v>
      </c>
      <c r="G1997" s="2" t="s">
        <v>25</v>
      </c>
      <c r="H1997" s="2" t="s">
        <v>2</v>
      </c>
      <c r="I1997" s="2" t="s">
        <v>46</v>
      </c>
    </row>
    <row r="1998" spans="1:9" x14ac:dyDescent="0.3">
      <c r="A1998" s="3" t="s">
        <v>140</v>
      </c>
      <c r="B1998" s="3">
        <v>1</v>
      </c>
      <c r="C1998" t="s">
        <v>71</v>
      </c>
      <c r="D1998" t="s">
        <v>14</v>
      </c>
      <c r="E1998" s="2"/>
      <c r="F1998" s="3" t="s">
        <v>21</v>
      </c>
      <c r="G1998" t="s">
        <v>81</v>
      </c>
      <c r="H1998" s="3" t="s">
        <v>80</v>
      </c>
    </row>
    <row r="1999" spans="1:9" x14ac:dyDescent="0.3">
      <c r="A1999" t="s">
        <v>13</v>
      </c>
      <c r="B1999" s="5">
        <v>2.2799999999999998</v>
      </c>
      <c r="C1999" t="s">
        <v>71</v>
      </c>
      <c r="D1999" t="s">
        <v>14</v>
      </c>
      <c r="F1999" t="s">
        <v>15</v>
      </c>
      <c r="G1999" t="s">
        <v>81</v>
      </c>
      <c r="H1999" t="s">
        <v>16</v>
      </c>
    </row>
    <row r="2000" spans="1:9" x14ac:dyDescent="0.3">
      <c r="A2000" t="s">
        <v>78</v>
      </c>
      <c r="B2000" s="5">
        <v>0.38</v>
      </c>
      <c r="D2000" t="s">
        <v>14</v>
      </c>
      <c r="E2000" t="s">
        <v>18</v>
      </c>
      <c r="F2000" t="s">
        <v>19</v>
      </c>
      <c r="G2000" t="s">
        <v>27</v>
      </c>
      <c r="I2000" t="s">
        <v>110</v>
      </c>
    </row>
    <row r="2001" spans="1:9" x14ac:dyDescent="0.3">
      <c r="A2001" t="s">
        <v>109</v>
      </c>
      <c r="B2001" s="5">
        <f>(2.79*318)/1000*B1999</f>
        <v>2.0228615999999997</v>
      </c>
      <c r="C2001" s="3" t="s">
        <v>51</v>
      </c>
      <c r="D2001" t="s">
        <v>17</v>
      </c>
      <c r="F2001" t="s">
        <v>15</v>
      </c>
      <c r="G2001" t="s">
        <v>28</v>
      </c>
      <c r="H2001" t="s">
        <v>52</v>
      </c>
      <c r="I2001" t="s">
        <v>111</v>
      </c>
    </row>
    <row r="2002" spans="1:9" x14ac:dyDescent="0.3">
      <c r="A2002" t="s">
        <v>54</v>
      </c>
      <c r="B2002" s="5">
        <f>18.4/1000*B1999</f>
        <v>4.1951999999999996E-2</v>
      </c>
      <c r="C2002" s="3" t="s">
        <v>71</v>
      </c>
      <c r="D2002" t="s">
        <v>7</v>
      </c>
      <c r="F2002" t="s">
        <v>15</v>
      </c>
      <c r="G2002" t="s">
        <v>28</v>
      </c>
      <c r="H2002" t="s">
        <v>24</v>
      </c>
    </row>
    <row r="2003" spans="1:9" x14ac:dyDescent="0.3">
      <c r="A2003" t="s">
        <v>82</v>
      </c>
      <c r="B2003" s="5">
        <f>20000/1000*B1999</f>
        <v>45.599999999999994</v>
      </c>
      <c r="C2003" s="3" t="s">
        <v>51</v>
      </c>
      <c r="D2003" t="s">
        <v>14</v>
      </c>
      <c r="F2003" t="s">
        <v>15</v>
      </c>
      <c r="G2003" t="s">
        <v>28</v>
      </c>
      <c r="H2003" t="s">
        <v>84</v>
      </c>
      <c r="I2003" t="s">
        <v>113</v>
      </c>
    </row>
    <row r="2004" spans="1:9" x14ac:dyDescent="0.3">
      <c r="A2004" t="s">
        <v>112</v>
      </c>
      <c r="B2004" s="5">
        <f>200/1000*B1999</f>
        <v>0.45599999999999996</v>
      </c>
      <c r="C2004" s="3" t="s">
        <v>51</v>
      </c>
      <c r="D2004" t="s">
        <v>14</v>
      </c>
      <c r="F2004" t="s">
        <v>15</v>
      </c>
      <c r="G2004" t="s">
        <v>28</v>
      </c>
      <c r="H2004" t="s">
        <v>115</v>
      </c>
      <c r="I2004" t="s">
        <v>114</v>
      </c>
    </row>
    <row r="2005" spans="1:9" ht="15.6" x14ac:dyDescent="0.3">
      <c r="A2005" s="4" t="s">
        <v>62</v>
      </c>
      <c r="B2005" s="5">
        <f>4/1000*B1999</f>
        <v>9.1199999999999996E-3</v>
      </c>
      <c r="C2005" t="s">
        <v>71</v>
      </c>
      <c r="D2005" t="s">
        <v>14</v>
      </c>
      <c r="F2005" t="s">
        <v>15</v>
      </c>
      <c r="G2005" t="s">
        <v>28</v>
      </c>
      <c r="H2005" s="4" t="s">
        <v>62</v>
      </c>
      <c r="I2005" t="s">
        <v>122</v>
      </c>
    </row>
    <row r="2006" spans="1:9" x14ac:dyDescent="0.3">
      <c r="A2006" t="s">
        <v>117</v>
      </c>
      <c r="B2006" s="5">
        <f>46*1.25/1000*B1999</f>
        <v>0.13109999999999999</v>
      </c>
      <c r="C2006" s="3" t="s">
        <v>51</v>
      </c>
      <c r="D2006" t="s">
        <v>14</v>
      </c>
      <c r="F2006" t="s">
        <v>15</v>
      </c>
      <c r="G2006" t="s">
        <v>28</v>
      </c>
      <c r="H2006" t="s">
        <v>118</v>
      </c>
      <c r="I2006" t="s">
        <v>123</v>
      </c>
    </row>
    <row r="2007" spans="1:9" x14ac:dyDescent="0.3">
      <c r="B2007" s="5"/>
    </row>
    <row r="2008" spans="1:9" x14ac:dyDescent="0.3">
      <c r="A2008" s="2" t="s">
        <v>0</v>
      </c>
      <c r="B2008" s="2" t="s">
        <v>141</v>
      </c>
    </row>
    <row r="2009" spans="1:9" x14ac:dyDescent="0.3">
      <c r="A2009" t="s">
        <v>1</v>
      </c>
      <c r="B2009">
        <v>1</v>
      </c>
    </row>
    <row r="2010" spans="1:9" x14ac:dyDescent="0.3">
      <c r="A2010" t="s">
        <v>2</v>
      </c>
      <c r="B2010" s="3" t="s">
        <v>151</v>
      </c>
    </row>
    <row r="2011" spans="1:9" x14ac:dyDescent="0.3">
      <c r="A2011" t="s">
        <v>4</v>
      </c>
      <c r="B2011" t="s">
        <v>5</v>
      </c>
    </row>
    <row r="2012" spans="1:9" x14ac:dyDescent="0.3">
      <c r="A2012" t="s">
        <v>6</v>
      </c>
      <c r="B2012" t="s">
        <v>14</v>
      </c>
    </row>
    <row r="2013" spans="1:9" x14ac:dyDescent="0.3">
      <c r="A2013" t="s">
        <v>11</v>
      </c>
      <c r="B2013" t="s">
        <v>71</v>
      </c>
    </row>
    <row r="2014" spans="1:9" x14ac:dyDescent="0.3">
      <c r="A2014" t="s">
        <v>46</v>
      </c>
      <c r="B2014" t="s">
        <v>145</v>
      </c>
    </row>
    <row r="2015" spans="1:9" x14ac:dyDescent="0.3">
      <c r="A2015" t="s">
        <v>26</v>
      </c>
      <c r="B2015" s="7" t="s">
        <v>120</v>
      </c>
    </row>
    <row r="2016" spans="1:9" x14ac:dyDescent="0.3">
      <c r="A2016" s="2" t="s">
        <v>8</v>
      </c>
    </row>
    <row r="2017" spans="1:9" x14ac:dyDescent="0.3">
      <c r="A2017" s="2" t="s">
        <v>9</v>
      </c>
      <c r="B2017" s="2" t="s">
        <v>10</v>
      </c>
      <c r="C2017" s="2" t="s">
        <v>11</v>
      </c>
      <c r="D2017" s="2" t="s">
        <v>6</v>
      </c>
      <c r="E2017" s="2" t="s">
        <v>12</v>
      </c>
      <c r="F2017" s="2" t="s">
        <v>4</v>
      </c>
      <c r="G2017" s="2" t="s">
        <v>25</v>
      </c>
      <c r="H2017" s="2" t="s">
        <v>2</v>
      </c>
      <c r="I2017" s="2" t="s">
        <v>46</v>
      </c>
    </row>
    <row r="2018" spans="1:9" x14ac:dyDescent="0.3">
      <c r="A2018" s="3" t="s">
        <v>141</v>
      </c>
      <c r="B2018" s="3">
        <v>1</v>
      </c>
      <c r="C2018" t="s">
        <v>71</v>
      </c>
      <c r="D2018" t="s">
        <v>14</v>
      </c>
      <c r="E2018" s="2"/>
      <c r="F2018" s="3" t="s">
        <v>21</v>
      </c>
      <c r="G2018" t="s">
        <v>81</v>
      </c>
      <c r="H2018" s="3" t="s">
        <v>151</v>
      </c>
    </row>
    <row r="2019" spans="1:9" x14ac:dyDescent="0.3">
      <c r="A2019" t="s">
        <v>13</v>
      </c>
      <c r="B2019" s="5">
        <v>2.44</v>
      </c>
      <c r="C2019" t="s">
        <v>71</v>
      </c>
      <c r="D2019" t="s">
        <v>14</v>
      </c>
      <c r="F2019" t="s">
        <v>15</v>
      </c>
      <c r="G2019" t="s">
        <v>81</v>
      </c>
      <c r="H2019" t="s">
        <v>16</v>
      </c>
    </row>
    <row r="2020" spans="1:9" x14ac:dyDescent="0.3">
      <c r="A2020" t="s">
        <v>78</v>
      </c>
      <c r="B2020" s="5">
        <v>0.79</v>
      </c>
      <c r="D2020" t="s">
        <v>14</v>
      </c>
      <c r="E2020" t="s">
        <v>18</v>
      </c>
      <c r="F2020" t="s">
        <v>19</v>
      </c>
      <c r="G2020" t="s">
        <v>27</v>
      </c>
      <c r="I2020" t="s">
        <v>110</v>
      </c>
    </row>
    <row r="2021" spans="1:9" x14ac:dyDescent="0.3">
      <c r="A2021" t="s">
        <v>109</v>
      </c>
      <c r="B2021" s="5">
        <f>(2.79*318)/1000*B2019</f>
        <v>2.1648168000000001</v>
      </c>
      <c r="C2021" s="3" t="s">
        <v>51</v>
      </c>
      <c r="D2021" t="s">
        <v>17</v>
      </c>
      <c r="F2021" t="s">
        <v>15</v>
      </c>
      <c r="G2021" t="s">
        <v>28</v>
      </c>
      <c r="H2021" t="s">
        <v>52</v>
      </c>
      <c r="I2021" t="s">
        <v>111</v>
      </c>
    </row>
    <row r="2022" spans="1:9" x14ac:dyDescent="0.3">
      <c r="A2022" t="s">
        <v>54</v>
      </c>
      <c r="B2022" s="5">
        <f>18.4/1000*B2019</f>
        <v>4.4895999999999998E-2</v>
      </c>
      <c r="C2022" s="3" t="s">
        <v>71</v>
      </c>
      <c r="D2022" t="s">
        <v>7</v>
      </c>
      <c r="F2022" t="s">
        <v>15</v>
      </c>
      <c r="G2022" t="s">
        <v>28</v>
      </c>
      <c r="H2022" t="s">
        <v>24</v>
      </c>
    </row>
    <row r="2023" spans="1:9" x14ac:dyDescent="0.3">
      <c r="A2023" t="s">
        <v>82</v>
      </c>
      <c r="B2023" s="5">
        <f>20000/1000*B2019</f>
        <v>48.8</v>
      </c>
      <c r="C2023" s="3" t="s">
        <v>51</v>
      </c>
      <c r="D2023" t="s">
        <v>14</v>
      </c>
      <c r="F2023" t="s">
        <v>15</v>
      </c>
      <c r="G2023" t="s">
        <v>28</v>
      </c>
      <c r="H2023" t="s">
        <v>84</v>
      </c>
      <c r="I2023" t="s">
        <v>113</v>
      </c>
    </row>
    <row r="2024" spans="1:9" x14ac:dyDescent="0.3">
      <c r="A2024" t="s">
        <v>112</v>
      </c>
      <c r="B2024" s="5">
        <f>200/1000*B2019</f>
        <v>0.48799999999999999</v>
      </c>
      <c r="C2024" s="3" t="s">
        <v>51</v>
      </c>
      <c r="D2024" t="s">
        <v>14</v>
      </c>
      <c r="F2024" t="s">
        <v>15</v>
      </c>
      <c r="G2024" t="s">
        <v>28</v>
      </c>
      <c r="H2024" t="s">
        <v>115</v>
      </c>
      <c r="I2024" t="s">
        <v>114</v>
      </c>
    </row>
    <row r="2025" spans="1:9" ht="15.6" x14ac:dyDescent="0.3">
      <c r="A2025" s="4" t="s">
        <v>62</v>
      </c>
      <c r="B2025" s="5">
        <f>4/1000*B2019</f>
        <v>9.7599999999999996E-3</v>
      </c>
      <c r="C2025" t="s">
        <v>71</v>
      </c>
      <c r="D2025" t="s">
        <v>14</v>
      </c>
      <c r="F2025" t="s">
        <v>15</v>
      </c>
      <c r="G2025" t="s">
        <v>28</v>
      </c>
      <c r="H2025" s="4" t="s">
        <v>62</v>
      </c>
      <c r="I2025" t="s">
        <v>122</v>
      </c>
    </row>
    <row r="2026" spans="1:9" x14ac:dyDescent="0.3">
      <c r="A2026" t="s">
        <v>117</v>
      </c>
      <c r="B2026" s="5">
        <f>46*1.25/1000*B2019</f>
        <v>0.14030000000000001</v>
      </c>
      <c r="C2026" s="3" t="s">
        <v>51</v>
      </c>
      <c r="D2026" t="s">
        <v>14</v>
      </c>
      <c r="F2026" t="s">
        <v>15</v>
      </c>
      <c r="G2026" t="s">
        <v>28</v>
      </c>
      <c r="H2026" t="s">
        <v>118</v>
      </c>
      <c r="I2026" t="s">
        <v>123</v>
      </c>
    </row>
    <row r="2027" spans="1:9" x14ac:dyDescent="0.3">
      <c r="B2027" s="5"/>
    </row>
    <row r="2028" spans="1:9" x14ac:dyDescent="0.3">
      <c r="A2028" s="2" t="s">
        <v>0</v>
      </c>
      <c r="B2028" s="2" t="s">
        <v>142</v>
      </c>
    </row>
    <row r="2029" spans="1:9" x14ac:dyDescent="0.3">
      <c r="A2029" t="s">
        <v>1</v>
      </c>
      <c r="B2029">
        <v>1</v>
      </c>
    </row>
    <row r="2030" spans="1:9" x14ac:dyDescent="0.3">
      <c r="A2030" t="s">
        <v>2</v>
      </c>
      <c r="B2030" s="3" t="s">
        <v>80</v>
      </c>
    </row>
    <row r="2031" spans="1:9" x14ac:dyDescent="0.3">
      <c r="A2031" t="s">
        <v>4</v>
      </c>
      <c r="B2031" t="s">
        <v>5</v>
      </c>
    </row>
    <row r="2032" spans="1:9" x14ac:dyDescent="0.3">
      <c r="A2032" t="s">
        <v>6</v>
      </c>
      <c r="B2032" t="s">
        <v>14</v>
      </c>
    </row>
    <row r="2033" spans="1:9" x14ac:dyDescent="0.3">
      <c r="A2033" t="s">
        <v>11</v>
      </c>
      <c r="B2033" t="s">
        <v>71</v>
      </c>
    </row>
    <row r="2034" spans="1:9" x14ac:dyDescent="0.3">
      <c r="A2034" t="s">
        <v>46</v>
      </c>
      <c r="B2034" t="s">
        <v>146</v>
      </c>
    </row>
    <row r="2035" spans="1:9" x14ac:dyDescent="0.3">
      <c r="A2035" t="s">
        <v>26</v>
      </c>
      <c r="B2035" s="7" t="s">
        <v>120</v>
      </c>
    </row>
    <row r="2036" spans="1:9" x14ac:dyDescent="0.3">
      <c r="A2036" s="2" t="s">
        <v>8</v>
      </c>
    </row>
    <row r="2037" spans="1:9" x14ac:dyDescent="0.3">
      <c r="A2037" s="2" t="s">
        <v>9</v>
      </c>
      <c r="B2037" s="2" t="s">
        <v>10</v>
      </c>
      <c r="C2037" s="2" t="s">
        <v>11</v>
      </c>
      <c r="D2037" s="2" t="s">
        <v>6</v>
      </c>
      <c r="E2037" s="2" t="s">
        <v>12</v>
      </c>
      <c r="F2037" s="2" t="s">
        <v>4</v>
      </c>
      <c r="G2037" s="2" t="s">
        <v>25</v>
      </c>
      <c r="H2037" s="2" t="s">
        <v>2</v>
      </c>
      <c r="I2037" s="2" t="s">
        <v>46</v>
      </c>
    </row>
    <row r="2038" spans="1:9" x14ac:dyDescent="0.3">
      <c r="A2038" s="3" t="s">
        <v>142</v>
      </c>
      <c r="B2038" s="3">
        <v>1</v>
      </c>
      <c r="C2038" t="s">
        <v>71</v>
      </c>
      <c r="D2038" t="s">
        <v>14</v>
      </c>
      <c r="E2038" s="2"/>
      <c r="F2038" s="3" t="s">
        <v>21</v>
      </c>
      <c r="G2038" t="s">
        <v>81</v>
      </c>
      <c r="H2038" s="3" t="s">
        <v>80</v>
      </c>
    </row>
    <row r="2039" spans="1:9" x14ac:dyDescent="0.3">
      <c r="A2039" t="s">
        <v>13</v>
      </c>
      <c r="B2039" s="5">
        <v>2.37</v>
      </c>
      <c r="C2039" t="s">
        <v>71</v>
      </c>
      <c r="D2039" t="s">
        <v>14</v>
      </c>
      <c r="F2039" t="s">
        <v>15</v>
      </c>
      <c r="G2039" t="s">
        <v>81</v>
      </c>
      <c r="H2039" t="s">
        <v>16</v>
      </c>
    </row>
    <row r="2040" spans="1:9" x14ac:dyDescent="0.3">
      <c r="A2040" t="s">
        <v>78</v>
      </c>
      <c r="B2040" s="5">
        <v>0.52</v>
      </c>
      <c r="D2040" t="s">
        <v>14</v>
      </c>
      <c r="E2040" t="s">
        <v>18</v>
      </c>
      <c r="F2040" t="s">
        <v>19</v>
      </c>
      <c r="G2040" t="s">
        <v>27</v>
      </c>
      <c r="I2040" t="s">
        <v>110</v>
      </c>
    </row>
    <row r="2041" spans="1:9" x14ac:dyDescent="0.3">
      <c r="A2041" t="s">
        <v>109</v>
      </c>
      <c r="B2041" s="5">
        <f>(2.79*318)/1000*B2039</f>
        <v>2.1027114</v>
      </c>
      <c r="C2041" s="3" t="s">
        <v>51</v>
      </c>
      <c r="D2041" t="s">
        <v>17</v>
      </c>
      <c r="F2041" t="s">
        <v>15</v>
      </c>
      <c r="G2041" t="s">
        <v>28</v>
      </c>
      <c r="H2041" t="s">
        <v>52</v>
      </c>
      <c r="I2041" t="s">
        <v>111</v>
      </c>
    </row>
    <row r="2042" spans="1:9" x14ac:dyDescent="0.3">
      <c r="A2042" t="s">
        <v>54</v>
      </c>
      <c r="B2042" s="5">
        <f>18.4/1000*B2039</f>
        <v>4.3608000000000001E-2</v>
      </c>
      <c r="C2042" s="3" t="s">
        <v>71</v>
      </c>
      <c r="D2042" t="s">
        <v>7</v>
      </c>
      <c r="F2042" t="s">
        <v>15</v>
      </c>
      <c r="G2042" t="s">
        <v>28</v>
      </c>
      <c r="H2042" t="s">
        <v>24</v>
      </c>
    </row>
    <row r="2043" spans="1:9" x14ac:dyDescent="0.3">
      <c r="A2043" t="s">
        <v>82</v>
      </c>
      <c r="B2043" s="5">
        <f>20000/1000*B2039</f>
        <v>47.400000000000006</v>
      </c>
      <c r="C2043" s="3" t="s">
        <v>51</v>
      </c>
      <c r="D2043" t="s">
        <v>14</v>
      </c>
      <c r="F2043" t="s">
        <v>15</v>
      </c>
      <c r="G2043" t="s">
        <v>28</v>
      </c>
      <c r="H2043" t="s">
        <v>84</v>
      </c>
      <c r="I2043" t="s">
        <v>113</v>
      </c>
    </row>
    <row r="2044" spans="1:9" x14ac:dyDescent="0.3">
      <c r="A2044" t="s">
        <v>112</v>
      </c>
      <c r="B2044" s="5">
        <f>200/1000*B2039</f>
        <v>0.47400000000000003</v>
      </c>
      <c r="C2044" s="3" t="s">
        <v>51</v>
      </c>
      <c r="D2044" t="s">
        <v>14</v>
      </c>
      <c r="F2044" t="s">
        <v>15</v>
      </c>
      <c r="G2044" t="s">
        <v>28</v>
      </c>
      <c r="H2044" t="s">
        <v>115</v>
      </c>
      <c r="I2044" t="s">
        <v>114</v>
      </c>
    </row>
    <row r="2045" spans="1:9" ht="15.6" x14ac:dyDescent="0.3">
      <c r="A2045" s="4" t="s">
        <v>62</v>
      </c>
      <c r="B2045" s="5">
        <f>4/1000*B2039</f>
        <v>9.4800000000000006E-3</v>
      </c>
      <c r="C2045" t="s">
        <v>71</v>
      </c>
      <c r="D2045" t="s">
        <v>14</v>
      </c>
      <c r="F2045" t="s">
        <v>15</v>
      </c>
      <c r="G2045" t="s">
        <v>28</v>
      </c>
      <c r="H2045" s="4" t="s">
        <v>62</v>
      </c>
      <c r="I2045" t="s">
        <v>122</v>
      </c>
    </row>
    <row r="2046" spans="1:9" x14ac:dyDescent="0.3">
      <c r="A2046" t="s">
        <v>117</v>
      </c>
      <c r="B2046" s="5">
        <f>46*1.25/1000*B2039</f>
        <v>0.13627500000000001</v>
      </c>
      <c r="C2046" s="3" t="s">
        <v>51</v>
      </c>
      <c r="D2046" t="s">
        <v>14</v>
      </c>
      <c r="F2046" t="s">
        <v>15</v>
      </c>
      <c r="G2046" t="s">
        <v>28</v>
      </c>
      <c r="H2046" t="s">
        <v>118</v>
      </c>
      <c r="I2046" t="s">
        <v>123</v>
      </c>
    </row>
    <row r="2047" spans="1:9" x14ac:dyDescent="0.3">
      <c r="B2047" s="5"/>
    </row>
    <row r="2048" spans="1:9" x14ac:dyDescent="0.3">
      <c r="A2048" s="2" t="s">
        <v>0</v>
      </c>
      <c r="B2048" s="2" t="s">
        <v>143</v>
      </c>
    </row>
    <row r="2049" spans="1:9" x14ac:dyDescent="0.3">
      <c r="A2049" t="s">
        <v>1</v>
      </c>
      <c r="B2049">
        <v>1</v>
      </c>
    </row>
    <row r="2050" spans="1:9" x14ac:dyDescent="0.3">
      <c r="A2050" t="s">
        <v>2</v>
      </c>
      <c r="B2050" s="3" t="s">
        <v>151</v>
      </c>
    </row>
    <row r="2051" spans="1:9" x14ac:dyDescent="0.3">
      <c r="A2051" t="s">
        <v>4</v>
      </c>
      <c r="B2051" t="s">
        <v>5</v>
      </c>
    </row>
    <row r="2052" spans="1:9" x14ac:dyDescent="0.3">
      <c r="A2052" t="s">
        <v>6</v>
      </c>
      <c r="B2052" t="s">
        <v>14</v>
      </c>
    </row>
    <row r="2053" spans="1:9" x14ac:dyDescent="0.3">
      <c r="A2053" t="s">
        <v>11</v>
      </c>
      <c r="B2053" t="s">
        <v>71</v>
      </c>
    </row>
    <row r="2054" spans="1:9" x14ac:dyDescent="0.3">
      <c r="A2054" t="s">
        <v>46</v>
      </c>
      <c r="B2054" t="s">
        <v>147</v>
      </c>
    </row>
    <row r="2055" spans="1:9" x14ac:dyDescent="0.3">
      <c r="A2055" t="s">
        <v>26</v>
      </c>
      <c r="B2055" s="7" t="s">
        <v>120</v>
      </c>
    </row>
    <row r="2056" spans="1:9" x14ac:dyDescent="0.3">
      <c r="A2056" s="2" t="s">
        <v>8</v>
      </c>
    </row>
    <row r="2057" spans="1:9" x14ac:dyDescent="0.3">
      <c r="A2057" s="2" t="s">
        <v>9</v>
      </c>
      <c r="B2057" s="2" t="s">
        <v>10</v>
      </c>
      <c r="C2057" s="2" t="s">
        <v>11</v>
      </c>
      <c r="D2057" s="2" t="s">
        <v>6</v>
      </c>
      <c r="E2057" s="2" t="s">
        <v>12</v>
      </c>
      <c r="F2057" s="2" t="s">
        <v>4</v>
      </c>
      <c r="G2057" s="2" t="s">
        <v>25</v>
      </c>
      <c r="H2057" s="2" t="s">
        <v>2</v>
      </c>
      <c r="I2057" s="2" t="s">
        <v>46</v>
      </c>
    </row>
    <row r="2058" spans="1:9" x14ac:dyDescent="0.3">
      <c r="A2058" s="3" t="s">
        <v>143</v>
      </c>
      <c r="B2058" s="3">
        <v>1</v>
      </c>
      <c r="C2058" t="s">
        <v>71</v>
      </c>
      <c r="D2058" t="s">
        <v>14</v>
      </c>
      <c r="E2058" s="2"/>
      <c r="F2058" s="3" t="s">
        <v>21</v>
      </c>
      <c r="G2058" t="s">
        <v>81</v>
      </c>
      <c r="H2058" s="3" t="s">
        <v>151</v>
      </c>
    </row>
    <row r="2059" spans="1:9" x14ac:dyDescent="0.3">
      <c r="A2059" t="s">
        <v>13</v>
      </c>
      <c r="B2059" s="5">
        <v>0.89</v>
      </c>
      <c r="C2059" t="s">
        <v>71</v>
      </c>
      <c r="D2059" t="s">
        <v>14</v>
      </c>
      <c r="F2059" t="s">
        <v>15</v>
      </c>
      <c r="G2059" t="s">
        <v>81</v>
      </c>
      <c r="H2059" t="s">
        <v>16</v>
      </c>
    </row>
    <row r="2060" spans="1:9" x14ac:dyDescent="0.3">
      <c r="A2060" t="s">
        <v>78</v>
      </c>
      <c r="B2060" s="5">
        <v>1.39</v>
      </c>
      <c r="D2060" t="s">
        <v>14</v>
      </c>
      <c r="E2060" t="s">
        <v>18</v>
      </c>
      <c r="F2060" t="s">
        <v>19</v>
      </c>
      <c r="G2060" t="s">
        <v>27</v>
      </c>
      <c r="I2060" t="s">
        <v>110</v>
      </c>
    </row>
    <row r="2061" spans="1:9" x14ac:dyDescent="0.3">
      <c r="A2061" t="s">
        <v>109</v>
      </c>
      <c r="B2061" s="5">
        <f>(2.79*318)/1000*B2059</f>
        <v>0.78962580000000004</v>
      </c>
      <c r="C2061" s="3" t="s">
        <v>51</v>
      </c>
      <c r="D2061" t="s">
        <v>17</v>
      </c>
      <c r="F2061" t="s">
        <v>15</v>
      </c>
      <c r="G2061" t="s">
        <v>28</v>
      </c>
      <c r="H2061" t="s">
        <v>52</v>
      </c>
      <c r="I2061" t="s">
        <v>111</v>
      </c>
    </row>
    <row r="2062" spans="1:9" x14ac:dyDescent="0.3">
      <c r="A2062" t="s">
        <v>54</v>
      </c>
      <c r="B2062" s="5">
        <f>18.4/1000*B2059</f>
        <v>1.6376000000000002E-2</v>
      </c>
      <c r="C2062" s="3" t="s">
        <v>71</v>
      </c>
      <c r="D2062" t="s">
        <v>7</v>
      </c>
      <c r="F2062" t="s">
        <v>15</v>
      </c>
      <c r="G2062" t="s">
        <v>28</v>
      </c>
      <c r="H2062" t="s">
        <v>24</v>
      </c>
    </row>
    <row r="2063" spans="1:9" x14ac:dyDescent="0.3">
      <c r="A2063" t="s">
        <v>82</v>
      </c>
      <c r="B2063" s="5">
        <f>20000/1000*B2059</f>
        <v>17.8</v>
      </c>
      <c r="C2063" s="3" t="s">
        <v>51</v>
      </c>
      <c r="D2063" t="s">
        <v>14</v>
      </c>
      <c r="F2063" t="s">
        <v>15</v>
      </c>
      <c r="G2063" t="s">
        <v>28</v>
      </c>
      <c r="H2063" t="s">
        <v>84</v>
      </c>
      <c r="I2063" t="s">
        <v>113</v>
      </c>
    </row>
    <row r="2064" spans="1:9" x14ac:dyDescent="0.3">
      <c r="A2064" t="s">
        <v>112</v>
      </c>
      <c r="B2064" s="5">
        <f>200/1000*B2059</f>
        <v>0.17800000000000002</v>
      </c>
      <c r="C2064" s="3" t="s">
        <v>51</v>
      </c>
      <c r="D2064" t="s">
        <v>14</v>
      </c>
      <c r="F2064" t="s">
        <v>15</v>
      </c>
      <c r="G2064" t="s">
        <v>28</v>
      </c>
      <c r="H2064" t="s">
        <v>115</v>
      </c>
      <c r="I2064" t="s">
        <v>114</v>
      </c>
    </row>
    <row r="2065" spans="1:9" ht="15.6" x14ac:dyDescent="0.3">
      <c r="A2065" s="4" t="s">
        <v>62</v>
      </c>
      <c r="B2065" s="5">
        <f>4/1000*B2059</f>
        <v>3.5600000000000002E-3</v>
      </c>
      <c r="C2065" t="s">
        <v>71</v>
      </c>
      <c r="D2065" t="s">
        <v>14</v>
      </c>
      <c r="F2065" t="s">
        <v>15</v>
      </c>
      <c r="G2065" t="s">
        <v>28</v>
      </c>
      <c r="H2065" s="4" t="s">
        <v>62</v>
      </c>
      <c r="I2065" t="s">
        <v>122</v>
      </c>
    </row>
    <row r="2066" spans="1:9" x14ac:dyDescent="0.3">
      <c r="A2066" t="s">
        <v>117</v>
      </c>
      <c r="B2066" s="5">
        <f>46*1.25/1000*B2059</f>
        <v>5.1175000000000005E-2</v>
      </c>
      <c r="C2066" s="3" t="s">
        <v>51</v>
      </c>
      <c r="D2066" t="s">
        <v>14</v>
      </c>
      <c r="F2066" t="s">
        <v>15</v>
      </c>
      <c r="G2066" t="s">
        <v>28</v>
      </c>
      <c r="H2066" t="s">
        <v>118</v>
      </c>
      <c r="I2066" t="s">
        <v>123</v>
      </c>
    </row>
    <row r="2067" spans="1:9" x14ac:dyDescent="0.3">
      <c r="B2067" s="5"/>
      <c r="C2067" s="3"/>
    </row>
    <row r="2068" spans="1:9" x14ac:dyDescent="0.3">
      <c r="A2068" s="2" t="s">
        <v>0</v>
      </c>
      <c r="B2068" s="2" t="s">
        <v>13</v>
      </c>
    </row>
    <row r="2069" spans="1:9" x14ac:dyDescent="0.3">
      <c r="A2069" t="s">
        <v>1</v>
      </c>
      <c r="B2069">
        <v>1</v>
      </c>
    </row>
    <row r="2070" spans="1:9" x14ac:dyDescent="0.3">
      <c r="A2070" t="s">
        <v>46</v>
      </c>
      <c r="B2070" t="s">
        <v>47</v>
      </c>
    </row>
    <row r="2071" spans="1:9" x14ac:dyDescent="0.3">
      <c r="A2071" t="s">
        <v>2</v>
      </c>
      <c r="B2071" t="s">
        <v>16</v>
      </c>
    </row>
    <row r="2072" spans="1:9" x14ac:dyDescent="0.3">
      <c r="A2072" t="s">
        <v>4</v>
      </c>
      <c r="B2072" t="s">
        <v>5</v>
      </c>
    </row>
    <row r="2073" spans="1:9" x14ac:dyDescent="0.3">
      <c r="A2073" t="s">
        <v>6</v>
      </c>
      <c r="B2073" t="s">
        <v>14</v>
      </c>
    </row>
    <row r="2074" spans="1:9" x14ac:dyDescent="0.3">
      <c r="A2074" t="s">
        <v>26</v>
      </c>
      <c r="B2074" t="s">
        <v>79</v>
      </c>
    </row>
    <row r="2075" spans="1:9" x14ac:dyDescent="0.3">
      <c r="A2075" t="s">
        <v>11</v>
      </c>
      <c r="B2075" t="s">
        <v>71</v>
      </c>
    </row>
    <row r="2076" spans="1:9" x14ac:dyDescent="0.3">
      <c r="A2076" s="2" t="s">
        <v>8</v>
      </c>
    </row>
    <row r="2077" spans="1:9" x14ac:dyDescent="0.3">
      <c r="A2077" s="2" t="s">
        <v>9</v>
      </c>
      <c r="B2077" s="2" t="s">
        <v>10</v>
      </c>
      <c r="C2077" s="2" t="s">
        <v>11</v>
      </c>
      <c r="D2077" s="2" t="s">
        <v>6</v>
      </c>
      <c r="E2077" s="2" t="s">
        <v>12</v>
      </c>
      <c r="F2077" s="2" t="s">
        <v>4</v>
      </c>
      <c r="G2077" s="2" t="s">
        <v>2</v>
      </c>
      <c r="H2077" s="2" t="s">
        <v>25</v>
      </c>
    </row>
    <row r="2078" spans="1:9" x14ac:dyDescent="0.3">
      <c r="A2078" t="s">
        <v>48</v>
      </c>
      <c r="B2078">
        <v>1</v>
      </c>
      <c r="C2078" t="s">
        <v>71</v>
      </c>
      <c r="D2078" t="s">
        <v>14</v>
      </c>
      <c r="F2078" t="s">
        <v>15</v>
      </c>
      <c r="G2078" t="s">
        <v>49</v>
      </c>
      <c r="H2078" t="s">
        <v>3</v>
      </c>
    </row>
    <row r="2079" spans="1:9" x14ac:dyDescent="0.3">
      <c r="A2079" t="s">
        <v>13</v>
      </c>
      <c r="B2079">
        <v>1</v>
      </c>
      <c r="C2079" t="s">
        <v>71</v>
      </c>
      <c r="D2079" t="s">
        <v>14</v>
      </c>
      <c r="F2079" t="s">
        <v>21</v>
      </c>
      <c r="G2079" t="s">
        <v>16</v>
      </c>
      <c r="H2079" t="s">
        <v>3</v>
      </c>
    </row>
    <row r="2080" spans="1:9" x14ac:dyDescent="0.3">
      <c r="A2080" t="s">
        <v>50</v>
      </c>
      <c r="B2080">
        <v>3.5098030277376187</v>
      </c>
      <c r="C2080" t="s">
        <v>51</v>
      </c>
      <c r="D2080" t="s">
        <v>17</v>
      </c>
      <c r="F2080" t="s">
        <v>15</v>
      </c>
      <c r="G2080" t="s">
        <v>52</v>
      </c>
      <c r="H2080" t="s">
        <v>28</v>
      </c>
    </row>
    <row r="2081" spans="1:8" x14ac:dyDescent="0.3">
      <c r="A2081" t="s">
        <v>78</v>
      </c>
      <c r="B2081">
        <v>0.13206758828730655</v>
      </c>
      <c r="D2081" t="s">
        <v>14</v>
      </c>
      <c r="E2081" t="s">
        <v>18</v>
      </c>
      <c r="F2081" t="s">
        <v>19</v>
      </c>
      <c r="H2081" t="s">
        <v>27</v>
      </c>
    </row>
    <row r="2082" spans="1:8" x14ac:dyDescent="0.3">
      <c r="A2082" t="s">
        <v>53</v>
      </c>
      <c r="B2082">
        <v>1.6694063119110985E-6</v>
      </c>
      <c r="D2082" t="s">
        <v>14</v>
      </c>
      <c r="E2082" t="s">
        <v>18</v>
      </c>
      <c r="F2082" t="s">
        <v>19</v>
      </c>
      <c r="H2082" t="s">
        <v>27</v>
      </c>
    </row>
    <row r="2083" spans="1:8" x14ac:dyDescent="0.3">
      <c r="A2083" t="s">
        <v>20</v>
      </c>
      <c r="B2083">
        <v>12.456827894327896</v>
      </c>
      <c r="C2083" t="s">
        <v>29</v>
      </c>
      <c r="D2083" t="s">
        <v>6</v>
      </c>
      <c r="F2083" t="s">
        <v>15</v>
      </c>
      <c r="G2083" t="s">
        <v>20</v>
      </c>
      <c r="H2083" t="s">
        <v>3</v>
      </c>
    </row>
    <row r="2085" spans="1:8" ht="15.6" x14ac:dyDescent="0.3">
      <c r="A2085" s="1" t="s">
        <v>0</v>
      </c>
      <c r="B2085" s="2" t="s">
        <v>48</v>
      </c>
    </row>
    <row r="2086" spans="1:8" x14ac:dyDescent="0.3">
      <c r="A2086" t="s">
        <v>1</v>
      </c>
      <c r="B2086">
        <v>1</v>
      </c>
    </row>
    <row r="2087" spans="1:8" x14ac:dyDescent="0.3">
      <c r="A2087" t="s">
        <v>2</v>
      </c>
      <c r="B2087" t="s">
        <v>49</v>
      </c>
    </row>
    <row r="2088" spans="1:8" x14ac:dyDescent="0.3">
      <c r="A2088" t="s">
        <v>4</v>
      </c>
      <c r="B2088" t="s">
        <v>5</v>
      </c>
    </row>
    <row r="2089" spans="1:8" x14ac:dyDescent="0.3">
      <c r="A2089" t="s">
        <v>6</v>
      </c>
      <c r="B2089" t="s">
        <v>14</v>
      </c>
    </row>
    <row r="2090" spans="1:8" x14ac:dyDescent="0.3">
      <c r="A2090" t="s">
        <v>26</v>
      </c>
      <c r="B2090" t="s">
        <v>79</v>
      </c>
    </row>
    <row r="2091" spans="1:8" x14ac:dyDescent="0.3">
      <c r="A2091" t="s">
        <v>11</v>
      </c>
      <c r="B2091" t="s">
        <v>71</v>
      </c>
    </row>
    <row r="2092" spans="1:8" ht="15.6" x14ac:dyDescent="0.3">
      <c r="A2092" s="1" t="s">
        <v>8</v>
      </c>
    </row>
    <row r="2093" spans="1:8" x14ac:dyDescent="0.3">
      <c r="A2093" t="s">
        <v>9</v>
      </c>
      <c r="B2093" t="s">
        <v>10</v>
      </c>
      <c r="C2093" t="s">
        <v>11</v>
      </c>
      <c r="D2093" t="s">
        <v>6</v>
      </c>
      <c r="E2093" t="s">
        <v>12</v>
      </c>
      <c r="F2093" t="s">
        <v>4</v>
      </c>
      <c r="G2093" t="s">
        <v>2</v>
      </c>
      <c r="H2093" t="s">
        <v>25</v>
      </c>
    </row>
    <row r="2094" spans="1:8" x14ac:dyDescent="0.3">
      <c r="A2094" t="s">
        <v>20</v>
      </c>
      <c r="B2094">
        <f>12.89</f>
        <v>12.89</v>
      </c>
      <c r="C2094" t="s">
        <v>29</v>
      </c>
      <c r="D2094" t="s">
        <v>6</v>
      </c>
      <c r="F2094" t="s">
        <v>15</v>
      </c>
      <c r="G2094" t="s">
        <v>20</v>
      </c>
      <c r="H2094" t="s">
        <v>3</v>
      </c>
    </row>
    <row r="2095" spans="1:8" x14ac:dyDescent="0.3">
      <c r="A2095" t="s">
        <v>48</v>
      </c>
      <c r="B2095">
        <v>1</v>
      </c>
      <c r="C2095" t="s">
        <v>71</v>
      </c>
      <c r="D2095" t="s">
        <v>14</v>
      </c>
      <c r="F2095" t="s">
        <v>21</v>
      </c>
      <c r="G2095" t="s">
        <v>49</v>
      </c>
      <c r="H2095" t="s">
        <v>3</v>
      </c>
    </row>
    <row r="2096" spans="1:8" x14ac:dyDescent="0.3">
      <c r="A2096" t="s">
        <v>75</v>
      </c>
      <c r="B2096" s="5">
        <f>((3090000*1000)/44900000)</f>
        <v>68.819599109131403</v>
      </c>
      <c r="C2096" t="s">
        <v>51</v>
      </c>
      <c r="D2096" t="s">
        <v>14</v>
      </c>
      <c r="F2096" t="s">
        <v>15</v>
      </c>
      <c r="G2096" t="s">
        <v>76</v>
      </c>
      <c r="H2096" t="s">
        <v>28</v>
      </c>
    </row>
    <row r="2097" spans="1:11" x14ac:dyDescent="0.3">
      <c r="A2097" t="s">
        <v>54</v>
      </c>
      <c r="B2097" s="5">
        <f>(13600*1000)/44900000</f>
        <v>0.30289532293986637</v>
      </c>
      <c r="C2097" t="s">
        <v>71</v>
      </c>
      <c r="D2097" t="s">
        <v>7</v>
      </c>
      <c r="F2097" t="s">
        <v>15</v>
      </c>
      <c r="G2097" t="s">
        <v>24</v>
      </c>
      <c r="H2097" t="s">
        <v>28</v>
      </c>
    </row>
    <row r="2098" spans="1:11" x14ac:dyDescent="0.3">
      <c r="A2098" t="s">
        <v>55</v>
      </c>
      <c r="B2098" s="5">
        <f>356/44900000</f>
        <v>7.9287305122494425E-6</v>
      </c>
      <c r="C2098" t="s">
        <v>31</v>
      </c>
      <c r="D2098" t="s">
        <v>14</v>
      </c>
      <c r="F2098" t="s">
        <v>15</v>
      </c>
      <c r="G2098" t="s">
        <v>56</v>
      </c>
      <c r="H2098" t="s">
        <v>28</v>
      </c>
    </row>
    <row r="2099" spans="1:11" x14ac:dyDescent="0.3">
      <c r="A2099" t="s">
        <v>57</v>
      </c>
      <c r="B2099" s="5">
        <f>949/44900000</f>
        <v>2.11358574610245E-5</v>
      </c>
      <c r="C2099" t="s">
        <v>31</v>
      </c>
      <c r="D2099" t="s">
        <v>14</v>
      </c>
      <c r="F2099" t="s">
        <v>15</v>
      </c>
      <c r="G2099" t="s">
        <v>58</v>
      </c>
      <c r="H2099" t="s">
        <v>28</v>
      </c>
    </row>
    <row r="2100" spans="1:11" x14ac:dyDescent="0.3">
      <c r="A2100" t="s">
        <v>59</v>
      </c>
      <c r="B2100" s="5">
        <f>178/44900000</f>
        <v>3.9643652561247212E-6</v>
      </c>
      <c r="C2100" t="s">
        <v>60</v>
      </c>
      <c r="D2100" t="s">
        <v>14</v>
      </c>
      <c r="F2100" t="s">
        <v>15</v>
      </c>
      <c r="G2100" t="s">
        <v>61</v>
      </c>
      <c r="H2100" t="s">
        <v>28</v>
      </c>
    </row>
    <row r="2101" spans="1:11" ht="15.6" x14ac:dyDescent="0.3">
      <c r="A2101" s="4" t="s">
        <v>62</v>
      </c>
      <c r="B2101" s="5">
        <f>6240000/44900000</f>
        <v>0.13897550111358575</v>
      </c>
      <c r="C2101" t="s">
        <v>71</v>
      </c>
      <c r="D2101" t="s">
        <v>14</v>
      </c>
      <c r="F2101" t="s">
        <v>15</v>
      </c>
      <c r="G2101" s="4" t="s">
        <v>62</v>
      </c>
      <c r="H2101" t="s">
        <v>3</v>
      </c>
    </row>
    <row r="2102" spans="1:11" ht="15.6" x14ac:dyDescent="0.3">
      <c r="A2102" s="4" t="s">
        <v>63</v>
      </c>
      <c r="B2102" s="5">
        <f>75900000/44900000</f>
        <v>1.6904231625835189</v>
      </c>
      <c r="C2102" t="s">
        <v>29</v>
      </c>
      <c r="D2102" t="s">
        <v>14</v>
      </c>
      <c r="F2102" t="s">
        <v>15</v>
      </c>
      <c r="G2102" s="4" t="s">
        <v>63</v>
      </c>
      <c r="H2102" t="s">
        <v>3</v>
      </c>
    </row>
    <row r="2103" spans="1:11" ht="15.6" x14ac:dyDescent="0.3">
      <c r="A2103" s="4"/>
      <c r="B2103" s="5"/>
      <c r="G2103" s="4"/>
    </row>
    <row r="2104" spans="1:11" ht="15.6" x14ac:dyDescent="0.3">
      <c r="A2104" s="1" t="s">
        <v>0</v>
      </c>
      <c r="B2104" s="1" t="s">
        <v>167</v>
      </c>
    </row>
    <row r="2105" spans="1:11" x14ac:dyDescent="0.3">
      <c r="A2105" t="s">
        <v>11</v>
      </c>
      <c r="B2105" t="s">
        <v>70</v>
      </c>
    </row>
    <row r="2106" spans="1:11" x14ac:dyDescent="0.3">
      <c r="A2106" t="s">
        <v>1</v>
      </c>
      <c r="B2106">
        <v>1</v>
      </c>
    </row>
    <row r="2107" spans="1:11" ht="15.6" x14ac:dyDescent="0.3">
      <c r="A2107" t="s">
        <v>2</v>
      </c>
      <c r="B2107" s="4" t="s">
        <v>105</v>
      </c>
    </row>
    <row r="2108" spans="1:11" x14ac:dyDescent="0.3">
      <c r="A2108" t="s">
        <v>4</v>
      </c>
      <c r="B2108" t="s">
        <v>5</v>
      </c>
    </row>
    <row r="2109" spans="1:11" x14ac:dyDescent="0.3">
      <c r="A2109" t="s">
        <v>6</v>
      </c>
      <c r="B2109" t="s">
        <v>14</v>
      </c>
    </row>
    <row r="2110" spans="1:11" ht="15.6" x14ac:dyDescent="0.3">
      <c r="A2110" s="1" t="s">
        <v>8</v>
      </c>
    </row>
    <row r="2111" spans="1:11" x14ac:dyDescent="0.3">
      <c r="A2111" t="s">
        <v>9</v>
      </c>
      <c r="B2111" t="s">
        <v>10</v>
      </c>
      <c r="C2111" t="s">
        <v>11</v>
      </c>
      <c r="D2111" t="s">
        <v>6</v>
      </c>
      <c r="E2111" t="s">
        <v>12</v>
      </c>
      <c r="F2111" t="s">
        <v>4</v>
      </c>
      <c r="G2111" t="s">
        <v>85</v>
      </c>
      <c r="H2111" t="s">
        <v>86</v>
      </c>
      <c r="I2111" t="s">
        <v>87</v>
      </c>
      <c r="J2111" t="s">
        <v>46</v>
      </c>
      <c r="K2111" t="s">
        <v>2</v>
      </c>
    </row>
    <row r="2112" spans="1:11" x14ac:dyDescent="0.3">
      <c r="A2112" s="3" t="s">
        <v>167</v>
      </c>
      <c r="B2112" s="3">
        <v>1</v>
      </c>
      <c r="C2112" t="s">
        <v>70</v>
      </c>
      <c r="D2112" s="3" t="s">
        <v>14</v>
      </c>
      <c r="E2112" s="3"/>
      <c r="F2112" s="3" t="s">
        <v>21</v>
      </c>
      <c r="G2112" s="3"/>
      <c r="H2112" s="3"/>
      <c r="I2112" s="3">
        <v>100</v>
      </c>
      <c r="J2112" s="3" t="s">
        <v>88</v>
      </c>
      <c r="K2112" s="3" t="s">
        <v>105</v>
      </c>
    </row>
    <row r="2113" spans="1:11" x14ac:dyDescent="0.3">
      <c r="A2113" s="3" t="s">
        <v>142</v>
      </c>
      <c r="B2113" s="3">
        <v>1.00057</v>
      </c>
      <c r="C2113" t="s">
        <v>70</v>
      </c>
      <c r="D2113" s="3" t="s">
        <v>14</v>
      </c>
      <c r="E2113" s="3"/>
      <c r="F2113" s="3" t="s">
        <v>15</v>
      </c>
      <c r="G2113" s="3"/>
      <c r="H2113" s="3"/>
      <c r="I2113" s="3"/>
      <c r="J2113" s="3"/>
      <c r="K2113" s="3" t="s">
        <v>80</v>
      </c>
    </row>
    <row r="2114" spans="1:11" x14ac:dyDescent="0.3">
      <c r="A2114" t="s">
        <v>54</v>
      </c>
      <c r="B2114" s="3">
        <v>6.7000000000000002E-3</v>
      </c>
      <c r="C2114" t="s">
        <v>70</v>
      </c>
      <c r="D2114" s="3" t="s">
        <v>7</v>
      </c>
      <c r="E2114" s="3"/>
      <c r="F2114" s="3" t="s">
        <v>15</v>
      </c>
      <c r="G2114" s="3"/>
      <c r="H2114" s="3"/>
      <c r="I2114" s="3"/>
      <c r="J2114" s="3"/>
      <c r="K2114" s="3" t="s">
        <v>24</v>
      </c>
    </row>
    <row r="2115" spans="1:11" x14ac:dyDescent="0.3">
      <c r="A2115" s="3" t="s">
        <v>89</v>
      </c>
      <c r="B2115" s="3">
        <v>-1.6799999999999999E-4</v>
      </c>
      <c r="C2115" t="s">
        <v>51</v>
      </c>
      <c r="D2115" s="3" t="s">
        <v>14</v>
      </c>
      <c r="E2115" s="3"/>
      <c r="F2115" s="3" t="s">
        <v>15</v>
      </c>
      <c r="G2115" s="3"/>
      <c r="H2115" s="3"/>
      <c r="I2115" s="3"/>
      <c r="J2115" s="3"/>
      <c r="K2115" s="3" t="s">
        <v>90</v>
      </c>
    </row>
    <row r="2116" spans="1:11" x14ac:dyDescent="0.3">
      <c r="A2116" s="3" t="s">
        <v>91</v>
      </c>
      <c r="B2116" s="6">
        <v>5.8399999999999999E-4</v>
      </c>
      <c r="C2116" t="s">
        <v>51</v>
      </c>
      <c r="D2116" s="3" t="s">
        <v>17</v>
      </c>
      <c r="E2116" s="3"/>
      <c r="F2116" s="3" t="s">
        <v>15</v>
      </c>
      <c r="G2116" s="3"/>
      <c r="H2116" s="3"/>
      <c r="I2116" s="3"/>
      <c r="J2116" s="3"/>
      <c r="K2116" s="3" t="s">
        <v>92</v>
      </c>
    </row>
    <row r="2117" spans="1:11" x14ac:dyDescent="0.3">
      <c r="A2117" s="3" t="s">
        <v>93</v>
      </c>
      <c r="B2117" s="6">
        <v>2.5999999999999998E-10</v>
      </c>
      <c r="C2117" t="s">
        <v>51</v>
      </c>
      <c r="D2117" s="3" t="s">
        <v>6</v>
      </c>
      <c r="E2117" s="3"/>
      <c r="F2117" s="3" t="s">
        <v>15</v>
      </c>
      <c r="G2117" s="3"/>
      <c r="H2117" s="3"/>
      <c r="I2117" s="3"/>
      <c r="J2117" s="3"/>
      <c r="K2117" s="3" t="s">
        <v>94</v>
      </c>
    </row>
    <row r="2118" spans="1:11" x14ac:dyDescent="0.3">
      <c r="A2118" s="3" t="s">
        <v>95</v>
      </c>
      <c r="B2118" s="6">
        <v>-6.2700000000000001E-6</v>
      </c>
      <c r="C2118" t="s">
        <v>51</v>
      </c>
      <c r="D2118" s="3" t="s">
        <v>14</v>
      </c>
      <c r="E2118" s="3"/>
      <c r="F2118" s="3" t="s">
        <v>15</v>
      </c>
      <c r="G2118" s="3"/>
      <c r="H2118" s="3"/>
      <c r="I2118" s="3"/>
      <c r="J2118" s="3"/>
      <c r="K2118" s="3" t="s">
        <v>96</v>
      </c>
    </row>
    <row r="2119" spans="1:11" x14ac:dyDescent="0.3">
      <c r="A2119" s="3" t="s">
        <v>97</v>
      </c>
      <c r="B2119" s="6">
        <v>-7.4999999999999993E-5</v>
      </c>
      <c r="C2119" t="s">
        <v>51</v>
      </c>
      <c r="D2119" s="3" t="s">
        <v>39</v>
      </c>
      <c r="E2119" s="3"/>
      <c r="F2119" s="3" t="s">
        <v>15</v>
      </c>
      <c r="G2119" s="3"/>
      <c r="H2119" s="3"/>
      <c r="I2119" s="3"/>
      <c r="J2119" s="3"/>
      <c r="K2119" s="3" t="s">
        <v>98</v>
      </c>
    </row>
    <row r="2120" spans="1:11" x14ac:dyDescent="0.3">
      <c r="A2120" s="3" t="s">
        <v>82</v>
      </c>
      <c r="B2120" s="6">
        <v>6.8900000000000005E-4</v>
      </c>
      <c r="C2120" t="s">
        <v>51</v>
      </c>
      <c r="D2120" s="3" t="s">
        <v>14</v>
      </c>
      <c r="E2120" s="3"/>
      <c r="F2120" s="3" t="s">
        <v>15</v>
      </c>
      <c r="G2120" s="3"/>
      <c r="H2120" s="3"/>
      <c r="I2120" s="3"/>
      <c r="J2120" s="3"/>
      <c r="K2120" s="3" t="s">
        <v>84</v>
      </c>
    </row>
    <row r="2121" spans="1:11" x14ac:dyDescent="0.3">
      <c r="A2121" s="3" t="s">
        <v>99</v>
      </c>
      <c r="B2121" s="3">
        <v>3.3599999999999998E-2</v>
      </c>
      <c r="C2121" t="s">
        <v>51</v>
      </c>
      <c r="D2121" s="3" t="s">
        <v>100</v>
      </c>
      <c r="E2121" s="3"/>
      <c r="F2121" s="3" t="s">
        <v>15</v>
      </c>
      <c r="G2121" s="3"/>
      <c r="H2121" s="3"/>
      <c r="I2121" s="3"/>
      <c r="J2121" s="3"/>
      <c r="K2121" s="3" t="s">
        <v>101</v>
      </c>
    </row>
    <row r="2122" spans="1:11" x14ac:dyDescent="0.3">
      <c r="A2122" s="3" t="s">
        <v>102</v>
      </c>
      <c r="B2122" s="3">
        <v>3.2599999999999997E-2</v>
      </c>
      <c r="C2122" t="s">
        <v>51</v>
      </c>
      <c r="D2122" s="3" t="s">
        <v>100</v>
      </c>
      <c r="E2122" s="3"/>
      <c r="F2122" s="3" t="s">
        <v>15</v>
      </c>
      <c r="G2122" s="3"/>
      <c r="H2122" s="3"/>
      <c r="I2122" s="3"/>
      <c r="J2122" s="3"/>
      <c r="K2122" s="3" t="s">
        <v>103</v>
      </c>
    </row>
    <row r="2123" spans="1:11" x14ac:dyDescent="0.3">
      <c r="A2123" s="3" t="s">
        <v>107</v>
      </c>
      <c r="B2123" s="6">
        <v>-6.8899999999999999E-7</v>
      </c>
      <c r="C2123" t="s">
        <v>51</v>
      </c>
      <c r="D2123" s="3" t="s">
        <v>39</v>
      </c>
      <c r="E2123" s="3"/>
      <c r="F2123" s="3" t="s">
        <v>15</v>
      </c>
      <c r="G2123" s="3"/>
      <c r="H2123" s="3"/>
      <c r="I2123" s="3"/>
      <c r="J2123" s="3"/>
      <c r="K2123" s="3" t="s">
        <v>104</v>
      </c>
    </row>
    <row r="2124" spans="1:11" x14ac:dyDescent="0.3">
      <c r="A2124" s="3"/>
      <c r="B2124" s="6"/>
      <c r="C2124" s="3"/>
      <c r="D2124" s="3"/>
      <c r="E2124" s="3"/>
      <c r="F2124" s="3"/>
      <c r="G2124" s="3"/>
      <c r="H2124" s="3"/>
      <c r="I2124" s="3"/>
      <c r="J2124" s="3"/>
      <c r="K2124" s="3"/>
    </row>
    <row r="2125" spans="1:11" ht="15.6" x14ac:dyDescent="0.3">
      <c r="A2125" s="1" t="s">
        <v>0</v>
      </c>
      <c r="B2125" s="1" t="s">
        <v>168</v>
      </c>
    </row>
    <row r="2126" spans="1:11" x14ac:dyDescent="0.3">
      <c r="A2126" t="s">
        <v>11</v>
      </c>
      <c r="B2126" t="s">
        <v>70</v>
      </c>
    </row>
    <row r="2127" spans="1:11" x14ac:dyDescent="0.3">
      <c r="A2127" t="s">
        <v>1</v>
      </c>
      <c r="B2127">
        <v>1</v>
      </c>
    </row>
    <row r="2128" spans="1:11" ht="15.6" x14ac:dyDescent="0.3">
      <c r="A2128" t="s">
        <v>2</v>
      </c>
      <c r="B2128" s="4" t="s">
        <v>155</v>
      </c>
    </row>
    <row r="2129" spans="1:11" x14ac:dyDescent="0.3">
      <c r="A2129" t="s">
        <v>4</v>
      </c>
      <c r="B2129" t="s">
        <v>5</v>
      </c>
    </row>
    <row r="2130" spans="1:11" x14ac:dyDescent="0.3">
      <c r="A2130" t="s">
        <v>6</v>
      </c>
      <c r="B2130" t="s">
        <v>14</v>
      </c>
    </row>
    <row r="2131" spans="1:11" ht="15.6" x14ac:dyDescent="0.3">
      <c r="A2131" s="1" t="s">
        <v>8</v>
      </c>
    </row>
    <row r="2132" spans="1:11" x14ac:dyDescent="0.3">
      <c r="A2132" t="s">
        <v>9</v>
      </c>
      <c r="B2132" t="s">
        <v>10</v>
      </c>
      <c r="C2132" t="s">
        <v>11</v>
      </c>
      <c r="D2132" t="s">
        <v>6</v>
      </c>
      <c r="E2132" t="s">
        <v>12</v>
      </c>
      <c r="F2132" t="s">
        <v>4</v>
      </c>
      <c r="G2132" t="s">
        <v>85</v>
      </c>
      <c r="H2132" t="s">
        <v>86</v>
      </c>
      <c r="I2132" t="s">
        <v>87</v>
      </c>
      <c r="J2132" t="s">
        <v>46</v>
      </c>
      <c r="K2132" t="s">
        <v>2</v>
      </c>
    </row>
    <row r="2133" spans="1:11" ht="15.6" x14ac:dyDescent="0.3">
      <c r="A2133" s="3" t="s">
        <v>168</v>
      </c>
      <c r="B2133" s="3">
        <v>1</v>
      </c>
      <c r="C2133" t="s">
        <v>70</v>
      </c>
      <c r="D2133" t="s">
        <v>14</v>
      </c>
      <c r="E2133" s="3"/>
      <c r="F2133" t="s">
        <v>21</v>
      </c>
      <c r="G2133" s="3"/>
      <c r="H2133" s="3"/>
      <c r="I2133" s="3">
        <v>100</v>
      </c>
      <c r="J2133" s="3" t="s">
        <v>88</v>
      </c>
      <c r="K2133" s="4" t="s">
        <v>155</v>
      </c>
    </row>
    <row r="2134" spans="1:11" x14ac:dyDescent="0.3">
      <c r="A2134" s="3" t="s">
        <v>143</v>
      </c>
      <c r="B2134" s="3">
        <v>1.02</v>
      </c>
      <c r="C2134" t="s">
        <v>70</v>
      </c>
      <c r="D2134" t="s">
        <v>14</v>
      </c>
      <c r="E2134" s="3"/>
      <c r="F2134" t="s">
        <v>15</v>
      </c>
      <c r="G2134" s="3"/>
      <c r="H2134" s="3"/>
      <c r="I2134" s="3"/>
      <c r="J2134" s="3"/>
      <c r="K2134" s="3" t="s">
        <v>151</v>
      </c>
    </row>
    <row r="2135" spans="1:11" ht="15.6" x14ac:dyDescent="0.3">
      <c r="A2135" t="s">
        <v>54</v>
      </c>
      <c r="B2135">
        <f>(0.0028236*0.669)+0.208</f>
        <v>0.2098889884</v>
      </c>
      <c r="C2135" t="s">
        <v>70</v>
      </c>
      <c r="D2135" t="s">
        <v>7</v>
      </c>
      <c r="E2135" s="3"/>
      <c r="F2135" t="s">
        <v>15</v>
      </c>
      <c r="G2135" s="3"/>
      <c r="H2135" s="3"/>
      <c r="I2135" s="3"/>
      <c r="J2135" s="3"/>
      <c r="K2135" s="4" t="s">
        <v>157</v>
      </c>
    </row>
    <row r="2136" spans="1:11" x14ac:dyDescent="0.3">
      <c r="A2136" t="s">
        <v>179</v>
      </c>
      <c r="B2136">
        <f>0.061874*0.669</f>
        <v>4.1393706000000002E-2</v>
      </c>
      <c r="C2136" t="s">
        <v>51</v>
      </c>
      <c r="D2136" t="s">
        <v>17</v>
      </c>
      <c r="E2136" s="3"/>
      <c r="F2136" t="s">
        <v>15</v>
      </c>
      <c r="G2136" s="3"/>
      <c r="H2136" s="3"/>
      <c r="I2136" s="3"/>
      <c r="J2136" s="3"/>
      <c r="K2136" t="s">
        <v>92</v>
      </c>
    </row>
    <row r="2137" spans="1:11" x14ac:dyDescent="0.3">
      <c r="A2137" t="s">
        <v>158</v>
      </c>
      <c r="B2137">
        <f>0.000000034944*0.669</f>
        <v>2.3377536E-8</v>
      </c>
      <c r="C2137" t="s">
        <v>51</v>
      </c>
      <c r="D2137" t="s">
        <v>159</v>
      </c>
      <c r="E2137" s="3"/>
      <c r="F2137" t="s">
        <v>15</v>
      </c>
      <c r="G2137" s="3"/>
      <c r="H2137" s="3"/>
      <c r="I2137" s="3"/>
      <c r="J2137" s="3"/>
      <c r="K2137" t="s">
        <v>160</v>
      </c>
    </row>
    <row r="2138" spans="1:11" x14ac:dyDescent="0.3">
      <c r="A2138" t="s">
        <v>161</v>
      </c>
      <c r="B2138" s="8">
        <v>8.4800000000000005E-8</v>
      </c>
      <c r="C2138" t="s">
        <v>31</v>
      </c>
      <c r="D2138" t="s">
        <v>6</v>
      </c>
      <c r="E2138" s="3"/>
      <c r="F2138" t="s">
        <v>15</v>
      </c>
      <c r="G2138" s="3"/>
      <c r="H2138" s="3"/>
      <c r="I2138" s="3"/>
      <c r="J2138" s="3"/>
      <c r="K2138" t="s">
        <v>162</v>
      </c>
    </row>
    <row r="2139" spans="1:11" x14ac:dyDescent="0.3">
      <c r="A2139" t="s">
        <v>163</v>
      </c>
      <c r="B2139">
        <f>(0.00000521*0.669)+0.000010376</f>
        <v>1.386149E-5</v>
      </c>
      <c r="C2139" s="3"/>
      <c r="D2139" t="s">
        <v>14</v>
      </c>
      <c r="E2139" t="s">
        <v>18</v>
      </c>
      <c r="F2139" t="s">
        <v>19</v>
      </c>
      <c r="G2139" s="3"/>
      <c r="H2139" s="3"/>
      <c r="I2139" s="3"/>
      <c r="J2139" s="3"/>
      <c r="K2139" s="3"/>
    </row>
    <row r="2140" spans="1:11" x14ac:dyDescent="0.3">
      <c r="A2140" t="s">
        <v>164</v>
      </c>
      <c r="B2140">
        <f>(0.000000000597*0.669)+0.000000004</f>
        <v>4.3993930000000006E-9</v>
      </c>
      <c r="C2140" s="3"/>
      <c r="D2140" t="s">
        <v>14</v>
      </c>
      <c r="E2140" t="s">
        <v>18</v>
      </c>
      <c r="F2140" t="s">
        <v>19</v>
      </c>
      <c r="G2140" s="3"/>
      <c r="H2140" s="3"/>
      <c r="I2140" s="3"/>
      <c r="J2140" s="3"/>
      <c r="K2140" s="3"/>
    </row>
    <row r="2141" spans="1:11" x14ac:dyDescent="0.3">
      <c r="A2141" t="s">
        <v>165</v>
      </c>
      <c r="B2141">
        <f>(0.00018*0.669)+0.00018</f>
        <v>3.0042000000000003E-4</v>
      </c>
      <c r="C2141" s="3"/>
      <c r="D2141" t="s">
        <v>14</v>
      </c>
      <c r="E2141" t="s">
        <v>18</v>
      </c>
      <c r="F2141" t="s">
        <v>19</v>
      </c>
      <c r="G2141" s="3"/>
      <c r="H2141" s="3"/>
      <c r="I2141" s="3"/>
      <c r="J2141" s="3"/>
      <c r="K2141" s="3"/>
    </row>
    <row r="2142" spans="1:11" x14ac:dyDescent="0.3">
      <c r="A2142" t="s">
        <v>166</v>
      </c>
      <c r="B2142">
        <f>0.0000018*0.669</f>
        <v>1.2042E-6</v>
      </c>
      <c r="C2142" s="3"/>
      <c r="D2142" t="s">
        <v>14</v>
      </c>
      <c r="E2142" t="s">
        <v>18</v>
      </c>
      <c r="F2142" t="s">
        <v>19</v>
      </c>
      <c r="G2142" s="3"/>
      <c r="H2142" s="3"/>
      <c r="I2142" s="3"/>
      <c r="J2142" s="3"/>
      <c r="K2142" s="3"/>
    </row>
    <row r="2143" spans="1:11" x14ac:dyDescent="0.3">
      <c r="A2143" s="3"/>
      <c r="B2143" s="6"/>
      <c r="C2143" s="3"/>
      <c r="D2143" s="3"/>
      <c r="E2143" s="3"/>
      <c r="F2143" s="3"/>
      <c r="G2143" s="3"/>
      <c r="H2143" s="3"/>
      <c r="I2143" s="3"/>
      <c r="J2143" s="3"/>
      <c r="K2143" s="3"/>
    </row>
    <row r="2144" spans="1:11" ht="15.6" x14ac:dyDescent="0.3">
      <c r="A2144" s="1" t="s">
        <v>0</v>
      </c>
      <c r="B2144" s="1" t="s">
        <v>169</v>
      </c>
    </row>
    <row r="2145" spans="1:11" x14ac:dyDescent="0.3">
      <c r="A2145" t="s">
        <v>11</v>
      </c>
      <c r="B2145" t="s">
        <v>70</v>
      </c>
    </row>
    <row r="2146" spans="1:11" x14ac:dyDescent="0.3">
      <c r="A2146" t="s">
        <v>1</v>
      </c>
      <c r="B2146">
        <v>1</v>
      </c>
    </row>
    <row r="2147" spans="1:11" ht="15.6" x14ac:dyDescent="0.3">
      <c r="A2147" t="s">
        <v>2</v>
      </c>
      <c r="B2147" s="4" t="s">
        <v>105</v>
      </c>
    </row>
    <row r="2148" spans="1:11" x14ac:dyDescent="0.3">
      <c r="A2148" t="s">
        <v>4</v>
      </c>
      <c r="B2148" t="s">
        <v>5</v>
      </c>
    </row>
    <row r="2149" spans="1:11" x14ac:dyDescent="0.3">
      <c r="A2149" t="s">
        <v>6</v>
      </c>
      <c r="B2149" t="s">
        <v>14</v>
      </c>
    </row>
    <row r="2150" spans="1:11" ht="15.6" x14ac:dyDescent="0.3">
      <c r="A2150" s="1" t="s">
        <v>8</v>
      </c>
    </row>
    <row r="2151" spans="1:11" x14ac:dyDescent="0.3">
      <c r="A2151" t="s">
        <v>9</v>
      </c>
      <c r="B2151" t="s">
        <v>10</v>
      </c>
      <c r="C2151" t="s">
        <v>11</v>
      </c>
      <c r="D2151" t="s">
        <v>6</v>
      </c>
      <c r="E2151" t="s">
        <v>12</v>
      </c>
      <c r="F2151" t="s">
        <v>4</v>
      </c>
      <c r="G2151" t="s">
        <v>85</v>
      </c>
      <c r="H2151" t="s">
        <v>86</v>
      </c>
      <c r="I2151" t="s">
        <v>87</v>
      </c>
      <c r="J2151" t="s">
        <v>46</v>
      </c>
      <c r="K2151" t="s">
        <v>2</v>
      </c>
    </row>
    <row r="2152" spans="1:11" x14ac:dyDescent="0.3">
      <c r="A2152" s="3" t="s">
        <v>169</v>
      </c>
      <c r="B2152" s="3">
        <v>1</v>
      </c>
      <c r="C2152" t="s">
        <v>70</v>
      </c>
      <c r="D2152" s="3" t="s">
        <v>14</v>
      </c>
      <c r="E2152" s="3"/>
      <c r="F2152" s="3" t="s">
        <v>21</v>
      </c>
      <c r="G2152" s="3"/>
      <c r="H2152" s="3"/>
      <c r="I2152" s="3">
        <v>100</v>
      </c>
      <c r="J2152" s="3" t="s">
        <v>88</v>
      </c>
      <c r="K2152" s="3" t="s">
        <v>105</v>
      </c>
    </row>
    <row r="2153" spans="1:11" x14ac:dyDescent="0.3">
      <c r="A2153" s="3" t="s">
        <v>140</v>
      </c>
      <c r="B2153" s="3">
        <v>1.00057</v>
      </c>
      <c r="C2153" t="s">
        <v>70</v>
      </c>
      <c r="D2153" s="3" t="s">
        <v>14</v>
      </c>
      <c r="E2153" s="3"/>
      <c r="F2153" s="3" t="s">
        <v>15</v>
      </c>
      <c r="G2153" s="3"/>
      <c r="H2153" s="3"/>
      <c r="I2153" s="3"/>
      <c r="J2153" s="3"/>
      <c r="K2153" s="3" t="s">
        <v>80</v>
      </c>
    </row>
    <row r="2154" spans="1:11" x14ac:dyDescent="0.3">
      <c r="A2154" t="s">
        <v>54</v>
      </c>
      <c r="B2154" s="3">
        <v>6.7000000000000002E-3</v>
      </c>
      <c r="C2154" t="s">
        <v>70</v>
      </c>
      <c r="D2154" s="3" t="s">
        <v>7</v>
      </c>
      <c r="E2154" s="3"/>
      <c r="F2154" s="3" t="s">
        <v>15</v>
      </c>
      <c r="G2154" s="3"/>
      <c r="H2154" s="3"/>
      <c r="I2154" s="3"/>
      <c r="J2154" s="3"/>
      <c r="K2154" s="3" t="s">
        <v>24</v>
      </c>
    </row>
    <row r="2155" spans="1:11" x14ac:dyDescent="0.3">
      <c r="A2155" s="3" t="s">
        <v>89</v>
      </c>
      <c r="B2155" s="3">
        <v>-1.6799999999999999E-4</v>
      </c>
      <c r="C2155" s="3" t="s">
        <v>51</v>
      </c>
      <c r="D2155" s="3" t="s">
        <v>14</v>
      </c>
      <c r="E2155" s="3"/>
      <c r="F2155" s="3" t="s">
        <v>15</v>
      </c>
      <c r="G2155" s="3"/>
      <c r="H2155" s="3"/>
      <c r="I2155" s="3"/>
      <c r="J2155" s="3"/>
      <c r="K2155" s="3" t="s">
        <v>90</v>
      </c>
    </row>
    <row r="2156" spans="1:11" x14ac:dyDescent="0.3">
      <c r="A2156" s="3" t="s">
        <v>91</v>
      </c>
      <c r="B2156" s="6">
        <v>5.8399999999999999E-4</v>
      </c>
      <c r="C2156" s="3" t="s">
        <v>51</v>
      </c>
      <c r="D2156" s="3" t="s">
        <v>17</v>
      </c>
      <c r="E2156" s="3"/>
      <c r="F2156" s="3" t="s">
        <v>15</v>
      </c>
      <c r="G2156" s="3"/>
      <c r="H2156" s="3"/>
      <c r="I2156" s="3"/>
      <c r="J2156" s="3"/>
      <c r="K2156" s="3" t="s">
        <v>92</v>
      </c>
    </row>
    <row r="2157" spans="1:11" x14ac:dyDescent="0.3">
      <c r="A2157" s="3" t="s">
        <v>93</v>
      </c>
      <c r="B2157" s="6">
        <v>2.5999999999999998E-10</v>
      </c>
      <c r="C2157" s="3" t="s">
        <v>51</v>
      </c>
      <c r="D2157" s="3" t="s">
        <v>6</v>
      </c>
      <c r="E2157" s="3"/>
      <c r="F2157" s="3" t="s">
        <v>15</v>
      </c>
      <c r="G2157" s="3"/>
      <c r="H2157" s="3"/>
      <c r="I2157" s="3"/>
      <c r="J2157" s="3"/>
      <c r="K2157" s="3" t="s">
        <v>94</v>
      </c>
    </row>
    <row r="2158" spans="1:11" x14ac:dyDescent="0.3">
      <c r="A2158" s="3" t="s">
        <v>95</v>
      </c>
      <c r="B2158" s="6">
        <v>-6.2700000000000001E-6</v>
      </c>
      <c r="C2158" s="3" t="s">
        <v>51</v>
      </c>
      <c r="D2158" s="3" t="s">
        <v>14</v>
      </c>
      <c r="E2158" s="3"/>
      <c r="F2158" s="3" t="s">
        <v>15</v>
      </c>
      <c r="G2158" s="3"/>
      <c r="H2158" s="3"/>
      <c r="I2158" s="3"/>
      <c r="J2158" s="3"/>
      <c r="K2158" s="3" t="s">
        <v>96</v>
      </c>
    </row>
    <row r="2159" spans="1:11" x14ac:dyDescent="0.3">
      <c r="A2159" s="3" t="s">
        <v>97</v>
      </c>
      <c r="B2159" s="6">
        <v>-7.4999999999999993E-5</v>
      </c>
      <c r="C2159" s="3" t="s">
        <v>51</v>
      </c>
      <c r="D2159" s="3" t="s">
        <v>39</v>
      </c>
      <c r="E2159" s="3"/>
      <c r="F2159" s="3" t="s">
        <v>15</v>
      </c>
      <c r="G2159" s="3"/>
      <c r="H2159" s="3"/>
      <c r="I2159" s="3"/>
      <c r="J2159" s="3"/>
      <c r="K2159" s="3" t="s">
        <v>98</v>
      </c>
    </row>
    <row r="2160" spans="1:11" x14ac:dyDescent="0.3">
      <c r="A2160" s="3" t="s">
        <v>82</v>
      </c>
      <c r="B2160" s="6">
        <v>6.8900000000000005E-4</v>
      </c>
      <c r="C2160" s="3" t="s">
        <v>51</v>
      </c>
      <c r="D2160" s="3" t="s">
        <v>14</v>
      </c>
      <c r="E2160" s="3"/>
      <c r="F2160" s="3" t="s">
        <v>15</v>
      </c>
      <c r="G2160" s="3"/>
      <c r="H2160" s="3"/>
      <c r="I2160" s="3"/>
      <c r="J2160" s="3"/>
      <c r="K2160" s="3" t="s">
        <v>84</v>
      </c>
    </row>
    <row r="2161" spans="1:11" x14ac:dyDescent="0.3">
      <c r="A2161" s="3" t="s">
        <v>99</v>
      </c>
      <c r="B2161" s="3">
        <v>3.3599999999999998E-2</v>
      </c>
      <c r="C2161" s="3" t="s">
        <v>51</v>
      </c>
      <c r="D2161" s="3" t="s">
        <v>100</v>
      </c>
      <c r="E2161" s="3"/>
      <c r="F2161" s="3" t="s">
        <v>15</v>
      </c>
      <c r="G2161" s="3"/>
      <c r="H2161" s="3"/>
      <c r="I2161" s="3"/>
      <c r="J2161" s="3"/>
      <c r="K2161" s="3" t="s">
        <v>101</v>
      </c>
    </row>
    <row r="2162" spans="1:11" x14ac:dyDescent="0.3">
      <c r="A2162" s="3" t="s">
        <v>102</v>
      </c>
      <c r="B2162" s="3">
        <v>3.2599999999999997E-2</v>
      </c>
      <c r="C2162" s="3" t="s">
        <v>51</v>
      </c>
      <c r="D2162" s="3" t="s">
        <v>100</v>
      </c>
      <c r="E2162" s="3"/>
      <c r="F2162" s="3" t="s">
        <v>15</v>
      </c>
      <c r="G2162" s="3"/>
      <c r="H2162" s="3"/>
      <c r="I2162" s="3"/>
      <c r="J2162" s="3"/>
      <c r="K2162" s="3" t="s">
        <v>103</v>
      </c>
    </row>
    <row r="2163" spans="1:11" x14ac:dyDescent="0.3">
      <c r="A2163" s="3" t="s">
        <v>107</v>
      </c>
      <c r="B2163" s="6">
        <v>-6.8899999999999999E-7</v>
      </c>
      <c r="C2163" s="3" t="s">
        <v>51</v>
      </c>
      <c r="D2163" s="3" t="s">
        <v>39</v>
      </c>
      <c r="E2163" s="3"/>
      <c r="F2163" s="3" t="s">
        <v>15</v>
      </c>
      <c r="G2163" s="3"/>
      <c r="H2163" s="3"/>
      <c r="I2163" s="3"/>
      <c r="J2163" s="3"/>
      <c r="K2163" s="3" t="s">
        <v>104</v>
      </c>
    </row>
    <row r="2164" spans="1:11" x14ac:dyDescent="0.3">
      <c r="A2164" s="3"/>
      <c r="B2164" s="6"/>
      <c r="C2164" s="3"/>
      <c r="D2164" s="3"/>
      <c r="E2164" s="3"/>
      <c r="F2164" s="3"/>
      <c r="G2164" s="3"/>
      <c r="H2164" s="3"/>
      <c r="I2164" s="3"/>
      <c r="J2164" s="3"/>
      <c r="K2164" s="3"/>
    </row>
    <row r="2165" spans="1:11" ht="15.6" x14ac:dyDescent="0.3">
      <c r="A2165" s="1" t="s">
        <v>0</v>
      </c>
      <c r="B2165" s="1" t="s">
        <v>170</v>
      </c>
    </row>
    <row r="2166" spans="1:11" x14ac:dyDescent="0.3">
      <c r="A2166" t="s">
        <v>11</v>
      </c>
      <c r="B2166" t="s">
        <v>70</v>
      </c>
    </row>
    <row r="2167" spans="1:11" x14ac:dyDescent="0.3">
      <c r="A2167" t="s">
        <v>1</v>
      </c>
      <c r="B2167">
        <v>1</v>
      </c>
    </row>
    <row r="2168" spans="1:11" ht="15.6" x14ac:dyDescent="0.3">
      <c r="A2168" t="s">
        <v>2</v>
      </c>
      <c r="B2168" s="4" t="s">
        <v>155</v>
      </c>
    </row>
    <row r="2169" spans="1:11" x14ac:dyDescent="0.3">
      <c r="A2169" t="s">
        <v>4</v>
      </c>
      <c r="B2169" t="s">
        <v>5</v>
      </c>
    </row>
    <row r="2170" spans="1:11" x14ac:dyDescent="0.3">
      <c r="A2170" t="s">
        <v>6</v>
      </c>
      <c r="B2170" t="s">
        <v>14</v>
      </c>
    </row>
    <row r="2171" spans="1:11" ht="15.6" x14ac:dyDescent="0.3">
      <c r="A2171" s="1" t="s">
        <v>8</v>
      </c>
    </row>
    <row r="2172" spans="1:11" x14ac:dyDescent="0.3">
      <c r="A2172" t="s">
        <v>9</v>
      </c>
      <c r="B2172" t="s">
        <v>10</v>
      </c>
      <c r="C2172" t="s">
        <v>11</v>
      </c>
      <c r="D2172" t="s">
        <v>6</v>
      </c>
      <c r="E2172" t="s">
        <v>12</v>
      </c>
      <c r="F2172" t="s">
        <v>4</v>
      </c>
      <c r="G2172" t="s">
        <v>85</v>
      </c>
      <c r="H2172" t="s">
        <v>86</v>
      </c>
      <c r="I2172" t="s">
        <v>87</v>
      </c>
      <c r="J2172" t="s">
        <v>46</v>
      </c>
      <c r="K2172" t="s">
        <v>2</v>
      </c>
    </row>
    <row r="2173" spans="1:11" ht="15.6" x14ac:dyDescent="0.3">
      <c r="A2173" s="3" t="s">
        <v>170</v>
      </c>
      <c r="B2173" s="3">
        <v>1</v>
      </c>
      <c r="C2173" t="s">
        <v>70</v>
      </c>
      <c r="D2173" s="3" t="s">
        <v>14</v>
      </c>
      <c r="E2173" s="3"/>
      <c r="F2173" s="3" t="s">
        <v>21</v>
      </c>
      <c r="G2173" s="3"/>
      <c r="H2173" s="3"/>
      <c r="I2173" s="3">
        <v>100</v>
      </c>
      <c r="J2173" s="3" t="s">
        <v>88</v>
      </c>
      <c r="K2173" s="4" t="s">
        <v>155</v>
      </c>
    </row>
    <row r="2174" spans="1:11" x14ac:dyDescent="0.3">
      <c r="A2174" s="3" t="s">
        <v>141</v>
      </c>
      <c r="B2174" s="3">
        <v>1.02</v>
      </c>
      <c r="C2174" t="s">
        <v>70</v>
      </c>
      <c r="D2174" s="3" t="s">
        <v>14</v>
      </c>
      <c r="E2174" s="3"/>
      <c r="F2174" s="3" t="s">
        <v>15</v>
      </c>
      <c r="G2174" s="3"/>
      <c r="H2174" s="3"/>
      <c r="I2174" s="3"/>
      <c r="J2174" s="3"/>
      <c r="K2174" s="3" t="s">
        <v>151</v>
      </c>
    </row>
    <row r="2175" spans="1:11" ht="15.6" x14ac:dyDescent="0.3">
      <c r="A2175" t="s">
        <v>54</v>
      </c>
      <c r="B2175">
        <f>(0.0028236*0.669)+0.208</f>
        <v>0.2098889884</v>
      </c>
      <c r="C2175" t="s">
        <v>70</v>
      </c>
      <c r="D2175" t="s">
        <v>7</v>
      </c>
      <c r="E2175" s="3"/>
      <c r="F2175" t="s">
        <v>15</v>
      </c>
      <c r="G2175" s="3"/>
      <c r="H2175" s="3"/>
      <c r="I2175" s="3"/>
      <c r="J2175" s="3"/>
      <c r="K2175" s="4" t="s">
        <v>157</v>
      </c>
    </row>
    <row r="2176" spans="1:11" x14ac:dyDescent="0.3">
      <c r="A2176" t="s">
        <v>179</v>
      </c>
      <c r="B2176">
        <f>0.061874*0.669</f>
        <v>4.1393706000000002E-2</v>
      </c>
      <c r="C2176" s="3" t="s">
        <v>51</v>
      </c>
      <c r="D2176" t="s">
        <v>17</v>
      </c>
      <c r="E2176" s="3"/>
      <c r="F2176" t="s">
        <v>15</v>
      </c>
      <c r="G2176" s="3"/>
      <c r="H2176" s="3"/>
      <c r="I2176" s="3"/>
      <c r="J2176" s="3"/>
      <c r="K2176" t="s">
        <v>92</v>
      </c>
    </row>
    <row r="2177" spans="1:11" x14ac:dyDescent="0.3">
      <c r="A2177" t="s">
        <v>158</v>
      </c>
      <c r="B2177">
        <f>0.000000034944*0.669</f>
        <v>2.3377536E-8</v>
      </c>
      <c r="C2177" s="3" t="s">
        <v>51</v>
      </c>
      <c r="D2177" t="s">
        <v>159</v>
      </c>
      <c r="E2177" s="3"/>
      <c r="F2177" t="s">
        <v>15</v>
      </c>
      <c r="G2177" s="3"/>
      <c r="H2177" s="3"/>
      <c r="I2177" s="3"/>
      <c r="J2177" s="3"/>
      <c r="K2177" t="s">
        <v>160</v>
      </c>
    </row>
    <row r="2178" spans="1:11" x14ac:dyDescent="0.3">
      <c r="A2178" t="s">
        <v>161</v>
      </c>
      <c r="B2178" s="8">
        <v>8.4800000000000005E-8</v>
      </c>
      <c r="C2178" t="s">
        <v>31</v>
      </c>
      <c r="D2178" t="s">
        <v>6</v>
      </c>
      <c r="E2178" s="3"/>
      <c r="F2178" t="s">
        <v>15</v>
      </c>
      <c r="G2178" s="3"/>
      <c r="H2178" s="3"/>
      <c r="I2178" s="3"/>
      <c r="J2178" s="3"/>
      <c r="K2178" t="s">
        <v>162</v>
      </c>
    </row>
    <row r="2179" spans="1:11" x14ac:dyDescent="0.3">
      <c r="A2179" t="s">
        <v>163</v>
      </c>
      <c r="B2179">
        <f>(0.00000521*0.669)+0.000010376</f>
        <v>1.386149E-5</v>
      </c>
      <c r="C2179" s="3"/>
      <c r="D2179" t="s">
        <v>14</v>
      </c>
      <c r="E2179" t="s">
        <v>18</v>
      </c>
      <c r="F2179" t="s">
        <v>19</v>
      </c>
      <c r="G2179" s="3"/>
      <c r="H2179" s="3"/>
      <c r="I2179" s="3"/>
      <c r="J2179" s="3"/>
      <c r="K2179" s="3"/>
    </row>
    <row r="2180" spans="1:11" x14ac:dyDescent="0.3">
      <c r="A2180" t="s">
        <v>164</v>
      </c>
      <c r="B2180">
        <f>(0.000000000597*0.669)+0.000000004</f>
        <v>4.3993930000000006E-9</v>
      </c>
      <c r="C2180" s="3"/>
      <c r="D2180" t="s">
        <v>14</v>
      </c>
      <c r="E2180" t="s">
        <v>18</v>
      </c>
      <c r="F2180" t="s">
        <v>19</v>
      </c>
      <c r="G2180" s="3"/>
      <c r="H2180" s="3"/>
      <c r="I2180" s="3"/>
      <c r="J2180" s="3"/>
      <c r="K2180" s="3"/>
    </row>
    <row r="2181" spans="1:11" x14ac:dyDescent="0.3">
      <c r="A2181" t="s">
        <v>165</v>
      </c>
      <c r="B2181">
        <f>(0.00018*0.669)+0.00018</f>
        <v>3.0042000000000003E-4</v>
      </c>
      <c r="C2181" s="3"/>
      <c r="D2181" t="s">
        <v>14</v>
      </c>
      <c r="E2181" t="s">
        <v>18</v>
      </c>
      <c r="F2181" t="s">
        <v>19</v>
      </c>
      <c r="G2181" s="3"/>
      <c r="H2181" s="3"/>
      <c r="I2181" s="3"/>
      <c r="J2181" s="3"/>
      <c r="K2181" s="3"/>
    </row>
    <row r="2182" spans="1:11" x14ac:dyDescent="0.3">
      <c r="A2182" t="s">
        <v>166</v>
      </c>
      <c r="B2182">
        <f>0.0000018*0.669</f>
        <v>1.2042E-6</v>
      </c>
      <c r="C2182" s="3"/>
      <c r="D2182" t="s">
        <v>14</v>
      </c>
      <c r="E2182" t="s">
        <v>18</v>
      </c>
      <c r="F2182" t="s">
        <v>19</v>
      </c>
      <c r="G2182" s="3"/>
      <c r="H2182" s="3"/>
      <c r="I2182" s="3"/>
      <c r="J2182" s="3"/>
      <c r="K2182" s="3"/>
    </row>
    <row r="2183" spans="1:11" x14ac:dyDescent="0.3">
      <c r="A2183" s="3"/>
      <c r="B2183" s="6"/>
      <c r="C2183" s="3"/>
      <c r="D2183" s="3"/>
      <c r="E2183" s="3"/>
      <c r="F2183" s="3"/>
      <c r="G2183" s="3"/>
      <c r="H2183" s="3"/>
      <c r="I2183" s="3"/>
      <c r="J2183" s="3"/>
      <c r="K2183" s="3"/>
    </row>
    <row r="2184" spans="1:11" ht="15.6" x14ac:dyDescent="0.3">
      <c r="A2184" s="1" t="s">
        <v>0</v>
      </c>
      <c r="B2184" s="1" t="s">
        <v>171</v>
      </c>
    </row>
    <row r="2185" spans="1:11" x14ac:dyDescent="0.3">
      <c r="A2185" t="s">
        <v>11</v>
      </c>
      <c r="B2185" t="s">
        <v>70</v>
      </c>
    </row>
    <row r="2186" spans="1:11" x14ac:dyDescent="0.3">
      <c r="A2186" t="s">
        <v>1</v>
      </c>
      <c r="B2186">
        <v>1</v>
      </c>
    </row>
    <row r="2187" spans="1:11" ht="15.6" x14ac:dyDescent="0.3">
      <c r="A2187" t="s">
        <v>2</v>
      </c>
      <c r="B2187" s="4" t="s">
        <v>105</v>
      </c>
    </row>
    <row r="2188" spans="1:11" x14ac:dyDescent="0.3">
      <c r="A2188" t="s">
        <v>4</v>
      </c>
      <c r="B2188" t="s">
        <v>5</v>
      </c>
    </row>
    <row r="2189" spans="1:11" x14ac:dyDescent="0.3">
      <c r="A2189" t="s">
        <v>6</v>
      </c>
      <c r="B2189" t="s">
        <v>14</v>
      </c>
    </row>
    <row r="2190" spans="1:11" ht="15.6" x14ac:dyDescent="0.3">
      <c r="A2190" s="1" t="s">
        <v>8</v>
      </c>
    </row>
    <row r="2191" spans="1:11" x14ac:dyDescent="0.3">
      <c r="A2191" t="s">
        <v>9</v>
      </c>
      <c r="B2191" t="s">
        <v>10</v>
      </c>
      <c r="C2191" t="s">
        <v>11</v>
      </c>
      <c r="D2191" t="s">
        <v>6</v>
      </c>
      <c r="E2191" t="s">
        <v>12</v>
      </c>
      <c r="F2191" t="s">
        <v>4</v>
      </c>
      <c r="G2191" t="s">
        <v>85</v>
      </c>
      <c r="H2191" t="s">
        <v>86</v>
      </c>
      <c r="I2191" t="s">
        <v>87</v>
      </c>
      <c r="J2191" t="s">
        <v>46</v>
      </c>
      <c r="K2191" t="s">
        <v>2</v>
      </c>
    </row>
    <row r="2192" spans="1:11" x14ac:dyDescent="0.3">
      <c r="A2192" s="3" t="s">
        <v>171</v>
      </c>
      <c r="B2192" s="3">
        <v>1</v>
      </c>
      <c r="C2192" t="s">
        <v>70</v>
      </c>
      <c r="D2192" s="3" t="s">
        <v>14</v>
      </c>
      <c r="E2192" s="3"/>
      <c r="F2192" s="3" t="s">
        <v>21</v>
      </c>
      <c r="G2192" s="3"/>
      <c r="H2192" s="3"/>
      <c r="I2192" s="3">
        <v>100</v>
      </c>
      <c r="J2192" s="3" t="s">
        <v>88</v>
      </c>
      <c r="K2192" s="3" t="s">
        <v>105</v>
      </c>
    </row>
    <row r="2193" spans="1:11" x14ac:dyDescent="0.3">
      <c r="A2193" s="3" t="s">
        <v>131</v>
      </c>
      <c r="B2193" s="3">
        <v>1.00057</v>
      </c>
      <c r="C2193" t="s">
        <v>70</v>
      </c>
      <c r="D2193" s="3" t="s">
        <v>14</v>
      </c>
      <c r="E2193" s="3"/>
      <c r="F2193" s="3" t="s">
        <v>15</v>
      </c>
      <c r="G2193" s="3"/>
      <c r="H2193" s="3"/>
      <c r="I2193" s="3"/>
      <c r="J2193" s="3"/>
      <c r="K2193" s="3" t="s">
        <v>80</v>
      </c>
    </row>
    <row r="2194" spans="1:11" x14ac:dyDescent="0.3">
      <c r="A2194" t="s">
        <v>54</v>
      </c>
      <c r="B2194" s="3">
        <v>6.7000000000000002E-3</v>
      </c>
      <c r="C2194" t="s">
        <v>70</v>
      </c>
      <c r="D2194" s="3" t="s">
        <v>7</v>
      </c>
      <c r="E2194" s="3"/>
      <c r="F2194" s="3" t="s">
        <v>15</v>
      </c>
      <c r="G2194" s="3"/>
      <c r="H2194" s="3"/>
      <c r="I2194" s="3"/>
      <c r="J2194" s="3"/>
      <c r="K2194" s="3" t="s">
        <v>24</v>
      </c>
    </row>
    <row r="2195" spans="1:11" x14ac:dyDescent="0.3">
      <c r="A2195" s="3" t="s">
        <v>89</v>
      </c>
      <c r="B2195" s="3">
        <v>-1.6799999999999999E-4</v>
      </c>
      <c r="C2195" s="3" t="s">
        <v>51</v>
      </c>
      <c r="D2195" s="3" t="s">
        <v>14</v>
      </c>
      <c r="E2195" s="3"/>
      <c r="F2195" s="3" t="s">
        <v>15</v>
      </c>
      <c r="G2195" s="3"/>
      <c r="H2195" s="3"/>
      <c r="I2195" s="3"/>
      <c r="J2195" s="3"/>
      <c r="K2195" s="3" t="s">
        <v>90</v>
      </c>
    </row>
    <row r="2196" spans="1:11" x14ac:dyDescent="0.3">
      <c r="A2196" s="3" t="s">
        <v>91</v>
      </c>
      <c r="B2196" s="6">
        <v>5.8399999999999999E-4</v>
      </c>
      <c r="C2196" s="3" t="s">
        <v>51</v>
      </c>
      <c r="D2196" s="3" t="s">
        <v>17</v>
      </c>
      <c r="E2196" s="3"/>
      <c r="F2196" s="3" t="s">
        <v>15</v>
      </c>
      <c r="G2196" s="3"/>
      <c r="H2196" s="3"/>
      <c r="I2196" s="3"/>
      <c r="J2196" s="3"/>
      <c r="K2196" s="3" t="s">
        <v>92</v>
      </c>
    </row>
    <row r="2197" spans="1:11" x14ac:dyDescent="0.3">
      <c r="A2197" s="3" t="s">
        <v>93</v>
      </c>
      <c r="B2197" s="6">
        <v>2.5999999999999998E-10</v>
      </c>
      <c r="C2197" s="3" t="s">
        <v>51</v>
      </c>
      <c r="D2197" s="3" t="s">
        <v>6</v>
      </c>
      <c r="E2197" s="3"/>
      <c r="F2197" s="3" t="s">
        <v>15</v>
      </c>
      <c r="G2197" s="3"/>
      <c r="H2197" s="3"/>
      <c r="I2197" s="3"/>
      <c r="J2197" s="3"/>
      <c r="K2197" s="3" t="s">
        <v>94</v>
      </c>
    </row>
    <row r="2198" spans="1:11" x14ac:dyDescent="0.3">
      <c r="A2198" s="3" t="s">
        <v>95</v>
      </c>
      <c r="B2198" s="6">
        <v>-6.2700000000000001E-6</v>
      </c>
      <c r="C2198" s="3" t="s">
        <v>51</v>
      </c>
      <c r="D2198" s="3" t="s">
        <v>14</v>
      </c>
      <c r="E2198" s="3"/>
      <c r="F2198" s="3" t="s">
        <v>15</v>
      </c>
      <c r="G2198" s="3"/>
      <c r="H2198" s="3"/>
      <c r="I2198" s="3"/>
      <c r="J2198" s="3"/>
      <c r="K2198" s="3" t="s">
        <v>96</v>
      </c>
    </row>
    <row r="2199" spans="1:11" x14ac:dyDescent="0.3">
      <c r="A2199" s="3" t="s">
        <v>97</v>
      </c>
      <c r="B2199" s="6">
        <v>-7.4999999999999993E-5</v>
      </c>
      <c r="C2199" s="3" t="s">
        <v>51</v>
      </c>
      <c r="D2199" s="3" t="s">
        <v>39</v>
      </c>
      <c r="E2199" s="3"/>
      <c r="F2199" s="3" t="s">
        <v>15</v>
      </c>
      <c r="G2199" s="3"/>
      <c r="H2199" s="3"/>
      <c r="I2199" s="3"/>
      <c r="J2199" s="3"/>
      <c r="K2199" s="3" t="s">
        <v>98</v>
      </c>
    </row>
    <row r="2200" spans="1:11" x14ac:dyDescent="0.3">
      <c r="A2200" s="3" t="s">
        <v>82</v>
      </c>
      <c r="B2200" s="6">
        <v>6.8900000000000005E-4</v>
      </c>
      <c r="C2200" s="3" t="s">
        <v>51</v>
      </c>
      <c r="D2200" s="3" t="s">
        <v>14</v>
      </c>
      <c r="E2200" s="3"/>
      <c r="F2200" s="3" t="s">
        <v>15</v>
      </c>
      <c r="G2200" s="3"/>
      <c r="H2200" s="3"/>
      <c r="I2200" s="3"/>
      <c r="J2200" s="3"/>
      <c r="K2200" s="3" t="s">
        <v>84</v>
      </c>
    </row>
    <row r="2201" spans="1:11" x14ac:dyDescent="0.3">
      <c r="A2201" s="3" t="s">
        <v>99</v>
      </c>
      <c r="B2201" s="3">
        <v>3.3599999999999998E-2</v>
      </c>
      <c r="C2201" s="3" t="s">
        <v>51</v>
      </c>
      <c r="D2201" s="3" t="s">
        <v>100</v>
      </c>
      <c r="E2201" s="3"/>
      <c r="F2201" s="3" t="s">
        <v>15</v>
      </c>
      <c r="G2201" s="3"/>
      <c r="H2201" s="3"/>
      <c r="I2201" s="3"/>
      <c r="J2201" s="3"/>
      <c r="K2201" s="3" t="s">
        <v>101</v>
      </c>
    </row>
    <row r="2202" spans="1:11" x14ac:dyDescent="0.3">
      <c r="A2202" s="3" t="s">
        <v>102</v>
      </c>
      <c r="B2202" s="3">
        <v>3.2599999999999997E-2</v>
      </c>
      <c r="C2202" s="3" t="s">
        <v>51</v>
      </c>
      <c r="D2202" s="3" t="s">
        <v>100</v>
      </c>
      <c r="E2202" s="3"/>
      <c r="F2202" s="3" t="s">
        <v>15</v>
      </c>
      <c r="G2202" s="3"/>
      <c r="H2202" s="3"/>
      <c r="I2202" s="3"/>
      <c r="J2202" s="3"/>
      <c r="K2202" s="3" t="s">
        <v>103</v>
      </c>
    </row>
    <row r="2203" spans="1:11" x14ac:dyDescent="0.3">
      <c r="A2203" s="3" t="s">
        <v>107</v>
      </c>
      <c r="B2203" s="6">
        <v>-6.8899999999999999E-7</v>
      </c>
      <c r="C2203" s="3" t="s">
        <v>51</v>
      </c>
      <c r="D2203" s="3" t="s">
        <v>39</v>
      </c>
      <c r="E2203" s="3"/>
      <c r="F2203" s="3" t="s">
        <v>15</v>
      </c>
      <c r="G2203" s="3"/>
      <c r="H2203" s="3"/>
      <c r="I2203" s="3"/>
      <c r="J2203" s="3"/>
      <c r="K2203" s="3" t="s">
        <v>104</v>
      </c>
    </row>
    <row r="2204" spans="1:11" ht="15.6" x14ac:dyDescent="0.3">
      <c r="A2204" s="4"/>
      <c r="B2204" s="5"/>
      <c r="G2204" s="4"/>
    </row>
    <row r="2205" spans="1:11" ht="15.6" x14ac:dyDescent="0.3">
      <c r="A2205" s="1" t="s">
        <v>0</v>
      </c>
      <c r="B2205" s="1" t="s">
        <v>172</v>
      </c>
    </row>
    <row r="2206" spans="1:11" x14ac:dyDescent="0.3">
      <c r="A2206" t="s">
        <v>11</v>
      </c>
      <c r="B2206" t="s">
        <v>70</v>
      </c>
    </row>
    <row r="2207" spans="1:11" x14ac:dyDescent="0.3">
      <c r="A2207" t="s">
        <v>1</v>
      </c>
      <c r="B2207">
        <v>1</v>
      </c>
    </row>
    <row r="2208" spans="1:11" ht="15.6" x14ac:dyDescent="0.3">
      <c r="A2208" t="s">
        <v>2</v>
      </c>
      <c r="B2208" s="4" t="s">
        <v>152</v>
      </c>
    </row>
    <row r="2209" spans="1:11" x14ac:dyDescent="0.3">
      <c r="A2209" t="s">
        <v>4</v>
      </c>
      <c r="B2209" t="s">
        <v>5</v>
      </c>
    </row>
    <row r="2210" spans="1:11" x14ac:dyDescent="0.3">
      <c r="A2210" t="s">
        <v>6</v>
      </c>
      <c r="B2210" t="s">
        <v>14</v>
      </c>
    </row>
    <row r="2211" spans="1:11" ht="15.6" x14ac:dyDescent="0.3">
      <c r="A2211" s="1" t="s">
        <v>8</v>
      </c>
    </row>
    <row r="2212" spans="1:11" x14ac:dyDescent="0.3">
      <c r="A2212" t="s">
        <v>9</v>
      </c>
      <c r="B2212" t="s">
        <v>10</v>
      </c>
      <c r="C2212" t="s">
        <v>11</v>
      </c>
      <c r="D2212" t="s">
        <v>6</v>
      </c>
      <c r="E2212" t="s">
        <v>12</v>
      </c>
      <c r="F2212" t="s">
        <v>4</v>
      </c>
      <c r="G2212" t="s">
        <v>85</v>
      </c>
      <c r="H2212" t="s">
        <v>86</v>
      </c>
      <c r="I2212" t="s">
        <v>87</v>
      </c>
      <c r="J2212" t="s">
        <v>46</v>
      </c>
      <c r="K2212" t="s">
        <v>2</v>
      </c>
    </row>
    <row r="2213" spans="1:11" ht="15.6" x14ac:dyDescent="0.3">
      <c r="A2213" s="3" t="s">
        <v>172</v>
      </c>
      <c r="B2213" s="3">
        <v>1</v>
      </c>
      <c r="C2213" t="s">
        <v>70</v>
      </c>
      <c r="D2213" s="3" t="s">
        <v>14</v>
      </c>
      <c r="E2213" s="3"/>
      <c r="F2213" s="3" t="s">
        <v>21</v>
      </c>
      <c r="G2213" s="3"/>
      <c r="H2213" s="3"/>
      <c r="I2213" s="3">
        <v>100</v>
      </c>
      <c r="J2213" s="3" t="s">
        <v>88</v>
      </c>
      <c r="K2213" s="4" t="s">
        <v>152</v>
      </c>
    </row>
    <row r="2214" spans="1:11" x14ac:dyDescent="0.3">
      <c r="A2214" s="3" t="s">
        <v>124</v>
      </c>
      <c r="B2214" s="3">
        <v>1.00057</v>
      </c>
      <c r="C2214" t="s">
        <v>70</v>
      </c>
      <c r="D2214" s="3" t="s">
        <v>14</v>
      </c>
      <c r="E2214" s="3"/>
      <c r="F2214" s="3" t="s">
        <v>15</v>
      </c>
      <c r="G2214" s="3"/>
      <c r="H2214" s="3"/>
      <c r="I2214" s="3"/>
      <c r="J2214" s="3"/>
      <c r="K2214" s="3" t="s">
        <v>149</v>
      </c>
    </row>
    <row r="2215" spans="1:11" x14ac:dyDescent="0.3">
      <c r="A2215" t="s">
        <v>54</v>
      </c>
      <c r="B2215" s="3">
        <v>6.7000000000000002E-3</v>
      </c>
      <c r="C2215" t="s">
        <v>70</v>
      </c>
      <c r="D2215" s="3" t="s">
        <v>7</v>
      </c>
      <c r="E2215" s="3"/>
      <c r="F2215" s="3" t="s">
        <v>15</v>
      </c>
      <c r="G2215" s="3"/>
      <c r="H2215" s="3"/>
      <c r="I2215" s="3"/>
      <c r="J2215" s="3"/>
      <c r="K2215" s="3" t="s">
        <v>24</v>
      </c>
    </row>
    <row r="2216" spans="1:11" x14ac:dyDescent="0.3">
      <c r="A2216" s="3" t="s">
        <v>89</v>
      </c>
      <c r="B2216" s="3">
        <v>-1.6799999999999999E-4</v>
      </c>
      <c r="C2216" s="3" t="s">
        <v>51</v>
      </c>
      <c r="D2216" s="3" t="s">
        <v>14</v>
      </c>
      <c r="E2216" s="3"/>
      <c r="F2216" s="3" t="s">
        <v>15</v>
      </c>
      <c r="G2216" s="3"/>
      <c r="H2216" s="3"/>
      <c r="I2216" s="3"/>
      <c r="J2216" s="3"/>
      <c r="K2216" s="3" t="s">
        <v>90</v>
      </c>
    </row>
    <row r="2217" spans="1:11" x14ac:dyDescent="0.3">
      <c r="A2217" s="3" t="s">
        <v>91</v>
      </c>
      <c r="B2217" s="6">
        <v>5.8399999999999999E-4</v>
      </c>
      <c r="C2217" s="3" t="s">
        <v>51</v>
      </c>
      <c r="D2217" s="3" t="s">
        <v>17</v>
      </c>
      <c r="E2217" s="3"/>
      <c r="F2217" s="3" t="s">
        <v>15</v>
      </c>
      <c r="G2217" s="3"/>
      <c r="H2217" s="3"/>
      <c r="I2217" s="3"/>
      <c r="J2217" s="3"/>
      <c r="K2217" s="3" t="s">
        <v>92</v>
      </c>
    </row>
    <row r="2218" spans="1:11" x14ac:dyDescent="0.3">
      <c r="A2218" s="3" t="s">
        <v>93</v>
      </c>
      <c r="B2218" s="6">
        <v>2.5999999999999998E-10</v>
      </c>
      <c r="C2218" s="3" t="s">
        <v>51</v>
      </c>
      <c r="D2218" s="3" t="s">
        <v>6</v>
      </c>
      <c r="E2218" s="3"/>
      <c r="F2218" s="3" t="s">
        <v>15</v>
      </c>
      <c r="G2218" s="3"/>
      <c r="H2218" s="3"/>
      <c r="I2218" s="3"/>
      <c r="J2218" s="3"/>
      <c r="K2218" s="3" t="s">
        <v>94</v>
      </c>
    </row>
    <row r="2219" spans="1:11" x14ac:dyDescent="0.3">
      <c r="A2219" s="3" t="s">
        <v>95</v>
      </c>
      <c r="B2219" s="6">
        <v>-6.2700000000000001E-6</v>
      </c>
      <c r="C2219" s="3" t="s">
        <v>51</v>
      </c>
      <c r="D2219" s="3" t="s">
        <v>14</v>
      </c>
      <c r="E2219" s="3"/>
      <c r="F2219" s="3" t="s">
        <v>15</v>
      </c>
      <c r="G2219" s="3"/>
      <c r="H2219" s="3"/>
      <c r="I2219" s="3"/>
      <c r="J2219" s="3"/>
      <c r="K2219" s="3" t="s">
        <v>96</v>
      </c>
    </row>
    <row r="2220" spans="1:11" x14ac:dyDescent="0.3">
      <c r="A2220" s="3" t="s">
        <v>97</v>
      </c>
      <c r="B2220" s="6">
        <v>-7.4999999999999993E-5</v>
      </c>
      <c r="C2220" s="3" t="s">
        <v>51</v>
      </c>
      <c r="D2220" s="3" t="s">
        <v>39</v>
      </c>
      <c r="E2220" s="3"/>
      <c r="F2220" s="3" t="s">
        <v>15</v>
      </c>
      <c r="G2220" s="3"/>
      <c r="H2220" s="3"/>
      <c r="I2220" s="3"/>
      <c r="J2220" s="3"/>
      <c r="K2220" s="3" t="s">
        <v>98</v>
      </c>
    </row>
    <row r="2221" spans="1:11" x14ac:dyDescent="0.3">
      <c r="A2221" s="3" t="s">
        <v>82</v>
      </c>
      <c r="B2221" s="6">
        <v>6.8900000000000005E-4</v>
      </c>
      <c r="C2221" s="3" t="s">
        <v>51</v>
      </c>
      <c r="D2221" s="3" t="s">
        <v>14</v>
      </c>
      <c r="E2221" s="3"/>
      <c r="F2221" s="3" t="s">
        <v>15</v>
      </c>
      <c r="G2221" s="3"/>
      <c r="H2221" s="3"/>
      <c r="I2221" s="3"/>
      <c r="J2221" s="3"/>
      <c r="K2221" s="3" t="s">
        <v>84</v>
      </c>
    </row>
    <row r="2222" spans="1:11" x14ac:dyDescent="0.3">
      <c r="A2222" s="3" t="s">
        <v>99</v>
      </c>
      <c r="B2222" s="3">
        <v>3.3599999999999998E-2</v>
      </c>
      <c r="C2222" s="3" t="s">
        <v>51</v>
      </c>
      <c r="D2222" s="3" t="s">
        <v>100</v>
      </c>
      <c r="E2222" s="3"/>
      <c r="F2222" s="3" t="s">
        <v>15</v>
      </c>
      <c r="G2222" s="3"/>
      <c r="H2222" s="3"/>
      <c r="I2222" s="3"/>
      <c r="J2222" s="3"/>
      <c r="K2222" s="3" t="s">
        <v>101</v>
      </c>
    </row>
    <row r="2223" spans="1:11" x14ac:dyDescent="0.3">
      <c r="A2223" s="3" t="s">
        <v>102</v>
      </c>
      <c r="B2223" s="3">
        <v>3.2599999999999997E-2</v>
      </c>
      <c r="C2223" s="3" t="s">
        <v>51</v>
      </c>
      <c r="D2223" s="3" t="s">
        <v>100</v>
      </c>
      <c r="E2223" s="3"/>
      <c r="F2223" s="3" t="s">
        <v>15</v>
      </c>
      <c r="G2223" s="3"/>
      <c r="H2223" s="3"/>
      <c r="I2223" s="3"/>
      <c r="J2223" s="3"/>
      <c r="K2223" s="3" t="s">
        <v>103</v>
      </c>
    </row>
    <row r="2224" spans="1:11" x14ac:dyDescent="0.3">
      <c r="A2224" s="3" t="s">
        <v>107</v>
      </c>
      <c r="B2224" s="6">
        <v>-6.8899999999999999E-7</v>
      </c>
      <c r="C2224" s="3" t="s">
        <v>51</v>
      </c>
      <c r="D2224" s="3" t="s">
        <v>39</v>
      </c>
      <c r="E2224" s="3"/>
      <c r="F2224" s="3" t="s">
        <v>15</v>
      </c>
      <c r="G2224" s="3"/>
      <c r="H2224" s="3"/>
      <c r="I2224" s="3"/>
      <c r="J2224" s="3"/>
      <c r="K2224" s="3" t="s">
        <v>104</v>
      </c>
    </row>
    <row r="2225" spans="1:11" ht="15.6" x14ac:dyDescent="0.3">
      <c r="A2225" s="4"/>
      <c r="B2225" s="5"/>
      <c r="G2225" s="4"/>
    </row>
    <row r="2226" spans="1:11" ht="15.6" x14ac:dyDescent="0.3">
      <c r="A2226" s="1" t="s">
        <v>0</v>
      </c>
      <c r="B2226" s="1" t="s">
        <v>173</v>
      </c>
    </row>
    <row r="2227" spans="1:11" x14ac:dyDescent="0.3">
      <c r="A2227" t="s">
        <v>11</v>
      </c>
      <c r="B2227" t="s">
        <v>70</v>
      </c>
    </row>
    <row r="2228" spans="1:11" x14ac:dyDescent="0.3">
      <c r="A2228" t="s">
        <v>1</v>
      </c>
      <c r="B2228">
        <v>1</v>
      </c>
    </row>
    <row r="2229" spans="1:11" ht="15.6" x14ac:dyDescent="0.3">
      <c r="A2229" t="s">
        <v>2</v>
      </c>
      <c r="B2229" s="4" t="s">
        <v>153</v>
      </c>
    </row>
    <row r="2230" spans="1:11" x14ac:dyDescent="0.3">
      <c r="A2230" t="s">
        <v>4</v>
      </c>
      <c r="B2230" t="s">
        <v>5</v>
      </c>
    </row>
    <row r="2231" spans="1:11" x14ac:dyDescent="0.3">
      <c r="A2231" t="s">
        <v>6</v>
      </c>
      <c r="B2231" t="s">
        <v>14</v>
      </c>
    </row>
    <row r="2232" spans="1:11" ht="15.6" x14ac:dyDescent="0.3">
      <c r="A2232" s="1" t="s">
        <v>8</v>
      </c>
    </row>
    <row r="2233" spans="1:11" x14ac:dyDescent="0.3">
      <c r="A2233" t="s">
        <v>9</v>
      </c>
      <c r="B2233" t="s">
        <v>10</v>
      </c>
      <c r="C2233" t="s">
        <v>11</v>
      </c>
      <c r="D2233" t="s">
        <v>6</v>
      </c>
      <c r="E2233" t="s">
        <v>12</v>
      </c>
      <c r="F2233" t="s">
        <v>4</v>
      </c>
      <c r="G2233" t="s">
        <v>85</v>
      </c>
      <c r="H2233" t="s">
        <v>86</v>
      </c>
      <c r="I2233" t="s">
        <v>87</v>
      </c>
      <c r="J2233" t="s">
        <v>46</v>
      </c>
      <c r="K2233" t="s">
        <v>2</v>
      </c>
    </row>
    <row r="2234" spans="1:11" ht="15.6" x14ac:dyDescent="0.3">
      <c r="A2234" s="3" t="s">
        <v>173</v>
      </c>
      <c r="B2234" s="3">
        <v>1</v>
      </c>
      <c r="C2234" t="s">
        <v>70</v>
      </c>
      <c r="D2234" s="3" t="s">
        <v>14</v>
      </c>
      <c r="E2234" s="3"/>
      <c r="F2234" s="3" t="s">
        <v>21</v>
      </c>
      <c r="G2234" s="3"/>
      <c r="H2234" s="3"/>
      <c r="I2234" s="3">
        <v>100</v>
      </c>
      <c r="J2234" s="3" t="s">
        <v>88</v>
      </c>
      <c r="K2234" s="4" t="s">
        <v>154</v>
      </c>
    </row>
    <row r="2235" spans="1:11" x14ac:dyDescent="0.3">
      <c r="A2235" s="3" t="s">
        <v>133</v>
      </c>
      <c r="B2235" s="3">
        <v>1.00057</v>
      </c>
      <c r="C2235" t="s">
        <v>70</v>
      </c>
      <c r="D2235" s="3" t="s">
        <v>14</v>
      </c>
      <c r="E2235" s="3"/>
      <c r="F2235" s="3" t="s">
        <v>15</v>
      </c>
      <c r="G2235" s="3"/>
      <c r="H2235" s="3"/>
      <c r="I2235" s="3"/>
      <c r="J2235" s="3"/>
      <c r="K2235" s="3" t="s">
        <v>150</v>
      </c>
    </row>
    <row r="2236" spans="1:11" x14ac:dyDescent="0.3">
      <c r="A2236" t="s">
        <v>54</v>
      </c>
      <c r="B2236" s="3">
        <v>6.7000000000000002E-3</v>
      </c>
      <c r="C2236" t="s">
        <v>70</v>
      </c>
      <c r="D2236" s="3" t="s">
        <v>7</v>
      </c>
      <c r="E2236" s="3"/>
      <c r="F2236" s="3" t="s">
        <v>15</v>
      </c>
      <c r="G2236" s="3"/>
      <c r="H2236" s="3"/>
      <c r="I2236" s="3"/>
      <c r="J2236" s="3"/>
      <c r="K2236" s="3" t="s">
        <v>24</v>
      </c>
    </row>
    <row r="2237" spans="1:11" x14ac:dyDescent="0.3">
      <c r="A2237" s="3" t="s">
        <v>89</v>
      </c>
      <c r="B2237" s="3">
        <v>-1.6799999999999999E-4</v>
      </c>
      <c r="C2237" s="3" t="s">
        <v>51</v>
      </c>
      <c r="D2237" s="3" t="s">
        <v>14</v>
      </c>
      <c r="E2237" s="3"/>
      <c r="F2237" s="3" t="s">
        <v>15</v>
      </c>
      <c r="G2237" s="3"/>
      <c r="H2237" s="3"/>
      <c r="I2237" s="3"/>
      <c r="J2237" s="3"/>
      <c r="K2237" s="3" t="s">
        <v>90</v>
      </c>
    </row>
    <row r="2238" spans="1:11" x14ac:dyDescent="0.3">
      <c r="A2238" s="3" t="s">
        <v>91</v>
      </c>
      <c r="B2238" s="6">
        <v>5.8399999999999999E-4</v>
      </c>
      <c r="C2238" s="3" t="s">
        <v>51</v>
      </c>
      <c r="D2238" s="3" t="s">
        <v>17</v>
      </c>
      <c r="E2238" s="3"/>
      <c r="F2238" s="3" t="s">
        <v>15</v>
      </c>
      <c r="G2238" s="3"/>
      <c r="H2238" s="3"/>
      <c r="I2238" s="3"/>
      <c r="J2238" s="3"/>
      <c r="K2238" s="3" t="s">
        <v>92</v>
      </c>
    </row>
    <row r="2239" spans="1:11" x14ac:dyDescent="0.3">
      <c r="A2239" s="3" t="s">
        <v>93</v>
      </c>
      <c r="B2239" s="6">
        <v>2.5999999999999998E-10</v>
      </c>
      <c r="C2239" s="3" t="s">
        <v>51</v>
      </c>
      <c r="D2239" s="3" t="s">
        <v>6</v>
      </c>
      <c r="E2239" s="3"/>
      <c r="F2239" s="3" t="s">
        <v>15</v>
      </c>
      <c r="G2239" s="3"/>
      <c r="H2239" s="3"/>
      <c r="I2239" s="3"/>
      <c r="J2239" s="3"/>
      <c r="K2239" s="3" t="s">
        <v>94</v>
      </c>
    </row>
    <row r="2240" spans="1:11" x14ac:dyDescent="0.3">
      <c r="A2240" s="3" t="s">
        <v>95</v>
      </c>
      <c r="B2240" s="6">
        <v>-6.2700000000000001E-6</v>
      </c>
      <c r="C2240" s="3" t="s">
        <v>51</v>
      </c>
      <c r="D2240" s="3" t="s">
        <v>14</v>
      </c>
      <c r="E2240" s="3"/>
      <c r="F2240" s="3" t="s">
        <v>15</v>
      </c>
      <c r="G2240" s="3"/>
      <c r="H2240" s="3"/>
      <c r="I2240" s="3"/>
      <c r="J2240" s="3"/>
      <c r="K2240" s="3" t="s">
        <v>96</v>
      </c>
    </row>
    <row r="2241" spans="1:11" x14ac:dyDescent="0.3">
      <c r="A2241" s="3" t="s">
        <v>97</v>
      </c>
      <c r="B2241" s="6">
        <v>-7.4999999999999993E-5</v>
      </c>
      <c r="C2241" s="3" t="s">
        <v>51</v>
      </c>
      <c r="D2241" s="3" t="s">
        <v>39</v>
      </c>
      <c r="E2241" s="3"/>
      <c r="F2241" s="3" t="s">
        <v>15</v>
      </c>
      <c r="G2241" s="3"/>
      <c r="H2241" s="3"/>
      <c r="I2241" s="3"/>
      <c r="J2241" s="3"/>
      <c r="K2241" s="3" t="s">
        <v>98</v>
      </c>
    </row>
    <row r="2242" spans="1:11" x14ac:dyDescent="0.3">
      <c r="A2242" s="3" t="s">
        <v>82</v>
      </c>
      <c r="B2242" s="6">
        <v>6.8900000000000005E-4</v>
      </c>
      <c r="C2242" s="3" t="s">
        <v>51</v>
      </c>
      <c r="D2242" s="3" t="s">
        <v>14</v>
      </c>
      <c r="E2242" s="3"/>
      <c r="F2242" s="3" t="s">
        <v>15</v>
      </c>
      <c r="G2242" s="3"/>
      <c r="H2242" s="3"/>
      <c r="I2242" s="3"/>
      <c r="J2242" s="3"/>
      <c r="K2242" s="3" t="s">
        <v>84</v>
      </c>
    </row>
    <row r="2243" spans="1:11" x14ac:dyDescent="0.3">
      <c r="A2243" s="3" t="s">
        <v>99</v>
      </c>
      <c r="B2243" s="3">
        <v>3.3599999999999998E-2</v>
      </c>
      <c r="C2243" s="3" t="s">
        <v>51</v>
      </c>
      <c r="D2243" s="3" t="s">
        <v>100</v>
      </c>
      <c r="E2243" s="3"/>
      <c r="F2243" s="3" t="s">
        <v>15</v>
      </c>
      <c r="G2243" s="3"/>
      <c r="H2243" s="3"/>
      <c r="I2243" s="3"/>
      <c r="J2243" s="3"/>
      <c r="K2243" s="3" t="s">
        <v>101</v>
      </c>
    </row>
    <row r="2244" spans="1:11" x14ac:dyDescent="0.3">
      <c r="A2244" s="3" t="s">
        <v>102</v>
      </c>
      <c r="B2244" s="3">
        <v>3.2599999999999997E-2</v>
      </c>
      <c r="C2244" s="3" t="s">
        <v>51</v>
      </c>
      <c r="D2244" s="3" t="s">
        <v>100</v>
      </c>
      <c r="E2244" s="3"/>
      <c r="F2244" s="3" t="s">
        <v>15</v>
      </c>
      <c r="G2244" s="3"/>
      <c r="H2244" s="3"/>
      <c r="I2244" s="3"/>
      <c r="J2244" s="3"/>
      <c r="K2244" s="3" t="s">
        <v>103</v>
      </c>
    </row>
    <row r="2245" spans="1:11" x14ac:dyDescent="0.3">
      <c r="A2245" s="3" t="s">
        <v>107</v>
      </c>
      <c r="B2245" s="6">
        <v>-6.8899999999999999E-7</v>
      </c>
      <c r="C2245" s="3" t="s">
        <v>51</v>
      </c>
      <c r="D2245" s="3" t="s">
        <v>39</v>
      </c>
      <c r="E2245" s="3"/>
      <c r="F2245" s="3" t="s">
        <v>15</v>
      </c>
      <c r="G2245" s="3"/>
      <c r="H2245" s="3"/>
      <c r="I2245" s="3"/>
      <c r="J2245" s="3"/>
      <c r="K2245" s="3" t="s">
        <v>104</v>
      </c>
    </row>
    <row r="2246" spans="1:11" ht="15.6" x14ac:dyDescent="0.3">
      <c r="A2246" s="4"/>
      <c r="B2246" s="5"/>
      <c r="G2246" s="4"/>
    </row>
    <row r="2247" spans="1:11" ht="15.6" x14ac:dyDescent="0.3">
      <c r="A2247" s="1" t="s">
        <v>0</v>
      </c>
      <c r="B2247" s="1" t="s">
        <v>174</v>
      </c>
    </row>
    <row r="2248" spans="1:11" x14ac:dyDescent="0.3">
      <c r="A2248" t="s">
        <v>11</v>
      </c>
      <c r="B2248" t="s">
        <v>70</v>
      </c>
    </row>
    <row r="2249" spans="1:11" x14ac:dyDescent="0.3">
      <c r="A2249" t="s">
        <v>1</v>
      </c>
      <c r="B2249">
        <v>1</v>
      </c>
    </row>
    <row r="2250" spans="1:11" ht="15.6" x14ac:dyDescent="0.3">
      <c r="A2250" t="s">
        <v>2</v>
      </c>
      <c r="B2250" s="4" t="s">
        <v>106</v>
      </c>
    </row>
    <row r="2251" spans="1:11" x14ac:dyDescent="0.3">
      <c r="A2251" t="s">
        <v>4</v>
      </c>
      <c r="B2251" t="s">
        <v>5</v>
      </c>
    </row>
    <row r="2252" spans="1:11" x14ac:dyDescent="0.3">
      <c r="A2252" t="s">
        <v>6</v>
      </c>
      <c r="B2252" t="s">
        <v>14</v>
      </c>
    </row>
    <row r="2253" spans="1:11" ht="15.6" x14ac:dyDescent="0.3">
      <c r="A2253" s="1" t="s">
        <v>8</v>
      </c>
    </row>
    <row r="2254" spans="1:11" x14ac:dyDescent="0.3">
      <c r="A2254" t="s">
        <v>9</v>
      </c>
      <c r="B2254" t="s">
        <v>10</v>
      </c>
      <c r="C2254" t="s">
        <v>11</v>
      </c>
      <c r="D2254" t="s">
        <v>6</v>
      </c>
      <c r="E2254" t="s">
        <v>12</v>
      </c>
      <c r="F2254" t="s">
        <v>4</v>
      </c>
      <c r="G2254" t="s">
        <v>85</v>
      </c>
      <c r="H2254" t="s">
        <v>86</v>
      </c>
      <c r="I2254" t="s">
        <v>87</v>
      </c>
      <c r="J2254" t="s">
        <v>46</v>
      </c>
      <c r="K2254" t="s">
        <v>2</v>
      </c>
    </row>
    <row r="2255" spans="1:11" x14ac:dyDescent="0.3">
      <c r="A2255" s="3" t="s">
        <v>174</v>
      </c>
      <c r="B2255" s="3">
        <v>1</v>
      </c>
      <c r="C2255" t="s">
        <v>70</v>
      </c>
      <c r="D2255" s="3" t="s">
        <v>14</v>
      </c>
      <c r="E2255" s="3"/>
      <c r="F2255" s="3" t="s">
        <v>21</v>
      </c>
      <c r="G2255" s="3"/>
      <c r="H2255" s="3"/>
      <c r="I2255" s="3">
        <v>100</v>
      </c>
      <c r="J2255" s="3" t="s">
        <v>88</v>
      </c>
      <c r="K2255" s="3" t="s">
        <v>106</v>
      </c>
    </row>
    <row r="2256" spans="1:11" x14ac:dyDescent="0.3">
      <c r="A2256" s="3" t="s">
        <v>130</v>
      </c>
      <c r="B2256" s="3">
        <v>1.00057</v>
      </c>
      <c r="C2256" t="s">
        <v>70</v>
      </c>
      <c r="D2256" s="3" t="s">
        <v>14</v>
      </c>
      <c r="E2256" s="3"/>
      <c r="F2256" s="3" t="s">
        <v>15</v>
      </c>
      <c r="G2256" s="3"/>
      <c r="H2256" s="3"/>
      <c r="I2256" s="3"/>
      <c r="J2256" s="3"/>
      <c r="K2256" s="3" t="s">
        <v>148</v>
      </c>
    </row>
    <row r="2257" spans="1:11" x14ac:dyDescent="0.3">
      <c r="A2257" t="s">
        <v>54</v>
      </c>
      <c r="B2257" s="3">
        <v>6.7000000000000002E-3</v>
      </c>
      <c r="C2257" t="s">
        <v>70</v>
      </c>
      <c r="D2257" s="3" t="s">
        <v>7</v>
      </c>
      <c r="E2257" s="3"/>
      <c r="F2257" s="3" t="s">
        <v>15</v>
      </c>
      <c r="G2257" s="3"/>
      <c r="H2257" s="3"/>
      <c r="I2257" s="3"/>
      <c r="J2257" s="3"/>
      <c r="K2257" s="3" t="s">
        <v>24</v>
      </c>
    </row>
    <row r="2258" spans="1:11" x14ac:dyDescent="0.3">
      <c r="A2258" s="3" t="s">
        <v>89</v>
      </c>
      <c r="B2258" s="3">
        <v>-1.6799999999999999E-4</v>
      </c>
      <c r="C2258" s="3" t="s">
        <v>51</v>
      </c>
      <c r="D2258" s="3" t="s">
        <v>14</v>
      </c>
      <c r="E2258" s="3"/>
      <c r="F2258" s="3" t="s">
        <v>15</v>
      </c>
      <c r="G2258" s="3"/>
      <c r="H2258" s="3"/>
      <c r="I2258" s="3"/>
      <c r="J2258" s="3"/>
      <c r="K2258" s="3" t="s">
        <v>90</v>
      </c>
    </row>
    <row r="2259" spans="1:11" x14ac:dyDescent="0.3">
      <c r="A2259" s="3" t="s">
        <v>91</v>
      </c>
      <c r="B2259" s="6">
        <v>5.8399999999999999E-4</v>
      </c>
      <c r="C2259" s="3" t="s">
        <v>51</v>
      </c>
      <c r="D2259" s="3" t="s">
        <v>17</v>
      </c>
      <c r="E2259" s="3"/>
      <c r="F2259" s="3" t="s">
        <v>15</v>
      </c>
      <c r="G2259" s="3"/>
      <c r="H2259" s="3"/>
      <c r="I2259" s="3"/>
      <c r="J2259" s="3"/>
      <c r="K2259" s="3" t="s">
        <v>92</v>
      </c>
    </row>
    <row r="2260" spans="1:11" x14ac:dyDescent="0.3">
      <c r="A2260" s="3" t="s">
        <v>93</v>
      </c>
      <c r="B2260" s="6">
        <v>2.5999999999999998E-10</v>
      </c>
      <c r="C2260" s="3" t="s">
        <v>51</v>
      </c>
      <c r="D2260" s="3" t="s">
        <v>6</v>
      </c>
      <c r="E2260" s="3"/>
      <c r="F2260" s="3" t="s">
        <v>15</v>
      </c>
      <c r="G2260" s="3"/>
      <c r="H2260" s="3"/>
      <c r="I2260" s="3"/>
      <c r="J2260" s="3"/>
      <c r="K2260" s="3" t="s">
        <v>94</v>
      </c>
    </row>
    <row r="2261" spans="1:11" x14ac:dyDescent="0.3">
      <c r="A2261" s="3" t="s">
        <v>95</v>
      </c>
      <c r="B2261" s="6">
        <v>-6.2700000000000001E-6</v>
      </c>
      <c r="C2261" s="3" t="s">
        <v>51</v>
      </c>
      <c r="D2261" s="3" t="s">
        <v>14</v>
      </c>
      <c r="E2261" s="3"/>
      <c r="F2261" s="3" t="s">
        <v>15</v>
      </c>
      <c r="G2261" s="3"/>
      <c r="H2261" s="3"/>
      <c r="I2261" s="3"/>
      <c r="J2261" s="3"/>
      <c r="K2261" s="3" t="s">
        <v>96</v>
      </c>
    </row>
    <row r="2262" spans="1:11" x14ac:dyDescent="0.3">
      <c r="A2262" s="3" t="s">
        <v>97</v>
      </c>
      <c r="B2262" s="6">
        <v>-7.4999999999999993E-5</v>
      </c>
      <c r="C2262" s="3" t="s">
        <v>51</v>
      </c>
      <c r="D2262" s="3" t="s">
        <v>39</v>
      </c>
      <c r="E2262" s="3"/>
      <c r="F2262" s="3" t="s">
        <v>15</v>
      </c>
      <c r="G2262" s="3"/>
      <c r="H2262" s="3"/>
      <c r="I2262" s="3"/>
      <c r="J2262" s="3"/>
      <c r="K2262" s="3" t="s">
        <v>98</v>
      </c>
    </row>
    <row r="2263" spans="1:11" x14ac:dyDescent="0.3">
      <c r="A2263" s="3" t="s">
        <v>82</v>
      </c>
      <c r="B2263" s="6">
        <v>6.8900000000000005E-4</v>
      </c>
      <c r="C2263" s="3" t="s">
        <v>51</v>
      </c>
      <c r="D2263" s="3" t="s">
        <v>14</v>
      </c>
      <c r="E2263" s="3"/>
      <c r="F2263" s="3" t="s">
        <v>15</v>
      </c>
      <c r="G2263" s="3"/>
      <c r="H2263" s="3"/>
      <c r="I2263" s="3"/>
      <c r="J2263" s="3"/>
      <c r="K2263" s="3" t="s">
        <v>84</v>
      </c>
    </row>
    <row r="2264" spans="1:11" x14ac:dyDescent="0.3">
      <c r="A2264" s="3" t="s">
        <v>99</v>
      </c>
      <c r="B2264" s="3">
        <v>3.3599999999999998E-2</v>
      </c>
      <c r="C2264" s="3" t="s">
        <v>51</v>
      </c>
      <c r="D2264" s="3" t="s">
        <v>100</v>
      </c>
      <c r="E2264" s="3"/>
      <c r="F2264" s="3" t="s">
        <v>15</v>
      </c>
      <c r="G2264" s="3"/>
      <c r="H2264" s="3"/>
      <c r="I2264" s="3"/>
      <c r="J2264" s="3"/>
      <c r="K2264" s="3" t="s">
        <v>101</v>
      </c>
    </row>
    <row r="2265" spans="1:11" x14ac:dyDescent="0.3">
      <c r="A2265" s="3" t="s">
        <v>102</v>
      </c>
      <c r="B2265" s="3">
        <v>3.2599999999999997E-2</v>
      </c>
      <c r="C2265" s="3" t="s">
        <v>51</v>
      </c>
      <c r="D2265" s="3" t="s">
        <v>100</v>
      </c>
      <c r="E2265" s="3"/>
      <c r="F2265" s="3" t="s">
        <v>15</v>
      </c>
      <c r="G2265" s="3"/>
      <c r="H2265" s="3"/>
      <c r="I2265" s="3"/>
      <c r="J2265" s="3"/>
      <c r="K2265" s="3" t="s">
        <v>103</v>
      </c>
    </row>
    <row r="2266" spans="1:11" x14ac:dyDescent="0.3">
      <c r="A2266" s="3" t="s">
        <v>107</v>
      </c>
      <c r="B2266" s="6">
        <v>-6.8899999999999999E-7</v>
      </c>
      <c r="C2266" s="3" t="s">
        <v>51</v>
      </c>
      <c r="D2266" s="3" t="s">
        <v>39</v>
      </c>
      <c r="E2266" s="3"/>
      <c r="F2266" s="3" t="s">
        <v>15</v>
      </c>
      <c r="G2266" s="3"/>
      <c r="H2266" s="3"/>
      <c r="I2266" s="3"/>
      <c r="J2266" s="3"/>
      <c r="K2266" s="3" t="s">
        <v>104</v>
      </c>
    </row>
    <row r="2268" spans="1:11" ht="15.6" x14ac:dyDescent="0.3">
      <c r="A2268" s="1" t="s">
        <v>0</v>
      </c>
      <c r="B2268" s="1" t="s">
        <v>175</v>
      </c>
    </row>
    <row r="2269" spans="1:11" x14ac:dyDescent="0.3">
      <c r="A2269" t="s">
        <v>11</v>
      </c>
      <c r="B2269" t="s">
        <v>70</v>
      </c>
    </row>
    <row r="2270" spans="1:11" x14ac:dyDescent="0.3">
      <c r="A2270" t="s">
        <v>1</v>
      </c>
      <c r="B2270">
        <v>1</v>
      </c>
    </row>
    <row r="2271" spans="1:11" ht="15.6" x14ac:dyDescent="0.3">
      <c r="A2271" t="s">
        <v>2</v>
      </c>
      <c r="B2271" s="4" t="s">
        <v>105</v>
      </c>
    </row>
    <row r="2272" spans="1:11" x14ac:dyDescent="0.3">
      <c r="A2272" t="s">
        <v>4</v>
      </c>
      <c r="B2272" t="s">
        <v>5</v>
      </c>
    </row>
    <row r="2273" spans="1:11" x14ac:dyDescent="0.3">
      <c r="A2273" t="s">
        <v>6</v>
      </c>
      <c r="B2273" t="s">
        <v>14</v>
      </c>
    </row>
    <row r="2274" spans="1:11" ht="15.6" x14ac:dyDescent="0.3">
      <c r="A2274" s="1" t="s">
        <v>8</v>
      </c>
    </row>
    <row r="2275" spans="1:11" x14ac:dyDescent="0.3">
      <c r="A2275" t="s">
        <v>9</v>
      </c>
      <c r="B2275" t="s">
        <v>10</v>
      </c>
      <c r="C2275" t="s">
        <v>11</v>
      </c>
      <c r="D2275" t="s">
        <v>6</v>
      </c>
      <c r="E2275" t="s">
        <v>12</v>
      </c>
      <c r="F2275" t="s">
        <v>4</v>
      </c>
      <c r="G2275" t="s">
        <v>85</v>
      </c>
      <c r="H2275" t="s">
        <v>86</v>
      </c>
      <c r="I2275" t="s">
        <v>87</v>
      </c>
      <c r="J2275" t="s">
        <v>46</v>
      </c>
      <c r="K2275" t="s">
        <v>2</v>
      </c>
    </row>
    <row r="2276" spans="1:11" x14ac:dyDescent="0.3">
      <c r="A2276" s="3" t="s">
        <v>175</v>
      </c>
      <c r="B2276" s="3">
        <v>1</v>
      </c>
      <c r="C2276" t="s">
        <v>70</v>
      </c>
      <c r="D2276" s="3" t="s">
        <v>14</v>
      </c>
      <c r="E2276" s="3"/>
      <c r="F2276" s="3" t="s">
        <v>21</v>
      </c>
      <c r="G2276" s="3"/>
      <c r="H2276" s="3"/>
      <c r="I2276" s="3">
        <v>100</v>
      </c>
      <c r="J2276" s="3" t="s">
        <v>88</v>
      </c>
      <c r="K2276" s="3" t="s">
        <v>105</v>
      </c>
    </row>
    <row r="2277" spans="1:11" x14ac:dyDescent="0.3">
      <c r="A2277" s="3" t="s">
        <v>121</v>
      </c>
      <c r="B2277" s="3">
        <v>1.00057</v>
      </c>
      <c r="C2277" t="s">
        <v>70</v>
      </c>
      <c r="D2277" s="3" t="s">
        <v>14</v>
      </c>
      <c r="E2277" s="3"/>
      <c r="F2277" s="3" t="s">
        <v>15</v>
      </c>
      <c r="G2277" s="3"/>
      <c r="H2277" s="3"/>
      <c r="I2277" s="3"/>
      <c r="J2277" s="3"/>
      <c r="K2277" s="3" t="s">
        <v>80</v>
      </c>
    </row>
    <row r="2278" spans="1:11" x14ac:dyDescent="0.3">
      <c r="A2278" t="s">
        <v>54</v>
      </c>
      <c r="B2278" s="3">
        <v>6.7000000000000002E-3</v>
      </c>
      <c r="C2278" t="s">
        <v>70</v>
      </c>
      <c r="D2278" s="3" t="s">
        <v>7</v>
      </c>
      <c r="E2278" s="3"/>
      <c r="F2278" s="3" t="s">
        <v>15</v>
      </c>
      <c r="G2278" s="3"/>
      <c r="H2278" s="3"/>
      <c r="I2278" s="3"/>
      <c r="J2278" s="3"/>
      <c r="K2278" s="3" t="s">
        <v>24</v>
      </c>
    </row>
    <row r="2279" spans="1:11" x14ac:dyDescent="0.3">
      <c r="A2279" s="3" t="s">
        <v>89</v>
      </c>
      <c r="B2279" s="3">
        <v>-1.6799999999999999E-4</v>
      </c>
      <c r="C2279" s="3" t="s">
        <v>51</v>
      </c>
      <c r="D2279" s="3" t="s">
        <v>14</v>
      </c>
      <c r="E2279" s="3"/>
      <c r="F2279" s="3" t="s">
        <v>15</v>
      </c>
      <c r="G2279" s="3"/>
      <c r="H2279" s="3"/>
      <c r="I2279" s="3"/>
      <c r="J2279" s="3"/>
      <c r="K2279" s="3" t="s">
        <v>90</v>
      </c>
    </row>
    <row r="2280" spans="1:11" x14ac:dyDescent="0.3">
      <c r="A2280" s="3" t="s">
        <v>91</v>
      </c>
      <c r="B2280" s="6">
        <v>5.8399999999999999E-4</v>
      </c>
      <c r="C2280" s="3" t="s">
        <v>51</v>
      </c>
      <c r="D2280" s="3" t="s">
        <v>17</v>
      </c>
      <c r="E2280" s="3"/>
      <c r="F2280" s="3" t="s">
        <v>15</v>
      </c>
      <c r="G2280" s="3"/>
      <c r="H2280" s="3"/>
      <c r="I2280" s="3"/>
      <c r="J2280" s="3"/>
      <c r="K2280" s="3" t="s">
        <v>92</v>
      </c>
    </row>
    <row r="2281" spans="1:11" x14ac:dyDescent="0.3">
      <c r="A2281" s="3" t="s">
        <v>93</v>
      </c>
      <c r="B2281" s="6">
        <v>2.5999999999999998E-10</v>
      </c>
      <c r="C2281" s="3" t="s">
        <v>51</v>
      </c>
      <c r="D2281" s="3" t="s">
        <v>6</v>
      </c>
      <c r="E2281" s="3"/>
      <c r="F2281" s="3" t="s">
        <v>15</v>
      </c>
      <c r="G2281" s="3"/>
      <c r="H2281" s="3"/>
      <c r="I2281" s="3"/>
      <c r="J2281" s="3"/>
      <c r="K2281" s="3" t="s">
        <v>94</v>
      </c>
    </row>
    <row r="2282" spans="1:11" x14ac:dyDescent="0.3">
      <c r="A2282" s="3" t="s">
        <v>95</v>
      </c>
      <c r="B2282" s="6">
        <v>-6.2700000000000001E-6</v>
      </c>
      <c r="C2282" s="3" t="s">
        <v>51</v>
      </c>
      <c r="D2282" s="3" t="s">
        <v>14</v>
      </c>
      <c r="E2282" s="3"/>
      <c r="F2282" s="3" t="s">
        <v>15</v>
      </c>
      <c r="G2282" s="3"/>
      <c r="H2282" s="3"/>
      <c r="I2282" s="3"/>
      <c r="J2282" s="3"/>
      <c r="K2282" s="3" t="s">
        <v>96</v>
      </c>
    </row>
    <row r="2283" spans="1:11" x14ac:dyDescent="0.3">
      <c r="A2283" s="3" t="s">
        <v>97</v>
      </c>
      <c r="B2283" s="6">
        <v>-7.4999999999999993E-5</v>
      </c>
      <c r="C2283" s="3" t="s">
        <v>51</v>
      </c>
      <c r="D2283" s="3" t="s">
        <v>39</v>
      </c>
      <c r="E2283" s="3"/>
      <c r="F2283" s="3" t="s">
        <v>15</v>
      </c>
      <c r="G2283" s="3"/>
      <c r="H2283" s="3"/>
      <c r="I2283" s="3"/>
      <c r="J2283" s="3"/>
      <c r="K2283" s="3" t="s">
        <v>98</v>
      </c>
    </row>
    <row r="2284" spans="1:11" x14ac:dyDescent="0.3">
      <c r="A2284" s="3" t="s">
        <v>82</v>
      </c>
      <c r="B2284" s="6">
        <v>6.8900000000000005E-4</v>
      </c>
      <c r="C2284" s="3" t="s">
        <v>51</v>
      </c>
      <c r="D2284" s="3" t="s">
        <v>14</v>
      </c>
      <c r="E2284" s="3"/>
      <c r="F2284" s="3" t="s">
        <v>15</v>
      </c>
      <c r="G2284" s="3"/>
      <c r="H2284" s="3"/>
      <c r="I2284" s="3"/>
      <c r="J2284" s="3"/>
      <c r="K2284" s="3" t="s">
        <v>84</v>
      </c>
    </row>
    <row r="2285" spans="1:11" x14ac:dyDescent="0.3">
      <c r="A2285" s="3" t="s">
        <v>99</v>
      </c>
      <c r="B2285" s="3">
        <v>3.3599999999999998E-2</v>
      </c>
      <c r="C2285" s="3" t="s">
        <v>51</v>
      </c>
      <c r="D2285" s="3" t="s">
        <v>100</v>
      </c>
      <c r="E2285" s="3"/>
      <c r="F2285" s="3" t="s">
        <v>15</v>
      </c>
      <c r="G2285" s="3"/>
      <c r="H2285" s="3"/>
      <c r="I2285" s="3"/>
      <c r="J2285" s="3"/>
      <c r="K2285" s="3" t="s">
        <v>101</v>
      </c>
    </row>
    <row r="2286" spans="1:11" x14ac:dyDescent="0.3">
      <c r="A2286" s="3" t="s">
        <v>102</v>
      </c>
      <c r="B2286" s="3">
        <v>3.2599999999999997E-2</v>
      </c>
      <c r="C2286" s="3" t="s">
        <v>51</v>
      </c>
      <c r="D2286" s="3" t="s">
        <v>100</v>
      </c>
      <c r="E2286" s="3"/>
      <c r="F2286" s="3" t="s">
        <v>15</v>
      </c>
      <c r="G2286" s="3"/>
      <c r="H2286" s="3"/>
      <c r="I2286" s="3"/>
      <c r="J2286" s="3"/>
      <c r="K2286" s="3" t="s">
        <v>103</v>
      </c>
    </row>
    <row r="2287" spans="1:11" x14ac:dyDescent="0.3">
      <c r="A2287" s="3" t="s">
        <v>107</v>
      </c>
      <c r="B2287" s="6">
        <v>-6.8899999999999999E-7</v>
      </c>
      <c r="C2287" s="3" t="s">
        <v>51</v>
      </c>
      <c r="D2287" s="3" t="s">
        <v>39</v>
      </c>
      <c r="E2287" s="3"/>
      <c r="F2287" s="3" t="s">
        <v>15</v>
      </c>
      <c r="G2287" s="3"/>
      <c r="H2287" s="3"/>
      <c r="I2287" s="3"/>
      <c r="J2287" s="3"/>
      <c r="K2287" s="3" t="s">
        <v>104</v>
      </c>
    </row>
    <row r="2288" spans="1:11" ht="15.6" x14ac:dyDescent="0.3">
      <c r="A2288" s="4"/>
      <c r="B2288" s="5"/>
      <c r="G2288" s="4"/>
    </row>
    <row r="2289" spans="1:11" ht="15.6" x14ac:dyDescent="0.3">
      <c r="A2289" s="1" t="s">
        <v>0</v>
      </c>
      <c r="B2289" s="1" t="s">
        <v>176</v>
      </c>
    </row>
    <row r="2290" spans="1:11" x14ac:dyDescent="0.3">
      <c r="A2290" t="s">
        <v>11</v>
      </c>
      <c r="B2290" t="s">
        <v>70</v>
      </c>
    </row>
    <row r="2291" spans="1:11" x14ac:dyDescent="0.3">
      <c r="A2291" t="s">
        <v>1</v>
      </c>
      <c r="B2291">
        <v>1</v>
      </c>
    </row>
    <row r="2292" spans="1:11" ht="15.6" x14ac:dyDescent="0.3">
      <c r="A2292" t="s">
        <v>2</v>
      </c>
      <c r="B2292" s="4" t="s">
        <v>152</v>
      </c>
    </row>
    <row r="2293" spans="1:11" x14ac:dyDescent="0.3">
      <c r="A2293" t="s">
        <v>4</v>
      </c>
      <c r="B2293" t="s">
        <v>5</v>
      </c>
    </row>
    <row r="2294" spans="1:11" x14ac:dyDescent="0.3">
      <c r="A2294" t="s">
        <v>6</v>
      </c>
      <c r="B2294" t="s">
        <v>14</v>
      </c>
    </row>
    <row r="2295" spans="1:11" ht="15.6" x14ac:dyDescent="0.3">
      <c r="A2295" s="1" t="s">
        <v>8</v>
      </c>
    </row>
    <row r="2296" spans="1:11" x14ac:dyDescent="0.3">
      <c r="A2296" t="s">
        <v>9</v>
      </c>
      <c r="B2296" t="s">
        <v>10</v>
      </c>
      <c r="C2296" t="s">
        <v>11</v>
      </c>
      <c r="D2296" t="s">
        <v>6</v>
      </c>
      <c r="E2296" t="s">
        <v>12</v>
      </c>
      <c r="F2296" t="s">
        <v>4</v>
      </c>
      <c r="G2296" t="s">
        <v>85</v>
      </c>
      <c r="H2296" t="s">
        <v>86</v>
      </c>
      <c r="I2296" t="s">
        <v>87</v>
      </c>
      <c r="J2296" t="s">
        <v>46</v>
      </c>
      <c r="K2296" t="s">
        <v>2</v>
      </c>
    </row>
    <row r="2297" spans="1:11" ht="15.6" x14ac:dyDescent="0.3">
      <c r="A2297" s="3" t="s">
        <v>176</v>
      </c>
      <c r="B2297" s="3">
        <v>1</v>
      </c>
      <c r="C2297" t="s">
        <v>70</v>
      </c>
      <c r="D2297" s="3" t="s">
        <v>14</v>
      </c>
      <c r="E2297" s="3"/>
      <c r="F2297" s="3" t="s">
        <v>21</v>
      </c>
      <c r="G2297" s="3"/>
      <c r="H2297" s="3"/>
      <c r="I2297" s="3">
        <v>100</v>
      </c>
      <c r="J2297" s="3" t="s">
        <v>88</v>
      </c>
      <c r="K2297" s="4" t="s">
        <v>152</v>
      </c>
    </row>
    <row r="2298" spans="1:11" x14ac:dyDescent="0.3">
      <c r="A2298" s="3" t="s">
        <v>124</v>
      </c>
      <c r="B2298" s="3">
        <v>1.00057</v>
      </c>
      <c r="C2298" t="s">
        <v>70</v>
      </c>
      <c r="D2298" s="3" t="s">
        <v>14</v>
      </c>
      <c r="E2298" s="3"/>
      <c r="F2298" s="3" t="s">
        <v>15</v>
      </c>
      <c r="G2298" s="3"/>
      <c r="H2298" s="3"/>
      <c r="I2298" s="3"/>
      <c r="J2298" s="3"/>
      <c r="K2298" s="3" t="s">
        <v>149</v>
      </c>
    </row>
    <row r="2299" spans="1:11" x14ac:dyDescent="0.3">
      <c r="A2299" t="s">
        <v>54</v>
      </c>
      <c r="B2299" s="3">
        <v>6.7000000000000002E-3</v>
      </c>
      <c r="C2299" t="s">
        <v>70</v>
      </c>
      <c r="D2299" s="3" t="s">
        <v>7</v>
      </c>
      <c r="E2299" s="3"/>
      <c r="F2299" s="3" t="s">
        <v>15</v>
      </c>
      <c r="G2299" s="3"/>
      <c r="H2299" s="3"/>
      <c r="I2299" s="3"/>
      <c r="J2299" s="3"/>
      <c r="K2299" s="3" t="s">
        <v>24</v>
      </c>
    </row>
    <row r="2300" spans="1:11" x14ac:dyDescent="0.3">
      <c r="A2300" s="3" t="s">
        <v>89</v>
      </c>
      <c r="B2300" s="3">
        <v>-1.6799999999999999E-4</v>
      </c>
      <c r="C2300" s="3" t="s">
        <v>51</v>
      </c>
      <c r="D2300" s="3" t="s">
        <v>14</v>
      </c>
      <c r="E2300" s="3"/>
      <c r="F2300" s="3" t="s">
        <v>15</v>
      </c>
      <c r="G2300" s="3"/>
      <c r="H2300" s="3"/>
      <c r="I2300" s="3"/>
      <c r="J2300" s="3"/>
      <c r="K2300" s="3" t="s">
        <v>90</v>
      </c>
    </row>
    <row r="2301" spans="1:11" x14ac:dyDescent="0.3">
      <c r="A2301" s="3" t="s">
        <v>91</v>
      </c>
      <c r="B2301" s="6">
        <v>5.8399999999999999E-4</v>
      </c>
      <c r="C2301" s="3" t="s">
        <v>51</v>
      </c>
      <c r="D2301" s="3" t="s">
        <v>17</v>
      </c>
      <c r="E2301" s="3"/>
      <c r="F2301" s="3" t="s">
        <v>15</v>
      </c>
      <c r="G2301" s="3"/>
      <c r="H2301" s="3"/>
      <c r="I2301" s="3"/>
      <c r="J2301" s="3"/>
      <c r="K2301" s="3" t="s">
        <v>92</v>
      </c>
    </row>
    <row r="2302" spans="1:11" x14ac:dyDescent="0.3">
      <c r="A2302" s="3" t="s">
        <v>93</v>
      </c>
      <c r="B2302" s="6">
        <v>2.5999999999999998E-10</v>
      </c>
      <c r="C2302" s="3" t="s">
        <v>51</v>
      </c>
      <c r="D2302" s="3" t="s">
        <v>6</v>
      </c>
      <c r="E2302" s="3"/>
      <c r="F2302" s="3" t="s">
        <v>15</v>
      </c>
      <c r="G2302" s="3"/>
      <c r="H2302" s="3"/>
      <c r="I2302" s="3"/>
      <c r="J2302" s="3"/>
      <c r="K2302" s="3" t="s">
        <v>94</v>
      </c>
    </row>
    <row r="2303" spans="1:11" x14ac:dyDescent="0.3">
      <c r="A2303" s="3" t="s">
        <v>95</v>
      </c>
      <c r="B2303" s="6">
        <v>-6.2700000000000001E-6</v>
      </c>
      <c r="C2303" s="3" t="s">
        <v>51</v>
      </c>
      <c r="D2303" s="3" t="s">
        <v>14</v>
      </c>
      <c r="E2303" s="3"/>
      <c r="F2303" s="3" t="s">
        <v>15</v>
      </c>
      <c r="G2303" s="3"/>
      <c r="H2303" s="3"/>
      <c r="I2303" s="3"/>
      <c r="J2303" s="3"/>
      <c r="K2303" s="3" t="s">
        <v>96</v>
      </c>
    </row>
    <row r="2304" spans="1:11" x14ac:dyDescent="0.3">
      <c r="A2304" s="3" t="s">
        <v>97</v>
      </c>
      <c r="B2304" s="6">
        <v>-7.4999999999999993E-5</v>
      </c>
      <c r="C2304" s="3" t="s">
        <v>51</v>
      </c>
      <c r="D2304" s="3" t="s">
        <v>39</v>
      </c>
      <c r="E2304" s="3"/>
      <c r="F2304" s="3" t="s">
        <v>15</v>
      </c>
      <c r="G2304" s="3"/>
      <c r="H2304" s="3"/>
      <c r="I2304" s="3"/>
      <c r="J2304" s="3"/>
      <c r="K2304" s="3" t="s">
        <v>98</v>
      </c>
    </row>
    <row r="2305" spans="1:11" x14ac:dyDescent="0.3">
      <c r="A2305" s="3" t="s">
        <v>82</v>
      </c>
      <c r="B2305" s="6">
        <v>6.8900000000000005E-4</v>
      </c>
      <c r="C2305" s="3" t="s">
        <v>51</v>
      </c>
      <c r="D2305" s="3" t="s">
        <v>14</v>
      </c>
      <c r="E2305" s="3"/>
      <c r="F2305" s="3" t="s">
        <v>15</v>
      </c>
      <c r="G2305" s="3"/>
      <c r="H2305" s="3"/>
      <c r="I2305" s="3"/>
      <c r="J2305" s="3"/>
      <c r="K2305" s="3" t="s">
        <v>84</v>
      </c>
    </row>
    <row r="2306" spans="1:11" x14ac:dyDescent="0.3">
      <c r="A2306" s="3" t="s">
        <v>99</v>
      </c>
      <c r="B2306" s="3">
        <v>3.3599999999999998E-2</v>
      </c>
      <c r="C2306" s="3" t="s">
        <v>51</v>
      </c>
      <c r="D2306" s="3" t="s">
        <v>100</v>
      </c>
      <c r="E2306" s="3"/>
      <c r="F2306" s="3" t="s">
        <v>15</v>
      </c>
      <c r="G2306" s="3"/>
      <c r="H2306" s="3"/>
      <c r="I2306" s="3"/>
      <c r="J2306" s="3"/>
      <c r="K2306" s="3" t="s">
        <v>101</v>
      </c>
    </row>
    <row r="2307" spans="1:11" x14ac:dyDescent="0.3">
      <c r="A2307" s="3" t="s">
        <v>102</v>
      </c>
      <c r="B2307" s="3">
        <v>3.2599999999999997E-2</v>
      </c>
      <c r="C2307" s="3" t="s">
        <v>51</v>
      </c>
      <c r="D2307" s="3" t="s">
        <v>100</v>
      </c>
      <c r="E2307" s="3"/>
      <c r="F2307" s="3" t="s">
        <v>15</v>
      </c>
      <c r="G2307" s="3"/>
      <c r="H2307" s="3"/>
      <c r="I2307" s="3"/>
      <c r="J2307" s="3"/>
      <c r="K2307" s="3" t="s">
        <v>103</v>
      </c>
    </row>
    <row r="2308" spans="1:11" x14ac:dyDescent="0.3">
      <c r="A2308" s="3" t="s">
        <v>107</v>
      </c>
      <c r="B2308" s="6">
        <v>-6.8899999999999999E-7</v>
      </c>
      <c r="C2308" s="3" t="s">
        <v>51</v>
      </c>
      <c r="D2308" s="3" t="s">
        <v>39</v>
      </c>
      <c r="E2308" s="3"/>
      <c r="F2308" s="3" t="s">
        <v>15</v>
      </c>
      <c r="G2308" s="3"/>
      <c r="H2308" s="3"/>
      <c r="I2308" s="3"/>
      <c r="J2308" s="3"/>
      <c r="K2308" s="3" t="s">
        <v>104</v>
      </c>
    </row>
    <row r="2309" spans="1:11" ht="15.6" x14ac:dyDescent="0.3">
      <c r="A2309" s="4"/>
      <c r="B2309" s="5"/>
      <c r="G2309" s="4"/>
    </row>
    <row r="2310" spans="1:11" ht="15.6" x14ac:dyDescent="0.3">
      <c r="A2310" s="1" t="s">
        <v>0</v>
      </c>
      <c r="B2310" s="1" t="s">
        <v>177</v>
      </c>
    </row>
    <row r="2311" spans="1:11" x14ac:dyDescent="0.3">
      <c r="A2311" t="s">
        <v>11</v>
      </c>
      <c r="B2311" t="s">
        <v>70</v>
      </c>
    </row>
    <row r="2312" spans="1:11" x14ac:dyDescent="0.3">
      <c r="A2312" t="s">
        <v>1</v>
      </c>
      <c r="B2312">
        <v>1</v>
      </c>
    </row>
    <row r="2313" spans="1:11" ht="15.6" x14ac:dyDescent="0.3">
      <c r="A2313" t="s">
        <v>2</v>
      </c>
      <c r="B2313" s="4" t="s">
        <v>153</v>
      </c>
    </row>
    <row r="2314" spans="1:11" x14ac:dyDescent="0.3">
      <c r="A2314" t="s">
        <v>4</v>
      </c>
      <c r="B2314" t="s">
        <v>5</v>
      </c>
    </row>
    <row r="2315" spans="1:11" x14ac:dyDescent="0.3">
      <c r="A2315" t="s">
        <v>6</v>
      </c>
      <c r="B2315" t="s">
        <v>14</v>
      </c>
    </row>
    <row r="2316" spans="1:11" ht="15.6" x14ac:dyDescent="0.3">
      <c r="A2316" s="1" t="s">
        <v>8</v>
      </c>
    </row>
    <row r="2317" spans="1:11" x14ac:dyDescent="0.3">
      <c r="A2317" t="s">
        <v>9</v>
      </c>
      <c r="B2317" t="s">
        <v>10</v>
      </c>
      <c r="C2317" t="s">
        <v>11</v>
      </c>
      <c r="D2317" t="s">
        <v>6</v>
      </c>
      <c r="E2317" t="s">
        <v>12</v>
      </c>
      <c r="F2317" t="s">
        <v>4</v>
      </c>
      <c r="G2317" t="s">
        <v>85</v>
      </c>
      <c r="H2317" t="s">
        <v>86</v>
      </c>
      <c r="I2317" t="s">
        <v>87</v>
      </c>
      <c r="J2317" t="s">
        <v>46</v>
      </c>
      <c r="K2317" t="s">
        <v>2</v>
      </c>
    </row>
    <row r="2318" spans="1:11" ht="15.6" x14ac:dyDescent="0.3">
      <c r="A2318" s="3" t="s">
        <v>177</v>
      </c>
      <c r="B2318" s="3">
        <v>1</v>
      </c>
      <c r="C2318" t="s">
        <v>70</v>
      </c>
      <c r="D2318" s="3" t="s">
        <v>14</v>
      </c>
      <c r="E2318" s="3"/>
      <c r="F2318" s="3" t="s">
        <v>21</v>
      </c>
      <c r="G2318" s="3"/>
      <c r="H2318" s="3"/>
      <c r="I2318" s="3">
        <v>100</v>
      </c>
      <c r="J2318" s="3" t="s">
        <v>88</v>
      </c>
      <c r="K2318" s="4" t="s">
        <v>154</v>
      </c>
    </row>
    <row r="2319" spans="1:11" x14ac:dyDescent="0.3">
      <c r="A2319" s="3" t="s">
        <v>125</v>
      </c>
      <c r="B2319" s="3">
        <v>1.00057</v>
      </c>
      <c r="C2319" t="s">
        <v>70</v>
      </c>
      <c r="D2319" s="3" t="s">
        <v>14</v>
      </c>
      <c r="E2319" s="3"/>
      <c r="F2319" s="3" t="s">
        <v>15</v>
      </c>
      <c r="G2319" s="3"/>
      <c r="H2319" s="3"/>
      <c r="I2319" s="3"/>
      <c r="J2319" s="3"/>
      <c r="K2319" s="3" t="s">
        <v>150</v>
      </c>
    </row>
    <row r="2320" spans="1:11" x14ac:dyDescent="0.3">
      <c r="A2320" t="s">
        <v>54</v>
      </c>
      <c r="B2320" s="3">
        <v>6.7000000000000002E-3</v>
      </c>
      <c r="C2320" t="s">
        <v>70</v>
      </c>
      <c r="D2320" s="3" t="s">
        <v>7</v>
      </c>
      <c r="E2320" s="3"/>
      <c r="F2320" s="3" t="s">
        <v>15</v>
      </c>
      <c r="G2320" s="3"/>
      <c r="H2320" s="3"/>
      <c r="I2320" s="3"/>
      <c r="J2320" s="3"/>
      <c r="K2320" s="3" t="s">
        <v>24</v>
      </c>
    </row>
    <row r="2321" spans="1:11" x14ac:dyDescent="0.3">
      <c r="A2321" s="3" t="s">
        <v>89</v>
      </c>
      <c r="B2321" s="3">
        <v>-1.6799999999999999E-4</v>
      </c>
      <c r="C2321" s="3" t="s">
        <v>51</v>
      </c>
      <c r="D2321" s="3" t="s">
        <v>14</v>
      </c>
      <c r="E2321" s="3"/>
      <c r="F2321" s="3" t="s">
        <v>15</v>
      </c>
      <c r="G2321" s="3"/>
      <c r="H2321" s="3"/>
      <c r="I2321" s="3"/>
      <c r="J2321" s="3"/>
      <c r="K2321" s="3" t="s">
        <v>90</v>
      </c>
    </row>
    <row r="2322" spans="1:11" x14ac:dyDescent="0.3">
      <c r="A2322" s="3" t="s">
        <v>91</v>
      </c>
      <c r="B2322" s="6">
        <v>5.8399999999999999E-4</v>
      </c>
      <c r="C2322" s="3" t="s">
        <v>51</v>
      </c>
      <c r="D2322" s="3" t="s">
        <v>17</v>
      </c>
      <c r="E2322" s="3"/>
      <c r="F2322" s="3" t="s">
        <v>15</v>
      </c>
      <c r="G2322" s="3"/>
      <c r="H2322" s="3"/>
      <c r="I2322" s="3"/>
      <c r="J2322" s="3"/>
      <c r="K2322" s="3" t="s">
        <v>92</v>
      </c>
    </row>
    <row r="2323" spans="1:11" x14ac:dyDescent="0.3">
      <c r="A2323" s="3" t="s">
        <v>93</v>
      </c>
      <c r="B2323" s="6">
        <v>2.5999999999999998E-10</v>
      </c>
      <c r="C2323" s="3" t="s">
        <v>51</v>
      </c>
      <c r="D2323" s="3" t="s">
        <v>6</v>
      </c>
      <c r="E2323" s="3"/>
      <c r="F2323" s="3" t="s">
        <v>15</v>
      </c>
      <c r="G2323" s="3"/>
      <c r="H2323" s="3"/>
      <c r="I2323" s="3"/>
      <c r="J2323" s="3"/>
      <c r="K2323" s="3" t="s">
        <v>94</v>
      </c>
    </row>
    <row r="2324" spans="1:11" x14ac:dyDescent="0.3">
      <c r="A2324" s="3" t="s">
        <v>95</v>
      </c>
      <c r="B2324" s="6">
        <v>-6.2700000000000001E-6</v>
      </c>
      <c r="C2324" s="3" t="s">
        <v>51</v>
      </c>
      <c r="D2324" s="3" t="s">
        <v>14</v>
      </c>
      <c r="E2324" s="3"/>
      <c r="F2324" s="3" t="s">
        <v>15</v>
      </c>
      <c r="G2324" s="3"/>
      <c r="H2324" s="3"/>
      <c r="I2324" s="3"/>
      <c r="J2324" s="3"/>
      <c r="K2324" s="3" t="s">
        <v>96</v>
      </c>
    </row>
    <row r="2325" spans="1:11" x14ac:dyDescent="0.3">
      <c r="A2325" s="3" t="s">
        <v>97</v>
      </c>
      <c r="B2325" s="6">
        <v>-7.4999999999999993E-5</v>
      </c>
      <c r="C2325" s="3" t="s">
        <v>51</v>
      </c>
      <c r="D2325" s="3" t="s">
        <v>39</v>
      </c>
      <c r="E2325" s="3"/>
      <c r="F2325" s="3" t="s">
        <v>15</v>
      </c>
      <c r="G2325" s="3"/>
      <c r="H2325" s="3"/>
      <c r="I2325" s="3"/>
      <c r="J2325" s="3"/>
      <c r="K2325" s="3" t="s">
        <v>98</v>
      </c>
    </row>
    <row r="2326" spans="1:11" x14ac:dyDescent="0.3">
      <c r="A2326" s="3" t="s">
        <v>82</v>
      </c>
      <c r="B2326" s="6">
        <v>6.8900000000000005E-4</v>
      </c>
      <c r="C2326" s="3" t="s">
        <v>51</v>
      </c>
      <c r="D2326" s="3" t="s">
        <v>14</v>
      </c>
      <c r="E2326" s="3"/>
      <c r="F2326" s="3" t="s">
        <v>15</v>
      </c>
      <c r="G2326" s="3"/>
      <c r="H2326" s="3"/>
      <c r="I2326" s="3"/>
      <c r="J2326" s="3"/>
      <c r="K2326" s="3" t="s">
        <v>84</v>
      </c>
    </row>
    <row r="2327" spans="1:11" x14ac:dyDescent="0.3">
      <c r="A2327" s="3" t="s">
        <v>99</v>
      </c>
      <c r="B2327" s="3">
        <v>3.3599999999999998E-2</v>
      </c>
      <c r="C2327" s="3" t="s">
        <v>51</v>
      </c>
      <c r="D2327" s="3" t="s">
        <v>100</v>
      </c>
      <c r="E2327" s="3"/>
      <c r="F2327" s="3" t="s">
        <v>15</v>
      </c>
      <c r="G2327" s="3"/>
      <c r="H2327" s="3"/>
      <c r="I2327" s="3"/>
      <c r="J2327" s="3"/>
      <c r="K2327" s="3" t="s">
        <v>101</v>
      </c>
    </row>
    <row r="2328" spans="1:11" x14ac:dyDescent="0.3">
      <c r="A2328" s="3" t="s">
        <v>102</v>
      </c>
      <c r="B2328" s="3">
        <v>3.2599999999999997E-2</v>
      </c>
      <c r="C2328" s="3" t="s">
        <v>51</v>
      </c>
      <c r="D2328" s="3" t="s">
        <v>100</v>
      </c>
      <c r="E2328" s="3"/>
      <c r="F2328" s="3" t="s">
        <v>15</v>
      </c>
      <c r="G2328" s="3"/>
      <c r="H2328" s="3"/>
      <c r="I2328" s="3"/>
      <c r="J2328" s="3"/>
      <c r="K2328" s="3" t="s">
        <v>103</v>
      </c>
    </row>
    <row r="2329" spans="1:11" x14ac:dyDescent="0.3">
      <c r="A2329" s="3" t="s">
        <v>107</v>
      </c>
      <c r="B2329" s="6">
        <v>-6.8899999999999999E-7</v>
      </c>
      <c r="C2329" s="3" t="s">
        <v>51</v>
      </c>
      <c r="D2329" s="3" t="s">
        <v>39</v>
      </c>
      <c r="E2329" s="3"/>
      <c r="F2329" s="3" t="s">
        <v>15</v>
      </c>
      <c r="G2329" s="3"/>
      <c r="H2329" s="3"/>
      <c r="I2329" s="3"/>
      <c r="J2329" s="3"/>
      <c r="K2329" s="3" t="s">
        <v>104</v>
      </c>
    </row>
    <row r="2330" spans="1:11" ht="15.6" x14ac:dyDescent="0.3">
      <c r="A2330" s="4"/>
      <c r="B2330" s="5"/>
      <c r="G2330" s="4"/>
    </row>
    <row r="2331" spans="1:11" ht="15.6" x14ac:dyDescent="0.3">
      <c r="A2331" s="1" t="s">
        <v>0</v>
      </c>
      <c r="B2331" s="1" t="s">
        <v>178</v>
      </c>
    </row>
    <row r="2332" spans="1:11" x14ac:dyDescent="0.3">
      <c r="A2332" t="s">
        <v>11</v>
      </c>
      <c r="B2332" t="s">
        <v>70</v>
      </c>
    </row>
    <row r="2333" spans="1:11" x14ac:dyDescent="0.3">
      <c r="A2333" t="s">
        <v>1</v>
      </c>
      <c r="B2333">
        <v>1</v>
      </c>
    </row>
    <row r="2334" spans="1:11" ht="15.6" x14ac:dyDescent="0.3">
      <c r="A2334" t="s">
        <v>2</v>
      </c>
      <c r="B2334" s="4" t="s">
        <v>106</v>
      </c>
    </row>
    <row r="2335" spans="1:11" x14ac:dyDescent="0.3">
      <c r="A2335" t="s">
        <v>4</v>
      </c>
      <c r="B2335" t="s">
        <v>5</v>
      </c>
    </row>
    <row r="2336" spans="1:11" x14ac:dyDescent="0.3">
      <c r="A2336" t="s">
        <v>6</v>
      </c>
      <c r="B2336" t="s">
        <v>14</v>
      </c>
    </row>
    <row r="2337" spans="1:11" ht="15.6" x14ac:dyDescent="0.3">
      <c r="A2337" s="1" t="s">
        <v>8</v>
      </c>
    </row>
    <row r="2338" spans="1:11" x14ac:dyDescent="0.3">
      <c r="A2338" t="s">
        <v>9</v>
      </c>
      <c r="B2338" t="s">
        <v>10</v>
      </c>
      <c r="C2338" t="s">
        <v>11</v>
      </c>
      <c r="D2338" t="s">
        <v>6</v>
      </c>
      <c r="E2338" t="s">
        <v>12</v>
      </c>
      <c r="F2338" t="s">
        <v>4</v>
      </c>
      <c r="G2338" t="s">
        <v>85</v>
      </c>
      <c r="H2338" t="s">
        <v>86</v>
      </c>
      <c r="I2338" t="s">
        <v>87</v>
      </c>
      <c r="J2338" t="s">
        <v>46</v>
      </c>
      <c r="K2338" t="s">
        <v>2</v>
      </c>
    </row>
    <row r="2339" spans="1:11" x14ac:dyDescent="0.3">
      <c r="A2339" s="3" t="s">
        <v>178</v>
      </c>
      <c r="B2339" s="3">
        <v>1</v>
      </c>
      <c r="C2339" t="s">
        <v>70</v>
      </c>
      <c r="D2339" s="3" t="s">
        <v>14</v>
      </c>
      <c r="E2339" s="3"/>
      <c r="F2339" s="3" t="s">
        <v>21</v>
      </c>
      <c r="G2339" s="3"/>
      <c r="H2339" s="3"/>
      <c r="I2339" s="3">
        <v>100</v>
      </c>
      <c r="J2339" s="3" t="s">
        <v>88</v>
      </c>
      <c r="K2339" s="3" t="s">
        <v>106</v>
      </c>
    </row>
    <row r="2340" spans="1:11" x14ac:dyDescent="0.3">
      <c r="A2340" s="3" t="s">
        <v>108</v>
      </c>
      <c r="B2340" s="3">
        <v>1.00057</v>
      </c>
      <c r="C2340" t="s">
        <v>70</v>
      </c>
      <c r="D2340" s="3" t="s">
        <v>14</v>
      </c>
      <c r="E2340" s="3"/>
      <c r="F2340" s="3" t="s">
        <v>15</v>
      </c>
      <c r="G2340" s="3"/>
      <c r="H2340" s="3"/>
      <c r="I2340" s="3"/>
      <c r="J2340" s="3"/>
      <c r="K2340" s="3" t="s">
        <v>148</v>
      </c>
    </row>
    <row r="2341" spans="1:11" x14ac:dyDescent="0.3">
      <c r="A2341" t="s">
        <v>54</v>
      </c>
      <c r="B2341" s="3">
        <v>6.7000000000000002E-3</v>
      </c>
      <c r="C2341" t="s">
        <v>70</v>
      </c>
      <c r="D2341" s="3" t="s">
        <v>7</v>
      </c>
      <c r="E2341" s="3"/>
      <c r="F2341" s="3" t="s">
        <v>15</v>
      </c>
      <c r="G2341" s="3"/>
      <c r="H2341" s="3"/>
      <c r="I2341" s="3"/>
      <c r="J2341" s="3"/>
      <c r="K2341" s="3" t="s">
        <v>24</v>
      </c>
    </row>
    <row r="2342" spans="1:11" x14ac:dyDescent="0.3">
      <c r="A2342" s="3" t="s">
        <v>89</v>
      </c>
      <c r="B2342" s="3">
        <v>-1.6799999999999999E-4</v>
      </c>
      <c r="C2342" s="3" t="s">
        <v>51</v>
      </c>
      <c r="D2342" s="3" t="s">
        <v>14</v>
      </c>
      <c r="E2342" s="3"/>
      <c r="F2342" s="3" t="s">
        <v>15</v>
      </c>
      <c r="G2342" s="3"/>
      <c r="H2342" s="3"/>
      <c r="I2342" s="3"/>
      <c r="J2342" s="3"/>
      <c r="K2342" s="3" t="s">
        <v>90</v>
      </c>
    </row>
    <row r="2343" spans="1:11" x14ac:dyDescent="0.3">
      <c r="A2343" s="3" t="s">
        <v>91</v>
      </c>
      <c r="B2343" s="6">
        <v>5.8399999999999999E-4</v>
      </c>
      <c r="C2343" s="3" t="s">
        <v>51</v>
      </c>
      <c r="D2343" s="3" t="s">
        <v>17</v>
      </c>
      <c r="E2343" s="3"/>
      <c r="F2343" s="3" t="s">
        <v>15</v>
      </c>
      <c r="G2343" s="3"/>
      <c r="H2343" s="3"/>
      <c r="I2343" s="3"/>
      <c r="J2343" s="3"/>
      <c r="K2343" s="3" t="s">
        <v>92</v>
      </c>
    </row>
    <row r="2344" spans="1:11" x14ac:dyDescent="0.3">
      <c r="A2344" s="3" t="s">
        <v>93</v>
      </c>
      <c r="B2344" s="6">
        <v>2.5999999999999998E-10</v>
      </c>
      <c r="C2344" s="3" t="s">
        <v>51</v>
      </c>
      <c r="D2344" s="3" t="s">
        <v>6</v>
      </c>
      <c r="E2344" s="3"/>
      <c r="F2344" s="3" t="s">
        <v>15</v>
      </c>
      <c r="G2344" s="3"/>
      <c r="H2344" s="3"/>
      <c r="I2344" s="3"/>
      <c r="J2344" s="3"/>
      <c r="K2344" s="3" t="s">
        <v>94</v>
      </c>
    </row>
    <row r="2345" spans="1:11" x14ac:dyDescent="0.3">
      <c r="A2345" s="3" t="s">
        <v>95</v>
      </c>
      <c r="B2345" s="6">
        <v>-6.2700000000000001E-6</v>
      </c>
      <c r="C2345" s="3" t="s">
        <v>51</v>
      </c>
      <c r="D2345" s="3" t="s">
        <v>14</v>
      </c>
      <c r="E2345" s="3"/>
      <c r="F2345" s="3" t="s">
        <v>15</v>
      </c>
      <c r="G2345" s="3"/>
      <c r="H2345" s="3"/>
      <c r="I2345" s="3"/>
      <c r="J2345" s="3"/>
      <c r="K2345" s="3" t="s">
        <v>96</v>
      </c>
    </row>
    <row r="2346" spans="1:11" x14ac:dyDescent="0.3">
      <c r="A2346" s="3" t="s">
        <v>97</v>
      </c>
      <c r="B2346" s="6">
        <v>-7.4999999999999993E-5</v>
      </c>
      <c r="C2346" s="3" t="s">
        <v>51</v>
      </c>
      <c r="D2346" s="3" t="s">
        <v>39</v>
      </c>
      <c r="E2346" s="3"/>
      <c r="F2346" s="3" t="s">
        <v>15</v>
      </c>
      <c r="G2346" s="3"/>
      <c r="H2346" s="3"/>
      <c r="I2346" s="3"/>
      <c r="J2346" s="3"/>
      <c r="K2346" s="3" t="s">
        <v>98</v>
      </c>
    </row>
    <row r="2347" spans="1:11" x14ac:dyDescent="0.3">
      <c r="A2347" s="3" t="s">
        <v>82</v>
      </c>
      <c r="B2347" s="6">
        <v>6.8900000000000005E-4</v>
      </c>
      <c r="C2347" s="3" t="s">
        <v>51</v>
      </c>
      <c r="D2347" s="3" t="s">
        <v>14</v>
      </c>
      <c r="E2347" s="3"/>
      <c r="F2347" s="3" t="s">
        <v>15</v>
      </c>
      <c r="G2347" s="3"/>
      <c r="H2347" s="3"/>
      <c r="I2347" s="3"/>
      <c r="J2347" s="3"/>
      <c r="K2347" s="3" t="s">
        <v>84</v>
      </c>
    </row>
    <row r="2348" spans="1:11" x14ac:dyDescent="0.3">
      <c r="A2348" s="3" t="s">
        <v>99</v>
      </c>
      <c r="B2348" s="3">
        <v>3.3599999999999998E-2</v>
      </c>
      <c r="C2348" s="3" t="s">
        <v>51</v>
      </c>
      <c r="D2348" s="3" t="s">
        <v>100</v>
      </c>
      <c r="E2348" s="3"/>
      <c r="F2348" s="3" t="s">
        <v>15</v>
      </c>
      <c r="G2348" s="3"/>
      <c r="H2348" s="3"/>
      <c r="I2348" s="3"/>
      <c r="J2348" s="3"/>
      <c r="K2348" s="3" t="s">
        <v>101</v>
      </c>
    </row>
    <row r="2349" spans="1:11" x14ac:dyDescent="0.3">
      <c r="A2349" s="3" t="s">
        <v>102</v>
      </c>
      <c r="B2349" s="3">
        <v>3.2599999999999997E-2</v>
      </c>
      <c r="C2349" s="3" t="s">
        <v>51</v>
      </c>
      <c r="D2349" s="3" t="s">
        <v>100</v>
      </c>
      <c r="E2349" s="3"/>
      <c r="F2349" s="3" t="s">
        <v>15</v>
      </c>
      <c r="G2349" s="3"/>
      <c r="H2349" s="3"/>
      <c r="I2349" s="3"/>
      <c r="J2349" s="3"/>
      <c r="K2349" s="3" t="s">
        <v>103</v>
      </c>
    </row>
    <row r="2350" spans="1:11" x14ac:dyDescent="0.3">
      <c r="A2350" s="3" t="s">
        <v>107</v>
      </c>
      <c r="B2350" s="6">
        <v>-6.8899999999999999E-7</v>
      </c>
      <c r="C2350" s="3" t="s">
        <v>51</v>
      </c>
      <c r="D2350" s="3" t="s">
        <v>39</v>
      </c>
      <c r="E2350" s="3"/>
      <c r="F2350" s="3" t="s">
        <v>15</v>
      </c>
      <c r="G2350" s="3"/>
      <c r="H2350" s="3"/>
      <c r="I2350" s="3"/>
      <c r="J2350" s="3"/>
      <c r="K2350" s="3" t="s">
        <v>104</v>
      </c>
    </row>
    <row r="2353" spans="1:9" x14ac:dyDescent="0.3">
      <c r="A2353" s="2" t="s">
        <v>0</v>
      </c>
      <c r="B2353" s="2" t="s">
        <v>108</v>
      </c>
    </row>
    <row r="2354" spans="1:9" x14ac:dyDescent="0.3">
      <c r="A2354" t="s">
        <v>1</v>
      </c>
      <c r="B2354">
        <v>1</v>
      </c>
    </row>
    <row r="2355" spans="1:9" x14ac:dyDescent="0.3">
      <c r="A2355" t="s">
        <v>2</v>
      </c>
      <c r="B2355" s="3" t="s">
        <v>148</v>
      </c>
    </row>
    <row r="2356" spans="1:9" x14ac:dyDescent="0.3">
      <c r="A2356" t="s">
        <v>4</v>
      </c>
      <c r="B2356" t="s">
        <v>5</v>
      </c>
    </row>
    <row r="2357" spans="1:9" x14ac:dyDescent="0.3">
      <c r="A2357" t="s">
        <v>6</v>
      </c>
      <c r="B2357" t="s">
        <v>14</v>
      </c>
    </row>
    <row r="2358" spans="1:9" x14ac:dyDescent="0.3">
      <c r="A2358" t="s">
        <v>11</v>
      </c>
      <c r="B2358" t="s">
        <v>70</v>
      </c>
    </row>
    <row r="2359" spans="1:9" x14ac:dyDescent="0.3">
      <c r="A2359" t="s">
        <v>46</v>
      </c>
      <c r="B2359" t="s">
        <v>126</v>
      </c>
    </row>
    <row r="2360" spans="1:9" x14ac:dyDescent="0.3">
      <c r="A2360" t="s">
        <v>26</v>
      </c>
      <c r="B2360" s="7" t="s">
        <v>120</v>
      </c>
    </row>
    <row r="2361" spans="1:9" x14ac:dyDescent="0.3">
      <c r="A2361" s="2" t="s">
        <v>8</v>
      </c>
    </row>
    <row r="2362" spans="1:9" x14ac:dyDescent="0.3">
      <c r="A2362" s="2" t="s">
        <v>9</v>
      </c>
      <c r="B2362" s="2" t="s">
        <v>10</v>
      </c>
      <c r="C2362" s="2" t="s">
        <v>11</v>
      </c>
      <c r="D2362" s="2" t="s">
        <v>6</v>
      </c>
      <c r="E2362" s="2" t="s">
        <v>12</v>
      </c>
      <c r="F2362" s="2" t="s">
        <v>4</v>
      </c>
      <c r="G2362" s="2" t="s">
        <v>25</v>
      </c>
      <c r="H2362" s="2" t="s">
        <v>2</v>
      </c>
      <c r="I2362" s="2" t="s">
        <v>46</v>
      </c>
    </row>
    <row r="2363" spans="1:9" x14ac:dyDescent="0.3">
      <c r="A2363" s="3" t="s">
        <v>108</v>
      </c>
      <c r="B2363" s="3">
        <v>1</v>
      </c>
      <c r="C2363" t="s">
        <v>70</v>
      </c>
      <c r="D2363" t="s">
        <v>14</v>
      </c>
      <c r="E2363" s="2"/>
      <c r="F2363" s="3" t="s">
        <v>21</v>
      </c>
      <c r="G2363" t="s">
        <v>81</v>
      </c>
      <c r="H2363" s="3" t="s">
        <v>148</v>
      </c>
    </row>
    <row r="2364" spans="1:9" x14ac:dyDescent="0.3">
      <c r="A2364" t="s">
        <v>13</v>
      </c>
      <c r="B2364" s="5">
        <v>2.4500000000000002</v>
      </c>
      <c r="C2364" t="s">
        <v>70</v>
      </c>
      <c r="D2364" t="s">
        <v>14</v>
      </c>
      <c r="F2364" t="s">
        <v>15</v>
      </c>
      <c r="G2364" t="s">
        <v>81</v>
      </c>
      <c r="H2364" t="s">
        <v>16</v>
      </c>
    </row>
    <row r="2365" spans="1:9" x14ac:dyDescent="0.3">
      <c r="A2365" t="s">
        <v>78</v>
      </c>
      <c r="B2365" s="5">
        <v>0.86</v>
      </c>
      <c r="D2365" t="s">
        <v>14</v>
      </c>
      <c r="E2365" t="s">
        <v>18</v>
      </c>
      <c r="F2365" t="s">
        <v>19</v>
      </c>
      <c r="G2365" t="s">
        <v>27</v>
      </c>
      <c r="I2365" t="s">
        <v>110</v>
      </c>
    </row>
    <row r="2366" spans="1:9" x14ac:dyDescent="0.3">
      <c r="A2366" t="s">
        <v>109</v>
      </c>
      <c r="B2366" s="5">
        <f>(2.79*10)/1000*B2364</f>
        <v>6.8354999999999999E-2</v>
      </c>
      <c r="C2366" s="3" t="s">
        <v>51</v>
      </c>
      <c r="D2366" t="s">
        <v>17</v>
      </c>
      <c r="F2366" t="s">
        <v>15</v>
      </c>
      <c r="G2366" t="s">
        <v>28</v>
      </c>
      <c r="H2366" t="s">
        <v>52</v>
      </c>
      <c r="I2366" t="s">
        <v>111</v>
      </c>
    </row>
    <row r="2367" spans="1:9" x14ac:dyDescent="0.3">
      <c r="A2367" t="s">
        <v>54</v>
      </c>
      <c r="B2367" s="5">
        <f>30/1000*B2364</f>
        <v>7.3499999999999996E-2</v>
      </c>
      <c r="C2367" s="3" t="s">
        <v>70</v>
      </c>
      <c r="D2367" t="s">
        <v>7</v>
      </c>
      <c r="F2367" t="s">
        <v>15</v>
      </c>
      <c r="G2367" t="s">
        <v>28</v>
      </c>
      <c r="H2367" t="s">
        <v>24</v>
      </c>
    </row>
    <row r="2368" spans="1:9" x14ac:dyDescent="0.3">
      <c r="A2368" t="s">
        <v>82</v>
      </c>
      <c r="B2368" s="5">
        <f>12000/1000*B2364</f>
        <v>29.400000000000002</v>
      </c>
      <c r="C2368" s="3" t="s">
        <v>51</v>
      </c>
      <c r="D2368" t="s">
        <v>14</v>
      </c>
      <c r="F2368" t="s">
        <v>15</v>
      </c>
      <c r="G2368" t="s">
        <v>28</v>
      </c>
      <c r="H2368" t="s">
        <v>84</v>
      </c>
      <c r="I2368" t="s">
        <v>113</v>
      </c>
    </row>
    <row r="2369" spans="1:9" x14ac:dyDescent="0.3">
      <c r="A2369" t="s">
        <v>112</v>
      </c>
      <c r="B2369" s="5">
        <f>50/1000*B2364</f>
        <v>0.12250000000000001</v>
      </c>
      <c r="C2369" s="3" t="s">
        <v>51</v>
      </c>
      <c r="D2369" t="s">
        <v>14</v>
      </c>
      <c r="F2369" t="s">
        <v>15</v>
      </c>
      <c r="G2369" t="s">
        <v>28</v>
      </c>
      <c r="H2369" t="s">
        <v>115</v>
      </c>
      <c r="I2369" t="s">
        <v>114</v>
      </c>
    </row>
    <row r="2370" spans="1:9" ht="15.6" x14ac:dyDescent="0.3">
      <c r="A2370" s="4" t="s">
        <v>62</v>
      </c>
      <c r="B2370" s="5">
        <f>4/1000*B2364</f>
        <v>9.8000000000000014E-3</v>
      </c>
      <c r="C2370" t="s">
        <v>70</v>
      </c>
      <c r="D2370" t="s">
        <v>14</v>
      </c>
      <c r="F2370" t="s">
        <v>15</v>
      </c>
      <c r="G2370" t="s">
        <v>28</v>
      </c>
      <c r="H2370" s="4" t="s">
        <v>62</v>
      </c>
      <c r="I2370" t="s">
        <v>116</v>
      </c>
    </row>
    <row r="2371" spans="1:9" x14ac:dyDescent="0.3">
      <c r="A2371" t="s">
        <v>117</v>
      </c>
      <c r="B2371" s="5">
        <f>45*1.25/1000*B2364</f>
        <v>0.1378125</v>
      </c>
      <c r="C2371" s="3" t="s">
        <v>51</v>
      </c>
      <c r="D2371" t="s">
        <v>14</v>
      </c>
      <c r="F2371" t="s">
        <v>15</v>
      </c>
      <c r="G2371" t="s">
        <v>28</v>
      </c>
      <c r="H2371" t="s">
        <v>118</v>
      </c>
      <c r="I2371" t="s">
        <v>119</v>
      </c>
    </row>
    <row r="2373" spans="1:9" x14ac:dyDescent="0.3">
      <c r="A2373" s="2" t="s">
        <v>0</v>
      </c>
      <c r="B2373" s="2" t="s">
        <v>121</v>
      </c>
    </row>
    <row r="2374" spans="1:9" x14ac:dyDescent="0.3">
      <c r="A2374" t="s">
        <v>1</v>
      </c>
      <c r="B2374">
        <v>1</v>
      </c>
    </row>
    <row r="2375" spans="1:9" x14ac:dyDescent="0.3">
      <c r="A2375" t="s">
        <v>2</v>
      </c>
      <c r="B2375" s="3" t="s">
        <v>80</v>
      </c>
    </row>
    <row r="2376" spans="1:9" x14ac:dyDescent="0.3">
      <c r="A2376" t="s">
        <v>4</v>
      </c>
      <c r="B2376" t="s">
        <v>5</v>
      </c>
    </row>
    <row r="2377" spans="1:9" x14ac:dyDescent="0.3">
      <c r="A2377" t="s">
        <v>6</v>
      </c>
      <c r="B2377" t="s">
        <v>14</v>
      </c>
    </row>
    <row r="2378" spans="1:9" x14ac:dyDescent="0.3">
      <c r="A2378" t="s">
        <v>11</v>
      </c>
      <c r="B2378" t="s">
        <v>70</v>
      </c>
    </row>
    <row r="2379" spans="1:9" x14ac:dyDescent="0.3">
      <c r="A2379" t="s">
        <v>46</v>
      </c>
      <c r="B2379" t="s">
        <v>127</v>
      </c>
    </row>
    <row r="2380" spans="1:9" x14ac:dyDescent="0.3">
      <c r="A2380" t="s">
        <v>26</v>
      </c>
      <c r="B2380" s="7" t="s">
        <v>120</v>
      </c>
    </row>
    <row r="2381" spans="1:9" x14ac:dyDescent="0.3">
      <c r="A2381" s="2" t="s">
        <v>8</v>
      </c>
    </row>
    <row r="2382" spans="1:9" x14ac:dyDescent="0.3">
      <c r="A2382" s="2" t="s">
        <v>9</v>
      </c>
      <c r="B2382" s="2" t="s">
        <v>10</v>
      </c>
      <c r="C2382" s="2" t="s">
        <v>11</v>
      </c>
      <c r="D2382" s="2" t="s">
        <v>6</v>
      </c>
      <c r="E2382" s="2" t="s">
        <v>12</v>
      </c>
      <c r="F2382" s="2" t="s">
        <v>4</v>
      </c>
      <c r="G2382" s="2" t="s">
        <v>25</v>
      </c>
      <c r="H2382" s="2" t="s">
        <v>2</v>
      </c>
      <c r="I2382" s="2" t="s">
        <v>46</v>
      </c>
    </row>
    <row r="2383" spans="1:9" x14ac:dyDescent="0.3">
      <c r="A2383" s="3" t="s">
        <v>121</v>
      </c>
      <c r="B2383" s="3">
        <v>1</v>
      </c>
      <c r="C2383" t="s">
        <v>70</v>
      </c>
      <c r="D2383" t="s">
        <v>14</v>
      </c>
      <c r="E2383" s="2"/>
      <c r="F2383" s="3" t="s">
        <v>21</v>
      </c>
      <c r="G2383" t="s">
        <v>81</v>
      </c>
      <c r="H2383" s="3" t="s">
        <v>80</v>
      </c>
    </row>
    <row r="2384" spans="1:9" x14ac:dyDescent="0.3">
      <c r="A2384" t="s">
        <v>13</v>
      </c>
      <c r="B2384" s="5">
        <v>2.34</v>
      </c>
      <c r="C2384" t="s">
        <v>70</v>
      </c>
      <c r="D2384" t="s">
        <v>14</v>
      </c>
      <c r="F2384" t="s">
        <v>15</v>
      </c>
      <c r="G2384" t="s">
        <v>81</v>
      </c>
      <c r="H2384" t="s">
        <v>16</v>
      </c>
    </row>
    <row r="2385" spans="1:9" x14ac:dyDescent="0.3">
      <c r="A2385" t="s">
        <v>78</v>
      </c>
      <c r="B2385" s="5">
        <v>0.46</v>
      </c>
      <c r="D2385" t="s">
        <v>14</v>
      </c>
      <c r="E2385" t="s">
        <v>18</v>
      </c>
      <c r="F2385" t="s">
        <v>19</v>
      </c>
      <c r="G2385" t="s">
        <v>27</v>
      </c>
      <c r="I2385" t="s">
        <v>110</v>
      </c>
    </row>
    <row r="2386" spans="1:9" x14ac:dyDescent="0.3">
      <c r="A2386" t="s">
        <v>109</v>
      </c>
      <c r="B2386" s="5">
        <f>(2.79*10)/1000*B2384</f>
        <v>6.5285999999999997E-2</v>
      </c>
      <c r="C2386" s="3" t="s">
        <v>51</v>
      </c>
      <c r="D2386" t="s">
        <v>17</v>
      </c>
      <c r="F2386" t="s">
        <v>15</v>
      </c>
      <c r="G2386" t="s">
        <v>28</v>
      </c>
      <c r="H2386" t="s">
        <v>52</v>
      </c>
      <c r="I2386" t="s">
        <v>111</v>
      </c>
    </row>
    <row r="2387" spans="1:9" x14ac:dyDescent="0.3">
      <c r="A2387" t="s">
        <v>54</v>
      </c>
      <c r="B2387" s="5">
        <f>30/1000*B2384</f>
        <v>7.0199999999999999E-2</v>
      </c>
      <c r="C2387" s="3" t="s">
        <v>70</v>
      </c>
      <c r="D2387" t="s">
        <v>7</v>
      </c>
      <c r="F2387" t="s">
        <v>15</v>
      </c>
      <c r="G2387" t="s">
        <v>28</v>
      </c>
      <c r="H2387" t="s">
        <v>24</v>
      </c>
    </row>
    <row r="2388" spans="1:9" x14ac:dyDescent="0.3">
      <c r="A2388" t="s">
        <v>82</v>
      </c>
      <c r="B2388" s="5">
        <f>12000/1000*B2384</f>
        <v>28.08</v>
      </c>
      <c r="C2388" s="3" t="s">
        <v>51</v>
      </c>
      <c r="D2388" t="s">
        <v>14</v>
      </c>
      <c r="F2388" t="s">
        <v>15</v>
      </c>
      <c r="G2388" t="s">
        <v>28</v>
      </c>
      <c r="H2388" t="s">
        <v>84</v>
      </c>
      <c r="I2388" t="s">
        <v>113</v>
      </c>
    </row>
    <row r="2389" spans="1:9" x14ac:dyDescent="0.3">
      <c r="A2389" t="s">
        <v>112</v>
      </c>
      <c r="B2389" s="5">
        <f>50/1000*B2384</f>
        <v>0.11699999999999999</v>
      </c>
      <c r="C2389" s="3" t="s">
        <v>51</v>
      </c>
      <c r="D2389" t="s">
        <v>14</v>
      </c>
      <c r="F2389" t="s">
        <v>15</v>
      </c>
      <c r="G2389" t="s">
        <v>28</v>
      </c>
      <c r="H2389" t="s">
        <v>115</v>
      </c>
      <c r="I2389" t="s">
        <v>114</v>
      </c>
    </row>
    <row r="2390" spans="1:9" ht="15.6" x14ac:dyDescent="0.3">
      <c r="A2390" s="4" t="s">
        <v>62</v>
      </c>
      <c r="B2390" s="5">
        <f>4/1000*B2384</f>
        <v>9.3600000000000003E-3</v>
      </c>
      <c r="C2390" t="s">
        <v>70</v>
      </c>
      <c r="D2390" t="s">
        <v>14</v>
      </c>
      <c r="F2390" t="s">
        <v>15</v>
      </c>
      <c r="G2390" t="s">
        <v>28</v>
      </c>
      <c r="H2390" s="4" t="s">
        <v>62</v>
      </c>
      <c r="I2390" t="s">
        <v>122</v>
      </c>
    </row>
    <row r="2391" spans="1:9" x14ac:dyDescent="0.3">
      <c r="A2391" t="s">
        <v>117</v>
      </c>
      <c r="B2391" s="5">
        <f>45*1.25/1000*B2384</f>
        <v>0.13162499999999999</v>
      </c>
      <c r="C2391" s="3" t="s">
        <v>51</v>
      </c>
      <c r="D2391" t="s">
        <v>14</v>
      </c>
      <c r="F2391" t="s">
        <v>15</v>
      </c>
      <c r="G2391" t="s">
        <v>28</v>
      </c>
      <c r="H2391" t="s">
        <v>118</v>
      </c>
      <c r="I2391" t="s">
        <v>123</v>
      </c>
    </row>
    <row r="2392" spans="1:9" x14ac:dyDescent="0.3">
      <c r="B2392" s="5"/>
    </row>
    <row r="2393" spans="1:9" x14ac:dyDescent="0.3">
      <c r="A2393" s="2" t="s">
        <v>0</v>
      </c>
      <c r="B2393" s="2" t="s">
        <v>124</v>
      </c>
    </row>
    <row r="2394" spans="1:9" x14ac:dyDescent="0.3">
      <c r="A2394" t="s">
        <v>1</v>
      </c>
      <c r="B2394">
        <v>1</v>
      </c>
    </row>
    <row r="2395" spans="1:9" x14ac:dyDescent="0.3">
      <c r="A2395" t="s">
        <v>2</v>
      </c>
      <c r="B2395" s="3" t="s">
        <v>149</v>
      </c>
    </row>
    <row r="2396" spans="1:9" x14ac:dyDescent="0.3">
      <c r="A2396" t="s">
        <v>4</v>
      </c>
      <c r="B2396" t="s">
        <v>5</v>
      </c>
    </row>
    <row r="2397" spans="1:9" x14ac:dyDescent="0.3">
      <c r="A2397" t="s">
        <v>6</v>
      </c>
      <c r="B2397" t="s">
        <v>14</v>
      </c>
    </row>
    <row r="2398" spans="1:9" x14ac:dyDescent="0.3">
      <c r="A2398" t="s">
        <v>11</v>
      </c>
      <c r="B2398" t="s">
        <v>70</v>
      </c>
    </row>
    <row r="2399" spans="1:9" x14ac:dyDescent="0.3">
      <c r="A2399" t="s">
        <v>46</v>
      </c>
      <c r="B2399" t="s">
        <v>128</v>
      </c>
    </row>
    <row r="2400" spans="1:9" x14ac:dyDescent="0.3">
      <c r="A2400" t="s">
        <v>26</v>
      </c>
      <c r="B2400" s="7" t="s">
        <v>120</v>
      </c>
    </row>
    <row r="2401" spans="1:9" x14ac:dyDescent="0.3">
      <c r="A2401" s="2" t="s">
        <v>8</v>
      </c>
    </row>
    <row r="2402" spans="1:9" x14ac:dyDescent="0.3">
      <c r="A2402" s="2" t="s">
        <v>9</v>
      </c>
      <c r="B2402" s="2" t="s">
        <v>10</v>
      </c>
      <c r="C2402" s="2" t="s">
        <v>11</v>
      </c>
      <c r="D2402" s="2" t="s">
        <v>6</v>
      </c>
      <c r="E2402" s="2" t="s">
        <v>12</v>
      </c>
      <c r="F2402" s="2" t="s">
        <v>4</v>
      </c>
      <c r="G2402" s="2" t="s">
        <v>25</v>
      </c>
      <c r="H2402" s="2" t="s">
        <v>2</v>
      </c>
      <c r="I2402" s="2" t="s">
        <v>46</v>
      </c>
    </row>
    <row r="2403" spans="1:9" x14ac:dyDescent="0.3">
      <c r="A2403" s="3" t="s">
        <v>124</v>
      </c>
      <c r="B2403" s="3">
        <v>1</v>
      </c>
      <c r="C2403" t="s">
        <v>70</v>
      </c>
      <c r="D2403" t="s">
        <v>14</v>
      </c>
      <c r="E2403" s="2"/>
      <c r="F2403" s="3" t="s">
        <v>21</v>
      </c>
      <c r="G2403" t="s">
        <v>81</v>
      </c>
      <c r="H2403" s="3" t="s">
        <v>149</v>
      </c>
    </row>
    <row r="2404" spans="1:9" x14ac:dyDescent="0.3">
      <c r="A2404" t="s">
        <v>13</v>
      </c>
      <c r="B2404" s="5">
        <v>2.29</v>
      </c>
      <c r="C2404" t="s">
        <v>70</v>
      </c>
      <c r="D2404" t="s">
        <v>14</v>
      </c>
      <c r="F2404" t="s">
        <v>15</v>
      </c>
      <c r="G2404" t="s">
        <v>81</v>
      </c>
      <c r="H2404" t="s">
        <v>16</v>
      </c>
    </row>
    <row r="2405" spans="1:9" x14ac:dyDescent="0.3">
      <c r="A2405" t="s">
        <v>78</v>
      </c>
      <c r="B2405" s="5">
        <v>0.43</v>
      </c>
      <c r="D2405" t="s">
        <v>14</v>
      </c>
      <c r="E2405" t="s">
        <v>18</v>
      </c>
      <c r="F2405" t="s">
        <v>19</v>
      </c>
      <c r="G2405" t="s">
        <v>27</v>
      </c>
      <c r="I2405" t="s">
        <v>110</v>
      </c>
    </row>
    <row r="2406" spans="1:9" x14ac:dyDescent="0.3">
      <c r="A2406" t="s">
        <v>109</v>
      </c>
      <c r="B2406" s="5">
        <f>(2.79*10)/1000*B2404</f>
        <v>6.3890999999999989E-2</v>
      </c>
      <c r="C2406" s="3" t="s">
        <v>51</v>
      </c>
      <c r="D2406" t="s">
        <v>17</v>
      </c>
      <c r="F2406" t="s">
        <v>15</v>
      </c>
      <c r="G2406" t="s">
        <v>28</v>
      </c>
      <c r="H2406" t="s">
        <v>52</v>
      </c>
      <c r="I2406" t="s">
        <v>111</v>
      </c>
    </row>
    <row r="2407" spans="1:9" x14ac:dyDescent="0.3">
      <c r="A2407" t="s">
        <v>54</v>
      </c>
      <c r="B2407" s="5">
        <f>30/1000*B2404</f>
        <v>6.8699999999999997E-2</v>
      </c>
      <c r="C2407" s="3" t="s">
        <v>70</v>
      </c>
      <c r="D2407" t="s">
        <v>7</v>
      </c>
      <c r="F2407" t="s">
        <v>15</v>
      </c>
      <c r="G2407" t="s">
        <v>28</v>
      </c>
      <c r="H2407" t="s">
        <v>24</v>
      </c>
    </row>
    <row r="2408" spans="1:9" x14ac:dyDescent="0.3">
      <c r="A2408" t="s">
        <v>82</v>
      </c>
      <c r="B2408" s="5">
        <f>12000/1000*B2404</f>
        <v>27.48</v>
      </c>
      <c r="C2408" s="3" t="s">
        <v>51</v>
      </c>
      <c r="D2408" t="s">
        <v>14</v>
      </c>
      <c r="F2408" t="s">
        <v>15</v>
      </c>
      <c r="G2408" t="s">
        <v>28</v>
      </c>
      <c r="H2408" t="s">
        <v>84</v>
      </c>
      <c r="I2408" t="s">
        <v>113</v>
      </c>
    </row>
    <row r="2409" spans="1:9" x14ac:dyDescent="0.3">
      <c r="A2409" t="s">
        <v>112</v>
      </c>
      <c r="B2409" s="5">
        <f>50/1000*B2404</f>
        <v>0.1145</v>
      </c>
      <c r="C2409" s="3" t="s">
        <v>51</v>
      </c>
      <c r="D2409" t="s">
        <v>14</v>
      </c>
      <c r="F2409" t="s">
        <v>15</v>
      </c>
      <c r="G2409" t="s">
        <v>28</v>
      </c>
      <c r="H2409" t="s">
        <v>115</v>
      </c>
      <c r="I2409" t="s">
        <v>114</v>
      </c>
    </row>
    <row r="2410" spans="1:9" ht="15.6" x14ac:dyDescent="0.3">
      <c r="A2410" s="4" t="s">
        <v>62</v>
      </c>
      <c r="B2410" s="5">
        <f>4/1000*B2404</f>
        <v>9.1599999999999997E-3</v>
      </c>
      <c r="C2410" t="s">
        <v>70</v>
      </c>
      <c r="D2410" t="s">
        <v>14</v>
      </c>
      <c r="F2410" t="s">
        <v>15</v>
      </c>
      <c r="G2410" t="s">
        <v>28</v>
      </c>
      <c r="H2410" s="4" t="s">
        <v>62</v>
      </c>
      <c r="I2410" t="s">
        <v>122</v>
      </c>
    </row>
    <row r="2411" spans="1:9" x14ac:dyDescent="0.3">
      <c r="A2411" t="s">
        <v>117</v>
      </c>
      <c r="B2411" s="5">
        <f>45*1.25/1000*B2404</f>
        <v>0.1288125</v>
      </c>
      <c r="C2411" s="3" t="s">
        <v>51</v>
      </c>
      <c r="D2411" t="s">
        <v>14</v>
      </c>
      <c r="F2411" t="s">
        <v>15</v>
      </c>
      <c r="G2411" t="s">
        <v>28</v>
      </c>
      <c r="H2411" t="s">
        <v>118</v>
      </c>
      <c r="I2411" t="s">
        <v>123</v>
      </c>
    </row>
    <row r="2412" spans="1:9" x14ac:dyDescent="0.3">
      <c r="B2412" s="5"/>
    </row>
    <row r="2413" spans="1:9" x14ac:dyDescent="0.3">
      <c r="A2413" s="2" t="s">
        <v>0</v>
      </c>
      <c r="B2413" s="2" t="s">
        <v>125</v>
      </c>
    </row>
    <row r="2414" spans="1:9" x14ac:dyDescent="0.3">
      <c r="A2414" t="s">
        <v>1</v>
      </c>
      <c r="B2414">
        <v>1</v>
      </c>
    </row>
    <row r="2415" spans="1:9" x14ac:dyDescent="0.3">
      <c r="A2415" t="s">
        <v>2</v>
      </c>
      <c r="B2415" s="3" t="s">
        <v>150</v>
      </c>
    </row>
    <row r="2416" spans="1:9" x14ac:dyDescent="0.3">
      <c r="A2416" t="s">
        <v>4</v>
      </c>
      <c r="B2416" t="s">
        <v>5</v>
      </c>
    </row>
    <row r="2417" spans="1:9" x14ac:dyDescent="0.3">
      <c r="A2417" t="s">
        <v>6</v>
      </c>
      <c r="B2417" t="s">
        <v>14</v>
      </c>
    </row>
    <row r="2418" spans="1:9" x14ac:dyDescent="0.3">
      <c r="A2418" t="s">
        <v>11</v>
      </c>
      <c r="B2418" t="s">
        <v>70</v>
      </c>
    </row>
    <row r="2419" spans="1:9" x14ac:dyDescent="0.3">
      <c r="A2419" t="s">
        <v>46</v>
      </c>
      <c r="B2419" t="s">
        <v>129</v>
      </c>
    </row>
    <row r="2420" spans="1:9" x14ac:dyDescent="0.3">
      <c r="A2420" t="s">
        <v>26</v>
      </c>
      <c r="B2420" s="7" t="s">
        <v>120</v>
      </c>
    </row>
    <row r="2421" spans="1:9" x14ac:dyDescent="0.3">
      <c r="A2421" s="2" t="s">
        <v>8</v>
      </c>
    </row>
    <row r="2422" spans="1:9" x14ac:dyDescent="0.3">
      <c r="A2422" s="2" t="s">
        <v>9</v>
      </c>
      <c r="B2422" s="2" t="s">
        <v>10</v>
      </c>
      <c r="C2422" s="2" t="s">
        <v>11</v>
      </c>
      <c r="D2422" s="2" t="s">
        <v>6</v>
      </c>
      <c r="E2422" s="2" t="s">
        <v>12</v>
      </c>
      <c r="F2422" s="2" t="s">
        <v>4</v>
      </c>
      <c r="G2422" s="2" t="s">
        <v>25</v>
      </c>
      <c r="H2422" s="2" t="s">
        <v>2</v>
      </c>
      <c r="I2422" s="2" t="s">
        <v>46</v>
      </c>
    </row>
    <row r="2423" spans="1:9" x14ac:dyDescent="0.3">
      <c r="A2423" s="3" t="s">
        <v>124</v>
      </c>
      <c r="B2423" s="3">
        <v>1</v>
      </c>
      <c r="C2423" t="s">
        <v>70</v>
      </c>
      <c r="D2423" t="s">
        <v>14</v>
      </c>
      <c r="E2423" s="2"/>
      <c r="F2423" s="3" t="s">
        <v>21</v>
      </c>
      <c r="G2423" t="s">
        <v>81</v>
      </c>
      <c r="H2423" s="3" t="s">
        <v>150</v>
      </c>
    </row>
    <row r="2424" spans="1:9" x14ac:dyDescent="0.3">
      <c r="A2424" t="s">
        <v>13</v>
      </c>
      <c r="B2424" s="5">
        <v>2.29</v>
      </c>
      <c r="C2424" t="s">
        <v>70</v>
      </c>
      <c r="D2424" t="s">
        <v>14</v>
      </c>
      <c r="F2424" t="s">
        <v>15</v>
      </c>
      <c r="G2424" t="s">
        <v>81</v>
      </c>
      <c r="H2424" t="s">
        <v>16</v>
      </c>
    </row>
    <row r="2425" spans="1:9" x14ac:dyDescent="0.3">
      <c r="A2425" t="s">
        <v>78</v>
      </c>
      <c r="B2425" s="5">
        <v>0.43</v>
      </c>
      <c r="D2425" t="s">
        <v>14</v>
      </c>
      <c r="E2425" t="s">
        <v>18</v>
      </c>
      <c r="F2425" t="s">
        <v>19</v>
      </c>
      <c r="G2425" t="s">
        <v>27</v>
      </c>
      <c r="I2425" t="s">
        <v>110</v>
      </c>
    </row>
    <row r="2426" spans="1:9" x14ac:dyDescent="0.3">
      <c r="A2426" t="s">
        <v>109</v>
      </c>
      <c r="B2426" s="5">
        <f>(2.79*10)/1000*B2424</f>
        <v>6.3890999999999989E-2</v>
      </c>
      <c r="C2426" s="3" t="s">
        <v>51</v>
      </c>
      <c r="D2426" t="s">
        <v>17</v>
      </c>
      <c r="F2426" t="s">
        <v>15</v>
      </c>
      <c r="G2426" t="s">
        <v>28</v>
      </c>
      <c r="H2426" t="s">
        <v>52</v>
      </c>
      <c r="I2426" t="s">
        <v>111</v>
      </c>
    </row>
    <row r="2427" spans="1:9" x14ac:dyDescent="0.3">
      <c r="A2427" t="s">
        <v>54</v>
      </c>
      <c r="B2427" s="5">
        <f>30/1000*B2424</f>
        <v>6.8699999999999997E-2</v>
      </c>
      <c r="C2427" s="3" t="s">
        <v>70</v>
      </c>
      <c r="D2427" t="s">
        <v>7</v>
      </c>
      <c r="F2427" t="s">
        <v>15</v>
      </c>
      <c r="G2427" t="s">
        <v>28</v>
      </c>
      <c r="H2427" t="s">
        <v>24</v>
      </c>
    </row>
    <row r="2428" spans="1:9" x14ac:dyDescent="0.3">
      <c r="A2428" t="s">
        <v>82</v>
      </c>
      <c r="B2428" s="5">
        <f>12000/1000*B2424</f>
        <v>27.48</v>
      </c>
      <c r="C2428" s="3" t="s">
        <v>51</v>
      </c>
      <c r="D2428" t="s">
        <v>14</v>
      </c>
      <c r="F2428" t="s">
        <v>15</v>
      </c>
      <c r="G2428" t="s">
        <v>28</v>
      </c>
      <c r="H2428" t="s">
        <v>84</v>
      </c>
      <c r="I2428" t="s">
        <v>113</v>
      </c>
    </row>
    <row r="2429" spans="1:9" x14ac:dyDescent="0.3">
      <c r="A2429" t="s">
        <v>112</v>
      </c>
      <c r="B2429" s="5">
        <f>50/1000*B2424</f>
        <v>0.1145</v>
      </c>
      <c r="C2429" s="3" t="s">
        <v>51</v>
      </c>
      <c r="D2429" t="s">
        <v>14</v>
      </c>
      <c r="F2429" t="s">
        <v>15</v>
      </c>
      <c r="G2429" t="s">
        <v>28</v>
      </c>
      <c r="H2429" t="s">
        <v>115</v>
      </c>
      <c r="I2429" t="s">
        <v>114</v>
      </c>
    </row>
    <row r="2430" spans="1:9" ht="15.6" x14ac:dyDescent="0.3">
      <c r="A2430" s="4" t="s">
        <v>62</v>
      </c>
      <c r="B2430" s="5">
        <f>4/1000*B2424</f>
        <v>9.1599999999999997E-3</v>
      </c>
      <c r="C2430" t="s">
        <v>70</v>
      </c>
      <c r="D2430" t="s">
        <v>14</v>
      </c>
      <c r="F2430" t="s">
        <v>15</v>
      </c>
      <c r="G2430" t="s">
        <v>28</v>
      </c>
      <c r="H2430" s="4" t="s">
        <v>62</v>
      </c>
      <c r="I2430" t="s">
        <v>122</v>
      </c>
    </row>
    <row r="2431" spans="1:9" x14ac:dyDescent="0.3">
      <c r="A2431" t="s">
        <v>117</v>
      </c>
      <c r="B2431" s="5">
        <f>45*1.25/1000*B2424</f>
        <v>0.1288125</v>
      </c>
      <c r="C2431" s="3" t="s">
        <v>51</v>
      </c>
      <c r="D2431" t="s">
        <v>14</v>
      </c>
      <c r="F2431" t="s">
        <v>15</v>
      </c>
      <c r="G2431" t="s">
        <v>28</v>
      </c>
      <c r="H2431" t="s">
        <v>118</v>
      </c>
      <c r="I2431" t="s">
        <v>123</v>
      </c>
    </row>
    <row r="2432" spans="1:9" x14ac:dyDescent="0.3">
      <c r="B2432" s="5"/>
    </row>
    <row r="2433" spans="1:9" x14ac:dyDescent="0.3">
      <c r="A2433" s="2" t="s">
        <v>0</v>
      </c>
      <c r="B2433" s="2" t="s">
        <v>130</v>
      </c>
    </row>
    <row r="2434" spans="1:9" x14ac:dyDescent="0.3">
      <c r="A2434" t="s">
        <v>1</v>
      </c>
      <c r="B2434">
        <v>1</v>
      </c>
    </row>
    <row r="2435" spans="1:9" x14ac:dyDescent="0.3">
      <c r="A2435" t="s">
        <v>2</v>
      </c>
      <c r="B2435" s="3" t="s">
        <v>148</v>
      </c>
    </row>
    <row r="2436" spans="1:9" x14ac:dyDescent="0.3">
      <c r="A2436" t="s">
        <v>4</v>
      </c>
      <c r="B2436" t="s">
        <v>5</v>
      </c>
    </row>
    <row r="2437" spans="1:9" x14ac:dyDescent="0.3">
      <c r="A2437" t="s">
        <v>6</v>
      </c>
      <c r="B2437" t="s">
        <v>14</v>
      </c>
    </row>
    <row r="2438" spans="1:9" x14ac:dyDescent="0.3">
      <c r="A2438" t="s">
        <v>11</v>
      </c>
      <c r="B2438" t="s">
        <v>70</v>
      </c>
    </row>
    <row r="2439" spans="1:9" x14ac:dyDescent="0.3">
      <c r="A2439" t="s">
        <v>46</v>
      </c>
      <c r="B2439" t="s">
        <v>134</v>
      </c>
    </row>
    <row r="2440" spans="1:9" x14ac:dyDescent="0.3">
      <c r="A2440" t="s">
        <v>26</v>
      </c>
      <c r="B2440" s="7" t="s">
        <v>120</v>
      </c>
    </row>
    <row r="2441" spans="1:9" x14ac:dyDescent="0.3">
      <c r="A2441" s="2" t="s">
        <v>8</v>
      </c>
    </row>
    <row r="2442" spans="1:9" x14ac:dyDescent="0.3">
      <c r="A2442" s="2" t="s">
        <v>9</v>
      </c>
      <c r="B2442" s="2" t="s">
        <v>10</v>
      </c>
      <c r="C2442" s="2" t="s">
        <v>11</v>
      </c>
      <c r="D2442" s="2" t="s">
        <v>6</v>
      </c>
      <c r="E2442" s="2" t="s">
        <v>12</v>
      </c>
      <c r="F2442" s="2" t="s">
        <v>4</v>
      </c>
      <c r="G2442" s="2" t="s">
        <v>25</v>
      </c>
      <c r="H2442" s="2" t="s">
        <v>2</v>
      </c>
      <c r="I2442" s="2" t="s">
        <v>46</v>
      </c>
    </row>
    <row r="2443" spans="1:9" x14ac:dyDescent="0.3">
      <c r="A2443" s="3" t="s">
        <v>130</v>
      </c>
      <c r="B2443" s="3">
        <v>1</v>
      </c>
      <c r="C2443" t="s">
        <v>70</v>
      </c>
      <c r="D2443" t="s">
        <v>14</v>
      </c>
      <c r="E2443" s="2"/>
      <c r="F2443" s="3" t="s">
        <v>21</v>
      </c>
      <c r="G2443" t="s">
        <v>81</v>
      </c>
      <c r="H2443" s="3" t="s">
        <v>148</v>
      </c>
    </row>
    <row r="2444" spans="1:9" x14ac:dyDescent="0.3">
      <c r="A2444" t="s">
        <v>13</v>
      </c>
      <c r="B2444" s="5">
        <v>0.92</v>
      </c>
      <c r="C2444" t="s">
        <v>70</v>
      </c>
      <c r="D2444" t="s">
        <v>14</v>
      </c>
      <c r="F2444" t="s">
        <v>15</v>
      </c>
      <c r="G2444" t="s">
        <v>81</v>
      </c>
      <c r="H2444" t="s">
        <v>16</v>
      </c>
    </row>
    <row r="2445" spans="1:9" x14ac:dyDescent="0.3">
      <c r="A2445" t="s">
        <v>138</v>
      </c>
      <c r="B2445" s="5">
        <v>1.52</v>
      </c>
      <c r="D2445" t="s">
        <v>14</v>
      </c>
      <c r="E2445" t="s">
        <v>139</v>
      </c>
      <c r="F2445" t="s">
        <v>19</v>
      </c>
      <c r="G2445" t="s">
        <v>27</v>
      </c>
      <c r="I2445" t="s">
        <v>110</v>
      </c>
    </row>
    <row r="2446" spans="1:9" x14ac:dyDescent="0.3">
      <c r="A2446" t="s">
        <v>109</v>
      </c>
      <c r="B2446" s="5">
        <f>(2.79*10)/1000*B2444</f>
        <v>2.5668E-2</v>
      </c>
      <c r="C2446" s="3" t="s">
        <v>51</v>
      </c>
      <c r="D2446" t="s">
        <v>17</v>
      </c>
      <c r="F2446" t="s">
        <v>15</v>
      </c>
      <c r="G2446" t="s">
        <v>28</v>
      </c>
      <c r="H2446" t="s">
        <v>52</v>
      </c>
      <c r="I2446" t="s">
        <v>111</v>
      </c>
    </row>
    <row r="2447" spans="1:9" x14ac:dyDescent="0.3">
      <c r="A2447" t="s">
        <v>54</v>
      </c>
      <c r="B2447" s="5">
        <f>30/1000*B2444</f>
        <v>2.76E-2</v>
      </c>
      <c r="C2447" s="3" t="s">
        <v>70</v>
      </c>
      <c r="D2447" t="s">
        <v>7</v>
      </c>
      <c r="F2447" t="s">
        <v>15</v>
      </c>
      <c r="G2447" t="s">
        <v>28</v>
      </c>
      <c r="H2447" t="s">
        <v>24</v>
      </c>
    </row>
    <row r="2448" spans="1:9" x14ac:dyDescent="0.3">
      <c r="A2448" t="s">
        <v>82</v>
      </c>
      <c r="B2448" s="5">
        <f>12000/1000*B2444</f>
        <v>11.040000000000001</v>
      </c>
      <c r="C2448" s="3" t="s">
        <v>51</v>
      </c>
      <c r="D2448" t="s">
        <v>14</v>
      </c>
      <c r="F2448" t="s">
        <v>15</v>
      </c>
      <c r="G2448" t="s">
        <v>28</v>
      </c>
      <c r="H2448" t="s">
        <v>84</v>
      </c>
      <c r="I2448" t="s">
        <v>113</v>
      </c>
    </row>
    <row r="2449" spans="1:9" x14ac:dyDescent="0.3">
      <c r="A2449" t="s">
        <v>112</v>
      </c>
      <c r="B2449" s="5">
        <f>50/1000*B2444</f>
        <v>4.6000000000000006E-2</v>
      </c>
      <c r="C2449" s="3" t="s">
        <v>51</v>
      </c>
      <c r="D2449" t="s">
        <v>14</v>
      </c>
      <c r="F2449" t="s">
        <v>15</v>
      </c>
      <c r="G2449" t="s">
        <v>28</v>
      </c>
      <c r="H2449" t="s">
        <v>115</v>
      </c>
      <c r="I2449" t="s">
        <v>114</v>
      </c>
    </row>
    <row r="2450" spans="1:9" ht="15.6" x14ac:dyDescent="0.3">
      <c r="A2450" s="4" t="s">
        <v>62</v>
      </c>
      <c r="B2450" s="5">
        <f>4/1000*B2444</f>
        <v>3.6800000000000001E-3</v>
      </c>
      <c r="C2450" t="s">
        <v>70</v>
      </c>
      <c r="D2450" t="s">
        <v>14</v>
      </c>
      <c r="F2450" t="s">
        <v>15</v>
      </c>
      <c r="G2450" t="s">
        <v>28</v>
      </c>
      <c r="H2450" s="4" t="s">
        <v>62</v>
      </c>
      <c r="I2450" t="s">
        <v>116</v>
      </c>
    </row>
    <row r="2451" spans="1:9" x14ac:dyDescent="0.3">
      <c r="A2451" t="s">
        <v>117</v>
      </c>
      <c r="B2451" s="5">
        <f>45*1.25/1000*B2444</f>
        <v>5.1750000000000004E-2</v>
      </c>
      <c r="C2451" s="3" t="s">
        <v>51</v>
      </c>
      <c r="D2451" t="s">
        <v>14</v>
      </c>
      <c r="F2451" t="s">
        <v>15</v>
      </c>
      <c r="G2451" t="s">
        <v>28</v>
      </c>
      <c r="H2451" t="s">
        <v>118</v>
      </c>
      <c r="I2451" t="s">
        <v>119</v>
      </c>
    </row>
    <row r="2453" spans="1:9" x14ac:dyDescent="0.3">
      <c r="A2453" s="2" t="s">
        <v>0</v>
      </c>
      <c r="B2453" s="2" t="s">
        <v>131</v>
      </c>
    </row>
    <row r="2454" spans="1:9" x14ac:dyDescent="0.3">
      <c r="A2454" t="s">
        <v>1</v>
      </c>
      <c r="B2454">
        <v>1</v>
      </c>
    </row>
    <row r="2455" spans="1:9" x14ac:dyDescent="0.3">
      <c r="A2455" t="s">
        <v>2</v>
      </c>
      <c r="B2455" s="3" t="s">
        <v>80</v>
      </c>
    </row>
    <row r="2456" spans="1:9" x14ac:dyDescent="0.3">
      <c r="A2456" t="s">
        <v>4</v>
      </c>
      <c r="B2456" t="s">
        <v>5</v>
      </c>
    </row>
    <row r="2457" spans="1:9" x14ac:dyDescent="0.3">
      <c r="A2457" t="s">
        <v>6</v>
      </c>
      <c r="B2457" t="s">
        <v>14</v>
      </c>
    </row>
    <row r="2458" spans="1:9" x14ac:dyDescent="0.3">
      <c r="A2458" t="s">
        <v>11</v>
      </c>
      <c r="B2458" t="s">
        <v>70</v>
      </c>
    </row>
    <row r="2459" spans="1:9" x14ac:dyDescent="0.3">
      <c r="A2459" t="s">
        <v>46</v>
      </c>
      <c r="B2459" t="s">
        <v>135</v>
      </c>
    </row>
    <row r="2460" spans="1:9" x14ac:dyDescent="0.3">
      <c r="A2460" t="s">
        <v>26</v>
      </c>
      <c r="B2460" s="7" t="s">
        <v>120</v>
      </c>
    </row>
    <row r="2461" spans="1:9" x14ac:dyDescent="0.3">
      <c r="A2461" s="2" t="s">
        <v>8</v>
      </c>
    </row>
    <row r="2462" spans="1:9" x14ac:dyDescent="0.3">
      <c r="A2462" s="2" t="s">
        <v>9</v>
      </c>
      <c r="B2462" s="2" t="s">
        <v>10</v>
      </c>
      <c r="C2462" s="2" t="s">
        <v>11</v>
      </c>
      <c r="D2462" s="2" t="s">
        <v>6</v>
      </c>
      <c r="E2462" s="2" t="s">
        <v>12</v>
      </c>
      <c r="F2462" s="2" t="s">
        <v>4</v>
      </c>
      <c r="G2462" s="2" t="s">
        <v>25</v>
      </c>
      <c r="H2462" s="2" t="s">
        <v>2</v>
      </c>
      <c r="I2462" s="2" t="s">
        <v>46</v>
      </c>
    </row>
    <row r="2463" spans="1:9" x14ac:dyDescent="0.3">
      <c r="A2463" s="3" t="s">
        <v>131</v>
      </c>
      <c r="B2463" s="3">
        <v>1</v>
      </c>
      <c r="C2463" t="s">
        <v>70</v>
      </c>
      <c r="D2463" t="s">
        <v>14</v>
      </c>
      <c r="E2463" s="2"/>
      <c r="F2463" s="3" t="s">
        <v>21</v>
      </c>
      <c r="G2463" t="s">
        <v>81</v>
      </c>
      <c r="H2463" s="3" t="s">
        <v>80</v>
      </c>
    </row>
    <row r="2464" spans="1:9" x14ac:dyDescent="0.3">
      <c r="A2464" t="s">
        <v>13</v>
      </c>
      <c r="B2464" s="5">
        <v>2.37</v>
      </c>
      <c r="C2464" t="s">
        <v>70</v>
      </c>
      <c r="D2464" t="s">
        <v>14</v>
      </c>
      <c r="F2464" t="s">
        <v>15</v>
      </c>
      <c r="G2464" t="s">
        <v>81</v>
      </c>
      <c r="H2464" t="s">
        <v>16</v>
      </c>
    </row>
    <row r="2465" spans="1:9" x14ac:dyDescent="0.3">
      <c r="A2465" t="s">
        <v>78</v>
      </c>
      <c r="B2465" s="5">
        <v>0.52</v>
      </c>
      <c r="D2465" t="s">
        <v>14</v>
      </c>
      <c r="E2465" t="s">
        <v>18</v>
      </c>
      <c r="F2465" t="s">
        <v>19</v>
      </c>
      <c r="G2465" t="s">
        <v>27</v>
      </c>
      <c r="I2465" t="s">
        <v>110</v>
      </c>
    </row>
    <row r="2466" spans="1:9" x14ac:dyDescent="0.3">
      <c r="A2466" t="s">
        <v>109</v>
      </c>
      <c r="B2466" s="5">
        <f>(2.79*10)/1000*B2464</f>
        <v>6.6123000000000001E-2</v>
      </c>
      <c r="C2466" s="3" t="s">
        <v>51</v>
      </c>
      <c r="D2466" t="s">
        <v>17</v>
      </c>
      <c r="F2466" t="s">
        <v>15</v>
      </c>
      <c r="G2466" t="s">
        <v>28</v>
      </c>
      <c r="H2466" t="s">
        <v>52</v>
      </c>
      <c r="I2466" t="s">
        <v>111</v>
      </c>
    </row>
    <row r="2467" spans="1:9" x14ac:dyDescent="0.3">
      <c r="A2467" t="s">
        <v>54</v>
      </c>
      <c r="B2467" s="5">
        <f>30/1000*B2464</f>
        <v>7.1099999999999997E-2</v>
      </c>
      <c r="C2467" s="3" t="s">
        <v>70</v>
      </c>
      <c r="D2467" t="s">
        <v>7</v>
      </c>
      <c r="F2467" t="s">
        <v>15</v>
      </c>
      <c r="G2467" t="s">
        <v>28</v>
      </c>
      <c r="H2467" t="s">
        <v>24</v>
      </c>
    </row>
    <row r="2468" spans="1:9" x14ac:dyDescent="0.3">
      <c r="A2468" t="s">
        <v>82</v>
      </c>
      <c r="B2468" s="5">
        <f>12000/1000*B2464</f>
        <v>28.44</v>
      </c>
      <c r="C2468" s="3" t="s">
        <v>51</v>
      </c>
      <c r="D2468" t="s">
        <v>14</v>
      </c>
      <c r="F2468" t="s">
        <v>15</v>
      </c>
      <c r="G2468" t="s">
        <v>28</v>
      </c>
      <c r="H2468" t="s">
        <v>84</v>
      </c>
      <c r="I2468" t="s">
        <v>113</v>
      </c>
    </row>
    <row r="2469" spans="1:9" x14ac:dyDescent="0.3">
      <c r="A2469" t="s">
        <v>112</v>
      </c>
      <c r="B2469" s="5">
        <f>50/1000*B2464</f>
        <v>0.11850000000000001</v>
      </c>
      <c r="C2469" s="3" t="s">
        <v>51</v>
      </c>
      <c r="D2469" t="s">
        <v>14</v>
      </c>
      <c r="F2469" t="s">
        <v>15</v>
      </c>
      <c r="G2469" t="s">
        <v>28</v>
      </c>
      <c r="H2469" t="s">
        <v>115</v>
      </c>
      <c r="I2469" t="s">
        <v>114</v>
      </c>
    </row>
    <row r="2470" spans="1:9" ht="15.6" x14ac:dyDescent="0.3">
      <c r="A2470" s="4" t="s">
        <v>62</v>
      </c>
      <c r="B2470" s="5">
        <f>4/1000*B2464</f>
        <v>9.4800000000000006E-3</v>
      </c>
      <c r="C2470" t="s">
        <v>70</v>
      </c>
      <c r="D2470" t="s">
        <v>14</v>
      </c>
      <c r="F2470" t="s">
        <v>15</v>
      </c>
      <c r="G2470" t="s">
        <v>28</v>
      </c>
      <c r="H2470" s="4" t="s">
        <v>62</v>
      </c>
      <c r="I2470" t="s">
        <v>122</v>
      </c>
    </row>
    <row r="2471" spans="1:9" x14ac:dyDescent="0.3">
      <c r="A2471" t="s">
        <v>117</v>
      </c>
      <c r="B2471" s="5">
        <f>45*1.25/1000*B2464</f>
        <v>0.1333125</v>
      </c>
      <c r="C2471" s="3" t="s">
        <v>51</v>
      </c>
      <c r="D2471" t="s">
        <v>14</v>
      </c>
      <c r="F2471" t="s">
        <v>15</v>
      </c>
      <c r="G2471" t="s">
        <v>28</v>
      </c>
      <c r="H2471" t="s">
        <v>118</v>
      </c>
      <c r="I2471" t="s">
        <v>123</v>
      </c>
    </row>
    <row r="2472" spans="1:9" x14ac:dyDescent="0.3">
      <c r="B2472" s="5"/>
    </row>
    <row r="2473" spans="1:9" x14ac:dyDescent="0.3">
      <c r="A2473" s="2" t="s">
        <v>0</v>
      </c>
      <c r="B2473" s="2" t="s">
        <v>132</v>
      </c>
    </row>
    <row r="2474" spans="1:9" x14ac:dyDescent="0.3">
      <c r="A2474" t="s">
        <v>1</v>
      </c>
      <c r="B2474">
        <v>1</v>
      </c>
    </row>
    <row r="2475" spans="1:9" x14ac:dyDescent="0.3">
      <c r="A2475" t="s">
        <v>2</v>
      </c>
      <c r="B2475" s="3" t="s">
        <v>149</v>
      </c>
    </row>
    <row r="2476" spans="1:9" x14ac:dyDescent="0.3">
      <c r="A2476" t="s">
        <v>4</v>
      </c>
      <c r="B2476" t="s">
        <v>5</v>
      </c>
    </row>
    <row r="2477" spans="1:9" x14ac:dyDescent="0.3">
      <c r="A2477" t="s">
        <v>6</v>
      </c>
      <c r="B2477" t="s">
        <v>14</v>
      </c>
    </row>
    <row r="2478" spans="1:9" x14ac:dyDescent="0.3">
      <c r="A2478" t="s">
        <v>11</v>
      </c>
      <c r="B2478" t="s">
        <v>70</v>
      </c>
    </row>
    <row r="2479" spans="1:9" x14ac:dyDescent="0.3">
      <c r="A2479" t="s">
        <v>46</v>
      </c>
      <c r="B2479" t="s">
        <v>136</v>
      </c>
    </row>
    <row r="2480" spans="1:9" x14ac:dyDescent="0.3">
      <c r="A2480" t="s">
        <v>26</v>
      </c>
      <c r="B2480" s="7" t="s">
        <v>120</v>
      </c>
    </row>
    <row r="2481" spans="1:9" x14ac:dyDescent="0.3">
      <c r="A2481" s="2" t="s">
        <v>8</v>
      </c>
    </row>
    <row r="2482" spans="1:9" x14ac:dyDescent="0.3">
      <c r="A2482" s="2" t="s">
        <v>9</v>
      </c>
      <c r="B2482" s="2" t="s">
        <v>10</v>
      </c>
      <c r="C2482" s="2" t="s">
        <v>11</v>
      </c>
      <c r="D2482" s="2" t="s">
        <v>6</v>
      </c>
      <c r="E2482" s="2" t="s">
        <v>12</v>
      </c>
      <c r="F2482" s="2" t="s">
        <v>4</v>
      </c>
      <c r="G2482" s="2" t="s">
        <v>25</v>
      </c>
      <c r="H2482" s="2" t="s">
        <v>2</v>
      </c>
      <c r="I2482" s="2" t="s">
        <v>46</v>
      </c>
    </row>
    <row r="2483" spans="1:9" x14ac:dyDescent="0.3">
      <c r="A2483" s="3" t="s">
        <v>132</v>
      </c>
      <c r="B2483" s="3">
        <v>1</v>
      </c>
      <c r="C2483" t="s">
        <v>70</v>
      </c>
      <c r="D2483" t="s">
        <v>14</v>
      </c>
      <c r="E2483" s="2"/>
      <c r="F2483" s="3" t="s">
        <v>21</v>
      </c>
      <c r="G2483" t="s">
        <v>81</v>
      </c>
      <c r="H2483" s="3" t="s">
        <v>149</v>
      </c>
    </row>
    <row r="2484" spans="1:9" x14ac:dyDescent="0.3">
      <c r="A2484" t="s">
        <v>13</v>
      </c>
      <c r="B2484" s="5">
        <v>1.34</v>
      </c>
      <c r="C2484" t="s">
        <v>70</v>
      </c>
      <c r="D2484" t="s">
        <v>14</v>
      </c>
      <c r="F2484" t="s">
        <v>15</v>
      </c>
      <c r="G2484" t="s">
        <v>81</v>
      </c>
      <c r="H2484" t="s">
        <v>16</v>
      </c>
    </row>
    <row r="2485" spans="1:9" x14ac:dyDescent="0.3">
      <c r="A2485" t="s">
        <v>138</v>
      </c>
      <c r="B2485" s="5">
        <v>1.06</v>
      </c>
      <c r="D2485" t="s">
        <v>14</v>
      </c>
      <c r="E2485" t="s">
        <v>139</v>
      </c>
      <c r="F2485" t="s">
        <v>19</v>
      </c>
      <c r="G2485" t="s">
        <v>27</v>
      </c>
      <c r="I2485" t="s">
        <v>110</v>
      </c>
    </row>
    <row r="2486" spans="1:9" x14ac:dyDescent="0.3">
      <c r="A2486" t="s">
        <v>109</v>
      </c>
      <c r="B2486" s="5">
        <f>(2.79*10)/1000*B2484</f>
        <v>3.7386000000000003E-2</v>
      </c>
      <c r="C2486" s="3" t="s">
        <v>51</v>
      </c>
      <c r="D2486" t="s">
        <v>17</v>
      </c>
      <c r="F2486" t="s">
        <v>15</v>
      </c>
      <c r="G2486" t="s">
        <v>28</v>
      </c>
      <c r="H2486" t="s">
        <v>52</v>
      </c>
      <c r="I2486" t="s">
        <v>111</v>
      </c>
    </row>
    <row r="2487" spans="1:9" x14ac:dyDescent="0.3">
      <c r="A2487" t="s">
        <v>54</v>
      </c>
      <c r="B2487" s="5">
        <f>30/1000*B2484</f>
        <v>4.02E-2</v>
      </c>
      <c r="C2487" s="3" t="s">
        <v>70</v>
      </c>
      <c r="D2487" t="s">
        <v>7</v>
      </c>
      <c r="F2487" t="s">
        <v>15</v>
      </c>
      <c r="G2487" t="s">
        <v>28</v>
      </c>
      <c r="H2487" t="s">
        <v>24</v>
      </c>
    </row>
    <row r="2488" spans="1:9" x14ac:dyDescent="0.3">
      <c r="A2488" t="s">
        <v>82</v>
      </c>
      <c r="B2488" s="5">
        <f>12000/1000*B2484</f>
        <v>16.080000000000002</v>
      </c>
      <c r="C2488" s="3" t="s">
        <v>51</v>
      </c>
      <c r="D2488" t="s">
        <v>14</v>
      </c>
      <c r="F2488" t="s">
        <v>15</v>
      </c>
      <c r="G2488" t="s">
        <v>28</v>
      </c>
      <c r="H2488" t="s">
        <v>84</v>
      </c>
      <c r="I2488" t="s">
        <v>113</v>
      </c>
    </row>
    <row r="2489" spans="1:9" x14ac:dyDescent="0.3">
      <c r="A2489" t="s">
        <v>112</v>
      </c>
      <c r="B2489" s="5">
        <f>50/1000*B2484</f>
        <v>6.7000000000000004E-2</v>
      </c>
      <c r="C2489" s="3" t="s">
        <v>51</v>
      </c>
      <c r="D2489" t="s">
        <v>14</v>
      </c>
      <c r="F2489" t="s">
        <v>15</v>
      </c>
      <c r="G2489" t="s">
        <v>28</v>
      </c>
      <c r="H2489" t="s">
        <v>115</v>
      </c>
      <c r="I2489" t="s">
        <v>114</v>
      </c>
    </row>
    <row r="2490" spans="1:9" ht="15.6" x14ac:dyDescent="0.3">
      <c r="A2490" s="4" t="s">
        <v>62</v>
      </c>
      <c r="B2490" s="5">
        <f>4/1000*B2484</f>
        <v>5.3600000000000002E-3</v>
      </c>
      <c r="C2490" t="s">
        <v>70</v>
      </c>
      <c r="D2490" t="s">
        <v>14</v>
      </c>
      <c r="F2490" t="s">
        <v>15</v>
      </c>
      <c r="G2490" t="s">
        <v>28</v>
      </c>
      <c r="H2490" s="4" t="s">
        <v>62</v>
      </c>
      <c r="I2490" t="s">
        <v>122</v>
      </c>
    </row>
    <row r="2491" spans="1:9" x14ac:dyDescent="0.3">
      <c r="A2491" t="s">
        <v>117</v>
      </c>
      <c r="B2491" s="5">
        <f>45*1.25/1000*B2484</f>
        <v>7.5375000000000011E-2</v>
      </c>
      <c r="C2491" s="3" t="s">
        <v>51</v>
      </c>
      <c r="D2491" t="s">
        <v>14</v>
      </c>
      <c r="F2491" t="s">
        <v>15</v>
      </c>
      <c r="G2491" t="s">
        <v>28</v>
      </c>
      <c r="H2491" t="s">
        <v>118</v>
      </c>
      <c r="I2491" t="s">
        <v>123</v>
      </c>
    </row>
    <row r="2492" spans="1:9" x14ac:dyDescent="0.3">
      <c r="B2492" s="5"/>
    </row>
    <row r="2493" spans="1:9" x14ac:dyDescent="0.3">
      <c r="A2493" s="2" t="s">
        <v>0</v>
      </c>
      <c r="B2493" s="2" t="s">
        <v>133</v>
      </c>
    </row>
    <row r="2494" spans="1:9" x14ac:dyDescent="0.3">
      <c r="A2494" t="s">
        <v>1</v>
      </c>
      <c r="B2494">
        <v>1</v>
      </c>
    </row>
    <row r="2495" spans="1:9" x14ac:dyDescent="0.3">
      <c r="A2495" t="s">
        <v>2</v>
      </c>
      <c r="B2495" s="3" t="s">
        <v>150</v>
      </c>
    </row>
    <row r="2496" spans="1:9" x14ac:dyDescent="0.3">
      <c r="A2496" t="s">
        <v>4</v>
      </c>
      <c r="B2496" t="s">
        <v>5</v>
      </c>
    </row>
    <row r="2497" spans="1:9" x14ac:dyDescent="0.3">
      <c r="A2497" t="s">
        <v>6</v>
      </c>
      <c r="B2497" t="s">
        <v>14</v>
      </c>
    </row>
    <row r="2498" spans="1:9" x14ac:dyDescent="0.3">
      <c r="A2498" t="s">
        <v>11</v>
      </c>
      <c r="B2498" t="s">
        <v>70</v>
      </c>
    </row>
    <row r="2499" spans="1:9" x14ac:dyDescent="0.3">
      <c r="A2499" t="s">
        <v>46</v>
      </c>
      <c r="B2499" t="s">
        <v>137</v>
      </c>
    </row>
    <row r="2500" spans="1:9" x14ac:dyDescent="0.3">
      <c r="A2500" t="s">
        <v>26</v>
      </c>
      <c r="B2500" s="7" t="s">
        <v>120</v>
      </c>
    </row>
    <row r="2501" spans="1:9" x14ac:dyDescent="0.3">
      <c r="A2501" s="2" t="s">
        <v>8</v>
      </c>
    </row>
    <row r="2502" spans="1:9" x14ac:dyDescent="0.3">
      <c r="A2502" s="2" t="s">
        <v>9</v>
      </c>
      <c r="B2502" s="2" t="s">
        <v>10</v>
      </c>
      <c r="C2502" s="2" t="s">
        <v>11</v>
      </c>
      <c r="D2502" s="2" t="s">
        <v>6</v>
      </c>
      <c r="E2502" s="2" t="s">
        <v>12</v>
      </c>
      <c r="F2502" s="2" t="s">
        <v>4</v>
      </c>
      <c r="G2502" s="2" t="s">
        <v>25</v>
      </c>
      <c r="H2502" s="2" t="s">
        <v>2</v>
      </c>
      <c r="I2502" s="2" t="s">
        <v>46</v>
      </c>
    </row>
    <row r="2503" spans="1:9" x14ac:dyDescent="0.3">
      <c r="A2503" s="3" t="s">
        <v>132</v>
      </c>
      <c r="B2503" s="3">
        <v>1</v>
      </c>
      <c r="C2503" t="s">
        <v>70</v>
      </c>
      <c r="D2503" t="s">
        <v>14</v>
      </c>
      <c r="E2503" s="2"/>
      <c r="F2503" s="3" t="s">
        <v>21</v>
      </c>
      <c r="G2503" t="s">
        <v>81</v>
      </c>
      <c r="H2503" s="3" t="s">
        <v>150</v>
      </c>
    </row>
    <row r="2504" spans="1:9" x14ac:dyDescent="0.3">
      <c r="A2504" t="s">
        <v>13</v>
      </c>
      <c r="B2504" s="5">
        <v>1.34</v>
      </c>
      <c r="C2504" t="s">
        <v>70</v>
      </c>
      <c r="D2504" t="s">
        <v>14</v>
      </c>
      <c r="F2504" t="s">
        <v>15</v>
      </c>
      <c r="G2504" t="s">
        <v>81</v>
      </c>
      <c r="H2504" t="s">
        <v>16</v>
      </c>
    </row>
    <row r="2505" spans="1:9" x14ac:dyDescent="0.3">
      <c r="A2505" t="s">
        <v>138</v>
      </c>
      <c r="B2505" s="5">
        <v>1.06</v>
      </c>
      <c r="D2505" t="s">
        <v>14</v>
      </c>
      <c r="E2505" t="s">
        <v>139</v>
      </c>
      <c r="F2505" t="s">
        <v>19</v>
      </c>
      <c r="G2505" t="s">
        <v>27</v>
      </c>
      <c r="I2505" t="s">
        <v>110</v>
      </c>
    </row>
    <row r="2506" spans="1:9" x14ac:dyDescent="0.3">
      <c r="A2506" t="s">
        <v>109</v>
      </c>
      <c r="B2506" s="5">
        <f>(2.79*10)/1000*B2504</f>
        <v>3.7386000000000003E-2</v>
      </c>
      <c r="C2506" s="3" t="s">
        <v>51</v>
      </c>
      <c r="D2506" t="s">
        <v>17</v>
      </c>
      <c r="F2506" t="s">
        <v>15</v>
      </c>
      <c r="G2506" t="s">
        <v>28</v>
      </c>
      <c r="H2506" t="s">
        <v>52</v>
      </c>
      <c r="I2506" t="s">
        <v>111</v>
      </c>
    </row>
    <row r="2507" spans="1:9" x14ac:dyDescent="0.3">
      <c r="A2507" t="s">
        <v>54</v>
      </c>
      <c r="B2507" s="5">
        <f>30/1000*B2504</f>
        <v>4.02E-2</v>
      </c>
      <c r="C2507" s="3" t="s">
        <v>70</v>
      </c>
      <c r="D2507" t="s">
        <v>7</v>
      </c>
      <c r="F2507" t="s">
        <v>15</v>
      </c>
      <c r="G2507" t="s">
        <v>28</v>
      </c>
      <c r="H2507" t="s">
        <v>24</v>
      </c>
    </row>
    <row r="2508" spans="1:9" x14ac:dyDescent="0.3">
      <c r="A2508" t="s">
        <v>82</v>
      </c>
      <c r="B2508" s="5">
        <f>12000/1000*B2504</f>
        <v>16.080000000000002</v>
      </c>
      <c r="C2508" s="3" t="s">
        <v>51</v>
      </c>
      <c r="D2508" t="s">
        <v>14</v>
      </c>
      <c r="F2508" t="s">
        <v>15</v>
      </c>
      <c r="G2508" t="s">
        <v>28</v>
      </c>
      <c r="H2508" t="s">
        <v>84</v>
      </c>
      <c r="I2508" t="s">
        <v>113</v>
      </c>
    </row>
    <row r="2509" spans="1:9" x14ac:dyDescent="0.3">
      <c r="A2509" t="s">
        <v>112</v>
      </c>
      <c r="B2509" s="5">
        <f>50/1000*B2504</f>
        <v>6.7000000000000004E-2</v>
      </c>
      <c r="C2509" s="3" t="s">
        <v>51</v>
      </c>
      <c r="D2509" t="s">
        <v>14</v>
      </c>
      <c r="F2509" t="s">
        <v>15</v>
      </c>
      <c r="G2509" t="s">
        <v>28</v>
      </c>
      <c r="H2509" t="s">
        <v>115</v>
      </c>
      <c r="I2509" t="s">
        <v>114</v>
      </c>
    </row>
    <row r="2510" spans="1:9" ht="15.6" x14ac:dyDescent="0.3">
      <c r="A2510" s="4" t="s">
        <v>62</v>
      </c>
      <c r="B2510" s="5">
        <f>4/1000*B2504</f>
        <v>5.3600000000000002E-3</v>
      </c>
      <c r="C2510" t="s">
        <v>70</v>
      </c>
      <c r="D2510" t="s">
        <v>14</v>
      </c>
      <c r="F2510" t="s">
        <v>15</v>
      </c>
      <c r="G2510" t="s">
        <v>28</v>
      </c>
      <c r="H2510" s="4" t="s">
        <v>62</v>
      </c>
      <c r="I2510" t="s">
        <v>122</v>
      </c>
    </row>
    <row r="2511" spans="1:9" x14ac:dyDescent="0.3">
      <c r="A2511" t="s">
        <v>117</v>
      </c>
      <c r="B2511" s="5">
        <f>45*1.25/1000*B2504</f>
        <v>7.5375000000000011E-2</v>
      </c>
      <c r="C2511" s="3" t="s">
        <v>51</v>
      </c>
      <c r="D2511" t="s">
        <v>14</v>
      </c>
      <c r="F2511" t="s">
        <v>15</v>
      </c>
      <c r="G2511" t="s">
        <v>28</v>
      </c>
      <c r="H2511" t="s">
        <v>118</v>
      </c>
      <c r="I2511" t="s">
        <v>123</v>
      </c>
    </row>
    <row r="2512" spans="1:9" x14ac:dyDescent="0.3">
      <c r="B2512" s="5"/>
    </row>
    <row r="2513" spans="1:9" x14ac:dyDescent="0.3">
      <c r="A2513" s="2" t="s">
        <v>0</v>
      </c>
      <c r="B2513" s="2" t="s">
        <v>140</v>
      </c>
    </row>
    <row r="2514" spans="1:9" x14ac:dyDescent="0.3">
      <c r="A2514" t="s">
        <v>1</v>
      </c>
      <c r="B2514">
        <v>1</v>
      </c>
    </row>
    <row r="2515" spans="1:9" x14ac:dyDescent="0.3">
      <c r="A2515" t="s">
        <v>2</v>
      </c>
      <c r="B2515" s="3" t="s">
        <v>80</v>
      </c>
    </row>
    <row r="2516" spans="1:9" x14ac:dyDescent="0.3">
      <c r="A2516" t="s">
        <v>4</v>
      </c>
      <c r="B2516" t="s">
        <v>5</v>
      </c>
    </row>
    <row r="2517" spans="1:9" x14ac:dyDescent="0.3">
      <c r="A2517" t="s">
        <v>6</v>
      </c>
      <c r="B2517" t="s">
        <v>14</v>
      </c>
    </row>
    <row r="2518" spans="1:9" x14ac:dyDescent="0.3">
      <c r="A2518" t="s">
        <v>11</v>
      </c>
      <c r="B2518" t="s">
        <v>70</v>
      </c>
    </row>
    <row r="2519" spans="1:9" x14ac:dyDescent="0.3">
      <c r="A2519" t="s">
        <v>46</v>
      </c>
      <c r="B2519" t="s">
        <v>144</v>
      </c>
    </row>
    <row r="2520" spans="1:9" x14ac:dyDescent="0.3">
      <c r="A2520" t="s">
        <v>26</v>
      </c>
      <c r="B2520" s="7" t="s">
        <v>120</v>
      </c>
    </row>
    <row r="2521" spans="1:9" x14ac:dyDescent="0.3">
      <c r="A2521" s="2" t="s">
        <v>8</v>
      </c>
    </row>
    <row r="2522" spans="1:9" x14ac:dyDescent="0.3">
      <c r="A2522" s="2" t="s">
        <v>9</v>
      </c>
      <c r="B2522" s="2" t="s">
        <v>10</v>
      </c>
      <c r="C2522" s="2" t="s">
        <v>11</v>
      </c>
      <c r="D2522" s="2" t="s">
        <v>6</v>
      </c>
      <c r="E2522" s="2" t="s">
        <v>12</v>
      </c>
      <c r="F2522" s="2" t="s">
        <v>4</v>
      </c>
      <c r="G2522" s="2" t="s">
        <v>25</v>
      </c>
      <c r="H2522" s="2" t="s">
        <v>2</v>
      </c>
      <c r="I2522" s="2" t="s">
        <v>46</v>
      </c>
    </row>
    <row r="2523" spans="1:9" x14ac:dyDescent="0.3">
      <c r="A2523" s="3" t="s">
        <v>140</v>
      </c>
      <c r="B2523" s="3">
        <v>1</v>
      </c>
      <c r="C2523" t="s">
        <v>70</v>
      </c>
      <c r="D2523" t="s">
        <v>14</v>
      </c>
      <c r="E2523" s="2"/>
      <c r="F2523" s="3" t="s">
        <v>21</v>
      </c>
      <c r="G2523" t="s">
        <v>81</v>
      </c>
      <c r="H2523" s="3" t="s">
        <v>80</v>
      </c>
    </row>
    <row r="2524" spans="1:9" x14ac:dyDescent="0.3">
      <c r="A2524" t="s">
        <v>13</v>
      </c>
      <c r="B2524" s="5">
        <v>2.2799999999999998</v>
      </c>
      <c r="C2524" t="s">
        <v>70</v>
      </c>
      <c r="D2524" t="s">
        <v>14</v>
      </c>
      <c r="F2524" t="s">
        <v>15</v>
      </c>
      <c r="G2524" t="s">
        <v>81</v>
      </c>
      <c r="H2524" t="s">
        <v>16</v>
      </c>
    </row>
    <row r="2525" spans="1:9" x14ac:dyDescent="0.3">
      <c r="A2525" t="s">
        <v>78</v>
      </c>
      <c r="B2525" s="5">
        <v>0.38</v>
      </c>
      <c r="D2525" t="s">
        <v>14</v>
      </c>
      <c r="E2525" t="s">
        <v>18</v>
      </c>
      <c r="F2525" t="s">
        <v>19</v>
      </c>
      <c r="G2525" t="s">
        <v>27</v>
      </c>
      <c r="I2525" t="s">
        <v>110</v>
      </c>
    </row>
    <row r="2526" spans="1:9" x14ac:dyDescent="0.3">
      <c r="A2526" t="s">
        <v>109</v>
      </c>
      <c r="B2526" s="5">
        <f>(2.79*318)/1000*B2524</f>
        <v>2.0228615999999997</v>
      </c>
      <c r="C2526" s="3" t="s">
        <v>51</v>
      </c>
      <c r="D2526" t="s">
        <v>17</v>
      </c>
      <c r="F2526" t="s">
        <v>15</v>
      </c>
      <c r="G2526" t="s">
        <v>28</v>
      </c>
      <c r="H2526" t="s">
        <v>52</v>
      </c>
      <c r="I2526" t="s">
        <v>111</v>
      </c>
    </row>
    <row r="2527" spans="1:9" x14ac:dyDescent="0.3">
      <c r="A2527" t="s">
        <v>54</v>
      </c>
      <c r="B2527" s="5">
        <f>18.4/1000*B2524</f>
        <v>4.1951999999999996E-2</v>
      </c>
      <c r="C2527" s="3" t="s">
        <v>70</v>
      </c>
      <c r="D2527" t="s">
        <v>7</v>
      </c>
      <c r="F2527" t="s">
        <v>15</v>
      </c>
      <c r="G2527" t="s">
        <v>28</v>
      </c>
      <c r="H2527" t="s">
        <v>24</v>
      </c>
    </row>
    <row r="2528" spans="1:9" x14ac:dyDescent="0.3">
      <c r="A2528" t="s">
        <v>82</v>
      </c>
      <c r="B2528" s="5">
        <f>20000/1000*B2524</f>
        <v>45.599999999999994</v>
      </c>
      <c r="C2528" s="3" t="s">
        <v>51</v>
      </c>
      <c r="D2528" t="s">
        <v>14</v>
      </c>
      <c r="F2528" t="s">
        <v>15</v>
      </c>
      <c r="G2528" t="s">
        <v>28</v>
      </c>
      <c r="H2528" t="s">
        <v>84</v>
      </c>
      <c r="I2528" t="s">
        <v>113</v>
      </c>
    </row>
    <row r="2529" spans="1:9" x14ac:dyDescent="0.3">
      <c r="A2529" t="s">
        <v>112</v>
      </c>
      <c r="B2529" s="5">
        <f>200/1000*B2524</f>
        <v>0.45599999999999996</v>
      </c>
      <c r="C2529" s="3" t="s">
        <v>51</v>
      </c>
      <c r="D2529" t="s">
        <v>14</v>
      </c>
      <c r="F2529" t="s">
        <v>15</v>
      </c>
      <c r="G2529" t="s">
        <v>28</v>
      </c>
      <c r="H2529" t="s">
        <v>115</v>
      </c>
      <c r="I2529" t="s">
        <v>114</v>
      </c>
    </row>
    <row r="2530" spans="1:9" ht="15.6" x14ac:dyDescent="0.3">
      <c r="A2530" s="4" t="s">
        <v>62</v>
      </c>
      <c r="B2530" s="5">
        <f>4/1000*B2524</f>
        <v>9.1199999999999996E-3</v>
      </c>
      <c r="C2530" t="s">
        <v>70</v>
      </c>
      <c r="D2530" t="s">
        <v>14</v>
      </c>
      <c r="F2530" t="s">
        <v>15</v>
      </c>
      <c r="G2530" t="s">
        <v>28</v>
      </c>
      <c r="H2530" s="4" t="s">
        <v>62</v>
      </c>
      <c r="I2530" t="s">
        <v>122</v>
      </c>
    </row>
    <row r="2531" spans="1:9" x14ac:dyDescent="0.3">
      <c r="A2531" t="s">
        <v>117</v>
      </c>
      <c r="B2531" s="5">
        <f>46*1.25/1000*B2524</f>
        <v>0.13109999999999999</v>
      </c>
      <c r="C2531" s="3" t="s">
        <v>51</v>
      </c>
      <c r="D2531" t="s">
        <v>14</v>
      </c>
      <c r="F2531" t="s">
        <v>15</v>
      </c>
      <c r="G2531" t="s">
        <v>28</v>
      </c>
      <c r="H2531" t="s">
        <v>118</v>
      </c>
      <c r="I2531" t="s">
        <v>123</v>
      </c>
    </row>
    <row r="2532" spans="1:9" x14ac:dyDescent="0.3">
      <c r="B2532" s="5"/>
    </row>
    <row r="2533" spans="1:9" x14ac:dyDescent="0.3">
      <c r="A2533" s="2" t="s">
        <v>0</v>
      </c>
      <c r="B2533" s="2" t="s">
        <v>141</v>
      </c>
    </row>
    <row r="2534" spans="1:9" x14ac:dyDescent="0.3">
      <c r="A2534" t="s">
        <v>1</v>
      </c>
      <c r="B2534">
        <v>1</v>
      </c>
    </row>
    <row r="2535" spans="1:9" x14ac:dyDescent="0.3">
      <c r="A2535" t="s">
        <v>2</v>
      </c>
      <c r="B2535" s="3" t="s">
        <v>151</v>
      </c>
    </row>
    <row r="2536" spans="1:9" x14ac:dyDescent="0.3">
      <c r="A2536" t="s">
        <v>4</v>
      </c>
      <c r="B2536" t="s">
        <v>5</v>
      </c>
    </row>
    <row r="2537" spans="1:9" x14ac:dyDescent="0.3">
      <c r="A2537" t="s">
        <v>6</v>
      </c>
      <c r="B2537" t="s">
        <v>14</v>
      </c>
    </row>
    <row r="2538" spans="1:9" x14ac:dyDescent="0.3">
      <c r="A2538" t="s">
        <v>11</v>
      </c>
      <c r="B2538" t="s">
        <v>70</v>
      </c>
    </row>
    <row r="2539" spans="1:9" x14ac:dyDescent="0.3">
      <c r="A2539" t="s">
        <v>46</v>
      </c>
      <c r="B2539" t="s">
        <v>145</v>
      </c>
    </row>
    <row r="2540" spans="1:9" x14ac:dyDescent="0.3">
      <c r="A2540" t="s">
        <v>26</v>
      </c>
      <c r="B2540" s="7" t="s">
        <v>120</v>
      </c>
    </row>
    <row r="2541" spans="1:9" x14ac:dyDescent="0.3">
      <c r="A2541" s="2" t="s">
        <v>8</v>
      </c>
    </row>
    <row r="2542" spans="1:9" x14ac:dyDescent="0.3">
      <c r="A2542" s="2" t="s">
        <v>9</v>
      </c>
      <c r="B2542" s="2" t="s">
        <v>10</v>
      </c>
      <c r="C2542" s="2" t="s">
        <v>11</v>
      </c>
      <c r="D2542" s="2" t="s">
        <v>6</v>
      </c>
      <c r="E2542" s="2" t="s">
        <v>12</v>
      </c>
      <c r="F2542" s="2" t="s">
        <v>4</v>
      </c>
      <c r="G2542" s="2" t="s">
        <v>25</v>
      </c>
      <c r="H2542" s="2" t="s">
        <v>2</v>
      </c>
      <c r="I2542" s="2" t="s">
        <v>46</v>
      </c>
    </row>
    <row r="2543" spans="1:9" x14ac:dyDescent="0.3">
      <c r="A2543" s="3" t="s">
        <v>141</v>
      </c>
      <c r="B2543" s="3">
        <v>1</v>
      </c>
      <c r="C2543" t="s">
        <v>70</v>
      </c>
      <c r="D2543" t="s">
        <v>14</v>
      </c>
      <c r="E2543" s="2"/>
      <c r="F2543" s="3" t="s">
        <v>21</v>
      </c>
      <c r="G2543" t="s">
        <v>81</v>
      </c>
      <c r="H2543" s="3" t="s">
        <v>151</v>
      </c>
    </row>
    <row r="2544" spans="1:9" x14ac:dyDescent="0.3">
      <c r="A2544" t="s">
        <v>13</v>
      </c>
      <c r="B2544" s="5">
        <v>2.44</v>
      </c>
      <c r="C2544" t="s">
        <v>70</v>
      </c>
      <c r="D2544" t="s">
        <v>14</v>
      </c>
      <c r="F2544" t="s">
        <v>15</v>
      </c>
      <c r="G2544" t="s">
        <v>81</v>
      </c>
      <c r="H2544" t="s">
        <v>16</v>
      </c>
    </row>
    <row r="2545" spans="1:9" x14ac:dyDescent="0.3">
      <c r="A2545" t="s">
        <v>78</v>
      </c>
      <c r="B2545" s="5">
        <v>0.79</v>
      </c>
      <c r="D2545" t="s">
        <v>14</v>
      </c>
      <c r="E2545" t="s">
        <v>18</v>
      </c>
      <c r="F2545" t="s">
        <v>19</v>
      </c>
      <c r="G2545" t="s">
        <v>27</v>
      </c>
      <c r="I2545" t="s">
        <v>110</v>
      </c>
    </row>
    <row r="2546" spans="1:9" x14ac:dyDescent="0.3">
      <c r="A2546" t="s">
        <v>109</v>
      </c>
      <c r="B2546" s="5">
        <f>(2.79*318)/1000*B2544</f>
        <v>2.1648168000000001</v>
      </c>
      <c r="C2546" s="3" t="s">
        <v>51</v>
      </c>
      <c r="D2546" t="s">
        <v>17</v>
      </c>
      <c r="F2546" t="s">
        <v>15</v>
      </c>
      <c r="G2546" t="s">
        <v>28</v>
      </c>
      <c r="H2546" t="s">
        <v>52</v>
      </c>
      <c r="I2546" t="s">
        <v>111</v>
      </c>
    </row>
    <row r="2547" spans="1:9" x14ac:dyDescent="0.3">
      <c r="A2547" t="s">
        <v>54</v>
      </c>
      <c r="B2547" s="5">
        <f>18.4/1000*B2544</f>
        <v>4.4895999999999998E-2</v>
      </c>
      <c r="C2547" s="3" t="s">
        <v>70</v>
      </c>
      <c r="D2547" t="s">
        <v>7</v>
      </c>
      <c r="F2547" t="s">
        <v>15</v>
      </c>
      <c r="G2547" t="s">
        <v>28</v>
      </c>
      <c r="H2547" t="s">
        <v>24</v>
      </c>
    </row>
    <row r="2548" spans="1:9" x14ac:dyDescent="0.3">
      <c r="A2548" t="s">
        <v>82</v>
      </c>
      <c r="B2548" s="5">
        <f>20000/1000*B2544</f>
        <v>48.8</v>
      </c>
      <c r="C2548" s="3" t="s">
        <v>51</v>
      </c>
      <c r="D2548" t="s">
        <v>14</v>
      </c>
      <c r="F2548" t="s">
        <v>15</v>
      </c>
      <c r="G2548" t="s">
        <v>28</v>
      </c>
      <c r="H2548" t="s">
        <v>84</v>
      </c>
      <c r="I2548" t="s">
        <v>113</v>
      </c>
    </row>
    <row r="2549" spans="1:9" x14ac:dyDescent="0.3">
      <c r="A2549" t="s">
        <v>112</v>
      </c>
      <c r="B2549" s="5">
        <f>200/1000*B2544</f>
        <v>0.48799999999999999</v>
      </c>
      <c r="C2549" s="3" t="s">
        <v>51</v>
      </c>
      <c r="D2549" t="s">
        <v>14</v>
      </c>
      <c r="F2549" t="s">
        <v>15</v>
      </c>
      <c r="G2549" t="s">
        <v>28</v>
      </c>
      <c r="H2549" t="s">
        <v>115</v>
      </c>
      <c r="I2549" t="s">
        <v>114</v>
      </c>
    </row>
    <row r="2550" spans="1:9" ht="15.6" x14ac:dyDescent="0.3">
      <c r="A2550" s="4" t="s">
        <v>62</v>
      </c>
      <c r="B2550" s="5">
        <f>4/1000*B2544</f>
        <v>9.7599999999999996E-3</v>
      </c>
      <c r="C2550" t="s">
        <v>70</v>
      </c>
      <c r="D2550" t="s">
        <v>14</v>
      </c>
      <c r="F2550" t="s">
        <v>15</v>
      </c>
      <c r="G2550" t="s">
        <v>28</v>
      </c>
      <c r="H2550" s="4" t="s">
        <v>62</v>
      </c>
      <c r="I2550" t="s">
        <v>122</v>
      </c>
    </row>
    <row r="2551" spans="1:9" x14ac:dyDescent="0.3">
      <c r="A2551" t="s">
        <v>117</v>
      </c>
      <c r="B2551" s="5">
        <f>46*1.25/1000*B2544</f>
        <v>0.14030000000000001</v>
      </c>
      <c r="C2551" s="3" t="s">
        <v>51</v>
      </c>
      <c r="D2551" t="s">
        <v>14</v>
      </c>
      <c r="F2551" t="s">
        <v>15</v>
      </c>
      <c r="G2551" t="s">
        <v>28</v>
      </c>
      <c r="H2551" t="s">
        <v>118</v>
      </c>
      <c r="I2551" t="s">
        <v>123</v>
      </c>
    </row>
    <row r="2552" spans="1:9" x14ac:dyDescent="0.3">
      <c r="B2552" s="5"/>
    </row>
    <row r="2553" spans="1:9" x14ac:dyDescent="0.3">
      <c r="A2553" s="2" t="s">
        <v>0</v>
      </c>
      <c r="B2553" s="2" t="s">
        <v>142</v>
      </c>
    </row>
    <row r="2554" spans="1:9" x14ac:dyDescent="0.3">
      <c r="A2554" t="s">
        <v>1</v>
      </c>
      <c r="B2554">
        <v>1</v>
      </c>
    </row>
    <row r="2555" spans="1:9" x14ac:dyDescent="0.3">
      <c r="A2555" t="s">
        <v>2</v>
      </c>
      <c r="B2555" s="3" t="s">
        <v>80</v>
      </c>
    </row>
    <row r="2556" spans="1:9" x14ac:dyDescent="0.3">
      <c r="A2556" t="s">
        <v>4</v>
      </c>
      <c r="B2556" t="s">
        <v>5</v>
      </c>
    </row>
    <row r="2557" spans="1:9" x14ac:dyDescent="0.3">
      <c r="A2557" t="s">
        <v>6</v>
      </c>
      <c r="B2557" t="s">
        <v>14</v>
      </c>
    </row>
    <row r="2558" spans="1:9" x14ac:dyDescent="0.3">
      <c r="A2558" t="s">
        <v>11</v>
      </c>
      <c r="B2558" t="s">
        <v>70</v>
      </c>
    </row>
    <row r="2559" spans="1:9" x14ac:dyDescent="0.3">
      <c r="A2559" t="s">
        <v>46</v>
      </c>
      <c r="B2559" t="s">
        <v>146</v>
      </c>
    </row>
    <row r="2560" spans="1:9" x14ac:dyDescent="0.3">
      <c r="A2560" t="s">
        <v>26</v>
      </c>
      <c r="B2560" s="7" t="s">
        <v>120</v>
      </c>
    </row>
    <row r="2561" spans="1:9" x14ac:dyDescent="0.3">
      <c r="A2561" s="2" t="s">
        <v>8</v>
      </c>
    </row>
    <row r="2562" spans="1:9" x14ac:dyDescent="0.3">
      <c r="A2562" s="2" t="s">
        <v>9</v>
      </c>
      <c r="B2562" s="2" t="s">
        <v>10</v>
      </c>
      <c r="C2562" s="2" t="s">
        <v>11</v>
      </c>
      <c r="D2562" s="2" t="s">
        <v>6</v>
      </c>
      <c r="E2562" s="2" t="s">
        <v>12</v>
      </c>
      <c r="F2562" s="2" t="s">
        <v>4</v>
      </c>
      <c r="G2562" s="2" t="s">
        <v>25</v>
      </c>
      <c r="H2562" s="2" t="s">
        <v>2</v>
      </c>
      <c r="I2562" s="2" t="s">
        <v>46</v>
      </c>
    </row>
    <row r="2563" spans="1:9" x14ac:dyDescent="0.3">
      <c r="A2563" s="3" t="s">
        <v>142</v>
      </c>
      <c r="B2563" s="3">
        <v>1</v>
      </c>
      <c r="C2563" t="s">
        <v>70</v>
      </c>
      <c r="D2563" t="s">
        <v>14</v>
      </c>
      <c r="E2563" s="2"/>
      <c r="F2563" s="3" t="s">
        <v>21</v>
      </c>
      <c r="G2563" t="s">
        <v>81</v>
      </c>
      <c r="H2563" s="3" t="s">
        <v>80</v>
      </c>
    </row>
    <row r="2564" spans="1:9" x14ac:dyDescent="0.3">
      <c r="A2564" t="s">
        <v>13</v>
      </c>
      <c r="B2564" s="5">
        <v>2.37</v>
      </c>
      <c r="C2564" t="s">
        <v>70</v>
      </c>
      <c r="D2564" t="s">
        <v>14</v>
      </c>
      <c r="F2564" t="s">
        <v>15</v>
      </c>
      <c r="G2564" t="s">
        <v>81</v>
      </c>
      <c r="H2564" t="s">
        <v>16</v>
      </c>
    </row>
    <row r="2565" spans="1:9" x14ac:dyDescent="0.3">
      <c r="A2565" t="s">
        <v>78</v>
      </c>
      <c r="B2565" s="5">
        <v>0.52</v>
      </c>
      <c r="D2565" t="s">
        <v>14</v>
      </c>
      <c r="E2565" t="s">
        <v>18</v>
      </c>
      <c r="F2565" t="s">
        <v>19</v>
      </c>
      <c r="G2565" t="s">
        <v>27</v>
      </c>
      <c r="I2565" t="s">
        <v>110</v>
      </c>
    </row>
    <row r="2566" spans="1:9" x14ac:dyDescent="0.3">
      <c r="A2566" t="s">
        <v>109</v>
      </c>
      <c r="B2566" s="5">
        <f>(2.79*318)/1000*B2564</f>
        <v>2.1027114</v>
      </c>
      <c r="C2566" s="3" t="s">
        <v>51</v>
      </c>
      <c r="D2566" t="s">
        <v>17</v>
      </c>
      <c r="F2566" t="s">
        <v>15</v>
      </c>
      <c r="G2566" t="s">
        <v>28</v>
      </c>
      <c r="H2566" t="s">
        <v>52</v>
      </c>
      <c r="I2566" t="s">
        <v>111</v>
      </c>
    </row>
    <row r="2567" spans="1:9" x14ac:dyDescent="0.3">
      <c r="A2567" t="s">
        <v>54</v>
      </c>
      <c r="B2567" s="5">
        <f>18.4/1000*B2564</f>
        <v>4.3608000000000001E-2</v>
      </c>
      <c r="C2567" s="3" t="s">
        <v>70</v>
      </c>
      <c r="D2567" t="s">
        <v>7</v>
      </c>
      <c r="F2567" t="s">
        <v>15</v>
      </c>
      <c r="G2567" t="s">
        <v>28</v>
      </c>
      <c r="H2567" t="s">
        <v>24</v>
      </c>
    </row>
    <row r="2568" spans="1:9" x14ac:dyDescent="0.3">
      <c r="A2568" t="s">
        <v>82</v>
      </c>
      <c r="B2568" s="5">
        <f>20000/1000*B2564</f>
        <v>47.400000000000006</v>
      </c>
      <c r="C2568" s="3" t="s">
        <v>51</v>
      </c>
      <c r="D2568" t="s">
        <v>14</v>
      </c>
      <c r="F2568" t="s">
        <v>15</v>
      </c>
      <c r="G2568" t="s">
        <v>28</v>
      </c>
      <c r="H2568" t="s">
        <v>84</v>
      </c>
      <c r="I2568" t="s">
        <v>113</v>
      </c>
    </row>
    <row r="2569" spans="1:9" x14ac:dyDescent="0.3">
      <c r="A2569" t="s">
        <v>112</v>
      </c>
      <c r="B2569" s="5">
        <f>200/1000*B2564</f>
        <v>0.47400000000000003</v>
      </c>
      <c r="C2569" s="3" t="s">
        <v>51</v>
      </c>
      <c r="D2569" t="s">
        <v>14</v>
      </c>
      <c r="F2569" t="s">
        <v>15</v>
      </c>
      <c r="G2569" t="s">
        <v>28</v>
      </c>
      <c r="H2569" t="s">
        <v>115</v>
      </c>
      <c r="I2569" t="s">
        <v>114</v>
      </c>
    </row>
    <row r="2570" spans="1:9" ht="15.6" x14ac:dyDescent="0.3">
      <c r="A2570" s="4" t="s">
        <v>62</v>
      </c>
      <c r="B2570" s="5">
        <f>4/1000*B2564</f>
        <v>9.4800000000000006E-3</v>
      </c>
      <c r="C2570" t="s">
        <v>70</v>
      </c>
      <c r="D2570" t="s">
        <v>14</v>
      </c>
      <c r="F2570" t="s">
        <v>15</v>
      </c>
      <c r="G2570" t="s">
        <v>28</v>
      </c>
      <c r="H2570" s="4" t="s">
        <v>62</v>
      </c>
      <c r="I2570" t="s">
        <v>122</v>
      </c>
    </row>
    <row r="2571" spans="1:9" x14ac:dyDescent="0.3">
      <c r="A2571" t="s">
        <v>117</v>
      </c>
      <c r="B2571" s="5">
        <f>46*1.25/1000*B2564</f>
        <v>0.13627500000000001</v>
      </c>
      <c r="C2571" s="3" t="s">
        <v>51</v>
      </c>
      <c r="D2571" t="s">
        <v>14</v>
      </c>
      <c r="F2571" t="s">
        <v>15</v>
      </c>
      <c r="G2571" t="s">
        <v>28</v>
      </c>
      <c r="H2571" t="s">
        <v>118</v>
      </c>
      <c r="I2571" t="s">
        <v>123</v>
      </c>
    </row>
    <row r="2572" spans="1:9" x14ac:dyDescent="0.3">
      <c r="B2572" s="5"/>
    </row>
    <row r="2573" spans="1:9" x14ac:dyDescent="0.3">
      <c r="A2573" s="2" t="s">
        <v>0</v>
      </c>
      <c r="B2573" s="2" t="s">
        <v>143</v>
      </c>
    </row>
    <row r="2574" spans="1:9" x14ac:dyDescent="0.3">
      <c r="A2574" t="s">
        <v>1</v>
      </c>
      <c r="B2574">
        <v>1</v>
      </c>
    </row>
    <row r="2575" spans="1:9" x14ac:dyDescent="0.3">
      <c r="A2575" t="s">
        <v>2</v>
      </c>
      <c r="B2575" s="3" t="s">
        <v>151</v>
      </c>
    </row>
    <row r="2576" spans="1:9" x14ac:dyDescent="0.3">
      <c r="A2576" t="s">
        <v>4</v>
      </c>
      <c r="B2576" t="s">
        <v>5</v>
      </c>
    </row>
    <row r="2577" spans="1:9" x14ac:dyDescent="0.3">
      <c r="A2577" t="s">
        <v>6</v>
      </c>
      <c r="B2577" t="s">
        <v>14</v>
      </c>
    </row>
    <row r="2578" spans="1:9" x14ac:dyDescent="0.3">
      <c r="A2578" t="s">
        <v>11</v>
      </c>
      <c r="B2578" t="s">
        <v>70</v>
      </c>
    </row>
    <row r="2579" spans="1:9" x14ac:dyDescent="0.3">
      <c r="A2579" t="s">
        <v>46</v>
      </c>
      <c r="B2579" t="s">
        <v>147</v>
      </c>
    </row>
    <row r="2580" spans="1:9" x14ac:dyDescent="0.3">
      <c r="A2580" t="s">
        <v>26</v>
      </c>
      <c r="B2580" s="7" t="s">
        <v>120</v>
      </c>
    </row>
    <row r="2581" spans="1:9" x14ac:dyDescent="0.3">
      <c r="A2581" s="2" t="s">
        <v>8</v>
      </c>
    </row>
    <row r="2582" spans="1:9" x14ac:dyDescent="0.3">
      <c r="A2582" s="2" t="s">
        <v>9</v>
      </c>
      <c r="B2582" s="2" t="s">
        <v>10</v>
      </c>
      <c r="C2582" s="2" t="s">
        <v>11</v>
      </c>
      <c r="D2582" s="2" t="s">
        <v>6</v>
      </c>
      <c r="E2582" s="2" t="s">
        <v>12</v>
      </c>
      <c r="F2582" s="2" t="s">
        <v>4</v>
      </c>
      <c r="G2582" s="2" t="s">
        <v>25</v>
      </c>
      <c r="H2582" s="2" t="s">
        <v>2</v>
      </c>
      <c r="I2582" s="2" t="s">
        <v>46</v>
      </c>
    </row>
    <row r="2583" spans="1:9" x14ac:dyDescent="0.3">
      <c r="A2583" s="3" t="s">
        <v>143</v>
      </c>
      <c r="B2583" s="3">
        <v>1</v>
      </c>
      <c r="C2583" t="s">
        <v>70</v>
      </c>
      <c r="D2583" t="s">
        <v>14</v>
      </c>
      <c r="E2583" s="2"/>
      <c r="F2583" s="3" t="s">
        <v>21</v>
      </c>
      <c r="G2583" t="s">
        <v>81</v>
      </c>
      <c r="H2583" s="3" t="s">
        <v>151</v>
      </c>
    </row>
    <row r="2584" spans="1:9" x14ac:dyDescent="0.3">
      <c r="A2584" t="s">
        <v>13</v>
      </c>
      <c r="B2584" s="5">
        <v>0.89</v>
      </c>
      <c r="C2584" t="s">
        <v>70</v>
      </c>
      <c r="D2584" t="s">
        <v>14</v>
      </c>
      <c r="F2584" t="s">
        <v>15</v>
      </c>
      <c r="G2584" t="s">
        <v>81</v>
      </c>
      <c r="H2584" t="s">
        <v>16</v>
      </c>
    </row>
    <row r="2585" spans="1:9" x14ac:dyDescent="0.3">
      <c r="A2585" t="s">
        <v>78</v>
      </c>
      <c r="B2585" s="5">
        <v>1.39</v>
      </c>
      <c r="D2585" t="s">
        <v>14</v>
      </c>
      <c r="E2585" t="s">
        <v>18</v>
      </c>
      <c r="F2585" t="s">
        <v>19</v>
      </c>
      <c r="G2585" t="s">
        <v>27</v>
      </c>
      <c r="I2585" t="s">
        <v>110</v>
      </c>
    </row>
    <row r="2586" spans="1:9" x14ac:dyDescent="0.3">
      <c r="A2586" t="s">
        <v>109</v>
      </c>
      <c r="B2586" s="5">
        <f>(2.79*318)/1000*B2584</f>
        <v>0.78962580000000004</v>
      </c>
      <c r="C2586" s="3" t="s">
        <v>51</v>
      </c>
      <c r="D2586" t="s">
        <v>17</v>
      </c>
      <c r="F2586" t="s">
        <v>15</v>
      </c>
      <c r="G2586" t="s">
        <v>28</v>
      </c>
      <c r="H2586" t="s">
        <v>52</v>
      </c>
      <c r="I2586" t="s">
        <v>111</v>
      </c>
    </row>
    <row r="2587" spans="1:9" x14ac:dyDescent="0.3">
      <c r="A2587" t="s">
        <v>54</v>
      </c>
      <c r="B2587" s="5">
        <f>18.4/1000*B2584</f>
        <v>1.6376000000000002E-2</v>
      </c>
      <c r="C2587" s="3" t="s">
        <v>70</v>
      </c>
      <c r="D2587" t="s">
        <v>7</v>
      </c>
      <c r="F2587" t="s">
        <v>15</v>
      </c>
      <c r="G2587" t="s">
        <v>28</v>
      </c>
      <c r="H2587" t="s">
        <v>24</v>
      </c>
    </row>
    <row r="2588" spans="1:9" x14ac:dyDescent="0.3">
      <c r="A2588" t="s">
        <v>82</v>
      </c>
      <c r="B2588" s="5">
        <f>20000/1000*B2584</f>
        <v>17.8</v>
      </c>
      <c r="C2588" s="3" t="s">
        <v>51</v>
      </c>
      <c r="D2588" t="s">
        <v>14</v>
      </c>
      <c r="F2588" t="s">
        <v>15</v>
      </c>
      <c r="G2588" t="s">
        <v>28</v>
      </c>
      <c r="H2588" t="s">
        <v>84</v>
      </c>
      <c r="I2588" t="s">
        <v>113</v>
      </c>
    </row>
    <row r="2589" spans="1:9" x14ac:dyDescent="0.3">
      <c r="A2589" t="s">
        <v>112</v>
      </c>
      <c r="B2589" s="5">
        <f>200/1000*B2584</f>
        <v>0.17800000000000002</v>
      </c>
      <c r="C2589" s="3" t="s">
        <v>51</v>
      </c>
      <c r="D2589" t="s">
        <v>14</v>
      </c>
      <c r="F2589" t="s">
        <v>15</v>
      </c>
      <c r="G2589" t="s">
        <v>28</v>
      </c>
      <c r="H2589" t="s">
        <v>115</v>
      </c>
      <c r="I2589" t="s">
        <v>114</v>
      </c>
    </row>
    <row r="2590" spans="1:9" ht="15.6" x14ac:dyDescent="0.3">
      <c r="A2590" s="4" t="s">
        <v>62</v>
      </c>
      <c r="B2590" s="5">
        <f>4/1000*B2584</f>
        <v>3.5600000000000002E-3</v>
      </c>
      <c r="C2590" t="s">
        <v>70</v>
      </c>
      <c r="D2590" t="s">
        <v>14</v>
      </c>
      <c r="F2590" t="s">
        <v>15</v>
      </c>
      <c r="G2590" t="s">
        <v>28</v>
      </c>
      <c r="H2590" s="4" t="s">
        <v>62</v>
      </c>
      <c r="I2590" t="s">
        <v>122</v>
      </c>
    </row>
    <row r="2591" spans="1:9" x14ac:dyDescent="0.3">
      <c r="A2591" t="s">
        <v>117</v>
      </c>
      <c r="B2591" s="5">
        <f>46*1.25/1000*B2584</f>
        <v>5.1175000000000005E-2</v>
      </c>
      <c r="C2591" s="3" t="s">
        <v>51</v>
      </c>
      <c r="D2591" t="s">
        <v>14</v>
      </c>
      <c r="F2591" t="s">
        <v>15</v>
      </c>
      <c r="G2591" t="s">
        <v>28</v>
      </c>
      <c r="H2591" t="s">
        <v>118</v>
      </c>
      <c r="I2591" t="s">
        <v>123</v>
      </c>
    </row>
    <row r="2592" spans="1:9" x14ac:dyDescent="0.3">
      <c r="B2592" s="5"/>
      <c r="C2592" s="3"/>
    </row>
    <row r="2593" spans="1:8" x14ac:dyDescent="0.3">
      <c r="A2593" s="2" t="s">
        <v>0</v>
      </c>
      <c r="B2593" s="2" t="s">
        <v>13</v>
      </c>
    </row>
    <row r="2594" spans="1:8" x14ac:dyDescent="0.3">
      <c r="A2594" t="s">
        <v>1</v>
      </c>
      <c r="B2594">
        <v>1</v>
      </c>
    </row>
    <row r="2595" spans="1:8" x14ac:dyDescent="0.3">
      <c r="A2595" t="s">
        <v>46</v>
      </c>
      <c r="B2595" t="s">
        <v>47</v>
      </c>
    </row>
    <row r="2596" spans="1:8" x14ac:dyDescent="0.3">
      <c r="A2596" t="s">
        <v>2</v>
      </c>
      <c r="B2596" t="s">
        <v>16</v>
      </c>
    </row>
    <row r="2597" spans="1:8" x14ac:dyDescent="0.3">
      <c r="A2597" t="s">
        <v>4</v>
      </c>
      <c r="B2597" t="s">
        <v>5</v>
      </c>
    </row>
    <row r="2598" spans="1:8" x14ac:dyDescent="0.3">
      <c r="A2598" t="s">
        <v>6</v>
      </c>
      <c r="B2598" t="s">
        <v>14</v>
      </c>
    </row>
    <row r="2599" spans="1:8" x14ac:dyDescent="0.3">
      <c r="A2599" t="s">
        <v>26</v>
      </c>
      <c r="B2599" t="s">
        <v>79</v>
      </c>
    </row>
    <row r="2600" spans="1:8" x14ac:dyDescent="0.3">
      <c r="A2600" t="s">
        <v>11</v>
      </c>
      <c r="B2600" t="s">
        <v>70</v>
      </c>
    </row>
    <row r="2601" spans="1:8" x14ac:dyDescent="0.3">
      <c r="A2601" s="2" t="s">
        <v>8</v>
      </c>
    </row>
    <row r="2602" spans="1:8" x14ac:dyDescent="0.3">
      <c r="A2602" s="2" t="s">
        <v>9</v>
      </c>
      <c r="B2602" s="2" t="s">
        <v>10</v>
      </c>
      <c r="C2602" s="2" t="s">
        <v>11</v>
      </c>
      <c r="D2602" s="2" t="s">
        <v>6</v>
      </c>
      <c r="E2602" s="2" t="s">
        <v>12</v>
      </c>
      <c r="F2602" s="2" t="s">
        <v>4</v>
      </c>
      <c r="G2602" s="2" t="s">
        <v>2</v>
      </c>
      <c r="H2602" s="2" t="s">
        <v>25</v>
      </c>
    </row>
    <row r="2603" spans="1:8" x14ac:dyDescent="0.3">
      <c r="A2603" t="s">
        <v>48</v>
      </c>
      <c r="B2603">
        <v>1</v>
      </c>
      <c r="C2603" t="s">
        <v>70</v>
      </c>
      <c r="D2603" t="s">
        <v>14</v>
      </c>
      <c r="F2603" t="s">
        <v>15</v>
      </c>
      <c r="G2603" t="s">
        <v>49</v>
      </c>
      <c r="H2603" t="s">
        <v>3</v>
      </c>
    </row>
    <row r="2604" spans="1:8" x14ac:dyDescent="0.3">
      <c r="A2604" t="s">
        <v>13</v>
      </c>
      <c r="B2604">
        <v>1</v>
      </c>
      <c r="C2604" t="s">
        <v>70</v>
      </c>
      <c r="D2604" t="s">
        <v>14</v>
      </c>
      <c r="F2604" t="s">
        <v>21</v>
      </c>
      <c r="G2604" t="s">
        <v>16</v>
      </c>
      <c r="H2604" t="s">
        <v>3</v>
      </c>
    </row>
    <row r="2605" spans="1:8" x14ac:dyDescent="0.3">
      <c r="A2605" t="s">
        <v>50</v>
      </c>
      <c r="B2605">
        <v>3.5098030277376187</v>
      </c>
      <c r="C2605" t="s">
        <v>51</v>
      </c>
      <c r="D2605" t="s">
        <v>17</v>
      </c>
      <c r="F2605" t="s">
        <v>15</v>
      </c>
      <c r="G2605" t="s">
        <v>52</v>
      </c>
      <c r="H2605" t="s">
        <v>28</v>
      </c>
    </row>
    <row r="2606" spans="1:8" x14ac:dyDescent="0.3">
      <c r="A2606" t="s">
        <v>78</v>
      </c>
      <c r="B2606">
        <v>0.13206758828730655</v>
      </c>
      <c r="D2606" t="s">
        <v>14</v>
      </c>
      <c r="E2606" t="s">
        <v>18</v>
      </c>
      <c r="F2606" t="s">
        <v>19</v>
      </c>
      <c r="H2606" t="s">
        <v>27</v>
      </c>
    </row>
    <row r="2607" spans="1:8" x14ac:dyDescent="0.3">
      <c r="A2607" t="s">
        <v>53</v>
      </c>
      <c r="B2607">
        <v>1.6694063119110985E-6</v>
      </c>
      <c r="D2607" t="s">
        <v>14</v>
      </c>
      <c r="E2607" t="s">
        <v>18</v>
      </c>
      <c r="F2607" t="s">
        <v>19</v>
      </c>
      <c r="H2607" t="s">
        <v>27</v>
      </c>
    </row>
    <row r="2608" spans="1:8" x14ac:dyDescent="0.3">
      <c r="A2608" t="s">
        <v>20</v>
      </c>
      <c r="B2608">
        <v>12.456827894327896</v>
      </c>
      <c r="C2608" t="s">
        <v>29</v>
      </c>
      <c r="D2608" t="s">
        <v>6</v>
      </c>
      <c r="F2608" t="s">
        <v>15</v>
      </c>
      <c r="G2608" t="s">
        <v>20</v>
      </c>
      <c r="H2608" t="s">
        <v>3</v>
      </c>
    </row>
    <row r="2610" spans="1:8" ht="15.6" x14ac:dyDescent="0.3">
      <c r="A2610" s="1" t="s">
        <v>0</v>
      </c>
      <c r="B2610" s="2" t="s">
        <v>48</v>
      </c>
    </row>
    <row r="2611" spans="1:8" x14ac:dyDescent="0.3">
      <c r="A2611" t="s">
        <v>1</v>
      </c>
      <c r="B2611">
        <v>1</v>
      </c>
    </row>
    <row r="2612" spans="1:8" x14ac:dyDescent="0.3">
      <c r="A2612" t="s">
        <v>2</v>
      </c>
      <c r="B2612" t="s">
        <v>49</v>
      </c>
    </row>
    <row r="2613" spans="1:8" x14ac:dyDescent="0.3">
      <c r="A2613" t="s">
        <v>4</v>
      </c>
      <c r="B2613" t="s">
        <v>5</v>
      </c>
    </row>
    <row r="2614" spans="1:8" x14ac:dyDescent="0.3">
      <c r="A2614" t="s">
        <v>6</v>
      </c>
      <c r="B2614" t="s">
        <v>14</v>
      </c>
    </row>
    <row r="2615" spans="1:8" x14ac:dyDescent="0.3">
      <c r="A2615" t="s">
        <v>26</v>
      </c>
      <c r="B2615" t="s">
        <v>79</v>
      </c>
    </row>
    <row r="2616" spans="1:8" x14ac:dyDescent="0.3">
      <c r="A2616" t="s">
        <v>11</v>
      </c>
      <c r="B2616" t="s">
        <v>70</v>
      </c>
    </row>
    <row r="2617" spans="1:8" ht="15.6" x14ac:dyDescent="0.3">
      <c r="A2617" s="1" t="s">
        <v>8</v>
      </c>
    </row>
    <row r="2618" spans="1:8" x14ac:dyDescent="0.3">
      <c r="A2618" t="s">
        <v>9</v>
      </c>
      <c r="B2618" t="s">
        <v>10</v>
      </c>
      <c r="C2618" t="s">
        <v>11</v>
      </c>
      <c r="D2618" t="s">
        <v>6</v>
      </c>
      <c r="E2618" t="s">
        <v>12</v>
      </c>
      <c r="F2618" t="s">
        <v>4</v>
      </c>
      <c r="G2618" t="s">
        <v>2</v>
      </c>
      <c r="H2618" t="s">
        <v>25</v>
      </c>
    </row>
    <row r="2619" spans="1:8" x14ac:dyDescent="0.3">
      <c r="A2619" t="s">
        <v>20</v>
      </c>
      <c r="B2619">
        <f>12.89</f>
        <v>12.89</v>
      </c>
      <c r="C2619" t="s">
        <v>29</v>
      </c>
      <c r="D2619" t="s">
        <v>6</v>
      </c>
      <c r="F2619" t="s">
        <v>15</v>
      </c>
      <c r="G2619" t="s">
        <v>20</v>
      </c>
      <c r="H2619" t="s">
        <v>3</v>
      </c>
    </row>
    <row r="2620" spans="1:8" x14ac:dyDescent="0.3">
      <c r="A2620" t="s">
        <v>48</v>
      </c>
      <c r="B2620">
        <v>1</v>
      </c>
      <c r="C2620" t="s">
        <v>70</v>
      </c>
      <c r="D2620" t="s">
        <v>14</v>
      </c>
      <c r="F2620" t="s">
        <v>21</v>
      </c>
      <c r="G2620" t="s">
        <v>49</v>
      </c>
      <c r="H2620" t="s">
        <v>3</v>
      </c>
    </row>
    <row r="2621" spans="1:8" x14ac:dyDescent="0.3">
      <c r="A2621" t="s">
        <v>75</v>
      </c>
      <c r="B2621" s="5">
        <f>((3090000*1000)/44900000)</f>
        <v>68.819599109131403</v>
      </c>
      <c r="C2621" t="s">
        <v>51</v>
      </c>
      <c r="D2621" t="s">
        <v>14</v>
      </c>
      <c r="F2621" t="s">
        <v>15</v>
      </c>
      <c r="G2621" t="s">
        <v>76</v>
      </c>
      <c r="H2621" t="s">
        <v>28</v>
      </c>
    </row>
    <row r="2622" spans="1:8" x14ac:dyDescent="0.3">
      <c r="A2622" t="s">
        <v>54</v>
      </c>
      <c r="B2622" s="5">
        <f>(13600*1000)/44900000</f>
        <v>0.30289532293986637</v>
      </c>
      <c r="C2622" t="s">
        <v>70</v>
      </c>
      <c r="D2622" t="s">
        <v>7</v>
      </c>
      <c r="F2622" t="s">
        <v>15</v>
      </c>
      <c r="G2622" t="s">
        <v>24</v>
      </c>
      <c r="H2622" t="s">
        <v>28</v>
      </c>
    </row>
    <row r="2623" spans="1:8" x14ac:dyDescent="0.3">
      <c r="A2623" t="s">
        <v>55</v>
      </c>
      <c r="B2623" s="5">
        <f>356/44900000</f>
        <v>7.9287305122494425E-6</v>
      </c>
      <c r="C2623" t="s">
        <v>31</v>
      </c>
      <c r="D2623" t="s">
        <v>14</v>
      </c>
      <c r="F2623" t="s">
        <v>15</v>
      </c>
      <c r="G2623" t="s">
        <v>56</v>
      </c>
      <c r="H2623" t="s">
        <v>28</v>
      </c>
    </row>
    <row r="2624" spans="1:8" x14ac:dyDescent="0.3">
      <c r="A2624" t="s">
        <v>57</v>
      </c>
      <c r="B2624" s="5">
        <f>949/44900000</f>
        <v>2.11358574610245E-5</v>
      </c>
      <c r="C2624" t="s">
        <v>31</v>
      </c>
      <c r="D2624" t="s">
        <v>14</v>
      </c>
      <c r="F2624" t="s">
        <v>15</v>
      </c>
      <c r="G2624" t="s">
        <v>58</v>
      </c>
      <c r="H2624" t="s">
        <v>28</v>
      </c>
    </row>
    <row r="2625" spans="1:11" x14ac:dyDescent="0.3">
      <c r="A2625" t="s">
        <v>59</v>
      </c>
      <c r="B2625" s="5">
        <f>178/44900000</f>
        <v>3.9643652561247212E-6</v>
      </c>
      <c r="C2625" t="s">
        <v>60</v>
      </c>
      <c r="D2625" t="s">
        <v>14</v>
      </c>
      <c r="F2625" t="s">
        <v>15</v>
      </c>
      <c r="G2625" t="s">
        <v>61</v>
      </c>
      <c r="H2625" t="s">
        <v>28</v>
      </c>
    </row>
    <row r="2626" spans="1:11" ht="15.6" x14ac:dyDescent="0.3">
      <c r="A2626" s="4" t="s">
        <v>62</v>
      </c>
      <c r="B2626" s="5">
        <f>6240000/44900000</f>
        <v>0.13897550111358575</v>
      </c>
      <c r="C2626" t="s">
        <v>70</v>
      </c>
      <c r="D2626" t="s">
        <v>14</v>
      </c>
      <c r="F2626" t="s">
        <v>15</v>
      </c>
      <c r="G2626" s="4" t="s">
        <v>62</v>
      </c>
      <c r="H2626" t="s">
        <v>3</v>
      </c>
    </row>
    <row r="2627" spans="1:11" ht="15.6" x14ac:dyDescent="0.3">
      <c r="A2627" s="4" t="s">
        <v>63</v>
      </c>
      <c r="B2627" s="5">
        <f>75900000/44900000</f>
        <v>1.6904231625835189</v>
      </c>
      <c r="C2627" t="s">
        <v>29</v>
      </c>
      <c r="D2627" t="s">
        <v>14</v>
      </c>
      <c r="F2627" t="s">
        <v>15</v>
      </c>
      <c r="G2627" s="4" t="s">
        <v>63</v>
      </c>
      <c r="H2627" t="s">
        <v>3</v>
      </c>
    </row>
    <row r="2628" spans="1:11" ht="15.6" x14ac:dyDescent="0.3">
      <c r="A2628" s="4"/>
      <c r="B2628" s="5"/>
      <c r="G2628" s="4"/>
    </row>
    <row r="2629" spans="1:11" ht="15.6" x14ac:dyDescent="0.3">
      <c r="A2629" s="1" t="s">
        <v>0</v>
      </c>
      <c r="B2629" s="1" t="s">
        <v>167</v>
      </c>
    </row>
    <row r="2630" spans="1:11" x14ac:dyDescent="0.3">
      <c r="A2630" t="s">
        <v>11</v>
      </c>
      <c r="B2630" t="s">
        <v>69</v>
      </c>
    </row>
    <row r="2631" spans="1:11" x14ac:dyDescent="0.3">
      <c r="A2631" t="s">
        <v>1</v>
      </c>
      <c r="B2631">
        <v>1</v>
      </c>
    </row>
    <row r="2632" spans="1:11" ht="15.6" x14ac:dyDescent="0.3">
      <c r="A2632" t="s">
        <v>2</v>
      </c>
      <c r="B2632" s="4" t="s">
        <v>105</v>
      </c>
    </row>
    <row r="2633" spans="1:11" x14ac:dyDescent="0.3">
      <c r="A2633" t="s">
        <v>4</v>
      </c>
      <c r="B2633" t="s">
        <v>5</v>
      </c>
    </row>
    <row r="2634" spans="1:11" x14ac:dyDescent="0.3">
      <c r="A2634" t="s">
        <v>6</v>
      </c>
      <c r="B2634" t="s">
        <v>14</v>
      </c>
    </row>
    <row r="2635" spans="1:11" ht="15.6" x14ac:dyDescent="0.3">
      <c r="A2635" s="1" t="s">
        <v>8</v>
      </c>
    </row>
    <row r="2636" spans="1:11" x14ac:dyDescent="0.3">
      <c r="A2636" t="s">
        <v>9</v>
      </c>
      <c r="B2636" t="s">
        <v>10</v>
      </c>
      <c r="C2636" t="s">
        <v>11</v>
      </c>
      <c r="D2636" t="s">
        <v>6</v>
      </c>
      <c r="E2636" t="s">
        <v>12</v>
      </c>
      <c r="F2636" t="s">
        <v>4</v>
      </c>
      <c r="G2636" t="s">
        <v>85</v>
      </c>
      <c r="H2636" t="s">
        <v>86</v>
      </c>
      <c r="I2636" t="s">
        <v>87</v>
      </c>
      <c r="J2636" t="s">
        <v>46</v>
      </c>
      <c r="K2636" t="s">
        <v>2</v>
      </c>
    </row>
    <row r="2637" spans="1:11" x14ac:dyDescent="0.3">
      <c r="A2637" s="3" t="s">
        <v>167</v>
      </c>
      <c r="B2637" s="3">
        <v>1</v>
      </c>
      <c r="C2637" t="s">
        <v>69</v>
      </c>
      <c r="D2637" s="3" t="s">
        <v>14</v>
      </c>
      <c r="E2637" s="3"/>
      <c r="F2637" s="3" t="s">
        <v>21</v>
      </c>
      <c r="G2637" s="3"/>
      <c r="H2637" s="3"/>
      <c r="I2637" s="3">
        <v>100</v>
      </c>
      <c r="J2637" s="3" t="s">
        <v>88</v>
      </c>
      <c r="K2637" s="3" t="s">
        <v>105</v>
      </c>
    </row>
    <row r="2638" spans="1:11" x14ac:dyDescent="0.3">
      <c r="A2638" s="3" t="s">
        <v>142</v>
      </c>
      <c r="B2638" s="3">
        <v>1.00057</v>
      </c>
      <c r="C2638" t="s">
        <v>69</v>
      </c>
      <c r="D2638" s="3" t="s">
        <v>14</v>
      </c>
      <c r="E2638" s="3"/>
      <c r="F2638" s="3" t="s">
        <v>15</v>
      </c>
      <c r="G2638" s="3"/>
      <c r="H2638" s="3"/>
      <c r="I2638" s="3"/>
      <c r="J2638" s="3"/>
      <c r="K2638" s="3" t="s">
        <v>80</v>
      </c>
    </row>
    <row r="2639" spans="1:11" x14ac:dyDescent="0.3">
      <c r="A2639" t="s">
        <v>22</v>
      </c>
      <c r="B2639" s="3">
        <v>6.7000000000000002E-3</v>
      </c>
      <c r="C2639" t="s">
        <v>69</v>
      </c>
      <c r="D2639" s="3" t="s">
        <v>7</v>
      </c>
      <c r="E2639" s="3"/>
      <c r="F2639" s="3" t="s">
        <v>15</v>
      </c>
      <c r="G2639" s="3"/>
      <c r="H2639" s="3"/>
      <c r="I2639" s="3"/>
      <c r="J2639" s="3"/>
      <c r="K2639" s="3" t="s">
        <v>24</v>
      </c>
    </row>
    <row r="2640" spans="1:11" x14ac:dyDescent="0.3">
      <c r="A2640" s="3" t="s">
        <v>89</v>
      </c>
      <c r="B2640" s="3">
        <v>-1.6799999999999999E-4</v>
      </c>
      <c r="C2640" t="s">
        <v>51</v>
      </c>
      <c r="D2640" s="3" t="s">
        <v>14</v>
      </c>
      <c r="E2640" s="3"/>
      <c r="F2640" s="3" t="s">
        <v>15</v>
      </c>
      <c r="G2640" s="3"/>
      <c r="H2640" s="3"/>
      <c r="I2640" s="3"/>
      <c r="J2640" s="3"/>
      <c r="K2640" s="3" t="s">
        <v>90</v>
      </c>
    </row>
    <row r="2641" spans="1:11" x14ac:dyDescent="0.3">
      <c r="A2641" s="3" t="s">
        <v>91</v>
      </c>
      <c r="B2641" s="6">
        <v>5.8399999999999999E-4</v>
      </c>
      <c r="C2641" t="s">
        <v>51</v>
      </c>
      <c r="D2641" s="3" t="s">
        <v>17</v>
      </c>
      <c r="E2641" s="3"/>
      <c r="F2641" s="3" t="s">
        <v>15</v>
      </c>
      <c r="G2641" s="3"/>
      <c r="H2641" s="3"/>
      <c r="I2641" s="3"/>
      <c r="J2641" s="3"/>
      <c r="K2641" s="3" t="s">
        <v>92</v>
      </c>
    </row>
    <row r="2642" spans="1:11" x14ac:dyDescent="0.3">
      <c r="A2642" s="3" t="s">
        <v>93</v>
      </c>
      <c r="B2642" s="6">
        <v>2.5999999999999998E-10</v>
      </c>
      <c r="C2642" t="s">
        <v>51</v>
      </c>
      <c r="D2642" s="3" t="s">
        <v>6</v>
      </c>
      <c r="E2642" s="3"/>
      <c r="F2642" s="3" t="s">
        <v>15</v>
      </c>
      <c r="G2642" s="3"/>
      <c r="H2642" s="3"/>
      <c r="I2642" s="3"/>
      <c r="J2642" s="3"/>
      <c r="K2642" s="3" t="s">
        <v>94</v>
      </c>
    </row>
    <row r="2643" spans="1:11" x14ac:dyDescent="0.3">
      <c r="A2643" s="3" t="s">
        <v>95</v>
      </c>
      <c r="B2643" s="6">
        <v>-6.2700000000000001E-6</v>
      </c>
      <c r="C2643" t="s">
        <v>51</v>
      </c>
      <c r="D2643" s="3" t="s">
        <v>14</v>
      </c>
      <c r="E2643" s="3"/>
      <c r="F2643" s="3" t="s">
        <v>15</v>
      </c>
      <c r="G2643" s="3"/>
      <c r="H2643" s="3"/>
      <c r="I2643" s="3"/>
      <c r="J2643" s="3"/>
      <c r="K2643" s="3" t="s">
        <v>96</v>
      </c>
    </row>
    <row r="2644" spans="1:11" x14ac:dyDescent="0.3">
      <c r="A2644" s="3" t="s">
        <v>97</v>
      </c>
      <c r="B2644" s="6">
        <v>-7.4999999999999993E-5</v>
      </c>
      <c r="C2644" t="s">
        <v>51</v>
      </c>
      <c r="D2644" s="3" t="s">
        <v>39</v>
      </c>
      <c r="E2644" s="3"/>
      <c r="F2644" s="3" t="s">
        <v>15</v>
      </c>
      <c r="G2644" s="3"/>
      <c r="H2644" s="3"/>
      <c r="I2644" s="3"/>
      <c r="J2644" s="3"/>
      <c r="K2644" s="3" t="s">
        <v>98</v>
      </c>
    </row>
    <row r="2645" spans="1:11" x14ac:dyDescent="0.3">
      <c r="A2645" s="3" t="s">
        <v>82</v>
      </c>
      <c r="B2645" s="6">
        <v>6.8900000000000005E-4</v>
      </c>
      <c r="C2645" t="s">
        <v>51</v>
      </c>
      <c r="D2645" s="3" t="s">
        <v>14</v>
      </c>
      <c r="E2645" s="3"/>
      <c r="F2645" s="3" t="s">
        <v>15</v>
      </c>
      <c r="G2645" s="3"/>
      <c r="H2645" s="3"/>
      <c r="I2645" s="3"/>
      <c r="J2645" s="3"/>
      <c r="K2645" s="3" t="s">
        <v>84</v>
      </c>
    </row>
    <row r="2646" spans="1:11" x14ac:dyDescent="0.3">
      <c r="A2646" s="3" t="s">
        <v>99</v>
      </c>
      <c r="B2646" s="3">
        <v>3.3599999999999998E-2</v>
      </c>
      <c r="C2646" t="s">
        <v>51</v>
      </c>
      <c r="D2646" s="3" t="s">
        <v>100</v>
      </c>
      <c r="E2646" s="3"/>
      <c r="F2646" s="3" t="s">
        <v>15</v>
      </c>
      <c r="G2646" s="3"/>
      <c r="H2646" s="3"/>
      <c r="I2646" s="3"/>
      <c r="J2646" s="3"/>
      <c r="K2646" s="3" t="s">
        <v>101</v>
      </c>
    </row>
    <row r="2647" spans="1:11" x14ac:dyDescent="0.3">
      <c r="A2647" s="3" t="s">
        <v>102</v>
      </c>
      <c r="B2647" s="3">
        <v>3.2599999999999997E-2</v>
      </c>
      <c r="C2647" t="s">
        <v>51</v>
      </c>
      <c r="D2647" s="3" t="s">
        <v>100</v>
      </c>
      <c r="E2647" s="3"/>
      <c r="F2647" s="3" t="s">
        <v>15</v>
      </c>
      <c r="G2647" s="3"/>
      <c r="H2647" s="3"/>
      <c r="I2647" s="3"/>
      <c r="J2647" s="3"/>
      <c r="K2647" s="3" t="s">
        <v>103</v>
      </c>
    </row>
    <row r="2648" spans="1:11" x14ac:dyDescent="0.3">
      <c r="A2648" s="3" t="s">
        <v>107</v>
      </c>
      <c r="B2648" s="6">
        <v>-6.8899999999999999E-7</v>
      </c>
      <c r="C2648" t="s">
        <v>51</v>
      </c>
      <c r="D2648" s="3" t="s">
        <v>39</v>
      </c>
      <c r="E2648" s="3"/>
      <c r="F2648" s="3" t="s">
        <v>15</v>
      </c>
      <c r="G2648" s="3"/>
      <c r="H2648" s="3"/>
      <c r="I2648" s="3"/>
      <c r="J2648" s="3"/>
      <c r="K2648" s="3" t="s">
        <v>104</v>
      </c>
    </row>
    <row r="2649" spans="1:11" x14ac:dyDescent="0.3">
      <c r="A2649" s="3"/>
      <c r="B2649" s="6"/>
      <c r="C2649" s="3"/>
      <c r="D2649" s="3"/>
      <c r="E2649" s="3"/>
      <c r="F2649" s="3"/>
      <c r="G2649" s="3"/>
      <c r="H2649" s="3"/>
      <c r="I2649" s="3"/>
      <c r="J2649" s="3"/>
      <c r="K2649" s="3"/>
    </row>
    <row r="2650" spans="1:11" ht="15.6" x14ac:dyDescent="0.3">
      <c r="A2650" s="1" t="s">
        <v>0</v>
      </c>
      <c r="B2650" s="1" t="s">
        <v>168</v>
      </c>
    </row>
    <row r="2651" spans="1:11" x14ac:dyDescent="0.3">
      <c r="A2651" t="s">
        <v>11</v>
      </c>
      <c r="B2651" t="s">
        <v>69</v>
      </c>
    </row>
    <row r="2652" spans="1:11" x14ac:dyDescent="0.3">
      <c r="A2652" t="s">
        <v>1</v>
      </c>
      <c r="B2652">
        <v>1</v>
      </c>
    </row>
    <row r="2653" spans="1:11" ht="15.6" x14ac:dyDescent="0.3">
      <c r="A2653" t="s">
        <v>2</v>
      </c>
      <c r="B2653" s="4" t="s">
        <v>155</v>
      </c>
    </row>
    <row r="2654" spans="1:11" x14ac:dyDescent="0.3">
      <c r="A2654" t="s">
        <v>4</v>
      </c>
      <c r="B2654" t="s">
        <v>5</v>
      </c>
    </row>
    <row r="2655" spans="1:11" x14ac:dyDescent="0.3">
      <c r="A2655" t="s">
        <v>6</v>
      </c>
      <c r="B2655" t="s">
        <v>14</v>
      </c>
    </row>
    <row r="2656" spans="1:11" ht="15.6" x14ac:dyDescent="0.3">
      <c r="A2656" s="1" t="s">
        <v>8</v>
      </c>
    </row>
    <row r="2657" spans="1:11" x14ac:dyDescent="0.3">
      <c r="A2657" t="s">
        <v>9</v>
      </c>
      <c r="B2657" t="s">
        <v>10</v>
      </c>
      <c r="C2657" t="s">
        <v>11</v>
      </c>
      <c r="D2657" t="s">
        <v>6</v>
      </c>
      <c r="E2657" t="s">
        <v>12</v>
      </c>
      <c r="F2657" t="s">
        <v>4</v>
      </c>
      <c r="G2657" t="s">
        <v>85</v>
      </c>
      <c r="H2657" t="s">
        <v>86</v>
      </c>
      <c r="I2657" t="s">
        <v>87</v>
      </c>
      <c r="J2657" t="s">
        <v>46</v>
      </c>
      <c r="K2657" t="s">
        <v>2</v>
      </c>
    </row>
    <row r="2658" spans="1:11" ht="15.6" x14ac:dyDescent="0.3">
      <c r="A2658" s="3" t="s">
        <v>168</v>
      </c>
      <c r="B2658" s="3">
        <v>1</v>
      </c>
      <c r="C2658" t="s">
        <v>69</v>
      </c>
      <c r="D2658" t="s">
        <v>14</v>
      </c>
      <c r="E2658" s="3"/>
      <c r="F2658" t="s">
        <v>21</v>
      </c>
      <c r="G2658" s="3"/>
      <c r="H2658" s="3"/>
      <c r="I2658" s="3">
        <v>100</v>
      </c>
      <c r="J2658" s="3" t="s">
        <v>88</v>
      </c>
      <c r="K2658" s="4" t="s">
        <v>155</v>
      </c>
    </row>
    <row r="2659" spans="1:11" x14ac:dyDescent="0.3">
      <c r="A2659" s="3" t="s">
        <v>143</v>
      </c>
      <c r="B2659" s="3">
        <v>1.02</v>
      </c>
      <c r="C2659" t="s">
        <v>69</v>
      </c>
      <c r="D2659" t="s">
        <v>14</v>
      </c>
      <c r="E2659" s="3"/>
      <c r="F2659" t="s">
        <v>15</v>
      </c>
      <c r="G2659" s="3"/>
      <c r="H2659" s="3"/>
      <c r="I2659" s="3"/>
      <c r="J2659" s="3"/>
      <c r="K2659" s="3" t="s">
        <v>151</v>
      </c>
    </row>
    <row r="2660" spans="1:11" ht="15.6" x14ac:dyDescent="0.3">
      <c r="A2660" t="s">
        <v>22</v>
      </c>
      <c r="B2660">
        <f>(0.0028236*0.669)+0.208</f>
        <v>0.2098889884</v>
      </c>
      <c r="C2660" t="s">
        <v>69</v>
      </c>
      <c r="D2660" t="s">
        <v>7</v>
      </c>
      <c r="E2660" s="3"/>
      <c r="F2660" t="s">
        <v>15</v>
      </c>
      <c r="G2660" s="3"/>
      <c r="H2660" s="3"/>
      <c r="I2660" s="3"/>
      <c r="J2660" s="3"/>
      <c r="K2660" s="4" t="s">
        <v>157</v>
      </c>
    </row>
    <row r="2661" spans="1:11" x14ac:dyDescent="0.3">
      <c r="A2661" t="s">
        <v>179</v>
      </c>
      <c r="B2661">
        <f>0.061874*0.669</f>
        <v>4.1393706000000002E-2</v>
      </c>
      <c r="C2661" t="s">
        <v>51</v>
      </c>
      <c r="D2661" t="s">
        <v>17</v>
      </c>
      <c r="E2661" s="3"/>
      <c r="F2661" t="s">
        <v>15</v>
      </c>
      <c r="G2661" s="3"/>
      <c r="H2661" s="3"/>
      <c r="I2661" s="3"/>
      <c r="J2661" s="3"/>
      <c r="K2661" t="s">
        <v>92</v>
      </c>
    </row>
    <row r="2662" spans="1:11" x14ac:dyDescent="0.3">
      <c r="A2662" t="s">
        <v>158</v>
      </c>
      <c r="B2662">
        <f>0.000000034944*0.669</f>
        <v>2.3377536E-8</v>
      </c>
      <c r="C2662" t="s">
        <v>51</v>
      </c>
      <c r="D2662" t="s">
        <v>159</v>
      </c>
      <c r="E2662" s="3"/>
      <c r="F2662" t="s">
        <v>15</v>
      </c>
      <c r="G2662" s="3"/>
      <c r="H2662" s="3"/>
      <c r="I2662" s="3"/>
      <c r="J2662" s="3"/>
      <c r="K2662" t="s">
        <v>160</v>
      </c>
    </row>
    <row r="2663" spans="1:11" x14ac:dyDescent="0.3">
      <c r="A2663" t="s">
        <v>161</v>
      </c>
      <c r="B2663" s="8">
        <v>8.4800000000000005E-8</v>
      </c>
      <c r="C2663" t="s">
        <v>31</v>
      </c>
      <c r="D2663" t="s">
        <v>6</v>
      </c>
      <c r="E2663" s="3"/>
      <c r="F2663" t="s">
        <v>15</v>
      </c>
      <c r="G2663" s="3"/>
      <c r="H2663" s="3"/>
      <c r="I2663" s="3"/>
      <c r="J2663" s="3"/>
      <c r="K2663" t="s">
        <v>162</v>
      </c>
    </row>
    <row r="2664" spans="1:11" x14ac:dyDescent="0.3">
      <c r="A2664" t="s">
        <v>163</v>
      </c>
      <c r="B2664">
        <f>(0.00000521*0.669)+0.000010376</f>
        <v>1.386149E-5</v>
      </c>
      <c r="C2664" s="3"/>
      <c r="D2664" t="s">
        <v>14</v>
      </c>
      <c r="E2664" t="s">
        <v>18</v>
      </c>
      <c r="F2664" t="s">
        <v>19</v>
      </c>
      <c r="G2664" s="3"/>
      <c r="H2664" s="3"/>
      <c r="I2664" s="3"/>
      <c r="J2664" s="3"/>
      <c r="K2664" s="3"/>
    </row>
    <row r="2665" spans="1:11" x14ac:dyDescent="0.3">
      <c r="A2665" t="s">
        <v>164</v>
      </c>
      <c r="B2665">
        <f>(0.000000000597*0.669)+0.000000004</f>
        <v>4.3993930000000006E-9</v>
      </c>
      <c r="C2665" s="3"/>
      <c r="D2665" t="s">
        <v>14</v>
      </c>
      <c r="E2665" t="s">
        <v>18</v>
      </c>
      <c r="F2665" t="s">
        <v>19</v>
      </c>
      <c r="G2665" s="3"/>
      <c r="H2665" s="3"/>
      <c r="I2665" s="3"/>
      <c r="J2665" s="3"/>
      <c r="K2665" s="3"/>
    </row>
    <row r="2666" spans="1:11" x14ac:dyDescent="0.3">
      <c r="A2666" t="s">
        <v>165</v>
      </c>
      <c r="B2666">
        <f>(0.00018*0.669)+0.00018</f>
        <v>3.0042000000000003E-4</v>
      </c>
      <c r="C2666" s="3"/>
      <c r="D2666" t="s">
        <v>14</v>
      </c>
      <c r="E2666" t="s">
        <v>18</v>
      </c>
      <c r="F2666" t="s">
        <v>19</v>
      </c>
      <c r="G2666" s="3"/>
      <c r="H2666" s="3"/>
      <c r="I2666" s="3"/>
      <c r="J2666" s="3"/>
      <c r="K2666" s="3"/>
    </row>
    <row r="2667" spans="1:11" x14ac:dyDescent="0.3">
      <c r="A2667" t="s">
        <v>166</v>
      </c>
      <c r="B2667">
        <f>0.0000018*0.669</f>
        <v>1.2042E-6</v>
      </c>
      <c r="C2667" s="3"/>
      <c r="D2667" t="s">
        <v>14</v>
      </c>
      <c r="E2667" t="s">
        <v>18</v>
      </c>
      <c r="F2667" t="s">
        <v>19</v>
      </c>
      <c r="G2667" s="3"/>
      <c r="H2667" s="3"/>
      <c r="I2667" s="3"/>
      <c r="J2667" s="3"/>
      <c r="K2667" s="3"/>
    </row>
    <row r="2668" spans="1:11" x14ac:dyDescent="0.3">
      <c r="A2668" s="3"/>
      <c r="B2668" s="6"/>
      <c r="C2668" s="3"/>
      <c r="D2668" s="3"/>
      <c r="E2668" s="3"/>
      <c r="F2668" s="3"/>
      <c r="G2668" s="3"/>
      <c r="H2668" s="3"/>
      <c r="I2668" s="3"/>
      <c r="J2668" s="3"/>
      <c r="K2668" s="3"/>
    </row>
    <row r="2669" spans="1:11" ht="15.6" x14ac:dyDescent="0.3">
      <c r="A2669" s="1" t="s">
        <v>0</v>
      </c>
      <c r="B2669" s="1" t="s">
        <v>169</v>
      </c>
    </row>
    <row r="2670" spans="1:11" x14ac:dyDescent="0.3">
      <c r="A2670" t="s">
        <v>11</v>
      </c>
      <c r="B2670" t="s">
        <v>69</v>
      </c>
    </row>
    <row r="2671" spans="1:11" x14ac:dyDescent="0.3">
      <c r="A2671" t="s">
        <v>1</v>
      </c>
      <c r="B2671">
        <v>1</v>
      </c>
    </row>
    <row r="2672" spans="1:11" ht="15.6" x14ac:dyDescent="0.3">
      <c r="A2672" t="s">
        <v>2</v>
      </c>
      <c r="B2672" s="4" t="s">
        <v>105</v>
      </c>
    </row>
    <row r="2673" spans="1:11" x14ac:dyDescent="0.3">
      <c r="A2673" t="s">
        <v>4</v>
      </c>
      <c r="B2673" t="s">
        <v>5</v>
      </c>
    </row>
    <row r="2674" spans="1:11" x14ac:dyDescent="0.3">
      <c r="A2674" t="s">
        <v>6</v>
      </c>
      <c r="B2674" t="s">
        <v>14</v>
      </c>
    </row>
    <row r="2675" spans="1:11" ht="15.6" x14ac:dyDescent="0.3">
      <c r="A2675" s="1" t="s">
        <v>8</v>
      </c>
    </row>
    <row r="2676" spans="1:11" x14ac:dyDescent="0.3">
      <c r="A2676" t="s">
        <v>9</v>
      </c>
      <c r="B2676" t="s">
        <v>10</v>
      </c>
      <c r="C2676" t="s">
        <v>11</v>
      </c>
      <c r="D2676" t="s">
        <v>6</v>
      </c>
      <c r="E2676" t="s">
        <v>12</v>
      </c>
      <c r="F2676" t="s">
        <v>4</v>
      </c>
      <c r="G2676" t="s">
        <v>85</v>
      </c>
      <c r="H2676" t="s">
        <v>86</v>
      </c>
      <c r="I2676" t="s">
        <v>87</v>
      </c>
      <c r="J2676" t="s">
        <v>46</v>
      </c>
      <c r="K2676" t="s">
        <v>2</v>
      </c>
    </row>
    <row r="2677" spans="1:11" x14ac:dyDescent="0.3">
      <c r="A2677" s="3" t="s">
        <v>169</v>
      </c>
      <c r="B2677" s="3">
        <v>1</v>
      </c>
      <c r="C2677" t="s">
        <v>69</v>
      </c>
      <c r="D2677" s="3" t="s">
        <v>14</v>
      </c>
      <c r="E2677" s="3"/>
      <c r="F2677" s="3" t="s">
        <v>21</v>
      </c>
      <c r="G2677" s="3"/>
      <c r="H2677" s="3"/>
      <c r="I2677" s="3">
        <v>100</v>
      </c>
      <c r="J2677" s="3" t="s">
        <v>88</v>
      </c>
      <c r="K2677" s="3" t="s">
        <v>105</v>
      </c>
    </row>
    <row r="2678" spans="1:11" x14ac:dyDescent="0.3">
      <c r="A2678" s="3" t="s">
        <v>140</v>
      </c>
      <c r="B2678" s="3">
        <v>1.00057</v>
      </c>
      <c r="C2678" t="s">
        <v>69</v>
      </c>
      <c r="D2678" s="3" t="s">
        <v>14</v>
      </c>
      <c r="E2678" s="3"/>
      <c r="F2678" s="3" t="s">
        <v>15</v>
      </c>
      <c r="G2678" s="3"/>
      <c r="H2678" s="3"/>
      <c r="I2678" s="3"/>
      <c r="J2678" s="3"/>
      <c r="K2678" s="3" t="s">
        <v>80</v>
      </c>
    </row>
    <row r="2679" spans="1:11" x14ac:dyDescent="0.3">
      <c r="A2679" t="s">
        <v>22</v>
      </c>
      <c r="B2679" s="3">
        <v>6.7000000000000002E-3</v>
      </c>
      <c r="C2679" t="s">
        <v>69</v>
      </c>
      <c r="D2679" s="3" t="s">
        <v>7</v>
      </c>
      <c r="E2679" s="3"/>
      <c r="F2679" s="3" t="s">
        <v>15</v>
      </c>
      <c r="G2679" s="3"/>
      <c r="H2679" s="3"/>
      <c r="I2679" s="3"/>
      <c r="J2679" s="3"/>
      <c r="K2679" s="3" t="s">
        <v>24</v>
      </c>
    </row>
    <row r="2680" spans="1:11" x14ac:dyDescent="0.3">
      <c r="A2680" s="3" t="s">
        <v>89</v>
      </c>
      <c r="B2680" s="3">
        <v>-1.6799999999999999E-4</v>
      </c>
      <c r="C2680" s="3" t="s">
        <v>51</v>
      </c>
      <c r="D2680" s="3" t="s">
        <v>14</v>
      </c>
      <c r="E2680" s="3"/>
      <c r="F2680" s="3" t="s">
        <v>15</v>
      </c>
      <c r="G2680" s="3"/>
      <c r="H2680" s="3"/>
      <c r="I2680" s="3"/>
      <c r="J2680" s="3"/>
      <c r="K2680" s="3" t="s">
        <v>90</v>
      </c>
    </row>
    <row r="2681" spans="1:11" x14ac:dyDescent="0.3">
      <c r="A2681" s="3" t="s">
        <v>91</v>
      </c>
      <c r="B2681" s="6">
        <v>5.8399999999999999E-4</v>
      </c>
      <c r="C2681" s="3" t="s">
        <v>51</v>
      </c>
      <c r="D2681" s="3" t="s">
        <v>17</v>
      </c>
      <c r="E2681" s="3"/>
      <c r="F2681" s="3" t="s">
        <v>15</v>
      </c>
      <c r="G2681" s="3"/>
      <c r="H2681" s="3"/>
      <c r="I2681" s="3"/>
      <c r="J2681" s="3"/>
      <c r="K2681" s="3" t="s">
        <v>92</v>
      </c>
    </row>
    <row r="2682" spans="1:11" x14ac:dyDescent="0.3">
      <c r="A2682" s="3" t="s">
        <v>93</v>
      </c>
      <c r="B2682" s="6">
        <v>2.5999999999999998E-10</v>
      </c>
      <c r="C2682" s="3" t="s">
        <v>51</v>
      </c>
      <c r="D2682" s="3" t="s">
        <v>6</v>
      </c>
      <c r="E2682" s="3"/>
      <c r="F2682" s="3" t="s">
        <v>15</v>
      </c>
      <c r="G2682" s="3"/>
      <c r="H2682" s="3"/>
      <c r="I2682" s="3"/>
      <c r="J2682" s="3"/>
      <c r="K2682" s="3" t="s">
        <v>94</v>
      </c>
    </row>
    <row r="2683" spans="1:11" x14ac:dyDescent="0.3">
      <c r="A2683" s="3" t="s">
        <v>95</v>
      </c>
      <c r="B2683" s="6">
        <v>-6.2700000000000001E-6</v>
      </c>
      <c r="C2683" s="3" t="s">
        <v>51</v>
      </c>
      <c r="D2683" s="3" t="s">
        <v>14</v>
      </c>
      <c r="E2683" s="3"/>
      <c r="F2683" s="3" t="s">
        <v>15</v>
      </c>
      <c r="G2683" s="3"/>
      <c r="H2683" s="3"/>
      <c r="I2683" s="3"/>
      <c r="J2683" s="3"/>
      <c r="K2683" s="3" t="s">
        <v>96</v>
      </c>
    </row>
    <row r="2684" spans="1:11" x14ac:dyDescent="0.3">
      <c r="A2684" s="3" t="s">
        <v>97</v>
      </c>
      <c r="B2684" s="6">
        <v>-7.4999999999999993E-5</v>
      </c>
      <c r="C2684" s="3" t="s">
        <v>51</v>
      </c>
      <c r="D2684" s="3" t="s">
        <v>39</v>
      </c>
      <c r="E2684" s="3"/>
      <c r="F2684" s="3" t="s">
        <v>15</v>
      </c>
      <c r="G2684" s="3"/>
      <c r="H2684" s="3"/>
      <c r="I2684" s="3"/>
      <c r="J2684" s="3"/>
      <c r="K2684" s="3" t="s">
        <v>98</v>
      </c>
    </row>
    <row r="2685" spans="1:11" x14ac:dyDescent="0.3">
      <c r="A2685" s="3" t="s">
        <v>82</v>
      </c>
      <c r="B2685" s="6">
        <v>6.8900000000000005E-4</v>
      </c>
      <c r="C2685" s="3" t="s">
        <v>51</v>
      </c>
      <c r="D2685" s="3" t="s">
        <v>14</v>
      </c>
      <c r="E2685" s="3"/>
      <c r="F2685" s="3" t="s">
        <v>15</v>
      </c>
      <c r="G2685" s="3"/>
      <c r="H2685" s="3"/>
      <c r="I2685" s="3"/>
      <c r="J2685" s="3"/>
      <c r="K2685" s="3" t="s">
        <v>84</v>
      </c>
    </row>
    <row r="2686" spans="1:11" x14ac:dyDescent="0.3">
      <c r="A2686" s="3" t="s">
        <v>99</v>
      </c>
      <c r="B2686" s="3">
        <v>3.3599999999999998E-2</v>
      </c>
      <c r="C2686" s="3" t="s">
        <v>51</v>
      </c>
      <c r="D2686" s="3" t="s">
        <v>100</v>
      </c>
      <c r="E2686" s="3"/>
      <c r="F2686" s="3" t="s">
        <v>15</v>
      </c>
      <c r="G2686" s="3"/>
      <c r="H2686" s="3"/>
      <c r="I2686" s="3"/>
      <c r="J2686" s="3"/>
      <c r="K2686" s="3" t="s">
        <v>101</v>
      </c>
    </row>
    <row r="2687" spans="1:11" x14ac:dyDescent="0.3">
      <c r="A2687" s="3" t="s">
        <v>102</v>
      </c>
      <c r="B2687" s="3">
        <v>3.2599999999999997E-2</v>
      </c>
      <c r="C2687" s="3" t="s">
        <v>51</v>
      </c>
      <c r="D2687" s="3" t="s">
        <v>100</v>
      </c>
      <c r="E2687" s="3"/>
      <c r="F2687" s="3" t="s">
        <v>15</v>
      </c>
      <c r="G2687" s="3"/>
      <c r="H2687" s="3"/>
      <c r="I2687" s="3"/>
      <c r="J2687" s="3"/>
      <c r="K2687" s="3" t="s">
        <v>103</v>
      </c>
    </row>
    <row r="2688" spans="1:11" x14ac:dyDescent="0.3">
      <c r="A2688" s="3" t="s">
        <v>107</v>
      </c>
      <c r="B2688" s="6">
        <v>-6.8899999999999999E-7</v>
      </c>
      <c r="C2688" s="3" t="s">
        <v>51</v>
      </c>
      <c r="D2688" s="3" t="s">
        <v>39</v>
      </c>
      <c r="E2688" s="3"/>
      <c r="F2688" s="3" t="s">
        <v>15</v>
      </c>
      <c r="G2688" s="3"/>
      <c r="H2688" s="3"/>
      <c r="I2688" s="3"/>
      <c r="J2688" s="3"/>
      <c r="K2688" s="3" t="s">
        <v>104</v>
      </c>
    </row>
    <row r="2689" spans="1:11" x14ac:dyDescent="0.3">
      <c r="A2689" s="3"/>
      <c r="B2689" s="6"/>
      <c r="C2689" s="3"/>
      <c r="D2689" s="3"/>
      <c r="E2689" s="3"/>
      <c r="F2689" s="3"/>
      <c r="G2689" s="3"/>
      <c r="H2689" s="3"/>
      <c r="I2689" s="3"/>
      <c r="J2689" s="3"/>
      <c r="K2689" s="3"/>
    </row>
    <row r="2690" spans="1:11" ht="15.6" x14ac:dyDescent="0.3">
      <c r="A2690" s="1" t="s">
        <v>0</v>
      </c>
      <c r="B2690" s="1" t="s">
        <v>170</v>
      </c>
    </row>
    <row r="2691" spans="1:11" x14ac:dyDescent="0.3">
      <c r="A2691" t="s">
        <v>11</v>
      </c>
      <c r="B2691" t="s">
        <v>69</v>
      </c>
    </row>
    <row r="2692" spans="1:11" x14ac:dyDescent="0.3">
      <c r="A2692" t="s">
        <v>1</v>
      </c>
      <c r="B2692">
        <v>1</v>
      </c>
    </row>
    <row r="2693" spans="1:11" ht="15.6" x14ac:dyDescent="0.3">
      <c r="A2693" t="s">
        <v>2</v>
      </c>
      <c r="B2693" s="4" t="s">
        <v>155</v>
      </c>
    </row>
    <row r="2694" spans="1:11" x14ac:dyDescent="0.3">
      <c r="A2694" t="s">
        <v>4</v>
      </c>
      <c r="B2694" t="s">
        <v>5</v>
      </c>
    </row>
    <row r="2695" spans="1:11" x14ac:dyDescent="0.3">
      <c r="A2695" t="s">
        <v>6</v>
      </c>
      <c r="B2695" t="s">
        <v>14</v>
      </c>
    </row>
    <row r="2696" spans="1:11" ht="15.6" x14ac:dyDescent="0.3">
      <c r="A2696" s="1" t="s">
        <v>8</v>
      </c>
    </row>
    <row r="2697" spans="1:11" x14ac:dyDescent="0.3">
      <c r="A2697" t="s">
        <v>9</v>
      </c>
      <c r="B2697" t="s">
        <v>10</v>
      </c>
      <c r="C2697" t="s">
        <v>11</v>
      </c>
      <c r="D2697" t="s">
        <v>6</v>
      </c>
      <c r="E2697" t="s">
        <v>12</v>
      </c>
      <c r="F2697" t="s">
        <v>4</v>
      </c>
      <c r="G2697" t="s">
        <v>85</v>
      </c>
      <c r="H2697" t="s">
        <v>86</v>
      </c>
      <c r="I2697" t="s">
        <v>87</v>
      </c>
      <c r="J2697" t="s">
        <v>46</v>
      </c>
      <c r="K2697" t="s">
        <v>2</v>
      </c>
    </row>
    <row r="2698" spans="1:11" ht="15.6" x14ac:dyDescent="0.3">
      <c r="A2698" s="3" t="s">
        <v>170</v>
      </c>
      <c r="B2698" s="3">
        <v>1</v>
      </c>
      <c r="C2698" t="s">
        <v>69</v>
      </c>
      <c r="D2698" s="3" t="s">
        <v>14</v>
      </c>
      <c r="E2698" s="3"/>
      <c r="F2698" s="3" t="s">
        <v>21</v>
      </c>
      <c r="G2698" s="3"/>
      <c r="H2698" s="3"/>
      <c r="I2698" s="3">
        <v>100</v>
      </c>
      <c r="J2698" s="3" t="s">
        <v>88</v>
      </c>
      <c r="K2698" s="4" t="s">
        <v>155</v>
      </c>
    </row>
    <row r="2699" spans="1:11" x14ac:dyDescent="0.3">
      <c r="A2699" s="3" t="s">
        <v>141</v>
      </c>
      <c r="B2699" s="3">
        <v>1.02</v>
      </c>
      <c r="C2699" t="s">
        <v>69</v>
      </c>
      <c r="D2699" s="3" t="s">
        <v>14</v>
      </c>
      <c r="E2699" s="3"/>
      <c r="F2699" s="3" t="s">
        <v>15</v>
      </c>
      <c r="G2699" s="3"/>
      <c r="H2699" s="3"/>
      <c r="I2699" s="3"/>
      <c r="J2699" s="3"/>
      <c r="K2699" s="3" t="s">
        <v>151</v>
      </c>
    </row>
    <row r="2700" spans="1:11" ht="15.6" x14ac:dyDescent="0.3">
      <c r="A2700" t="s">
        <v>22</v>
      </c>
      <c r="B2700">
        <f>(0.0028236*0.669)+0.208</f>
        <v>0.2098889884</v>
      </c>
      <c r="C2700" t="s">
        <v>69</v>
      </c>
      <c r="D2700" t="s">
        <v>7</v>
      </c>
      <c r="E2700" s="3"/>
      <c r="F2700" t="s">
        <v>15</v>
      </c>
      <c r="G2700" s="3"/>
      <c r="H2700" s="3"/>
      <c r="I2700" s="3"/>
      <c r="J2700" s="3"/>
      <c r="K2700" s="4" t="s">
        <v>157</v>
      </c>
    </row>
    <row r="2701" spans="1:11" x14ac:dyDescent="0.3">
      <c r="A2701" t="s">
        <v>179</v>
      </c>
      <c r="B2701">
        <f>0.061874*0.669</f>
        <v>4.1393706000000002E-2</v>
      </c>
      <c r="C2701" s="3" t="s">
        <v>51</v>
      </c>
      <c r="D2701" t="s">
        <v>17</v>
      </c>
      <c r="E2701" s="3"/>
      <c r="F2701" t="s">
        <v>15</v>
      </c>
      <c r="G2701" s="3"/>
      <c r="H2701" s="3"/>
      <c r="I2701" s="3"/>
      <c r="J2701" s="3"/>
      <c r="K2701" t="s">
        <v>92</v>
      </c>
    </row>
    <row r="2702" spans="1:11" x14ac:dyDescent="0.3">
      <c r="A2702" t="s">
        <v>158</v>
      </c>
      <c r="B2702">
        <f>0.000000034944*0.669</f>
        <v>2.3377536E-8</v>
      </c>
      <c r="C2702" s="3" t="s">
        <v>51</v>
      </c>
      <c r="D2702" t="s">
        <v>159</v>
      </c>
      <c r="E2702" s="3"/>
      <c r="F2702" t="s">
        <v>15</v>
      </c>
      <c r="G2702" s="3"/>
      <c r="H2702" s="3"/>
      <c r="I2702" s="3"/>
      <c r="J2702" s="3"/>
      <c r="K2702" t="s">
        <v>160</v>
      </c>
    </row>
    <row r="2703" spans="1:11" x14ac:dyDescent="0.3">
      <c r="A2703" t="s">
        <v>161</v>
      </c>
      <c r="B2703" s="8">
        <v>8.4800000000000005E-8</v>
      </c>
      <c r="C2703" t="s">
        <v>31</v>
      </c>
      <c r="D2703" t="s">
        <v>6</v>
      </c>
      <c r="E2703" s="3"/>
      <c r="F2703" t="s">
        <v>15</v>
      </c>
      <c r="G2703" s="3"/>
      <c r="H2703" s="3"/>
      <c r="I2703" s="3"/>
      <c r="J2703" s="3"/>
      <c r="K2703" t="s">
        <v>162</v>
      </c>
    </row>
    <row r="2704" spans="1:11" x14ac:dyDescent="0.3">
      <c r="A2704" t="s">
        <v>163</v>
      </c>
      <c r="B2704">
        <f>(0.00000521*0.669)+0.000010376</f>
        <v>1.386149E-5</v>
      </c>
      <c r="C2704" s="3"/>
      <c r="D2704" t="s">
        <v>14</v>
      </c>
      <c r="E2704" t="s">
        <v>18</v>
      </c>
      <c r="F2704" t="s">
        <v>19</v>
      </c>
      <c r="G2704" s="3"/>
      <c r="H2704" s="3"/>
      <c r="I2704" s="3"/>
      <c r="J2704" s="3"/>
      <c r="K2704" s="3"/>
    </row>
    <row r="2705" spans="1:11" x14ac:dyDescent="0.3">
      <c r="A2705" t="s">
        <v>164</v>
      </c>
      <c r="B2705">
        <f>(0.000000000597*0.669)+0.000000004</f>
        <v>4.3993930000000006E-9</v>
      </c>
      <c r="C2705" s="3"/>
      <c r="D2705" t="s">
        <v>14</v>
      </c>
      <c r="E2705" t="s">
        <v>18</v>
      </c>
      <c r="F2705" t="s">
        <v>19</v>
      </c>
      <c r="G2705" s="3"/>
      <c r="H2705" s="3"/>
      <c r="I2705" s="3"/>
      <c r="J2705" s="3"/>
      <c r="K2705" s="3"/>
    </row>
    <row r="2706" spans="1:11" x14ac:dyDescent="0.3">
      <c r="A2706" t="s">
        <v>165</v>
      </c>
      <c r="B2706">
        <f>(0.00018*0.669)+0.00018</f>
        <v>3.0042000000000003E-4</v>
      </c>
      <c r="C2706" s="3"/>
      <c r="D2706" t="s">
        <v>14</v>
      </c>
      <c r="E2706" t="s">
        <v>18</v>
      </c>
      <c r="F2706" t="s">
        <v>19</v>
      </c>
      <c r="G2706" s="3"/>
      <c r="H2706" s="3"/>
      <c r="I2706" s="3"/>
      <c r="J2706" s="3"/>
      <c r="K2706" s="3"/>
    </row>
    <row r="2707" spans="1:11" x14ac:dyDescent="0.3">
      <c r="A2707" t="s">
        <v>166</v>
      </c>
      <c r="B2707">
        <f>0.0000018*0.669</f>
        <v>1.2042E-6</v>
      </c>
      <c r="C2707" s="3"/>
      <c r="D2707" t="s">
        <v>14</v>
      </c>
      <c r="E2707" t="s">
        <v>18</v>
      </c>
      <c r="F2707" t="s">
        <v>19</v>
      </c>
      <c r="G2707" s="3"/>
      <c r="H2707" s="3"/>
      <c r="I2707" s="3"/>
      <c r="J2707" s="3"/>
      <c r="K2707" s="3"/>
    </row>
    <row r="2708" spans="1:11" x14ac:dyDescent="0.3">
      <c r="A2708" s="3"/>
      <c r="B2708" s="6"/>
      <c r="C2708" s="3"/>
      <c r="D2708" s="3"/>
      <c r="E2708" s="3"/>
      <c r="F2708" s="3"/>
      <c r="G2708" s="3"/>
      <c r="H2708" s="3"/>
      <c r="I2708" s="3"/>
      <c r="J2708" s="3"/>
      <c r="K2708" s="3"/>
    </row>
    <row r="2709" spans="1:11" ht="15.6" x14ac:dyDescent="0.3">
      <c r="A2709" s="1" t="s">
        <v>0</v>
      </c>
      <c r="B2709" s="1" t="s">
        <v>171</v>
      </c>
    </row>
    <row r="2710" spans="1:11" x14ac:dyDescent="0.3">
      <c r="A2710" t="s">
        <v>11</v>
      </c>
      <c r="B2710" t="s">
        <v>69</v>
      </c>
    </row>
    <row r="2711" spans="1:11" x14ac:dyDescent="0.3">
      <c r="A2711" t="s">
        <v>1</v>
      </c>
      <c r="B2711">
        <v>1</v>
      </c>
    </row>
    <row r="2712" spans="1:11" ht="15.6" x14ac:dyDescent="0.3">
      <c r="A2712" t="s">
        <v>2</v>
      </c>
      <c r="B2712" s="4" t="s">
        <v>105</v>
      </c>
    </row>
    <row r="2713" spans="1:11" x14ac:dyDescent="0.3">
      <c r="A2713" t="s">
        <v>4</v>
      </c>
      <c r="B2713" t="s">
        <v>5</v>
      </c>
    </row>
    <row r="2714" spans="1:11" x14ac:dyDescent="0.3">
      <c r="A2714" t="s">
        <v>6</v>
      </c>
      <c r="B2714" t="s">
        <v>14</v>
      </c>
    </row>
    <row r="2715" spans="1:11" ht="15.6" x14ac:dyDescent="0.3">
      <c r="A2715" s="1" t="s">
        <v>8</v>
      </c>
    </row>
    <row r="2716" spans="1:11" x14ac:dyDescent="0.3">
      <c r="A2716" t="s">
        <v>9</v>
      </c>
      <c r="B2716" t="s">
        <v>10</v>
      </c>
      <c r="C2716" t="s">
        <v>11</v>
      </c>
      <c r="D2716" t="s">
        <v>6</v>
      </c>
      <c r="E2716" t="s">
        <v>12</v>
      </c>
      <c r="F2716" t="s">
        <v>4</v>
      </c>
      <c r="G2716" t="s">
        <v>85</v>
      </c>
      <c r="H2716" t="s">
        <v>86</v>
      </c>
      <c r="I2716" t="s">
        <v>87</v>
      </c>
      <c r="J2716" t="s">
        <v>46</v>
      </c>
      <c r="K2716" t="s">
        <v>2</v>
      </c>
    </row>
    <row r="2717" spans="1:11" x14ac:dyDescent="0.3">
      <c r="A2717" s="3" t="s">
        <v>171</v>
      </c>
      <c r="B2717" s="3">
        <v>1</v>
      </c>
      <c r="C2717" t="s">
        <v>69</v>
      </c>
      <c r="D2717" s="3" t="s">
        <v>14</v>
      </c>
      <c r="E2717" s="3"/>
      <c r="F2717" s="3" t="s">
        <v>21</v>
      </c>
      <c r="G2717" s="3"/>
      <c r="H2717" s="3"/>
      <c r="I2717" s="3">
        <v>100</v>
      </c>
      <c r="J2717" s="3" t="s">
        <v>88</v>
      </c>
      <c r="K2717" s="3" t="s">
        <v>105</v>
      </c>
    </row>
    <row r="2718" spans="1:11" x14ac:dyDescent="0.3">
      <c r="A2718" s="3" t="s">
        <v>131</v>
      </c>
      <c r="B2718" s="3">
        <v>1.00057</v>
      </c>
      <c r="C2718" t="s">
        <v>69</v>
      </c>
      <c r="D2718" s="3" t="s">
        <v>14</v>
      </c>
      <c r="E2718" s="3"/>
      <c r="F2718" s="3" t="s">
        <v>15</v>
      </c>
      <c r="G2718" s="3"/>
      <c r="H2718" s="3"/>
      <c r="I2718" s="3"/>
      <c r="J2718" s="3"/>
      <c r="K2718" s="3" t="s">
        <v>80</v>
      </c>
    </row>
    <row r="2719" spans="1:11" x14ac:dyDescent="0.3">
      <c r="A2719" t="s">
        <v>22</v>
      </c>
      <c r="B2719" s="3">
        <v>6.7000000000000002E-3</v>
      </c>
      <c r="C2719" t="s">
        <v>69</v>
      </c>
      <c r="D2719" s="3" t="s">
        <v>7</v>
      </c>
      <c r="E2719" s="3"/>
      <c r="F2719" s="3" t="s">
        <v>15</v>
      </c>
      <c r="G2719" s="3"/>
      <c r="H2719" s="3"/>
      <c r="I2719" s="3"/>
      <c r="J2719" s="3"/>
      <c r="K2719" s="3" t="s">
        <v>24</v>
      </c>
    </row>
    <row r="2720" spans="1:11" x14ac:dyDescent="0.3">
      <c r="A2720" s="3" t="s">
        <v>89</v>
      </c>
      <c r="B2720" s="3">
        <v>-1.6799999999999999E-4</v>
      </c>
      <c r="C2720" s="3" t="s">
        <v>51</v>
      </c>
      <c r="D2720" s="3" t="s">
        <v>14</v>
      </c>
      <c r="E2720" s="3"/>
      <c r="F2720" s="3" t="s">
        <v>15</v>
      </c>
      <c r="G2720" s="3"/>
      <c r="H2720" s="3"/>
      <c r="I2720" s="3"/>
      <c r="J2720" s="3"/>
      <c r="K2720" s="3" t="s">
        <v>90</v>
      </c>
    </row>
    <row r="2721" spans="1:11" x14ac:dyDescent="0.3">
      <c r="A2721" s="3" t="s">
        <v>91</v>
      </c>
      <c r="B2721" s="6">
        <v>5.8399999999999999E-4</v>
      </c>
      <c r="C2721" s="3" t="s">
        <v>51</v>
      </c>
      <c r="D2721" s="3" t="s">
        <v>17</v>
      </c>
      <c r="E2721" s="3"/>
      <c r="F2721" s="3" t="s">
        <v>15</v>
      </c>
      <c r="G2721" s="3"/>
      <c r="H2721" s="3"/>
      <c r="I2721" s="3"/>
      <c r="J2721" s="3"/>
      <c r="K2721" s="3" t="s">
        <v>92</v>
      </c>
    </row>
    <row r="2722" spans="1:11" x14ac:dyDescent="0.3">
      <c r="A2722" s="3" t="s">
        <v>93</v>
      </c>
      <c r="B2722" s="6">
        <v>2.5999999999999998E-10</v>
      </c>
      <c r="C2722" s="3" t="s">
        <v>51</v>
      </c>
      <c r="D2722" s="3" t="s">
        <v>6</v>
      </c>
      <c r="E2722" s="3"/>
      <c r="F2722" s="3" t="s">
        <v>15</v>
      </c>
      <c r="G2722" s="3"/>
      <c r="H2722" s="3"/>
      <c r="I2722" s="3"/>
      <c r="J2722" s="3"/>
      <c r="K2722" s="3" t="s">
        <v>94</v>
      </c>
    </row>
    <row r="2723" spans="1:11" x14ac:dyDescent="0.3">
      <c r="A2723" s="3" t="s">
        <v>95</v>
      </c>
      <c r="B2723" s="6">
        <v>-6.2700000000000001E-6</v>
      </c>
      <c r="C2723" s="3" t="s">
        <v>51</v>
      </c>
      <c r="D2723" s="3" t="s">
        <v>14</v>
      </c>
      <c r="E2723" s="3"/>
      <c r="F2723" s="3" t="s">
        <v>15</v>
      </c>
      <c r="G2723" s="3"/>
      <c r="H2723" s="3"/>
      <c r="I2723" s="3"/>
      <c r="J2723" s="3"/>
      <c r="K2723" s="3" t="s">
        <v>96</v>
      </c>
    </row>
    <row r="2724" spans="1:11" x14ac:dyDescent="0.3">
      <c r="A2724" s="3" t="s">
        <v>97</v>
      </c>
      <c r="B2724" s="6">
        <v>-7.4999999999999993E-5</v>
      </c>
      <c r="C2724" s="3" t="s">
        <v>51</v>
      </c>
      <c r="D2724" s="3" t="s">
        <v>39</v>
      </c>
      <c r="E2724" s="3"/>
      <c r="F2724" s="3" t="s">
        <v>15</v>
      </c>
      <c r="G2724" s="3"/>
      <c r="H2724" s="3"/>
      <c r="I2724" s="3"/>
      <c r="J2724" s="3"/>
      <c r="K2724" s="3" t="s">
        <v>98</v>
      </c>
    </row>
    <row r="2725" spans="1:11" x14ac:dyDescent="0.3">
      <c r="A2725" s="3" t="s">
        <v>82</v>
      </c>
      <c r="B2725" s="6">
        <v>6.8900000000000005E-4</v>
      </c>
      <c r="C2725" s="3" t="s">
        <v>51</v>
      </c>
      <c r="D2725" s="3" t="s">
        <v>14</v>
      </c>
      <c r="E2725" s="3"/>
      <c r="F2725" s="3" t="s">
        <v>15</v>
      </c>
      <c r="G2725" s="3"/>
      <c r="H2725" s="3"/>
      <c r="I2725" s="3"/>
      <c r="J2725" s="3"/>
      <c r="K2725" s="3" t="s">
        <v>84</v>
      </c>
    </row>
    <row r="2726" spans="1:11" x14ac:dyDescent="0.3">
      <c r="A2726" s="3" t="s">
        <v>99</v>
      </c>
      <c r="B2726" s="3">
        <v>3.3599999999999998E-2</v>
      </c>
      <c r="C2726" s="3" t="s">
        <v>51</v>
      </c>
      <c r="D2726" s="3" t="s">
        <v>100</v>
      </c>
      <c r="E2726" s="3"/>
      <c r="F2726" s="3" t="s">
        <v>15</v>
      </c>
      <c r="G2726" s="3"/>
      <c r="H2726" s="3"/>
      <c r="I2726" s="3"/>
      <c r="J2726" s="3"/>
      <c r="K2726" s="3" t="s">
        <v>101</v>
      </c>
    </row>
    <row r="2727" spans="1:11" x14ac:dyDescent="0.3">
      <c r="A2727" s="3" t="s">
        <v>102</v>
      </c>
      <c r="B2727" s="3">
        <v>3.2599999999999997E-2</v>
      </c>
      <c r="C2727" s="3" t="s">
        <v>51</v>
      </c>
      <c r="D2727" s="3" t="s">
        <v>100</v>
      </c>
      <c r="E2727" s="3"/>
      <c r="F2727" s="3" t="s">
        <v>15</v>
      </c>
      <c r="G2727" s="3"/>
      <c r="H2727" s="3"/>
      <c r="I2727" s="3"/>
      <c r="J2727" s="3"/>
      <c r="K2727" s="3" t="s">
        <v>103</v>
      </c>
    </row>
    <row r="2728" spans="1:11" x14ac:dyDescent="0.3">
      <c r="A2728" s="3" t="s">
        <v>107</v>
      </c>
      <c r="B2728" s="6">
        <v>-6.8899999999999999E-7</v>
      </c>
      <c r="C2728" s="3" t="s">
        <v>51</v>
      </c>
      <c r="D2728" s="3" t="s">
        <v>39</v>
      </c>
      <c r="E2728" s="3"/>
      <c r="F2728" s="3" t="s">
        <v>15</v>
      </c>
      <c r="G2728" s="3"/>
      <c r="H2728" s="3"/>
      <c r="I2728" s="3"/>
      <c r="J2728" s="3"/>
      <c r="K2728" s="3" t="s">
        <v>104</v>
      </c>
    </row>
    <row r="2729" spans="1:11" ht="15.6" x14ac:dyDescent="0.3">
      <c r="A2729" s="4"/>
      <c r="B2729" s="5"/>
      <c r="G2729" s="4"/>
    </row>
    <row r="2730" spans="1:11" ht="15.6" x14ac:dyDescent="0.3">
      <c r="A2730" s="1" t="s">
        <v>0</v>
      </c>
      <c r="B2730" s="1" t="s">
        <v>172</v>
      </c>
    </row>
    <row r="2731" spans="1:11" x14ac:dyDescent="0.3">
      <c r="A2731" t="s">
        <v>11</v>
      </c>
      <c r="B2731" t="s">
        <v>69</v>
      </c>
    </row>
    <row r="2732" spans="1:11" x14ac:dyDescent="0.3">
      <c r="A2732" t="s">
        <v>1</v>
      </c>
      <c r="B2732">
        <v>1</v>
      </c>
    </row>
    <row r="2733" spans="1:11" ht="15.6" x14ac:dyDescent="0.3">
      <c r="A2733" t="s">
        <v>2</v>
      </c>
      <c r="B2733" s="4" t="s">
        <v>152</v>
      </c>
    </row>
    <row r="2734" spans="1:11" x14ac:dyDescent="0.3">
      <c r="A2734" t="s">
        <v>4</v>
      </c>
      <c r="B2734" t="s">
        <v>5</v>
      </c>
    </row>
    <row r="2735" spans="1:11" x14ac:dyDescent="0.3">
      <c r="A2735" t="s">
        <v>6</v>
      </c>
      <c r="B2735" t="s">
        <v>14</v>
      </c>
    </row>
    <row r="2736" spans="1:11" ht="15.6" x14ac:dyDescent="0.3">
      <c r="A2736" s="1" t="s">
        <v>8</v>
      </c>
    </row>
    <row r="2737" spans="1:11" x14ac:dyDescent="0.3">
      <c r="A2737" t="s">
        <v>9</v>
      </c>
      <c r="B2737" t="s">
        <v>10</v>
      </c>
      <c r="C2737" t="s">
        <v>11</v>
      </c>
      <c r="D2737" t="s">
        <v>6</v>
      </c>
      <c r="E2737" t="s">
        <v>12</v>
      </c>
      <c r="F2737" t="s">
        <v>4</v>
      </c>
      <c r="G2737" t="s">
        <v>85</v>
      </c>
      <c r="H2737" t="s">
        <v>86</v>
      </c>
      <c r="I2737" t="s">
        <v>87</v>
      </c>
      <c r="J2737" t="s">
        <v>46</v>
      </c>
      <c r="K2737" t="s">
        <v>2</v>
      </c>
    </row>
    <row r="2738" spans="1:11" ht="15.6" x14ac:dyDescent="0.3">
      <c r="A2738" s="3" t="s">
        <v>172</v>
      </c>
      <c r="B2738" s="3">
        <v>1</v>
      </c>
      <c r="C2738" t="s">
        <v>69</v>
      </c>
      <c r="D2738" s="3" t="s">
        <v>14</v>
      </c>
      <c r="E2738" s="3"/>
      <c r="F2738" s="3" t="s">
        <v>21</v>
      </c>
      <c r="G2738" s="3"/>
      <c r="H2738" s="3"/>
      <c r="I2738" s="3">
        <v>100</v>
      </c>
      <c r="J2738" s="3" t="s">
        <v>88</v>
      </c>
      <c r="K2738" s="4" t="s">
        <v>152</v>
      </c>
    </row>
    <row r="2739" spans="1:11" x14ac:dyDescent="0.3">
      <c r="A2739" s="3" t="s">
        <v>124</v>
      </c>
      <c r="B2739" s="3">
        <v>1.00057</v>
      </c>
      <c r="C2739" t="s">
        <v>69</v>
      </c>
      <c r="D2739" s="3" t="s">
        <v>14</v>
      </c>
      <c r="E2739" s="3"/>
      <c r="F2739" s="3" t="s">
        <v>15</v>
      </c>
      <c r="G2739" s="3"/>
      <c r="H2739" s="3"/>
      <c r="I2739" s="3"/>
      <c r="J2739" s="3"/>
      <c r="K2739" s="3" t="s">
        <v>149</v>
      </c>
    </row>
    <row r="2740" spans="1:11" x14ac:dyDescent="0.3">
      <c r="A2740" t="s">
        <v>22</v>
      </c>
      <c r="B2740" s="3">
        <v>6.7000000000000002E-3</v>
      </c>
      <c r="C2740" t="s">
        <v>69</v>
      </c>
      <c r="D2740" s="3" t="s">
        <v>7</v>
      </c>
      <c r="E2740" s="3"/>
      <c r="F2740" s="3" t="s">
        <v>15</v>
      </c>
      <c r="G2740" s="3"/>
      <c r="H2740" s="3"/>
      <c r="I2740" s="3"/>
      <c r="J2740" s="3"/>
      <c r="K2740" s="3" t="s">
        <v>24</v>
      </c>
    </row>
    <row r="2741" spans="1:11" x14ac:dyDescent="0.3">
      <c r="A2741" s="3" t="s">
        <v>89</v>
      </c>
      <c r="B2741" s="3">
        <v>-1.6799999999999999E-4</v>
      </c>
      <c r="C2741" s="3" t="s">
        <v>51</v>
      </c>
      <c r="D2741" s="3" t="s">
        <v>14</v>
      </c>
      <c r="E2741" s="3"/>
      <c r="F2741" s="3" t="s">
        <v>15</v>
      </c>
      <c r="G2741" s="3"/>
      <c r="H2741" s="3"/>
      <c r="I2741" s="3"/>
      <c r="J2741" s="3"/>
      <c r="K2741" s="3" t="s">
        <v>90</v>
      </c>
    </row>
    <row r="2742" spans="1:11" x14ac:dyDescent="0.3">
      <c r="A2742" s="3" t="s">
        <v>91</v>
      </c>
      <c r="B2742" s="6">
        <v>5.8399999999999999E-4</v>
      </c>
      <c r="C2742" s="3" t="s">
        <v>51</v>
      </c>
      <c r="D2742" s="3" t="s">
        <v>17</v>
      </c>
      <c r="E2742" s="3"/>
      <c r="F2742" s="3" t="s">
        <v>15</v>
      </c>
      <c r="G2742" s="3"/>
      <c r="H2742" s="3"/>
      <c r="I2742" s="3"/>
      <c r="J2742" s="3"/>
      <c r="K2742" s="3" t="s">
        <v>92</v>
      </c>
    </row>
    <row r="2743" spans="1:11" x14ac:dyDescent="0.3">
      <c r="A2743" s="3" t="s">
        <v>93</v>
      </c>
      <c r="B2743" s="6">
        <v>2.5999999999999998E-10</v>
      </c>
      <c r="C2743" s="3" t="s">
        <v>51</v>
      </c>
      <c r="D2743" s="3" t="s">
        <v>6</v>
      </c>
      <c r="E2743" s="3"/>
      <c r="F2743" s="3" t="s">
        <v>15</v>
      </c>
      <c r="G2743" s="3"/>
      <c r="H2743" s="3"/>
      <c r="I2743" s="3"/>
      <c r="J2743" s="3"/>
      <c r="K2743" s="3" t="s">
        <v>94</v>
      </c>
    </row>
    <row r="2744" spans="1:11" x14ac:dyDescent="0.3">
      <c r="A2744" s="3" t="s">
        <v>95</v>
      </c>
      <c r="B2744" s="6">
        <v>-6.2700000000000001E-6</v>
      </c>
      <c r="C2744" s="3" t="s">
        <v>51</v>
      </c>
      <c r="D2744" s="3" t="s">
        <v>14</v>
      </c>
      <c r="E2744" s="3"/>
      <c r="F2744" s="3" t="s">
        <v>15</v>
      </c>
      <c r="G2744" s="3"/>
      <c r="H2744" s="3"/>
      <c r="I2744" s="3"/>
      <c r="J2744" s="3"/>
      <c r="K2744" s="3" t="s">
        <v>96</v>
      </c>
    </row>
    <row r="2745" spans="1:11" x14ac:dyDescent="0.3">
      <c r="A2745" s="3" t="s">
        <v>97</v>
      </c>
      <c r="B2745" s="6">
        <v>-7.4999999999999993E-5</v>
      </c>
      <c r="C2745" s="3" t="s">
        <v>51</v>
      </c>
      <c r="D2745" s="3" t="s">
        <v>39</v>
      </c>
      <c r="E2745" s="3"/>
      <c r="F2745" s="3" t="s">
        <v>15</v>
      </c>
      <c r="G2745" s="3"/>
      <c r="H2745" s="3"/>
      <c r="I2745" s="3"/>
      <c r="J2745" s="3"/>
      <c r="K2745" s="3" t="s">
        <v>98</v>
      </c>
    </row>
    <row r="2746" spans="1:11" x14ac:dyDescent="0.3">
      <c r="A2746" s="3" t="s">
        <v>82</v>
      </c>
      <c r="B2746" s="6">
        <v>6.8900000000000005E-4</v>
      </c>
      <c r="C2746" s="3" t="s">
        <v>51</v>
      </c>
      <c r="D2746" s="3" t="s">
        <v>14</v>
      </c>
      <c r="E2746" s="3"/>
      <c r="F2746" s="3" t="s">
        <v>15</v>
      </c>
      <c r="G2746" s="3"/>
      <c r="H2746" s="3"/>
      <c r="I2746" s="3"/>
      <c r="J2746" s="3"/>
      <c r="K2746" s="3" t="s">
        <v>84</v>
      </c>
    </row>
    <row r="2747" spans="1:11" x14ac:dyDescent="0.3">
      <c r="A2747" s="3" t="s">
        <v>99</v>
      </c>
      <c r="B2747" s="3">
        <v>3.3599999999999998E-2</v>
      </c>
      <c r="C2747" s="3" t="s">
        <v>51</v>
      </c>
      <c r="D2747" s="3" t="s">
        <v>100</v>
      </c>
      <c r="E2747" s="3"/>
      <c r="F2747" s="3" t="s">
        <v>15</v>
      </c>
      <c r="G2747" s="3"/>
      <c r="H2747" s="3"/>
      <c r="I2747" s="3"/>
      <c r="J2747" s="3"/>
      <c r="K2747" s="3" t="s">
        <v>101</v>
      </c>
    </row>
    <row r="2748" spans="1:11" x14ac:dyDescent="0.3">
      <c r="A2748" s="3" t="s">
        <v>102</v>
      </c>
      <c r="B2748" s="3">
        <v>3.2599999999999997E-2</v>
      </c>
      <c r="C2748" s="3" t="s">
        <v>51</v>
      </c>
      <c r="D2748" s="3" t="s">
        <v>100</v>
      </c>
      <c r="E2748" s="3"/>
      <c r="F2748" s="3" t="s">
        <v>15</v>
      </c>
      <c r="G2748" s="3"/>
      <c r="H2748" s="3"/>
      <c r="I2748" s="3"/>
      <c r="J2748" s="3"/>
      <c r="K2748" s="3" t="s">
        <v>103</v>
      </c>
    </row>
    <row r="2749" spans="1:11" x14ac:dyDescent="0.3">
      <c r="A2749" s="3" t="s">
        <v>107</v>
      </c>
      <c r="B2749" s="6">
        <v>-6.8899999999999999E-7</v>
      </c>
      <c r="C2749" s="3" t="s">
        <v>51</v>
      </c>
      <c r="D2749" s="3" t="s">
        <v>39</v>
      </c>
      <c r="E2749" s="3"/>
      <c r="F2749" s="3" t="s">
        <v>15</v>
      </c>
      <c r="G2749" s="3"/>
      <c r="H2749" s="3"/>
      <c r="I2749" s="3"/>
      <c r="J2749" s="3"/>
      <c r="K2749" s="3" t="s">
        <v>104</v>
      </c>
    </row>
    <row r="2750" spans="1:11" ht="15.6" x14ac:dyDescent="0.3">
      <c r="A2750" s="4"/>
      <c r="B2750" s="5"/>
      <c r="G2750" s="4"/>
    </row>
    <row r="2751" spans="1:11" ht="15.6" x14ac:dyDescent="0.3">
      <c r="A2751" s="1" t="s">
        <v>0</v>
      </c>
      <c r="B2751" s="1" t="s">
        <v>173</v>
      </c>
    </row>
    <row r="2752" spans="1:11" x14ac:dyDescent="0.3">
      <c r="A2752" t="s">
        <v>11</v>
      </c>
      <c r="B2752" t="s">
        <v>69</v>
      </c>
    </row>
    <row r="2753" spans="1:11" x14ac:dyDescent="0.3">
      <c r="A2753" t="s">
        <v>1</v>
      </c>
      <c r="B2753">
        <v>1</v>
      </c>
    </row>
    <row r="2754" spans="1:11" ht="15.6" x14ac:dyDescent="0.3">
      <c r="A2754" t="s">
        <v>2</v>
      </c>
      <c r="B2754" s="4" t="s">
        <v>153</v>
      </c>
    </row>
    <row r="2755" spans="1:11" x14ac:dyDescent="0.3">
      <c r="A2755" t="s">
        <v>4</v>
      </c>
      <c r="B2755" t="s">
        <v>5</v>
      </c>
    </row>
    <row r="2756" spans="1:11" x14ac:dyDescent="0.3">
      <c r="A2756" t="s">
        <v>6</v>
      </c>
      <c r="B2756" t="s">
        <v>14</v>
      </c>
    </row>
    <row r="2757" spans="1:11" ht="15.6" x14ac:dyDescent="0.3">
      <c r="A2757" s="1" t="s">
        <v>8</v>
      </c>
    </row>
    <row r="2758" spans="1:11" x14ac:dyDescent="0.3">
      <c r="A2758" t="s">
        <v>9</v>
      </c>
      <c r="B2758" t="s">
        <v>10</v>
      </c>
      <c r="C2758" t="s">
        <v>11</v>
      </c>
      <c r="D2758" t="s">
        <v>6</v>
      </c>
      <c r="E2758" t="s">
        <v>12</v>
      </c>
      <c r="F2758" t="s">
        <v>4</v>
      </c>
      <c r="G2758" t="s">
        <v>85</v>
      </c>
      <c r="H2758" t="s">
        <v>86</v>
      </c>
      <c r="I2758" t="s">
        <v>87</v>
      </c>
      <c r="J2758" t="s">
        <v>46</v>
      </c>
      <c r="K2758" t="s">
        <v>2</v>
      </c>
    </row>
    <row r="2759" spans="1:11" ht="15.6" x14ac:dyDescent="0.3">
      <c r="A2759" s="3" t="s">
        <v>173</v>
      </c>
      <c r="B2759" s="3">
        <v>1</v>
      </c>
      <c r="C2759" t="s">
        <v>69</v>
      </c>
      <c r="D2759" s="3" t="s">
        <v>14</v>
      </c>
      <c r="E2759" s="3"/>
      <c r="F2759" s="3" t="s">
        <v>21</v>
      </c>
      <c r="G2759" s="3"/>
      <c r="H2759" s="3"/>
      <c r="I2759" s="3">
        <v>100</v>
      </c>
      <c r="J2759" s="3" t="s">
        <v>88</v>
      </c>
      <c r="K2759" s="4" t="s">
        <v>154</v>
      </c>
    </row>
    <row r="2760" spans="1:11" x14ac:dyDescent="0.3">
      <c r="A2760" s="3" t="s">
        <v>133</v>
      </c>
      <c r="B2760" s="3">
        <v>1.00057</v>
      </c>
      <c r="C2760" t="s">
        <v>69</v>
      </c>
      <c r="D2760" s="3" t="s">
        <v>14</v>
      </c>
      <c r="E2760" s="3"/>
      <c r="F2760" s="3" t="s">
        <v>15</v>
      </c>
      <c r="G2760" s="3"/>
      <c r="H2760" s="3"/>
      <c r="I2760" s="3"/>
      <c r="J2760" s="3"/>
      <c r="K2760" s="3" t="s">
        <v>150</v>
      </c>
    </row>
    <row r="2761" spans="1:11" x14ac:dyDescent="0.3">
      <c r="A2761" t="s">
        <v>22</v>
      </c>
      <c r="B2761" s="3">
        <v>6.7000000000000002E-3</v>
      </c>
      <c r="C2761" t="s">
        <v>69</v>
      </c>
      <c r="D2761" s="3" t="s">
        <v>7</v>
      </c>
      <c r="E2761" s="3"/>
      <c r="F2761" s="3" t="s">
        <v>15</v>
      </c>
      <c r="G2761" s="3"/>
      <c r="H2761" s="3"/>
      <c r="I2761" s="3"/>
      <c r="J2761" s="3"/>
      <c r="K2761" s="3" t="s">
        <v>24</v>
      </c>
    </row>
    <row r="2762" spans="1:11" x14ac:dyDescent="0.3">
      <c r="A2762" s="3" t="s">
        <v>89</v>
      </c>
      <c r="B2762" s="3">
        <v>-1.6799999999999999E-4</v>
      </c>
      <c r="C2762" s="3" t="s">
        <v>51</v>
      </c>
      <c r="D2762" s="3" t="s">
        <v>14</v>
      </c>
      <c r="E2762" s="3"/>
      <c r="F2762" s="3" t="s">
        <v>15</v>
      </c>
      <c r="G2762" s="3"/>
      <c r="H2762" s="3"/>
      <c r="I2762" s="3"/>
      <c r="J2762" s="3"/>
      <c r="K2762" s="3" t="s">
        <v>90</v>
      </c>
    </row>
    <row r="2763" spans="1:11" x14ac:dyDescent="0.3">
      <c r="A2763" s="3" t="s">
        <v>91</v>
      </c>
      <c r="B2763" s="6">
        <v>5.8399999999999999E-4</v>
      </c>
      <c r="C2763" s="3" t="s">
        <v>51</v>
      </c>
      <c r="D2763" s="3" t="s">
        <v>17</v>
      </c>
      <c r="E2763" s="3"/>
      <c r="F2763" s="3" t="s">
        <v>15</v>
      </c>
      <c r="G2763" s="3"/>
      <c r="H2763" s="3"/>
      <c r="I2763" s="3"/>
      <c r="J2763" s="3"/>
      <c r="K2763" s="3" t="s">
        <v>92</v>
      </c>
    </row>
    <row r="2764" spans="1:11" x14ac:dyDescent="0.3">
      <c r="A2764" s="3" t="s">
        <v>93</v>
      </c>
      <c r="B2764" s="6">
        <v>2.5999999999999998E-10</v>
      </c>
      <c r="C2764" s="3" t="s">
        <v>51</v>
      </c>
      <c r="D2764" s="3" t="s">
        <v>6</v>
      </c>
      <c r="E2764" s="3"/>
      <c r="F2764" s="3" t="s">
        <v>15</v>
      </c>
      <c r="G2764" s="3"/>
      <c r="H2764" s="3"/>
      <c r="I2764" s="3"/>
      <c r="J2764" s="3"/>
      <c r="K2764" s="3" t="s">
        <v>94</v>
      </c>
    </row>
    <row r="2765" spans="1:11" x14ac:dyDescent="0.3">
      <c r="A2765" s="3" t="s">
        <v>95</v>
      </c>
      <c r="B2765" s="6">
        <v>-6.2700000000000001E-6</v>
      </c>
      <c r="C2765" s="3" t="s">
        <v>51</v>
      </c>
      <c r="D2765" s="3" t="s">
        <v>14</v>
      </c>
      <c r="E2765" s="3"/>
      <c r="F2765" s="3" t="s">
        <v>15</v>
      </c>
      <c r="G2765" s="3"/>
      <c r="H2765" s="3"/>
      <c r="I2765" s="3"/>
      <c r="J2765" s="3"/>
      <c r="K2765" s="3" t="s">
        <v>96</v>
      </c>
    </row>
    <row r="2766" spans="1:11" x14ac:dyDescent="0.3">
      <c r="A2766" s="3" t="s">
        <v>97</v>
      </c>
      <c r="B2766" s="6">
        <v>-7.4999999999999993E-5</v>
      </c>
      <c r="C2766" s="3" t="s">
        <v>51</v>
      </c>
      <c r="D2766" s="3" t="s">
        <v>39</v>
      </c>
      <c r="E2766" s="3"/>
      <c r="F2766" s="3" t="s">
        <v>15</v>
      </c>
      <c r="G2766" s="3"/>
      <c r="H2766" s="3"/>
      <c r="I2766" s="3"/>
      <c r="J2766" s="3"/>
      <c r="K2766" s="3" t="s">
        <v>98</v>
      </c>
    </row>
    <row r="2767" spans="1:11" x14ac:dyDescent="0.3">
      <c r="A2767" s="3" t="s">
        <v>82</v>
      </c>
      <c r="B2767" s="6">
        <v>6.8900000000000005E-4</v>
      </c>
      <c r="C2767" s="3" t="s">
        <v>51</v>
      </c>
      <c r="D2767" s="3" t="s">
        <v>14</v>
      </c>
      <c r="E2767" s="3"/>
      <c r="F2767" s="3" t="s">
        <v>15</v>
      </c>
      <c r="G2767" s="3"/>
      <c r="H2767" s="3"/>
      <c r="I2767" s="3"/>
      <c r="J2767" s="3"/>
      <c r="K2767" s="3" t="s">
        <v>84</v>
      </c>
    </row>
    <row r="2768" spans="1:11" x14ac:dyDescent="0.3">
      <c r="A2768" s="3" t="s">
        <v>99</v>
      </c>
      <c r="B2768" s="3">
        <v>3.3599999999999998E-2</v>
      </c>
      <c r="C2768" s="3" t="s">
        <v>51</v>
      </c>
      <c r="D2768" s="3" t="s">
        <v>100</v>
      </c>
      <c r="E2768" s="3"/>
      <c r="F2768" s="3" t="s">
        <v>15</v>
      </c>
      <c r="G2768" s="3"/>
      <c r="H2768" s="3"/>
      <c r="I2768" s="3"/>
      <c r="J2768" s="3"/>
      <c r="K2768" s="3" t="s">
        <v>101</v>
      </c>
    </row>
    <row r="2769" spans="1:11" x14ac:dyDescent="0.3">
      <c r="A2769" s="3" t="s">
        <v>102</v>
      </c>
      <c r="B2769" s="3">
        <v>3.2599999999999997E-2</v>
      </c>
      <c r="C2769" s="3" t="s">
        <v>51</v>
      </c>
      <c r="D2769" s="3" t="s">
        <v>100</v>
      </c>
      <c r="E2769" s="3"/>
      <c r="F2769" s="3" t="s">
        <v>15</v>
      </c>
      <c r="G2769" s="3"/>
      <c r="H2769" s="3"/>
      <c r="I2769" s="3"/>
      <c r="J2769" s="3"/>
      <c r="K2769" s="3" t="s">
        <v>103</v>
      </c>
    </row>
    <row r="2770" spans="1:11" x14ac:dyDescent="0.3">
      <c r="A2770" s="3" t="s">
        <v>107</v>
      </c>
      <c r="B2770" s="6">
        <v>-6.8899999999999999E-7</v>
      </c>
      <c r="C2770" s="3" t="s">
        <v>51</v>
      </c>
      <c r="D2770" s="3" t="s">
        <v>39</v>
      </c>
      <c r="E2770" s="3"/>
      <c r="F2770" s="3" t="s">
        <v>15</v>
      </c>
      <c r="G2770" s="3"/>
      <c r="H2770" s="3"/>
      <c r="I2770" s="3"/>
      <c r="J2770" s="3"/>
      <c r="K2770" s="3" t="s">
        <v>104</v>
      </c>
    </row>
    <row r="2771" spans="1:11" ht="15.6" x14ac:dyDescent="0.3">
      <c r="A2771" s="4"/>
      <c r="B2771" s="5"/>
      <c r="G2771" s="4"/>
    </row>
    <row r="2772" spans="1:11" ht="15.6" x14ac:dyDescent="0.3">
      <c r="A2772" s="1" t="s">
        <v>0</v>
      </c>
      <c r="B2772" s="1" t="s">
        <v>174</v>
      </c>
    </row>
    <row r="2773" spans="1:11" x14ac:dyDescent="0.3">
      <c r="A2773" t="s">
        <v>11</v>
      </c>
      <c r="B2773" t="s">
        <v>69</v>
      </c>
    </row>
    <row r="2774" spans="1:11" x14ac:dyDescent="0.3">
      <c r="A2774" t="s">
        <v>1</v>
      </c>
      <c r="B2774">
        <v>1</v>
      </c>
    </row>
    <row r="2775" spans="1:11" ht="15.6" x14ac:dyDescent="0.3">
      <c r="A2775" t="s">
        <v>2</v>
      </c>
      <c r="B2775" s="4" t="s">
        <v>106</v>
      </c>
    </row>
    <row r="2776" spans="1:11" x14ac:dyDescent="0.3">
      <c r="A2776" t="s">
        <v>4</v>
      </c>
      <c r="B2776" t="s">
        <v>5</v>
      </c>
    </row>
    <row r="2777" spans="1:11" x14ac:dyDescent="0.3">
      <c r="A2777" t="s">
        <v>6</v>
      </c>
      <c r="B2777" t="s">
        <v>14</v>
      </c>
    </row>
    <row r="2778" spans="1:11" ht="15.6" x14ac:dyDescent="0.3">
      <c r="A2778" s="1" t="s">
        <v>8</v>
      </c>
    </row>
    <row r="2779" spans="1:11" x14ac:dyDescent="0.3">
      <c r="A2779" t="s">
        <v>9</v>
      </c>
      <c r="B2779" t="s">
        <v>10</v>
      </c>
      <c r="C2779" t="s">
        <v>11</v>
      </c>
      <c r="D2779" t="s">
        <v>6</v>
      </c>
      <c r="E2779" t="s">
        <v>12</v>
      </c>
      <c r="F2779" t="s">
        <v>4</v>
      </c>
      <c r="G2779" t="s">
        <v>85</v>
      </c>
      <c r="H2779" t="s">
        <v>86</v>
      </c>
      <c r="I2779" t="s">
        <v>87</v>
      </c>
      <c r="J2779" t="s">
        <v>46</v>
      </c>
      <c r="K2779" t="s">
        <v>2</v>
      </c>
    </row>
    <row r="2780" spans="1:11" x14ac:dyDescent="0.3">
      <c r="A2780" s="3" t="s">
        <v>174</v>
      </c>
      <c r="B2780" s="3">
        <v>1</v>
      </c>
      <c r="C2780" t="s">
        <v>69</v>
      </c>
      <c r="D2780" s="3" t="s">
        <v>14</v>
      </c>
      <c r="E2780" s="3"/>
      <c r="F2780" s="3" t="s">
        <v>21</v>
      </c>
      <c r="G2780" s="3"/>
      <c r="H2780" s="3"/>
      <c r="I2780" s="3">
        <v>100</v>
      </c>
      <c r="J2780" s="3" t="s">
        <v>88</v>
      </c>
      <c r="K2780" s="3" t="s">
        <v>106</v>
      </c>
    </row>
    <row r="2781" spans="1:11" x14ac:dyDescent="0.3">
      <c r="A2781" s="3" t="s">
        <v>130</v>
      </c>
      <c r="B2781" s="3">
        <v>1.00057</v>
      </c>
      <c r="C2781" t="s">
        <v>69</v>
      </c>
      <c r="D2781" s="3" t="s">
        <v>14</v>
      </c>
      <c r="E2781" s="3"/>
      <c r="F2781" s="3" t="s">
        <v>15</v>
      </c>
      <c r="G2781" s="3"/>
      <c r="H2781" s="3"/>
      <c r="I2781" s="3"/>
      <c r="J2781" s="3"/>
      <c r="K2781" s="3" t="s">
        <v>148</v>
      </c>
    </row>
    <row r="2782" spans="1:11" x14ac:dyDescent="0.3">
      <c r="A2782" t="s">
        <v>22</v>
      </c>
      <c r="B2782" s="3">
        <v>6.7000000000000002E-3</v>
      </c>
      <c r="C2782" t="s">
        <v>69</v>
      </c>
      <c r="D2782" s="3" t="s">
        <v>7</v>
      </c>
      <c r="E2782" s="3"/>
      <c r="F2782" s="3" t="s">
        <v>15</v>
      </c>
      <c r="G2782" s="3"/>
      <c r="H2782" s="3"/>
      <c r="I2782" s="3"/>
      <c r="J2782" s="3"/>
      <c r="K2782" s="3" t="s">
        <v>24</v>
      </c>
    </row>
    <row r="2783" spans="1:11" x14ac:dyDescent="0.3">
      <c r="A2783" s="3" t="s">
        <v>89</v>
      </c>
      <c r="B2783" s="3">
        <v>-1.6799999999999999E-4</v>
      </c>
      <c r="C2783" s="3" t="s">
        <v>51</v>
      </c>
      <c r="D2783" s="3" t="s">
        <v>14</v>
      </c>
      <c r="E2783" s="3"/>
      <c r="F2783" s="3" t="s">
        <v>15</v>
      </c>
      <c r="G2783" s="3"/>
      <c r="H2783" s="3"/>
      <c r="I2783" s="3"/>
      <c r="J2783" s="3"/>
      <c r="K2783" s="3" t="s">
        <v>90</v>
      </c>
    </row>
    <row r="2784" spans="1:11" x14ac:dyDescent="0.3">
      <c r="A2784" s="3" t="s">
        <v>91</v>
      </c>
      <c r="B2784" s="6">
        <v>5.8399999999999999E-4</v>
      </c>
      <c r="C2784" s="3" t="s">
        <v>51</v>
      </c>
      <c r="D2784" s="3" t="s">
        <v>17</v>
      </c>
      <c r="E2784" s="3"/>
      <c r="F2784" s="3" t="s">
        <v>15</v>
      </c>
      <c r="G2784" s="3"/>
      <c r="H2784" s="3"/>
      <c r="I2784" s="3"/>
      <c r="J2784" s="3"/>
      <c r="K2784" s="3" t="s">
        <v>92</v>
      </c>
    </row>
    <row r="2785" spans="1:11" x14ac:dyDescent="0.3">
      <c r="A2785" s="3" t="s">
        <v>93</v>
      </c>
      <c r="B2785" s="6">
        <v>2.5999999999999998E-10</v>
      </c>
      <c r="C2785" s="3" t="s">
        <v>51</v>
      </c>
      <c r="D2785" s="3" t="s">
        <v>6</v>
      </c>
      <c r="E2785" s="3"/>
      <c r="F2785" s="3" t="s">
        <v>15</v>
      </c>
      <c r="G2785" s="3"/>
      <c r="H2785" s="3"/>
      <c r="I2785" s="3"/>
      <c r="J2785" s="3"/>
      <c r="K2785" s="3" t="s">
        <v>94</v>
      </c>
    </row>
    <row r="2786" spans="1:11" x14ac:dyDescent="0.3">
      <c r="A2786" s="3" t="s">
        <v>95</v>
      </c>
      <c r="B2786" s="6">
        <v>-6.2700000000000001E-6</v>
      </c>
      <c r="C2786" s="3" t="s">
        <v>51</v>
      </c>
      <c r="D2786" s="3" t="s">
        <v>14</v>
      </c>
      <c r="E2786" s="3"/>
      <c r="F2786" s="3" t="s">
        <v>15</v>
      </c>
      <c r="G2786" s="3"/>
      <c r="H2786" s="3"/>
      <c r="I2786" s="3"/>
      <c r="J2786" s="3"/>
      <c r="K2786" s="3" t="s">
        <v>96</v>
      </c>
    </row>
    <row r="2787" spans="1:11" x14ac:dyDescent="0.3">
      <c r="A2787" s="3" t="s">
        <v>97</v>
      </c>
      <c r="B2787" s="6">
        <v>-7.4999999999999993E-5</v>
      </c>
      <c r="C2787" s="3" t="s">
        <v>51</v>
      </c>
      <c r="D2787" s="3" t="s">
        <v>39</v>
      </c>
      <c r="E2787" s="3"/>
      <c r="F2787" s="3" t="s">
        <v>15</v>
      </c>
      <c r="G2787" s="3"/>
      <c r="H2787" s="3"/>
      <c r="I2787" s="3"/>
      <c r="J2787" s="3"/>
      <c r="K2787" s="3" t="s">
        <v>98</v>
      </c>
    </row>
    <row r="2788" spans="1:11" x14ac:dyDescent="0.3">
      <c r="A2788" s="3" t="s">
        <v>82</v>
      </c>
      <c r="B2788" s="6">
        <v>6.8900000000000005E-4</v>
      </c>
      <c r="C2788" s="3" t="s">
        <v>51</v>
      </c>
      <c r="D2788" s="3" t="s">
        <v>14</v>
      </c>
      <c r="E2788" s="3"/>
      <c r="F2788" s="3" t="s">
        <v>15</v>
      </c>
      <c r="G2788" s="3"/>
      <c r="H2788" s="3"/>
      <c r="I2788" s="3"/>
      <c r="J2788" s="3"/>
      <c r="K2788" s="3" t="s">
        <v>84</v>
      </c>
    </row>
    <row r="2789" spans="1:11" x14ac:dyDescent="0.3">
      <c r="A2789" s="3" t="s">
        <v>99</v>
      </c>
      <c r="B2789" s="3">
        <v>3.3599999999999998E-2</v>
      </c>
      <c r="C2789" s="3" t="s">
        <v>51</v>
      </c>
      <c r="D2789" s="3" t="s">
        <v>100</v>
      </c>
      <c r="E2789" s="3"/>
      <c r="F2789" s="3" t="s">
        <v>15</v>
      </c>
      <c r="G2789" s="3"/>
      <c r="H2789" s="3"/>
      <c r="I2789" s="3"/>
      <c r="J2789" s="3"/>
      <c r="K2789" s="3" t="s">
        <v>101</v>
      </c>
    </row>
    <row r="2790" spans="1:11" x14ac:dyDescent="0.3">
      <c r="A2790" s="3" t="s">
        <v>102</v>
      </c>
      <c r="B2790" s="3">
        <v>3.2599999999999997E-2</v>
      </c>
      <c r="C2790" s="3" t="s">
        <v>51</v>
      </c>
      <c r="D2790" s="3" t="s">
        <v>100</v>
      </c>
      <c r="E2790" s="3"/>
      <c r="F2790" s="3" t="s">
        <v>15</v>
      </c>
      <c r="G2790" s="3"/>
      <c r="H2790" s="3"/>
      <c r="I2790" s="3"/>
      <c r="J2790" s="3"/>
      <c r="K2790" s="3" t="s">
        <v>103</v>
      </c>
    </row>
    <row r="2791" spans="1:11" x14ac:dyDescent="0.3">
      <c r="A2791" s="3" t="s">
        <v>107</v>
      </c>
      <c r="B2791" s="6">
        <v>-6.8899999999999999E-7</v>
      </c>
      <c r="C2791" s="3" t="s">
        <v>51</v>
      </c>
      <c r="D2791" s="3" t="s">
        <v>39</v>
      </c>
      <c r="E2791" s="3"/>
      <c r="F2791" s="3" t="s">
        <v>15</v>
      </c>
      <c r="G2791" s="3"/>
      <c r="H2791" s="3"/>
      <c r="I2791" s="3"/>
      <c r="J2791" s="3"/>
      <c r="K2791" s="3" t="s">
        <v>104</v>
      </c>
    </row>
    <row r="2793" spans="1:11" ht="15.6" x14ac:dyDescent="0.3">
      <c r="A2793" s="1" t="s">
        <v>0</v>
      </c>
      <c r="B2793" s="1" t="s">
        <v>175</v>
      </c>
    </row>
    <row r="2794" spans="1:11" x14ac:dyDescent="0.3">
      <c r="A2794" t="s">
        <v>11</v>
      </c>
      <c r="B2794" t="s">
        <v>69</v>
      </c>
    </row>
    <row r="2795" spans="1:11" x14ac:dyDescent="0.3">
      <c r="A2795" t="s">
        <v>1</v>
      </c>
      <c r="B2795">
        <v>1</v>
      </c>
    </row>
    <row r="2796" spans="1:11" ht="15.6" x14ac:dyDescent="0.3">
      <c r="A2796" t="s">
        <v>2</v>
      </c>
      <c r="B2796" s="4" t="s">
        <v>105</v>
      </c>
    </row>
    <row r="2797" spans="1:11" x14ac:dyDescent="0.3">
      <c r="A2797" t="s">
        <v>4</v>
      </c>
      <c r="B2797" t="s">
        <v>5</v>
      </c>
    </row>
    <row r="2798" spans="1:11" x14ac:dyDescent="0.3">
      <c r="A2798" t="s">
        <v>6</v>
      </c>
      <c r="B2798" t="s">
        <v>14</v>
      </c>
    </row>
    <row r="2799" spans="1:11" ht="15.6" x14ac:dyDescent="0.3">
      <c r="A2799" s="1" t="s">
        <v>8</v>
      </c>
    </row>
    <row r="2800" spans="1:11" x14ac:dyDescent="0.3">
      <c r="A2800" t="s">
        <v>9</v>
      </c>
      <c r="B2800" t="s">
        <v>10</v>
      </c>
      <c r="C2800" t="s">
        <v>11</v>
      </c>
      <c r="D2800" t="s">
        <v>6</v>
      </c>
      <c r="E2800" t="s">
        <v>12</v>
      </c>
      <c r="F2800" t="s">
        <v>4</v>
      </c>
      <c r="G2800" t="s">
        <v>85</v>
      </c>
      <c r="H2800" t="s">
        <v>86</v>
      </c>
      <c r="I2800" t="s">
        <v>87</v>
      </c>
      <c r="J2800" t="s">
        <v>46</v>
      </c>
      <c r="K2800" t="s">
        <v>2</v>
      </c>
    </row>
    <row r="2801" spans="1:11" x14ac:dyDescent="0.3">
      <c r="A2801" s="3" t="s">
        <v>175</v>
      </c>
      <c r="B2801" s="3">
        <v>1</v>
      </c>
      <c r="C2801" t="s">
        <v>69</v>
      </c>
      <c r="D2801" s="3" t="s">
        <v>14</v>
      </c>
      <c r="E2801" s="3"/>
      <c r="F2801" s="3" t="s">
        <v>21</v>
      </c>
      <c r="G2801" s="3"/>
      <c r="H2801" s="3"/>
      <c r="I2801" s="3">
        <v>100</v>
      </c>
      <c r="J2801" s="3" t="s">
        <v>88</v>
      </c>
      <c r="K2801" s="3" t="s">
        <v>105</v>
      </c>
    </row>
    <row r="2802" spans="1:11" x14ac:dyDescent="0.3">
      <c r="A2802" s="3" t="s">
        <v>121</v>
      </c>
      <c r="B2802" s="3">
        <v>1.00057</v>
      </c>
      <c r="C2802" t="s">
        <v>69</v>
      </c>
      <c r="D2802" s="3" t="s">
        <v>14</v>
      </c>
      <c r="E2802" s="3"/>
      <c r="F2802" s="3" t="s">
        <v>15</v>
      </c>
      <c r="G2802" s="3"/>
      <c r="H2802" s="3"/>
      <c r="I2802" s="3"/>
      <c r="J2802" s="3"/>
      <c r="K2802" s="3" t="s">
        <v>80</v>
      </c>
    </row>
    <row r="2803" spans="1:11" x14ac:dyDescent="0.3">
      <c r="A2803" t="s">
        <v>22</v>
      </c>
      <c r="B2803" s="3">
        <v>6.7000000000000002E-3</v>
      </c>
      <c r="C2803" t="s">
        <v>69</v>
      </c>
      <c r="D2803" s="3" t="s">
        <v>7</v>
      </c>
      <c r="E2803" s="3"/>
      <c r="F2803" s="3" t="s">
        <v>15</v>
      </c>
      <c r="G2803" s="3"/>
      <c r="H2803" s="3"/>
      <c r="I2803" s="3"/>
      <c r="J2803" s="3"/>
      <c r="K2803" s="3" t="s">
        <v>24</v>
      </c>
    </row>
    <row r="2804" spans="1:11" x14ac:dyDescent="0.3">
      <c r="A2804" s="3" t="s">
        <v>89</v>
      </c>
      <c r="B2804" s="3">
        <v>-1.6799999999999999E-4</v>
      </c>
      <c r="C2804" s="3" t="s">
        <v>51</v>
      </c>
      <c r="D2804" s="3" t="s">
        <v>14</v>
      </c>
      <c r="E2804" s="3"/>
      <c r="F2804" s="3" t="s">
        <v>15</v>
      </c>
      <c r="G2804" s="3"/>
      <c r="H2804" s="3"/>
      <c r="I2804" s="3"/>
      <c r="J2804" s="3"/>
      <c r="K2804" s="3" t="s">
        <v>90</v>
      </c>
    </row>
    <row r="2805" spans="1:11" x14ac:dyDescent="0.3">
      <c r="A2805" s="3" t="s">
        <v>91</v>
      </c>
      <c r="B2805" s="6">
        <v>5.8399999999999999E-4</v>
      </c>
      <c r="C2805" s="3" t="s">
        <v>51</v>
      </c>
      <c r="D2805" s="3" t="s">
        <v>17</v>
      </c>
      <c r="E2805" s="3"/>
      <c r="F2805" s="3" t="s">
        <v>15</v>
      </c>
      <c r="G2805" s="3"/>
      <c r="H2805" s="3"/>
      <c r="I2805" s="3"/>
      <c r="J2805" s="3"/>
      <c r="K2805" s="3" t="s">
        <v>92</v>
      </c>
    </row>
    <row r="2806" spans="1:11" x14ac:dyDescent="0.3">
      <c r="A2806" s="3" t="s">
        <v>93</v>
      </c>
      <c r="B2806" s="6">
        <v>2.5999999999999998E-10</v>
      </c>
      <c r="C2806" s="3" t="s">
        <v>51</v>
      </c>
      <c r="D2806" s="3" t="s">
        <v>6</v>
      </c>
      <c r="E2806" s="3"/>
      <c r="F2806" s="3" t="s">
        <v>15</v>
      </c>
      <c r="G2806" s="3"/>
      <c r="H2806" s="3"/>
      <c r="I2806" s="3"/>
      <c r="J2806" s="3"/>
      <c r="K2806" s="3" t="s">
        <v>94</v>
      </c>
    </row>
    <row r="2807" spans="1:11" x14ac:dyDescent="0.3">
      <c r="A2807" s="3" t="s">
        <v>95</v>
      </c>
      <c r="B2807" s="6">
        <v>-6.2700000000000001E-6</v>
      </c>
      <c r="C2807" s="3" t="s">
        <v>51</v>
      </c>
      <c r="D2807" s="3" t="s">
        <v>14</v>
      </c>
      <c r="E2807" s="3"/>
      <c r="F2807" s="3" t="s">
        <v>15</v>
      </c>
      <c r="G2807" s="3"/>
      <c r="H2807" s="3"/>
      <c r="I2807" s="3"/>
      <c r="J2807" s="3"/>
      <c r="K2807" s="3" t="s">
        <v>96</v>
      </c>
    </row>
    <row r="2808" spans="1:11" x14ac:dyDescent="0.3">
      <c r="A2808" s="3" t="s">
        <v>97</v>
      </c>
      <c r="B2808" s="6">
        <v>-7.4999999999999993E-5</v>
      </c>
      <c r="C2808" s="3" t="s">
        <v>51</v>
      </c>
      <c r="D2808" s="3" t="s">
        <v>39</v>
      </c>
      <c r="E2808" s="3"/>
      <c r="F2808" s="3" t="s">
        <v>15</v>
      </c>
      <c r="G2808" s="3"/>
      <c r="H2808" s="3"/>
      <c r="I2808" s="3"/>
      <c r="J2808" s="3"/>
      <c r="K2808" s="3" t="s">
        <v>98</v>
      </c>
    </row>
    <row r="2809" spans="1:11" x14ac:dyDescent="0.3">
      <c r="A2809" s="3" t="s">
        <v>82</v>
      </c>
      <c r="B2809" s="6">
        <v>6.8900000000000005E-4</v>
      </c>
      <c r="C2809" s="3" t="s">
        <v>51</v>
      </c>
      <c r="D2809" s="3" t="s">
        <v>14</v>
      </c>
      <c r="E2809" s="3"/>
      <c r="F2809" s="3" t="s">
        <v>15</v>
      </c>
      <c r="G2809" s="3"/>
      <c r="H2809" s="3"/>
      <c r="I2809" s="3"/>
      <c r="J2809" s="3"/>
      <c r="K2809" s="3" t="s">
        <v>84</v>
      </c>
    </row>
    <row r="2810" spans="1:11" x14ac:dyDescent="0.3">
      <c r="A2810" s="3" t="s">
        <v>99</v>
      </c>
      <c r="B2810" s="3">
        <v>3.3599999999999998E-2</v>
      </c>
      <c r="C2810" s="3" t="s">
        <v>51</v>
      </c>
      <c r="D2810" s="3" t="s">
        <v>100</v>
      </c>
      <c r="E2810" s="3"/>
      <c r="F2810" s="3" t="s">
        <v>15</v>
      </c>
      <c r="G2810" s="3"/>
      <c r="H2810" s="3"/>
      <c r="I2810" s="3"/>
      <c r="J2810" s="3"/>
      <c r="K2810" s="3" t="s">
        <v>101</v>
      </c>
    </row>
    <row r="2811" spans="1:11" x14ac:dyDescent="0.3">
      <c r="A2811" s="3" t="s">
        <v>102</v>
      </c>
      <c r="B2811" s="3">
        <v>3.2599999999999997E-2</v>
      </c>
      <c r="C2811" s="3" t="s">
        <v>51</v>
      </c>
      <c r="D2811" s="3" t="s">
        <v>100</v>
      </c>
      <c r="E2811" s="3"/>
      <c r="F2811" s="3" t="s">
        <v>15</v>
      </c>
      <c r="G2811" s="3"/>
      <c r="H2811" s="3"/>
      <c r="I2811" s="3"/>
      <c r="J2811" s="3"/>
      <c r="K2811" s="3" t="s">
        <v>103</v>
      </c>
    </row>
    <row r="2812" spans="1:11" x14ac:dyDescent="0.3">
      <c r="A2812" s="3" t="s">
        <v>107</v>
      </c>
      <c r="B2812" s="6">
        <v>-6.8899999999999999E-7</v>
      </c>
      <c r="C2812" s="3" t="s">
        <v>51</v>
      </c>
      <c r="D2812" s="3" t="s">
        <v>39</v>
      </c>
      <c r="E2812" s="3"/>
      <c r="F2812" s="3" t="s">
        <v>15</v>
      </c>
      <c r="G2812" s="3"/>
      <c r="H2812" s="3"/>
      <c r="I2812" s="3"/>
      <c r="J2812" s="3"/>
      <c r="K2812" s="3" t="s">
        <v>104</v>
      </c>
    </row>
    <row r="2813" spans="1:11" ht="15.6" x14ac:dyDescent="0.3">
      <c r="A2813" s="4"/>
      <c r="B2813" s="5"/>
      <c r="G2813" s="4"/>
    </row>
    <row r="2814" spans="1:11" ht="15.6" x14ac:dyDescent="0.3">
      <c r="A2814" s="1" t="s">
        <v>0</v>
      </c>
      <c r="B2814" s="1" t="s">
        <v>176</v>
      </c>
    </row>
    <row r="2815" spans="1:11" x14ac:dyDescent="0.3">
      <c r="A2815" t="s">
        <v>11</v>
      </c>
      <c r="B2815" t="s">
        <v>69</v>
      </c>
    </row>
    <row r="2816" spans="1:11" x14ac:dyDescent="0.3">
      <c r="A2816" t="s">
        <v>1</v>
      </c>
      <c r="B2816">
        <v>1</v>
      </c>
    </row>
    <row r="2817" spans="1:11" ht="15.6" x14ac:dyDescent="0.3">
      <c r="A2817" t="s">
        <v>2</v>
      </c>
      <c r="B2817" s="4" t="s">
        <v>152</v>
      </c>
    </row>
    <row r="2818" spans="1:11" x14ac:dyDescent="0.3">
      <c r="A2818" t="s">
        <v>4</v>
      </c>
      <c r="B2818" t="s">
        <v>5</v>
      </c>
    </row>
    <row r="2819" spans="1:11" x14ac:dyDescent="0.3">
      <c r="A2819" t="s">
        <v>6</v>
      </c>
      <c r="B2819" t="s">
        <v>14</v>
      </c>
    </row>
    <row r="2820" spans="1:11" ht="15.6" x14ac:dyDescent="0.3">
      <c r="A2820" s="1" t="s">
        <v>8</v>
      </c>
    </row>
    <row r="2821" spans="1:11" x14ac:dyDescent="0.3">
      <c r="A2821" t="s">
        <v>9</v>
      </c>
      <c r="B2821" t="s">
        <v>10</v>
      </c>
      <c r="C2821" t="s">
        <v>11</v>
      </c>
      <c r="D2821" t="s">
        <v>6</v>
      </c>
      <c r="E2821" t="s">
        <v>12</v>
      </c>
      <c r="F2821" t="s">
        <v>4</v>
      </c>
      <c r="G2821" t="s">
        <v>85</v>
      </c>
      <c r="H2821" t="s">
        <v>86</v>
      </c>
      <c r="I2821" t="s">
        <v>87</v>
      </c>
      <c r="J2821" t="s">
        <v>46</v>
      </c>
      <c r="K2821" t="s">
        <v>2</v>
      </c>
    </row>
    <row r="2822" spans="1:11" ht="15.6" x14ac:dyDescent="0.3">
      <c r="A2822" s="3" t="s">
        <v>176</v>
      </c>
      <c r="B2822" s="3">
        <v>1</v>
      </c>
      <c r="C2822" t="s">
        <v>69</v>
      </c>
      <c r="D2822" s="3" t="s">
        <v>14</v>
      </c>
      <c r="E2822" s="3"/>
      <c r="F2822" s="3" t="s">
        <v>21</v>
      </c>
      <c r="G2822" s="3"/>
      <c r="H2822" s="3"/>
      <c r="I2822" s="3">
        <v>100</v>
      </c>
      <c r="J2822" s="3" t="s">
        <v>88</v>
      </c>
      <c r="K2822" s="4" t="s">
        <v>152</v>
      </c>
    </row>
    <row r="2823" spans="1:11" x14ac:dyDescent="0.3">
      <c r="A2823" s="3" t="s">
        <v>124</v>
      </c>
      <c r="B2823" s="3">
        <v>1.00057</v>
      </c>
      <c r="C2823" t="s">
        <v>69</v>
      </c>
      <c r="D2823" s="3" t="s">
        <v>14</v>
      </c>
      <c r="E2823" s="3"/>
      <c r="F2823" s="3" t="s">
        <v>15</v>
      </c>
      <c r="G2823" s="3"/>
      <c r="H2823" s="3"/>
      <c r="I2823" s="3"/>
      <c r="J2823" s="3"/>
      <c r="K2823" s="3" t="s">
        <v>149</v>
      </c>
    </row>
    <row r="2824" spans="1:11" x14ac:dyDescent="0.3">
      <c r="A2824" t="s">
        <v>22</v>
      </c>
      <c r="B2824" s="3">
        <v>6.7000000000000002E-3</v>
      </c>
      <c r="C2824" t="s">
        <v>69</v>
      </c>
      <c r="D2824" s="3" t="s">
        <v>7</v>
      </c>
      <c r="E2824" s="3"/>
      <c r="F2824" s="3" t="s">
        <v>15</v>
      </c>
      <c r="G2824" s="3"/>
      <c r="H2824" s="3"/>
      <c r="I2824" s="3"/>
      <c r="J2824" s="3"/>
      <c r="K2824" s="3" t="s">
        <v>24</v>
      </c>
    </row>
    <row r="2825" spans="1:11" x14ac:dyDescent="0.3">
      <c r="A2825" s="3" t="s">
        <v>89</v>
      </c>
      <c r="B2825" s="3">
        <v>-1.6799999999999999E-4</v>
      </c>
      <c r="C2825" s="3" t="s">
        <v>51</v>
      </c>
      <c r="D2825" s="3" t="s">
        <v>14</v>
      </c>
      <c r="E2825" s="3"/>
      <c r="F2825" s="3" t="s">
        <v>15</v>
      </c>
      <c r="G2825" s="3"/>
      <c r="H2825" s="3"/>
      <c r="I2825" s="3"/>
      <c r="J2825" s="3"/>
      <c r="K2825" s="3" t="s">
        <v>90</v>
      </c>
    </row>
    <row r="2826" spans="1:11" x14ac:dyDescent="0.3">
      <c r="A2826" s="3" t="s">
        <v>91</v>
      </c>
      <c r="B2826" s="6">
        <v>5.8399999999999999E-4</v>
      </c>
      <c r="C2826" s="3" t="s">
        <v>51</v>
      </c>
      <c r="D2826" s="3" t="s">
        <v>17</v>
      </c>
      <c r="E2826" s="3"/>
      <c r="F2826" s="3" t="s">
        <v>15</v>
      </c>
      <c r="G2826" s="3"/>
      <c r="H2826" s="3"/>
      <c r="I2826" s="3"/>
      <c r="J2826" s="3"/>
      <c r="K2826" s="3" t="s">
        <v>92</v>
      </c>
    </row>
    <row r="2827" spans="1:11" x14ac:dyDescent="0.3">
      <c r="A2827" s="3" t="s">
        <v>93</v>
      </c>
      <c r="B2827" s="6">
        <v>2.5999999999999998E-10</v>
      </c>
      <c r="C2827" s="3" t="s">
        <v>51</v>
      </c>
      <c r="D2827" s="3" t="s">
        <v>6</v>
      </c>
      <c r="E2827" s="3"/>
      <c r="F2827" s="3" t="s">
        <v>15</v>
      </c>
      <c r="G2827" s="3"/>
      <c r="H2827" s="3"/>
      <c r="I2827" s="3"/>
      <c r="J2827" s="3"/>
      <c r="K2827" s="3" t="s">
        <v>94</v>
      </c>
    </row>
    <row r="2828" spans="1:11" x14ac:dyDescent="0.3">
      <c r="A2828" s="3" t="s">
        <v>95</v>
      </c>
      <c r="B2828" s="6">
        <v>-6.2700000000000001E-6</v>
      </c>
      <c r="C2828" s="3" t="s">
        <v>51</v>
      </c>
      <c r="D2828" s="3" t="s">
        <v>14</v>
      </c>
      <c r="E2828" s="3"/>
      <c r="F2828" s="3" t="s">
        <v>15</v>
      </c>
      <c r="G2828" s="3"/>
      <c r="H2828" s="3"/>
      <c r="I2828" s="3"/>
      <c r="J2828" s="3"/>
      <c r="K2828" s="3" t="s">
        <v>96</v>
      </c>
    </row>
    <row r="2829" spans="1:11" x14ac:dyDescent="0.3">
      <c r="A2829" s="3" t="s">
        <v>97</v>
      </c>
      <c r="B2829" s="6">
        <v>-7.4999999999999993E-5</v>
      </c>
      <c r="C2829" s="3" t="s">
        <v>51</v>
      </c>
      <c r="D2829" s="3" t="s">
        <v>39</v>
      </c>
      <c r="E2829" s="3"/>
      <c r="F2829" s="3" t="s">
        <v>15</v>
      </c>
      <c r="G2829" s="3"/>
      <c r="H2829" s="3"/>
      <c r="I2829" s="3"/>
      <c r="J2829" s="3"/>
      <c r="K2829" s="3" t="s">
        <v>98</v>
      </c>
    </row>
    <row r="2830" spans="1:11" x14ac:dyDescent="0.3">
      <c r="A2830" s="3" t="s">
        <v>82</v>
      </c>
      <c r="B2830" s="6">
        <v>6.8900000000000005E-4</v>
      </c>
      <c r="C2830" s="3" t="s">
        <v>51</v>
      </c>
      <c r="D2830" s="3" t="s">
        <v>14</v>
      </c>
      <c r="E2830" s="3"/>
      <c r="F2830" s="3" t="s">
        <v>15</v>
      </c>
      <c r="G2830" s="3"/>
      <c r="H2830" s="3"/>
      <c r="I2830" s="3"/>
      <c r="J2830" s="3"/>
      <c r="K2830" s="3" t="s">
        <v>84</v>
      </c>
    </row>
    <row r="2831" spans="1:11" x14ac:dyDescent="0.3">
      <c r="A2831" s="3" t="s">
        <v>99</v>
      </c>
      <c r="B2831" s="3">
        <v>3.3599999999999998E-2</v>
      </c>
      <c r="C2831" s="3" t="s">
        <v>51</v>
      </c>
      <c r="D2831" s="3" t="s">
        <v>100</v>
      </c>
      <c r="E2831" s="3"/>
      <c r="F2831" s="3" t="s">
        <v>15</v>
      </c>
      <c r="G2831" s="3"/>
      <c r="H2831" s="3"/>
      <c r="I2831" s="3"/>
      <c r="J2831" s="3"/>
      <c r="K2831" s="3" t="s">
        <v>101</v>
      </c>
    </row>
    <row r="2832" spans="1:11" x14ac:dyDescent="0.3">
      <c r="A2832" s="3" t="s">
        <v>102</v>
      </c>
      <c r="B2832" s="3">
        <v>3.2599999999999997E-2</v>
      </c>
      <c r="C2832" s="3" t="s">
        <v>51</v>
      </c>
      <c r="D2832" s="3" t="s">
        <v>100</v>
      </c>
      <c r="E2832" s="3"/>
      <c r="F2832" s="3" t="s">
        <v>15</v>
      </c>
      <c r="G2832" s="3"/>
      <c r="H2832" s="3"/>
      <c r="I2832" s="3"/>
      <c r="J2832" s="3"/>
      <c r="K2832" s="3" t="s">
        <v>103</v>
      </c>
    </row>
    <row r="2833" spans="1:11" x14ac:dyDescent="0.3">
      <c r="A2833" s="3" t="s">
        <v>107</v>
      </c>
      <c r="B2833" s="6">
        <v>-6.8899999999999999E-7</v>
      </c>
      <c r="C2833" s="3" t="s">
        <v>51</v>
      </c>
      <c r="D2833" s="3" t="s">
        <v>39</v>
      </c>
      <c r="E2833" s="3"/>
      <c r="F2833" s="3" t="s">
        <v>15</v>
      </c>
      <c r="G2833" s="3"/>
      <c r="H2833" s="3"/>
      <c r="I2833" s="3"/>
      <c r="J2833" s="3"/>
      <c r="K2833" s="3" t="s">
        <v>104</v>
      </c>
    </row>
    <row r="2834" spans="1:11" ht="15.6" x14ac:dyDescent="0.3">
      <c r="A2834" s="4"/>
      <c r="B2834" s="5"/>
      <c r="G2834" s="4"/>
    </row>
    <row r="2835" spans="1:11" ht="15.6" x14ac:dyDescent="0.3">
      <c r="A2835" s="1" t="s">
        <v>0</v>
      </c>
      <c r="B2835" s="1" t="s">
        <v>177</v>
      </c>
    </row>
    <row r="2836" spans="1:11" x14ac:dyDescent="0.3">
      <c r="A2836" t="s">
        <v>11</v>
      </c>
      <c r="B2836" t="s">
        <v>69</v>
      </c>
    </row>
    <row r="2837" spans="1:11" x14ac:dyDescent="0.3">
      <c r="A2837" t="s">
        <v>1</v>
      </c>
      <c r="B2837">
        <v>1</v>
      </c>
    </row>
    <row r="2838" spans="1:11" ht="15.6" x14ac:dyDescent="0.3">
      <c r="A2838" t="s">
        <v>2</v>
      </c>
      <c r="B2838" s="4" t="s">
        <v>153</v>
      </c>
    </row>
    <row r="2839" spans="1:11" x14ac:dyDescent="0.3">
      <c r="A2839" t="s">
        <v>4</v>
      </c>
      <c r="B2839" t="s">
        <v>5</v>
      </c>
    </row>
    <row r="2840" spans="1:11" x14ac:dyDescent="0.3">
      <c r="A2840" t="s">
        <v>6</v>
      </c>
      <c r="B2840" t="s">
        <v>14</v>
      </c>
    </row>
    <row r="2841" spans="1:11" ht="15.6" x14ac:dyDescent="0.3">
      <c r="A2841" s="1" t="s">
        <v>8</v>
      </c>
    </row>
    <row r="2842" spans="1:11" x14ac:dyDescent="0.3">
      <c r="A2842" t="s">
        <v>9</v>
      </c>
      <c r="B2842" t="s">
        <v>10</v>
      </c>
      <c r="C2842" t="s">
        <v>11</v>
      </c>
      <c r="D2842" t="s">
        <v>6</v>
      </c>
      <c r="E2842" t="s">
        <v>12</v>
      </c>
      <c r="F2842" t="s">
        <v>4</v>
      </c>
      <c r="G2842" t="s">
        <v>85</v>
      </c>
      <c r="H2842" t="s">
        <v>86</v>
      </c>
      <c r="I2842" t="s">
        <v>87</v>
      </c>
      <c r="J2842" t="s">
        <v>46</v>
      </c>
      <c r="K2842" t="s">
        <v>2</v>
      </c>
    </row>
    <row r="2843" spans="1:11" ht="15.6" x14ac:dyDescent="0.3">
      <c r="A2843" s="3" t="s">
        <v>177</v>
      </c>
      <c r="B2843" s="3">
        <v>1</v>
      </c>
      <c r="C2843" t="s">
        <v>69</v>
      </c>
      <c r="D2843" s="3" t="s">
        <v>14</v>
      </c>
      <c r="E2843" s="3"/>
      <c r="F2843" s="3" t="s">
        <v>21</v>
      </c>
      <c r="G2843" s="3"/>
      <c r="H2843" s="3"/>
      <c r="I2843" s="3">
        <v>100</v>
      </c>
      <c r="J2843" s="3" t="s">
        <v>88</v>
      </c>
      <c r="K2843" s="4" t="s">
        <v>154</v>
      </c>
    </row>
    <row r="2844" spans="1:11" x14ac:dyDescent="0.3">
      <c r="A2844" s="3" t="s">
        <v>125</v>
      </c>
      <c r="B2844" s="3">
        <v>1.00057</v>
      </c>
      <c r="C2844" t="s">
        <v>69</v>
      </c>
      <c r="D2844" s="3" t="s">
        <v>14</v>
      </c>
      <c r="E2844" s="3"/>
      <c r="F2844" s="3" t="s">
        <v>15</v>
      </c>
      <c r="G2844" s="3"/>
      <c r="H2844" s="3"/>
      <c r="I2844" s="3"/>
      <c r="J2844" s="3"/>
      <c r="K2844" s="3" t="s">
        <v>150</v>
      </c>
    </row>
    <row r="2845" spans="1:11" x14ac:dyDescent="0.3">
      <c r="A2845" t="s">
        <v>22</v>
      </c>
      <c r="B2845" s="3">
        <v>6.7000000000000002E-3</v>
      </c>
      <c r="C2845" t="s">
        <v>69</v>
      </c>
      <c r="D2845" s="3" t="s">
        <v>7</v>
      </c>
      <c r="E2845" s="3"/>
      <c r="F2845" s="3" t="s">
        <v>15</v>
      </c>
      <c r="G2845" s="3"/>
      <c r="H2845" s="3"/>
      <c r="I2845" s="3"/>
      <c r="J2845" s="3"/>
      <c r="K2845" s="3" t="s">
        <v>24</v>
      </c>
    </row>
    <row r="2846" spans="1:11" x14ac:dyDescent="0.3">
      <c r="A2846" s="3" t="s">
        <v>89</v>
      </c>
      <c r="B2846" s="3">
        <v>-1.6799999999999999E-4</v>
      </c>
      <c r="C2846" s="3" t="s">
        <v>51</v>
      </c>
      <c r="D2846" s="3" t="s">
        <v>14</v>
      </c>
      <c r="E2846" s="3"/>
      <c r="F2846" s="3" t="s">
        <v>15</v>
      </c>
      <c r="G2846" s="3"/>
      <c r="H2846" s="3"/>
      <c r="I2846" s="3"/>
      <c r="J2846" s="3"/>
      <c r="K2846" s="3" t="s">
        <v>90</v>
      </c>
    </row>
    <row r="2847" spans="1:11" x14ac:dyDescent="0.3">
      <c r="A2847" s="3" t="s">
        <v>91</v>
      </c>
      <c r="B2847" s="6">
        <v>5.8399999999999999E-4</v>
      </c>
      <c r="C2847" s="3" t="s">
        <v>51</v>
      </c>
      <c r="D2847" s="3" t="s">
        <v>17</v>
      </c>
      <c r="E2847" s="3"/>
      <c r="F2847" s="3" t="s">
        <v>15</v>
      </c>
      <c r="G2847" s="3"/>
      <c r="H2847" s="3"/>
      <c r="I2847" s="3"/>
      <c r="J2847" s="3"/>
      <c r="K2847" s="3" t="s">
        <v>92</v>
      </c>
    </row>
    <row r="2848" spans="1:11" x14ac:dyDescent="0.3">
      <c r="A2848" s="3" t="s">
        <v>93</v>
      </c>
      <c r="B2848" s="6">
        <v>2.5999999999999998E-10</v>
      </c>
      <c r="C2848" s="3" t="s">
        <v>51</v>
      </c>
      <c r="D2848" s="3" t="s">
        <v>6</v>
      </c>
      <c r="E2848" s="3"/>
      <c r="F2848" s="3" t="s">
        <v>15</v>
      </c>
      <c r="G2848" s="3"/>
      <c r="H2848" s="3"/>
      <c r="I2848" s="3"/>
      <c r="J2848" s="3"/>
      <c r="K2848" s="3" t="s">
        <v>94</v>
      </c>
    </row>
    <row r="2849" spans="1:11" x14ac:dyDescent="0.3">
      <c r="A2849" s="3" t="s">
        <v>95</v>
      </c>
      <c r="B2849" s="6">
        <v>-6.2700000000000001E-6</v>
      </c>
      <c r="C2849" s="3" t="s">
        <v>51</v>
      </c>
      <c r="D2849" s="3" t="s">
        <v>14</v>
      </c>
      <c r="E2849" s="3"/>
      <c r="F2849" s="3" t="s">
        <v>15</v>
      </c>
      <c r="G2849" s="3"/>
      <c r="H2849" s="3"/>
      <c r="I2849" s="3"/>
      <c r="J2849" s="3"/>
      <c r="K2849" s="3" t="s">
        <v>96</v>
      </c>
    </row>
    <row r="2850" spans="1:11" x14ac:dyDescent="0.3">
      <c r="A2850" s="3" t="s">
        <v>97</v>
      </c>
      <c r="B2850" s="6">
        <v>-7.4999999999999993E-5</v>
      </c>
      <c r="C2850" s="3" t="s">
        <v>51</v>
      </c>
      <c r="D2850" s="3" t="s">
        <v>39</v>
      </c>
      <c r="E2850" s="3"/>
      <c r="F2850" s="3" t="s">
        <v>15</v>
      </c>
      <c r="G2850" s="3"/>
      <c r="H2850" s="3"/>
      <c r="I2850" s="3"/>
      <c r="J2850" s="3"/>
      <c r="K2850" s="3" t="s">
        <v>98</v>
      </c>
    </row>
    <row r="2851" spans="1:11" x14ac:dyDescent="0.3">
      <c r="A2851" s="3" t="s">
        <v>82</v>
      </c>
      <c r="B2851" s="6">
        <v>6.8900000000000005E-4</v>
      </c>
      <c r="C2851" s="3" t="s">
        <v>51</v>
      </c>
      <c r="D2851" s="3" t="s">
        <v>14</v>
      </c>
      <c r="E2851" s="3"/>
      <c r="F2851" s="3" t="s">
        <v>15</v>
      </c>
      <c r="G2851" s="3"/>
      <c r="H2851" s="3"/>
      <c r="I2851" s="3"/>
      <c r="J2851" s="3"/>
      <c r="K2851" s="3" t="s">
        <v>84</v>
      </c>
    </row>
    <row r="2852" spans="1:11" x14ac:dyDescent="0.3">
      <c r="A2852" s="3" t="s">
        <v>99</v>
      </c>
      <c r="B2852" s="3">
        <v>3.3599999999999998E-2</v>
      </c>
      <c r="C2852" s="3" t="s">
        <v>51</v>
      </c>
      <c r="D2852" s="3" t="s">
        <v>100</v>
      </c>
      <c r="E2852" s="3"/>
      <c r="F2852" s="3" t="s">
        <v>15</v>
      </c>
      <c r="G2852" s="3"/>
      <c r="H2852" s="3"/>
      <c r="I2852" s="3"/>
      <c r="J2852" s="3"/>
      <c r="K2852" s="3" t="s">
        <v>101</v>
      </c>
    </row>
    <row r="2853" spans="1:11" x14ac:dyDescent="0.3">
      <c r="A2853" s="3" t="s">
        <v>102</v>
      </c>
      <c r="B2853" s="3">
        <v>3.2599999999999997E-2</v>
      </c>
      <c r="C2853" s="3" t="s">
        <v>51</v>
      </c>
      <c r="D2853" s="3" t="s">
        <v>100</v>
      </c>
      <c r="E2853" s="3"/>
      <c r="F2853" s="3" t="s">
        <v>15</v>
      </c>
      <c r="G2853" s="3"/>
      <c r="H2853" s="3"/>
      <c r="I2853" s="3"/>
      <c r="J2853" s="3"/>
      <c r="K2853" s="3" t="s">
        <v>103</v>
      </c>
    </row>
    <row r="2854" spans="1:11" x14ac:dyDescent="0.3">
      <c r="A2854" s="3" t="s">
        <v>107</v>
      </c>
      <c r="B2854" s="6">
        <v>-6.8899999999999999E-7</v>
      </c>
      <c r="C2854" s="3" t="s">
        <v>51</v>
      </c>
      <c r="D2854" s="3" t="s">
        <v>39</v>
      </c>
      <c r="E2854" s="3"/>
      <c r="F2854" s="3" t="s">
        <v>15</v>
      </c>
      <c r="G2854" s="3"/>
      <c r="H2854" s="3"/>
      <c r="I2854" s="3"/>
      <c r="J2854" s="3"/>
      <c r="K2854" s="3" t="s">
        <v>104</v>
      </c>
    </row>
    <row r="2855" spans="1:11" ht="15.6" x14ac:dyDescent="0.3">
      <c r="A2855" s="4"/>
      <c r="B2855" s="5"/>
      <c r="G2855" s="4"/>
    </row>
    <row r="2856" spans="1:11" ht="15.6" x14ac:dyDescent="0.3">
      <c r="A2856" s="1" t="s">
        <v>0</v>
      </c>
      <c r="B2856" s="1" t="s">
        <v>178</v>
      </c>
    </row>
    <row r="2857" spans="1:11" x14ac:dyDescent="0.3">
      <c r="A2857" t="s">
        <v>11</v>
      </c>
      <c r="B2857" t="s">
        <v>69</v>
      </c>
    </row>
    <row r="2858" spans="1:11" x14ac:dyDescent="0.3">
      <c r="A2858" t="s">
        <v>1</v>
      </c>
      <c r="B2858">
        <v>1</v>
      </c>
    </row>
    <row r="2859" spans="1:11" ht="15.6" x14ac:dyDescent="0.3">
      <c r="A2859" t="s">
        <v>2</v>
      </c>
      <c r="B2859" s="4" t="s">
        <v>106</v>
      </c>
    </row>
    <row r="2860" spans="1:11" x14ac:dyDescent="0.3">
      <c r="A2860" t="s">
        <v>4</v>
      </c>
      <c r="B2860" t="s">
        <v>5</v>
      </c>
    </row>
    <row r="2861" spans="1:11" x14ac:dyDescent="0.3">
      <c r="A2861" t="s">
        <v>6</v>
      </c>
      <c r="B2861" t="s">
        <v>14</v>
      </c>
    </row>
    <row r="2862" spans="1:11" ht="15.6" x14ac:dyDescent="0.3">
      <c r="A2862" s="1" t="s">
        <v>8</v>
      </c>
    </row>
    <row r="2863" spans="1:11" x14ac:dyDescent="0.3">
      <c r="A2863" t="s">
        <v>9</v>
      </c>
      <c r="B2863" t="s">
        <v>10</v>
      </c>
      <c r="C2863" t="s">
        <v>11</v>
      </c>
      <c r="D2863" t="s">
        <v>6</v>
      </c>
      <c r="E2863" t="s">
        <v>12</v>
      </c>
      <c r="F2863" t="s">
        <v>4</v>
      </c>
      <c r="G2863" t="s">
        <v>85</v>
      </c>
      <c r="H2863" t="s">
        <v>86</v>
      </c>
      <c r="I2863" t="s">
        <v>87</v>
      </c>
      <c r="J2863" t="s">
        <v>46</v>
      </c>
      <c r="K2863" t="s">
        <v>2</v>
      </c>
    </row>
    <row r="2864" spans="1:11" x14ac:dyDescent="0.3">
      <c r="A2864" s="3" t="s">
        <v>178</v>
      </c>
      <c r="B2864" s="3">
        <v>1</v>
      </c>
      <c r="C2864" t="s">
        <v>69</v>
      </c>
      <c r="D2864" s="3" t="s">
        <v>14</v>
      </c>
      <c r="E2864" s="3"/>
      <c r="F2864" s="3" t="s">
        <v>21</v>
      </c>
      <c r="G2864" s="3"/>
      <c r="H2864" s="3"/>
      <c r="I2864" s="3">
        <v>100</v>
      </c>
      <c r="J2864" s="3" t="s">
        <v>88</v>
      </c>
      <c r="K2864" s="3" t="s">
        <v>106</v>
      </c>
    </row>
    <row r="2865" spans="1:11" x14ac:dyDescent="0.3">
      <c r="A2865" s="3" t="s">
        <v>108</v>
      </c>
      <c r="B2865" s="3">
        <v>1.00057</v>
      </c>
      <c r="C2865" t="s">
        <v>69</v>
      </c>
      <c r="D2865" s="3" t="s">
        <v>14</v>
      </c>
      <c r="E2865" s="3"/>
      <c r="F2865" s="3" t="s">
        <v>15</v>
      </c>
      <c r="G2865" s="3"/>
      <c r="H2865" s="3"/>
      <c r="I2865" s="3"/>
      <c r="J2865" s="3"/>
      <c r="K2865" s="3" t="s">
        <v>148</v>
      </c>
    </row>
    <row r="2866" spans="1:11" x14ac:dyDescent="0.3">
      <c r="A2866" t="s">
        <v>22</v>
      </c>
      <c r="B2866" s="3">
        <v>6.7000000000000002E-3</v>
      </c>
      <c r="C2866" t="s">
        <v>69</v>
      </c>
      <c r="D2866" s="3" t="s">
        <v>7</v>
      </c>
      <c r="E2866" s="3"/>
      <c r="F2866" s="3" t="s">
        <v>15</v>
      </c>
      <c r="G2866" s="3"/>
      <c r="H2866" s="3"/>
      <c r="I2866" s="3"/>
      <c r="J2866" s="3"/>
      <c r="K2866" s="3" t="s">
        <v>24</v>
      </c>
    </row>
    <row r="2867" spans="1:11" x14ac:dyDescent="0.3">
      <c r="A2867" s="3" t="s">
        <v>89</v>
      </c>
      <c r="B2867" s="3">
        <v>-1.6799999999999999E-4</v>
      </c>
      <c r="C2867" s="3" t="s">
        <v>51</v>
      </c>
      <c r="D2867" s="3" t="s">
        <v>14</v>
      </c>
      <c r="E2867" s="3"/>
      <c r="F2867" s="3" t="s">
        <v>15</v>
      </c>
      <c r="G2867" s="3"/>
      <c r="H2867" s="3"/>
      <c r="I2867" s="3"/>
      <c r="J2867" s="3"/>
      <c r="K2867" s="3" t="s">
        <v>90</v>
      </c>
    </row>
    <row r="2868" spans="1:11" x14ac:dyDescent="0.3">
      <c r="A2868" s="3" t="s">
        <v>91</v>
      </c>
      <c r="B2868" s="6">
        <v>5.8399999999999999E-4</v>
      </c>
      <c r="C2868" s="3" t="s">
        <v>51</v>
      </c>
      <c r="D2868" s="3" t="s">
        <v>17</v>
      </c>
      <c r="E2868" s="3"/>
      <c r="F2868" s="3" t="s">
        <v>15</v>
      </c>
      <c r="G2868" s="3"/>
      <c r="H2868" s="3"/>
      <c r="I2868" s="3"/>
      <c r="J2868" s="3"/>
      <c r="K2868" s="3" t="s">
        <v>92</v>
      </c>
    </row>
    <row r="2869" spans="1:11" x14ac:dyDescent="0.3">
      <c r="A2869" s="3" t="s">
        <v>93</v>
      </c>
      <c r="B2869" s="6">
        <v>2.5999999999999998E-10</v>
      </c>
      <c r="C2869" s="3" t="s">
        <v>51</v>
      </c>
      <c r="D2869" s="3" t="s">
        <v>6</v>
      </c>
      <c r="E2869" s="3"/>
      <c r="F2869" s="3" t="s">
        <v>15</v>
      </c>
      <c r="G2869" s="3"/>
      <c r="H2869" s="3"/>
      <c r="I2869" s="3"/>
      <c r="J2869" s="3"/>
      <c r="K2869" s="3" t="s">
        <v>94</v>
      </c>
    </row>
    <row r="2870" spans="1:11" x14ac:dyDescent="0.3">
      <c r="A2870" s="3" t="s">
        <v>95</v>
      </c>
      <c r="B2870" s="6">
        <v>-6.2700000000000001E-6</v>
      </c>
      <c r="C2870" s="3" t="s">
        <v>51</v>
      </c>
      <c r="D2870" s="3" t="s">
        <v>14</v>
      </c>
      <c r="E2870" s="3"/>
      <c r="F2870" s="3" t="s">
        <v>15</v>
      </c>
      <c r="G2870" s="3"/>
      <c r="H2870" s="3"/>
      <c r="I2870" s="3"/>
      <c r="J2870" s="3"/>
      <c r="K2870" s="3" t="s">
        <v>96</v>
      </c>
    </row>
    <row r="2871" spans="1:11" x14ac:dyDescent="0.3">
      <c r="A2871" s="3" t="s">
        <v>97</v>
      </c>
      <c r="B2871" s="6">
        <v>-7.4999999999999993E-5</v>
      </c>
      <c r="C2871" s="3" t="s">
        <v>51</v>
      </c>
      <c r="D2871" s="3" t="s">
        <v>39</v>
      </c>
      <c r="E2871" s="3"/>
      <c r="F2871" s="3" t="s">
        <v>15</v>
      </c>
      <c r="G2871" s="3"/>
      <c r="H2871" s="3"/>
      <c r="I2871" s="3"/>
      <c r="J2871" s="3"/>
      <c r="K2871" s="3" t="s">
        <v>98</v>
      </c>
    </row>
    <row r="2872" spans="1:11" x14ac:dyDescent="0.3">
      <c r="A2872" s="3" t="s">
        <v>82</v>
      </c>
      <c r="B2872" s="6">
        <v>6.8900000000000005E-4</v>
      </c>
      <c r="C2872" s="3" t="s">
        <v>51</v>
      </c>
      <c r="D2872" s="3" t="s">
        <v>14</v>
      </c>
      <c r="E2872" s="3"/>
      <c r="F2872" s="3" t="s">
        <v>15</v>
      </c>
      <c r="G2872" s="3"/>
      <c r="H2872" s="3"/>
      <c r="I2872" s="3"/>
      <c r="J2872" s="3"/>
      <c r="K2872" s="3" t="s">
        <v>84</v>
      </c>
    </row>
    <row r="2873" spans="1:11" x14ac:dyDescent="0.3">
      <c r="A2873" s="3" t="s">
        <v>99</v>
      </c>
      <c r="B2873" s="3">
        <v>3.3599999999999998E-2</v>
      </c>
      <c r="C2873" s="3" t="s">
        <v>51</v>
      </c>
      <c r="D2873" s="3" t="s">
        <v>100</v>
      </c>
      <c r="E2873" s="3"/>
      <c r="F2873" s="3" t="s">
        <v>15</v>
      </c>
      <c r="G2873" s="3"/>
      <c r="H2873" s="3"/>
      <c r="I2873" s="3"/>
      <c r="J2873" s="3"/>
      <c r="K2873" s="3" t="s">
        <v>101</v>
      </c>
    </row>
    <row r="2874" spans="1:11" x14ac:dyDescent="0.3">
      <c r="A2874" s="3" t="s">
        <v>102</v>
      </c>
      <c r="B2874" s="3">
        <v>3.2599999999999997E-2</v>
      </c>
      <c r="C2874" s="3" t="s">
        <v>51</v>
      </c>
      <c r="D2874" s="3" t="s">
        <v>100</v>
      </c>
      <c r="E2874" s="3"/>
      <c r="F2874" s="3" t="s">
        <v>15</v>
      </c>
      <c r="G2874" s="3"/>
      <c r="H2874" s="3"/>
      <c r="I2874" s="3"/>
      <c r="J2874" s="3"/>
      <c r="K2874" s="3" t="s">
        <v>103</v>
      </c>
    </row>
    <row r="2875" spans="1:11" x14ac:dyDescent="0.3">
      <c r="A2875" s="3" t="s">
        <v>107</v>
      </c>
      <c r="B2875" s="6">
        <v>-6.8899999999999999E-7</v>
      </c>
      <c r="C2875" s="3" t="s">
        <v>51</v>
      </c>
      <c r="D2875" s="3" t="s">
        <v>39</v>
      </c>
      <c r="E2875" s="3"/>
      <c r="F2875" s="3" t="s">
        <v>15</v>
      </c>
      <c r="G2875" s="3"/>
      <c r="H2875" s="3"/>
      <c r="I2875" s="3"/>
      <c r="J2875" s="3"/>
      <c r="K2875" s="3" t="s">
        <v>104</v>
      </c>
    </row>
    <row r="2878" spans="1:11" x14ac:dyDescent="0.3">
      <c r="A2878" s="2" t="s">
        <v>0</v>
      </c>
      <c r="B2878" s="2" t="s">
        <v>108</v>
      </c>
    </row>
    <row r="2879" spans="1:11" x14ac:dyDescent="0.3">
      <c r="A2879" t="s">
        <v>1</v>
      </c>
      <c r="B2879">
        <v>1</v>
      </c>
    </row>
    <row r="2880" spans="1:11" x14ac:dyDescent="0.3">
      <c r="A2880" t="s">
        <v>2</v>
      </c>
      <c r="B2880" s="3" t="s">
        <v>148</v>
      </c>
    </row>
    <row r="2881" spans="1:9" x14ac:dyDescent="0.3">
      <c r="A2881" t="s">
        <v>4</v>
      </c>
      <c r="B2881" t="s">
        <v>5</v>
      </c>
    </row>
    <row r="2882" spans="1:9" x14ac:dyDescent="0.3">
      <c r="A2882" t="s">
        <v>6</v>
      </c>
      <c r="B2882" t="s">
        <v>14</v>
      </c>
    </row>
    <row r="2883" spans="1:9" x14ac:dyDescent="0.3">
      <c r="A2883" t="s">
        <v>11</v>
      </c>
      <c r="B2883" t="s">
        <v>69</v>
      </c>
    </row>
    <row r="2884" spans="1:9" x14ac:dyDescent="0.3">
      <c r="A2884" t="s">
        <v>46</v>
      </c>
      <c r="B2884" t="s">
        <v>126</v>
      </c>
    </row>
    <row r="2885" spans="1:9" x14ac:dyDescent="0.3">
      <c r="A2885" t="s">
        <v>26</v>
      </c>
      <c r="B2885" s="7" t="s">
        <v>120</v>
      </c>
    </row>
    <row r="2886" spans="1:9" x14ac:dyDescent="0.3">
      <c r="A2886" s="2" t="s">
        <v>8</v>
      </c>
    </row>
    <row r="2887" spans="1:9" x14ac:dyDescent="0.3">
      <c r="A2887" s="2" t="s">
        <v>9</v>
      </c>
      <c r="B2887" s="2" t="s">
        <v>10</v>
      </c>
      <c r="C2887" s="2" t="s">
        <v>11</v>
      </c>
      <c r="D2887" s="2" t="s">
        <v>6</v>
      </c>
      <c r="E2887" s="2" t="s">
        <v>12</v>
      </c>
      <c r="F2887" s="2" t="s">
        <v>4</v>
      </c>
      <c r="G2887" s="2" t="s">
        <v>25</v>
      </c>
      <c r="H2887" s="2" t="s">
        <v>2</v>
      </c>
      <c r="I2887" s="2" t="s">
        <v>46</v>
      </c>
    </row>
    <row r="2888" spans="1:9" x14ac:dyDescent="0.3">
      <c r="A2888" s="3" t="s">
        <v>108</v>
      </c>
      <c r="B2888" s="3">
        <v>1</v>
      </c>
      <c r="C2888" t="s">
        <v>69</v>
      </c>
      <c r="D2888" t="s">
        <v>14</v>
      </c>
      <c r="E2888" s="2"/>
      <c r="F2888" s="3" t="s">
        <v>21</v>
      </c>
      <c r="G2888" t="s">
        <v>81</v>
      </c>
      <c r="H2888" s="3" t="s">
        <v>148</v>
      </c>
    </row>
    <row r="2889" spans="1:9" x14ac:dyDescent="0.3">
      <c r="A2889" t="s">
        <v>13</v>
      </c>
      <c r="B2889" s="5">
        <v>2.4500000000000002</v>
      </c>
      <c r="C2889" t="s">
        <v>69</v>
      </c>
      <c r="D2889" t="s">
        <v>14</v>
      </c>
      <c r="F2889" t="s">
        <v>15</v>
      </c>
      <c r="G2889" t="s">
        <v>81</v>
      </c>
      <c r="H2889" t="s">
        <v>16</v>
      </c>
    </row>
    <row r="2890" spans="1:9" x14ac:dyDescent="0.3">
      <c r="A2890" t="s">
        <v>78</v>
      </c>
      <c r="B2890" s="5">
        <v>0.86</v>
      </c>
      <c r="D2890" t="s">
        <v>14</v>
      </c>
      <c r="E2890" t="s">
        <v>18</v>
      </c>
      <c r="F2890" t="s">
        <v>19</v>
      </c>
      <c r="G2890" t="s">
        <v>27</v>
      </c>
      <c r="I2890" t="s">
        <v>110</v>
      </c>
    </row>
    <row r="2891" spans="1:9" x14ac:dyDescent="0.3">
      <c r="A2891" t="s">
        <v>109</v>
      </c>
      <c r="B2891" s="5">
        <f>(2.79*10)/1000*B2889</f>
        <v>6.8354999999999999E-2</v>
      </c>
      <c r="C2891" s="3" t="s">
        <v>51</v>
      </c>
      <c r="D2891" t="s">
        <v>17</v>
      </c>
      <c r="F2891" t="s">
        <v>15</v>
      </c>
      <c r="G2891" t="s">
        <v>28</v>
      </c>
      <c r="H2891" t="s">
        <v>52</v>
      </c>
      <c r="I2891" t="s">
        <v>111</v>
      </c>
    </row>
    <row r="2892" spans="1:9" x14ac:dyDescent="0.3">
      <c r="A2892" t="s">
        <v>22</v>
      </c>
      <c r="B2892" s="5">
        <f>30/1000*B2889</f>
        <v>7.3499999999999996E-2</v>
      </c>
      <c r="C2892" s="3" t="s">
        <v>69</v>
      </c>
      <c r="D2892" t="s">
        <v>7</v>
      </c>
      <c r="F2892" t="s">
        <v>15</v>
      </c>
      <c r="G2892" t="s">
        <v>28</v>
      </c>
      <c r="H2892" t="s">
        <v>24</v>
      </c>
    </row>
    <row r="2893" spans="1:9" x14ac:dyDescent="0.3">
      <c r="A2893" t="s">
        <v>82</v>
      </c>
      <c r="B2893" s="5">
        <f>12000/1000*B2889</f>
        <v>29.400000000000002</v>
      </c>
      <c r="C2893" s="3" t="s">
        <v>51</v>
      </c>
      <c r="D2893" t="s">
        <v>14</v>
      </c>
      <c r="F2893" t="s">
        <v>15</v>
      </c>
      <c r="G2893" t="s">
        <v>28</v>
      </c>
      <c r="H2893" t="s">
        <v>84</v>
      </c>
      <c r="I2893" t="s">
        <v>113</v>
      </c>
    </row>
    <row r="2894" spans="1:9" x14ac:dyDescent="0.3">
      <c r="A2894" t="s">
        <v>112</v>
      </c>
      <c r="B2894" s="5">
        <f>50/1000*B2889</f>
        <v>0.12250000000000001</v>
      </c>
      <c r="C2894" s="3" t="s">
        <v>51</v>
      </c>
      <c r="D2894" t="s">
        <v>14</v>
      </c>
      <c r="F2894" t="s">
        <v>15</v>
      </c>
      <c r="G2894" t="s">
        <v>28</v>
      </c>
      <c r="H2894" t="s">
        <v>115</v>
      </c>
      <c r="I2894" t="s">
        <v>114</v>
      </c>
    </row>
    <row r="2895" spans="1:9" ht="15.6" x14ac:dyDescent="0.3">
      <c r="A2895" s="4" t="s">
        <v>62</v>
      </c>
      <c r="B2895" s="5">
        <f>4/1000*B2889</f>
        <v>9.8000000000000014E-3</v>
      </c>
      <c r="C2895" t="s">
        <v>69</v>
      </c>
      <c r="D2895" t="s">
        <v>14</v>
      </c>
      <c r="F2895" t="s">
        <v>15</v>
      </c>
      <c r="G2895" t="s">
        <v>28</v>
      </c>
      <c r="H2895" s="4" t="s">
        <v>62</v>
      </c>
      <c r="I2895" t="s">
        <v>116</v>
      </c>
    </row>
    <row r="2896" spans="1:9" x14ac:dyDescent="0.3">
      <c r="A2896" t="s">
        <v>117</v>
      </c>
      <c r="B2896" s="5">
        <f>45*1.25/1000*B2889</f>
        <v>0.1378125</v>
      </c>
      <c r="C2896" s="3" t="s">
        <v>51</v>
      </c>
      <c r="D2896" t="s">
        <v>14</v>
      </c>
      <c r="F2896" t="s">
        <v>15</v>
      </c>
      <c r="G2896" t="s">
        <v>28</v>
      </c>
      <c r="H2896" t="s">
        <v>118</v>
      </c>
      <c r="I2896" t="s">
        <v>119</v>
      </c>
    </row>
    <row r="2898" spans="1:9" x14ac:dyDescent="0.3">
      <c r="A2898" s="2" t="s">
        <v>0</v>
      </c>
      <c r="B2898" s="2" t="s">
        <v>121</v>
      </c>
    </row>
    <row r="2899" spans="1:9" x14ac:dyDescent="0.3">
      <c r="A2899" t="s">
        <v>1</v>
      </c>
      <c r="B2899">
        <v>1</v>
      </c>
    </row>
    <row r="2900" spans="1:9" x14ac:dyDescent="0.3">
      <c r="A2900" t="s">
        <v>2</v>
      </c>
      <c r="B2900" s="3" t="s">
        <v>80</v>
      </c>
    </row>
    <row r="2901" spans="1:9" x14ac:dyDescent="0.3">
      <c r="A2901" t="s">
        <v>4</v>
      </c>
      <c r="B2901" t="s">
        <v>5</v>
      </c>
    </row>
    <row r="2902" spans="1:9" x14ac:dyDescent="0.3">
      <c r="A2902" t="s">
        <v>6</v>
      </c>
      <c r="B2902" t="s">
        <v>14</v>
      </c>
    </row>
    <row r="2903" spans="1:9" x14ac:dyDescent="0.3">
      <c r="A2903" t="s">
        <v>11</v>
      </c>
      <c r="B2903" t="s">
        <v>69</v>
      </c>
    </row>
    <row r="2904" spans="1:9" x14ac:dyDescent="0.3">
      <c r="A2904" t="s">
        <v>46</v>
      </c>
      <c r="B2904" t="s">
        <v>127</v>
      </c>
    </row>
    <row r="2905" spans="1:9" x14ac:dyDescent="0.3">
      <c r="A2905" t="s">
        <v>26</v>
      </c>
      <c r="B2905" s="7" t="s">
        <v>120</v>
      </c>
    </row>
    <row r="2906" spans="1:9" x14ac:dyDescent="0.3">
      <c r="A2906" s="2" t="s">
        <v>8</v>
      </c>
    </row>
    <row r="2907" spans="1:9" x14ac:dyDescent="0.3">
      <c r="A2907" s="2" t="s">
        <v>9</v>
      </c>
      <c r="B2907" s="2" t="s">
        <v>10</v>
      </c>
      <c r="C2907" s="2" t="s">
        <v>11</v>
      </c>
      <c r="D2907" s="2" t="s">
        <v>6</v>
      </c>
      <c r="E2907" s="2" t="s">
        <v>12</v>
      </c>
      <c r="F2907" s="2" t="s">
        <v>4</v>
      </c>
      <c r="G2907" s="2" t="s">
        <v>25</v>
      </c>
      <c r="H2907" s="2" t="s">
        <v>2</v>
      </c>
      <c r="I2907" s="2" t="s">
        <v>46</v>
      </c>
    </row>
    <row r="2908" spans="1:9" x14ac:dyDescent="0.3">
      <c r="A2908" s="3" t="s">
        <v>121</v>
      </c>
      <c r="B2908" s="3">
        <v>1</v>
      </c>
      <c r="C2908" t="s">
        <v>69</v>
      </c>
      <c r="D2908" t="s">
        <v>14</v>
      </c>
      <c r="E2908" s="2"/>
      <c r="F2908" s="3" t="s">
        <v>21</v>
      </c>
      <c r="G2908" t="s">
        <v>81</v>
      </c>
      <c r="H2908" s="3" t="s">
        <v>80</v>
      </c>
    </row>
    <row r="2909" spans="1:9" x14ac:dyDescent="0.3">
      <c r="A2909" t="s">
        <v>13</v>
      </c>
      <c r="B2909" s="5">
        <v>2.34</v>
      </c>
      <c r="C2909" t="s">
        <v>69</v>
      </c>
      <c r="D2909" t="s">
        <v>14</v>
      </c>
      <c r="F2909" t="s">
        <v>15</v>
      </c>
      <c r="G2909" t="s">
        <v>81</v>
      </c>
      <c r="H2909" t="s">
        <v>16</v>
      </c>
    </row>
    <row r="2910" spans="1:9" x14ac:dyDescent="0.3">
      <c r="A2910" t="s">
        <v>78</v>
      </c>
      <c r="B2910" s="5">
        <v>0.46</v>
      </c>
      <c r="D2910" t="s">
        <v>14</v>
      </c>
      <c r="E2910" t="s">
        <v>18</v>
      </c>
      <c r="F2910" t="s">
        <v>19</v>
      </c>
      <c r="G2910" t="s">
        <v>27</v>
      </c>
      <c r="I2910" t="s">
        <v>110</v>
      </c>
    </row>
    <row r="2911" spans="1:9" x14ac:dyDescent="0.3">
      <c r="A2911" t="s">
        <v>109</v>
      </c>
      <c r="B2911" s="5">
        <f>(2.79*10)/1000*B2909</f>
        <v>6.5285999999999997E-2</v>
      </c>
      <c r="C2911" s="3" t="s">
        <v>51</v>
      </c>
      <c r="D2911" t="s">
        <v>17</v>
      </c>
      <c r="F2911" t="s">
        <v>15</v>
      </c>
      <c r="G2911" t="s">
        <v>28</v>
      </c>
      <c r="H2911" t="s">
        <v>52</v>
      </c>
      <c r="I2911" t="s">
        <v>111</v>
      </c>
    </row>
    <row r="2912" spans="1:9" x14ac:dyDescent="0.3">
      <c r="A2912" t="s">
        <v>22</v>
      </c>
      <c r="B2912" s="5">
        <f>30/1000*B2909</f>
        <v>7.0199999999999999E-2</v>
      </c>
      <c r="C2912" s="3" t="s">
        <v>69</v>
      </c>
      <c r="D2912" t="s">
        <v>7</v>
      </c>
      <c r="F2912" t="s">
        <v>15</v>
      </c>
      <c r="G2912" t="s">
        <v>28</v>
      </c>
      <c r="H2912" t="s">
        <v>24</v>
      </c>
    </row>
    <row r="2913" spans="1:9" x14ac:dyDescent="0.3">
      <c r="A2913" t="s">
        <v>82</v>
      </c>
      <c r="B2913" s="5">
        <f>12000/1000*B2909</f>
        <v>28.08</v>
      </c>
      <c r="C2913" s="3" t="s">
        <v>51</v>
      </c>
      <c r="D2913" t="s">
        <v>14</v>
      </c>
      <c r="F2913" t="s">
        <v>15</v>
      </c>
      <c r="G2913" t="s">
        <v>28</v>
      </c>
      <c r="H2913" t="s">
        <v>84</v>
      </c>
      <c r="I2913" t="s">
        <v>113</v>
      </c>
    </row>
    <row r="2914" spans="1:9" x14ac:dyDescent="0.3">
      <c r="A2914" t="s">
        <v>112</v>
      </c>
      <c r="B2914" s="5">
        <f>50/1000*B2909</f>
        <v>0.11699999999999999</v>
      </c>
      <c r="C2914" s="3" t="s">
        <v>51</v>
      </c>
      <c r="D2914" t="s">
        <v>14</v>
      </c>
      <c r="F2914" t="s">
        <v>15</v>
      </c>
      <c r="G2914" t="s">
        <v>28</v>
      </c>
      <c r="H2914" t="s">
        <v>115</v>
      </c>
      <c r="I2914" t="s">
        <v>114</v>
      </c>
    </row>
    <row r="2915" spans="1:9" ht="15.6" x14ac:dyDescent="0.3">
      <c r="A2915" s="4" t="s">
        <v>62</v>
      </c>
      <c r="B2915" s="5">
        <f>4/1000*B2909</f>
        <v>9.3600000000000003E-3</v>
      </c>
      <c r="C2915" t="s">
        <v>69</v>
      </c>
      <c r="D2915" t="s">
        <v>14</v>
      </c>
      <c r="F2915" t="s">
        <v>15</v>
      </c>
      <c r="G2915" t="s">
        <v>28</v>
      </c>
      <c r="H2915" s="4" t="s">
        <v>62</v>
      </c>
      <c r="I2915" t="s">
        <v>122</v>
      </c>
    </row>
    <row r="2916" spans="1:9" x14ac:dyDescent="0.3">
      <c r="A2916" t="s">
        <v>117</v>
      </c>
      <c r="B2916" s="5">
        <f>45*1.25/1000*B2909</f>
        <v>0.13162499999999999</v>
      </c>
      <c r="C2916" s="3" t="s">
        <v>51</v>
      </c>
      <c r="D2916" t="s">
        <v>14</v>
      </c>
      <c r="F2916" t="s">
        <v>15</v>
      </c>
      <c r="G2916" t="s">
        <v>28</v>
      </c>
      <c r="H2916" t="s">
        <v>118</v>
      </c>
      <c r="I2916" t="s">
        <v>123</v>
      </c>
    </row>
    <row r="2917" spans="1:9" x14ac:dyDescent="0.3">
      <c r="B2917" s="5"/>
    </row>
    <row r="2918" spans="1:9" x14ac:dyDescent="0.3">
      <c r="A2918" s="2" t="s">
        <v>0</v>
      </c>
      <c r="B2918" s="2" t="s">
        <v>124</v>
      </c>
    </row>
    <row r="2919" spans="1:9" x14ac:dyDescent="0.3">
      <c r="A2919" t="s">
        <v>1</v>
      </c>
      <c r="B2919">
        <v>1</v>
      </c>
    </row>
    <row r="2920" spans="1:9" x14ac:dyDescent="0.3">
      <c r="A2920" t="s">
        <v>2</v>
      </c>
      <c r="B2920" s="3" t="s">
        <v>149</v>
      </c>
    </row>
    <row r="2921" spans="1:9" x14ac:dyDescent="0.3">
      <c r="A2921" t="s">
        <v>4</v>
      </c>
      <c r="B2921" t="s">
        <v>5</v>
      </c>
    </row>
    <row r="2922" spans="1:9" x14ac:dyDescent="0.3">
      <c r="A2922" t="s">
        <v>6</v>
      </c>
      <c r="B2922" t="s">
        <v>14</v>
      </c>
    </row>
    <row r="2923" spans="1:9" x14ac:dyDescent="0.3">
      <c r="A2923" t="s">
        <v>11</v>
      </c>
      <c r="B2923" t="s">
        <v>69</v>
      </c>
    </row>
    <row r="2924" spans="1:9" x14ac:dyDescent="0.3">
      <c r="A2924" t="s">
        <v>46</v>
      </c>
      <c r="B2924" t="s">
        <v>128</v>
      </c>
    </row>
    <row r="2925" spans="1:9" x14ac:dyDescent="0.3">
      <c r="A2925" t="s">
        <v>26</v>
      </c>
      <c r="B2925" s="7" t="s">
        <v>120</v>
      </c>
    </row>
    <row r="2926" spans="1:9" x14ac:dyDescent="0.3">
      <c r="A2926" s="2" t="s">
        <v>8</v>
      </c>
    </row>
    <row r="2927" spans="1:9" x14ac:dyDescent="0.3">
      <c r="A2927" s="2" t="s">
        <v>9</v>
      </c>
      <c r="B2927" s="2" t="s">
        <v>10</v>
      </c>
      <c r="C2927" s="2" t="s">
        <v>11</v>
      </c>
      <c r="D2927" s="2" t="s">
        <v>6</v>
      </c>
      <c r="E2927" s="2" t="s">
        <v>12</v>
      </c>
      <c r="F2927" s="2" t="s">
        <v>4</v>
      </c>
      <c r="G2927" s="2" t="s">
        <v>25</v>
      </c>
      <c r="H2927" s="2" t="s">
        <v>2</v>
      </c>
      <c r="I2927" s="2" t="s">
        <v>46</v>
      </c>
    </row>
    <row r="2928" spans="1:9" x14ac:dyDescent="0.3">
      <c r="A2928" s="3" t="s">
        <v>124</v>
      </c>
      <c r="B2928" s="3">
        <v>1</v>
      </c>
      <c r="C2928" t="s">
        <v>69</v>
      </c>
      <c r="D2928" t="s">
        <v>14</v>
      </c>
      <c r="E2928" s="2"/>
      <c r="F2928" s="3" t="s">
        <v>21</v>
      </c>
      <c r="G2928" t="s">
        <v>81</v>
      </c>
      <c r="H2928" s="3" t="s">
        <v>149</v>
      </c>
    </row>
    <row r="2929" spans="1:9" x14ac:dyDescent="0.3">
      <c r="A2929" t="s">
        <v>13</v>
      </c>
      <c r="B2929" s="5">
        <v>2.29</v>
      </c>
      <c r="C2929" t="s">
        <v>69</v>
      </c>
      <c r="D2929" t="s">
        <v>14</v>
      </c>
      <c r="F2929" t="s">
        <v>15</v>
      </c>
      <c r="G2929" t="s">
        <v>81</v>
      </c>
      <c r="H2929" t="s">
        <v>16</v>
      </c>
    </row>
    <row r="2930" spans="1:9" x14ac:dyDescent="0.3">
      <c r="A2930" t="s">
        <v>78</v>
      </c>
      <c r="B2930" s="5">
        <v>0.43</v>
      </c>
      <c r="D2930" t="s">
        <v>14</v>
      </c>
      <c r="E2930" t="s">
        <v>18</v>
      </c>
      <c r="F2930" t="s">
        <v>19</v>
      </c>
      <c r="G2930" t="s">
        <v>27</v>
      </c>
      <c r="I2930" t="s">
        <v>110</v>
      </c>
    </row>
    <row r="2931" spans="1:9" x14ac:dyDescent="0.3">
      <c r="A2931" t="s">
        <v>109</v>
      </c>
      <c r="B2931" s="5">
        <f>(2.79*10)/1000*B2929</f>
        <v>6.3890999999999989E-2</v>
      </c>
      <c r="C2931" s="3" t="s">
        <v>51</v>
      </c>
      <c r="D2931" t="s">
        <v>17</v>
      </c>
      <c r="F2931" t="s">
        <v>15</v>
      </c>
      <c r="G2931" t="s">
        <v>28</v>
      </c>
      <c r="H2931" t="s">
        <v>52</v>
      </c>
      <c r="I2931" t="s">
        <v>111</v>
      </c>
    </row>
    <row r="2932" spans="1:9" x14ac:dyDescent="0.3">
      <c r="A2932" t="s">
        <v>22</v>
      </c>
      <c r="B2932" s="5">
        <f>30/1000*B2929</f>
        <v>6.8699999999999997E-2</v>
      </c>
      <c r="C2932" s="3" t="s">
        <v>69</v>
      </c>
      <c r="D2932" t="s">
        <v>7</v>
      </c>
      <c r="F2932" t="s">
        <v>15</v>
      </c>
      <c r="G2932" t="s">
        <v>28</v>
      </c>
      <c r="H2932" t="s">
        <v>24</v>
      </c>
    </row>
    <row r="2933" spans="1:9" x14ac:dyDescent="0.3">
      <c r="A2933" t="s">
        <v>82</v>
      </c>
      <c r="B2933" s="5">
        <f>12000/1000*B2929</f>
        <v>27.48</v>
      </c>
      <c r="C2933" s="3" t="s">
        <v>51</v>
      </c>
      <c r="D2933" t="s">
        <v>14</v>
      </c>
      <c r="F2933" t="s">
        <v>15</v>
      </c>
      <c r="G2933" t="s">
        <v>28</v>
      </c>
      <c r="H2933" t="s">
        <v>84</v>
      </c>
      <c r="I2933" t="s">
        <v>113</v>
      </c>
    </row>
    <row r="2934" spans="1:9" x14ac:dyDescent="0.3">
      <c r="A2934" t="s">
        <v>112</v>
      </c>
      <c r="B2934" s="5">
        <f>50/1000*B2929</f>
        <v>0.1145</v>
      </c>
      <c r="C2934" s="3" t="s">
        <v>51</v>
      </c>
      <c r="D2934" t="s">
        <v>14</v>
      </c>
      <c r="F2934" t="s">
        <v>15</v>
      </c>
      <c r="G2934" t="s">
        <v>28</v>
      </c>
      <c r="H2934" t="s">
        <v>115</v>
      </c>
      <c r="I2934" t="s">
        <v>114</v>
      </c>
    </row>
    <row r="2935" spans="1:9" ht="15.6" x14ac:dyDescent="0.3">
      <c r="A2935" s="4" t="s">
        <v>62</v>
      </c>
      <c r="B2935" s="5">
        <f>4/1000*B2929</f>
        <v>9.1599999999999997E-3</v>
      </c>
      <c r="C2935" t="s">
        <v>69</v>
      </c>
      <c r="D2935" t="s">
        <v>14</v>
      </c>
      <c r="F2935" t="s">
        <v>15</v>
      </c>
      <c r="G2935" t="s">
        <v>28</v>
      </c>
      <c r="H2935" s="4" t="s">
        <v>62</v>
      </c>
      <c r="I2935" t="s">
        <v>122</v>
      </c>
    </row>
    <row r="2936" spans="1:9" x14ac:dyDescent="0.3">
      <c r="A2936" t="s">
        <v>117</v>
      </c>
      <c r="B2936" s="5">
        <f>45*1.25/1000*B2929</f>
        <v>0.1288125</v>
      </c>
      <c r="C2936" s="3" t="s">
        <v>51</v>
      </c>
      <c r="D2936" t="s">
        <v>14</v>
      </c>
      <c r="F2936" t="s">
        <v>15</v>
      </c>
      <c r="G2936" t="s">
        <v>28</v>
      </c>
      <c r="H2936" t="s">
        <v>118</v>
      </c>
      <c r="I2936" t="s">
        <v>123</v>
      </c>
    </row>
    <row r="2937" spans="1:9" x14ac:dyDescent="0.3">
      <c r="B2937" s="5"/>
    </row>
    <row r="2938" spans="1:9" x14ac:dyDescent="0.3">
      <c r="A2938" s="2" t="s">
        <v>0</v>
      </c>
      <c r="B2938" s="2" t="s">
        <v>125</v>
      </c>
    </row>
    <row r="2939" spans="1:9" x14ac:dyDescent="0.3">
      <c r="A2939" t="s">
        <v>1</v>
      </c>
      <c r="B2939">
        <v>1</v>
      </c>
    </row>
    <row r="2940" spans="1:9" x14ac:dyDescent="0.3">
      <c r="A2940" t="s">
        <v>2</v>
      </c>
      <c r="B2940" s="3" t="s">
        <v>150</v>
      </c>
    </row>
    <row r="2941" spans="1:9" x14ac:dyDescent="0.3">
      <c r="A2941" t="s">
        <v>4</v>
      </c>
      <c r="B2941" t="s">
        <v>5</v>
      </c>
    </row>
    <row r="2942" spans="1:9" x14ac:dyDescent="0.3">
      <c r="A2942" t="s">
        <v>6</v>
      </c>
      <c r="B2942" t="s">
        <v>14</v>
      </c>
    </row>
    <row r="2943" spans="1:9" x14ac:dyDescent="0.3">
      <c r="A2943" t="s">
        <v>11</v>
      </c>
      <c r="B2943" t="s">
        <v>69</v>
      </c>
    </row>
    <row r="2944" spans="1:9" x14ac:dyDescent="0.3">
      <c r="A2944" t="s">
        <v>46</v>
      </c>
      <c r="B2944" t="s">
        <v>129</v>
      </c>
    </row>
    <row r="2945" spans="1:9" x14ac:dyDescent="0.3">
      <c r="A2945" t="s">
        <v>26</v>
      </c>
      <c r="B2945" s="7" t="s">
        <v>120</v>
      </c>
    </row>
    <row r="2946" spans="1:9" x14ac:dyDescent="0.3">
      <c r="A2946" s="2" t="s">
        <v>8</v>
      </c>
    </row>
    <row r="2947" spans="1:9" x14ac:dyDescent="0.3">
      <c r="A2947" s="2" t="s">
        <v>9</v>
      </c>
      <c r="B2947" s="2" t="s">
        <v>10</v>
      </c>
      <c r="C2947" s="2" t="s">
        <v>11</v>
      </c>
      <c r="D2947" s="2" t="s">
        <v>6</v>
      </c>
      <c r="E2947" s="2" t="s">
        <v>12</v>
      </c>
      <c r="F2947" s="2" t="s">
        <v>4</v>
      </c>
      <c r="G2947" s="2" t="s">
        <v>25</v>
      </c>
      <c r="H2947" s="2" t="s">
        <v>2</v>
      </c>
      <c r="I2947" s="2" t="s">
        <v>46</v>
      </c>
    </row>
    <row r="2948" spans="1:9" x14ac:dyDescent="0.3">
      <c r="A2948" s="3" t="s">
        <v>124</v>
      </c>
      <c r="B2948" s="3">
        <v>1</v>
      </c>
      <c r="C2948" t="s">
        <v>69</v>
      </c>
      <c r="D2948" t="s">
        <v>14</v>
      </c>
      <c r="E2948" s="2"/>
      <c r="F2948" s="3" t="s">
        <v>21</v>
      </c>
      <c r="G2948" t="s">
        <v>81</v>
      </c>
      <c r="H2948" s="3" t="s">
        <v>150</v>
      </c>
    </row>
    <row r="2949" spans="1:9" x14ac:dyDescent="0.3">
      <c r="A2949" t="s">
        <v>13</v>
      </c>
      <c r="B2949" s="5">
        <v>2.29</v>
      </c>
      <c r="C2949" t="s">
        <v>69</v>
      </c>
      <c r="D2949" t="s">
        <v>14</v>
      </c>
      <c r="F2949" t="s">
        <v>15</v>
      </c>
      <c r="G2949" t="s">
        <v>81</v>
      </c>
      <c r="H2949" t="s">
        <v>16</v>
      </c>
    </row>
    <row r="2950" spans="1:9" x14ac:dyDescent="0.3">
      <c r="A2950" t="s">
        <v>78</v>
      </c>
      <c r="B2950" s="5">
        <v>0.43</v>
      </c>
      <c r="D2950" t="s">
        <v>14</v>
      </c>
      <c r="E2950" t="s">
        <v>18</v>
      </c>
      <c r="F2950" t="s">
        <v>19</v>
      </c>
      <c r="G2950" t="s">
        <v>27</v>
      </c>
      <c r="I2950" t="s">
        <v>110</v>
      </c>
    </row>
    <row r="2951" spans="1:9" x14ac:dyDescent="0.3">
      <c r="A2951" t="s">
        <v>109</v>
      </c>
      <c r="B2951" s="5">
        <f>(2.79*10)/1000*B2949</f>
        <v>6.3890999999999989E-2</v>
      </c>
      <c r="C2951" s="3" t="s">
        <v>51</v>
      </c>
      <c r="D2951" t="s">
        <v>17</v>
      </c>
      <c r="F2951" t="s">
        <v>15</v>
      </c>
      <c r="G2951" t="s">
        <v>28</v>
      </c>
      <c r="H2951" t="s">
        <v>52</v>
      </c>
      <c r="I2951" t="s">
        <v>111</v>
      </c>
    </row>
    <row r="2952" spans="1:9" x14ac:dyDescent="0.3">
      <c r="A2952" t="s">
        <v>22</v>
      </c>
      <c r="B2952" s="5">
        <f>30/1000*B2949</f>
        <v>6.8699999999999997E-2</v>
      </c>
      <c r="C2952" s="3" t="s">
        <v>69</v>
      </c>
      <c r="D2952" t="s">
        <v>7</v>
      </c>
      <c r="F2952" t="s">
        <v>15</v>
      </c>
      <c r="G2952" t="s">
        <v>28</v>
      </c>
      <c r="H2952" t="s">
        <v>24</v>
      </c>
    </row>
    <row r="2953" spans="1:9" x14ac:dyDescent="0.3">
      <c r="A2953" t="s">
        <v>82</v>
      </c>
      <c r="B2953" s="5">
        <f>12000/1000*B2949</f>
        <v>27.48</v>
      </c>
      <c r="C2953" s="3" t="s">
        <v>51</v>
      </c>
      <c r="D2953" t="s">
        <v>14</v>
      </c>
      <c r="F2953" t="s">
        <v>15</v>
      </c>
      <c r="G2953" t="s">
        <v>28</v>
      </c>
      <c r="H2953" t="s">
        <v>84</v>
      </c>
      <c r="I2953" t="s">
        <v>113</v>
      </c>
    </row>
    <row r="2954" spans="1:9" x14ac:dyDescent="0.3">
      <c r="A2954" t="s">
        <v>112</v>
      </c>
      <c r="B2954" s="5">
        <f>50/1000*B2949</f>
        <v>0.1145</v>
      </c>
      <c r="C2954" s="3" t="s">
        <v>51</v>
      </c>
      <c r="D2954" t="s">
        <v>14</v>
      </c>
      <c r="F2954" t="s">
        <v>15</v>
      </c>
      <c r="G2954" t="s">
        <v>28</v>
      </c>
      <c r="H2954" t="s">
        <v>115</v>
      </c>
      <c r="I2954" t="s">
        <v>114</v>
      </c>
    </row>
    <row r="2955" spans="1:9" ht="15.6" x14ac:dyDescent="0.3">
      <c r="A2955" s="4" t="s">
        <v>62</v>
      </c>
      <c r="B2955" s="5">
        <f>4/1000*B2949</f>
        <v>9.1599999999999997E-3</v>
      </c>
      <c r="C2955" t="s">
        <v>69</v>
      </c>
      <c r="D2955" t="s">
        <v>14</v>
      </c>
      <c r="F2955" t="s">
        <v>15</v>
      </c>
      <c r="G2955" t="s">
        <v>28</v>
      </c>
      <c r="H2955" s="4" t="s">
        <v>62</v>
      </c>
      <c r="I2955" t="s">
        <v>122</v>
      </c>
    </row>
    <row r="2956" spans="1:9" x14ac:dyDescent="0.3">
      <c r="A2956" t="s">
        <v>117</v>
      </c>
      <c r="B2956" s="5">
        <f>45*1.25/1000*B2949</f>
        <v>0.1288125</v>
      </c>
      <c r="C2956" s="3" t="s">
        <v>51</v>
      </c>
      <c r="D2956" t="s">
        <v>14</v>
      </c>
      <c r="F2956" t="s">
        <v>15</v>
      </c>
      <c r="G2956" t="s">
        <v>28</v>
      </c>
      <c r="H2956" t="s">
        <v>118</v>
      </c>
      <c r="I2956" t="s">
        <v>123</v>
      </c>
    </row>
    <row r="2957" spans="1:9" x14ac:dyDescent="0.3">
      <c r="B2957" s="5"/>
    </row>
    <row r="2958" spans="1:9" x14ac:dyDescent="0.3">
      <c r="A2958" s="2" t="s">
        <v>0</v>
      </c>
      <c r="B2958" s="2" t="s">
        <v>130</v>
      </c>
    </row>
    <row r="2959" spans="1:9" x14ac:dyDescent="0.3">
      <c r="A2959" t="s">
        <v>1</v>
      </c>
      <c r="B2959">
        <v>1</v>
      </c>
    </row>
    <row r="2960" spans="1:9" x14ac:dyDescent="0.3">
      <c r="A2960" t="s">
        <v>2</v>
      </c>
      <c r="B2960" s="3" t="s">
        <v>148</v>
      </c>
    </row>
    <row r="2961" spans="1:9" x14ac:dyDescent="0.3">
      <c r="A2961" t="s">
        <v>4</v>
      </c>
      <c r="B2961" t="s">
        <v>5</v>
      </c>
    </row>
    <row r="2962" spans="1:9" x14ac:dyDescent="0.3">
      <c r="A2962" t="s">
        <v>6</v>
      </c>
      <c r="B2962" t="s">
        <v>14</v>
      </c>
    </row>
    <row r="2963" spans="1:9" x14ac:dyDescent="0.3">
      <c r="A2963" t="s">
        <v>11</v>
      </c>
      <c r="B2963" t="s">
        <v>69</v>
      </c>
    </row>
    <row r="2964" spans="1:9" x14ac:dyDescent="0.3">
      <c r="A2964" t="s">
        <v>46</v>
      </c>
      <c r="B2964" t="s">
        <v>134</v>
      </c>
    </row>
    <row r="2965" spans="1:9" x14ac:dyDescent="0.3">
      <c r="A2965" t="s">
        <v>26</v>
      </c>
      <c r="B2965" s="7" t="s">
        <v>120</v>
      </c>
    </row>
    <row r="2966" spans="1:9" x14ac:dyDescent="0.3">
      <c r="A2966" s="2" t="s">
        <v>8</v>
      </c>
    </row>
    <row r="2967" spans="1:9" x14ac:dyDescent="0.3">
      <c r="A2967" s="2" t="s">
        <v>9</v>
      </c>
      <c r="B2967" s="2" t="s">
        <v>10</v>
      </c>
      <c r="C2967" s="2" t="s">
        <v>11</v>
      </c>
      <c r="D2967" s="2" t="s">
        <v>6</v>
      </c>
      <c r="E2967" s="2" t="s">
        <v>12</v>
      </c>
      <c r="F2967" s="2" t="s">
        <v>4</v>
      </c>
      <c r="G2967" s="2" t="s">
        <v>25</v>
      </c>
      <c r="H2967" s="2" t="s">
        <v>2</v>
      </c>
      <c r="I2967" s="2" t="s">
        <v>46</v>
      </c>
    </row>
    <row r="2968" spans="1:9" x14ac:dyDescent="0.3">
      <c r="A2968" s="3" t="s">
        <v>130</v>
      </c>
      <c r="B2968" s="3">
        <v>1</v>
      </c>
      <c r="C2968" t="s">
        <v>69</v>
      </c>
      <c r="D2968" t="s">
        <v>14</v>
      </c>
      <c r="E2968" s="2"/>
      <c r="F2968" s="3" t="s">
        <v>21</v>
      </c>
      <c r="G2968" t="s">
        <v>81</v>
      </c>
      <c r="H2968" s="3" t="s">
        <v>148</v>
      </c>
    </row>
    <row r="2969" spans="1:9" x14ac:dyDescent="0.3">
      <c r="A2969" t="s">
        <v>13</v>
      </c>
      <c r="B2969" s="5">
        <v>0.92</v>
      </c>
      <c r="C2969" t="s">
        <v>69</v>
      </c>
      <c r="D2969" t="s">
        <v>14</v>
      </c>
      <c r="F2969" t="s">
        <v>15</v>
      </c>
      <c r="G2969" t="s">
        <v>81</v>
      </c>
      <c r="H2969" t="s">
        <v>16</v>
      </c>
    </row>
    <row r="2970" spans="1:9" x14ac:dyDescent="0.3">
      <c r="A2970" t="s">
        <v>138</v>
      </c>
      <c r="B2970" s="5">
        <v>1.52</v>
      </c>
      <c r="D2970" t="s">
        <v>14</v>
      </c>
      <c r="E2970" t="s">
        <v>139</v>
      </c>
      <c r="F2970" t="s">
        <v>19</v>
      </c>
      <c r="G2970" t="s">
        <v>27</v>
      </c>
      <c r="I2970" t="s">
        <v>110</v>
      </c>
    </row>
    <row r="2971" spans="1:9" x14ac:dyDescent="0.3">
      <c r="A2971" t="s">
        <v>109</v>
      </c>
      <c r="B2971" s="5">
        <f>(2.79*10)/1000*B2969</f>
        <v>2.5668E-2</v>
      </c>
      <c r="C2971" s="3" t="s">
        <v>51</v>
      </c>
      <c r="D2971" t="s">
        <v>17</v>
      </c>
      <c r="F2971" t="s">
        <v>15</v>
      </c>
      <c r="G2971" t="s">
        <v>28</v>
      </c>
      <c r="H2971" t="s">
        <v>52</v>
      </c>
      <c r="I2971" t="s">
        <v>111</v>
      </c>
    </row>
    <row r="2972" spans="1:9" x14ac:dyDescent="0.3">
      <c r="A2972" t="s">
        <v>22</v>
      </c>
      <c r="B2972" s="5">
        <f>30/1000*B2969</f>
        <v>2.76E-2</v>
      </c>
      <c r="C2972" s="3" t="s">
        <v>69</v>
      </c>
      <c r="D2972" t="s">
        <v>7</v>
      </c>
      <c r="F2972" t="s">
        <v>15</v>
      </c>
      <c r="G2972" t="s">
        <v>28</v>
      </c>
      <c r="H2972" t="s">
        <v>24</v>
      </c>
    </row>
    <row r="2973" spans="1:9" x14ac:dyDescent="0.3">
      <c r="A2973" t="s">
        <v>82</v>
      </c>
      <c r="B2973" s="5">
        <f>12000/1000*B2969</f>
        <v>11.040000000000001</v>
      </c>
      <c r="C2973" s="3" t="s">
        <v>51</v>
      </c>
      <c r="D2973" t="s">
        <v>14</v>
      </c>
      <c r="F2973" t="s">
        <v>15</v>
      </c>
      <c r="G2973" t="s">
        <v>28</v>
      </c>
      <c r="H2973" t="s">
        <v>84</v>
      </c>
      <c r="I2973" t="s">
        <v>113</v>
      </c>
    </row>
    <row r="2974" spans="1:9" x14ac:dyDescent="0.3">
      <c r="A2974" t="s">
        <v>112</v>
      </c>
      <c r="B2974" s="5">
        <f>50/1000*B2969</f>
        <v>4.6000000000000006E-2</v>
      </c>
      <c r="C2974" s="3" t="s">
        <v>51</v>
      </c>
      <c r="D2974" t="s">
        <v>14</v>
      </c>
      <c r="F2974" t="s">
        <v>15</v>
      </c>
      <c r="G2974" t="s">
        <v>28</v>
      </c>
      <c r="H2974" t="s">
        <v>115</v>
      </c>
      <c r="I2974" t="s">
        <v>114</v>
      </c>
    </row>
    <row r="2975" spans="1:9" ht="15.6" x14ac:dyDescent="0.3">
      <c r="A2975" s="4" t="s">
        <v>62</v>
      </c>
      <c r="B2975" s="5">
        <f>4/1000*B2969</f>
        <v>3.6800000000000001E-3</v>
      </c>
      <c r="C2975" t="s">
        <v>69</v>
      </c>
      <c r="D2975" t="s">
        <v>14</v>
      </c>
      <c r="F2975" t="s">
        <v>15</v>
      </c>
      <c r="G2975" t="s">
        <v>28</v>
      </c>
      <c r="H2975" s="4" t="s">
        <v>62</v>
      </c>
      <c r="I2975" t="s">
        <v>116</v>
      </c>
    </row>
    <row r="2976" spans="1:9" x14ac:dyDescent="0.3">
      <c r="A2976" t="s">
        <v>117</v>
      </c>
      <c r="B2976" s="5">
        <f>45*1.25/1000*B2969</f>
        <v>5.1750000000000004E-2</v>
      </c>
      <c r="C2976" s="3" t="s">
        <v>51</v>
      </c>
      <c r="D2976" t="s">
        <v>14</v>
      </c>
      <c r="F2976" t="s">
        <v>15</v>
      </c>
      <c r="G2976" t="s">
        <v>28</v>
      </c>
      <c r="H2976" t="s">
        <v>118</v>
      </c>
      <c r="I2976" t="s">
        <v>119</v>
      </c>
    </row>
    <row r="2978" spans="1:9" x14ac:dyDescent="0.3">
      <c r="A2978" s="2" t="s">
        <v>0</v>
      </c>
      <c r="B2978" s="2" t="s">
        <v>131</v>
      </c>
    </row>
    <row r="2979" spans="1:9" x14ac:dyDescent="0.3">
      <c r="A2979" t="s">
        <v>1</v>
      </c>
      <c r="B2979">
        <v>1</v>
      </c>
    </row>
    <row r="2980" spans="1:9" x14ac:dyDescent="0.3">
      <c r="A2980" t="s">
        <v>2</v>
      </c>
      <c r="B2980" s="3" t="s">
        <v>80</v>
      </c>
    </row>
    <row r="2981" spans="1:9" x14ac:dyDescent="0.3">
      <c r="A2981" t="s">
        <v>4</v>
      </c>
      <c r="B2981" t="s">
        <v>5</v>
      </c>
    </row>
    <row r="2982" spans="1:9" x14ac:dyDescent="0.3">
      <c r="A2982" t="s">
        <v>6</v>
      </c>
      <c r="B2982" t="s">
        <v>14</v>
      </c>
    </row>
    <row r="2983" spans="1:9" x14ac:dyDescent="0.3">
      <c r="A2983" t="s">
        <v>11</v>
      </c>
      <c r="B2983" t="s">
        <v>69</v>
      </c>
    </row>
    <row r="2984" spans="1:9" x14ac:dyDescent="0.3">
      <c r="A2984" t="s">
        <v>46</v>
      </c>
      <c r="B2984" t="s">
        <v>135</v>
      </c>
    </row>
    <row r="2985" spans="1:9" x14ac:dyDescent="0.3">
      <c r="A2985" t="s">
        <v>26</v>
      </c>
      <c r="B2985" s="7" t="s">
        <v>120</v>
      </c>
    </row>
    <row r="2986" spans="1:9" x14ac:dyDescent="0.3">
      <c r="A2986" s="2" t="s">
        <v>8</v>
      </c>
    </row>
    <row r="2987" spans="1:9" x14ac:dyDescent="0.3">
      <c r="A2987" s="2" t="s">
        <v>9</v>
      </c>
      <c r="B2987" s="2" t="s">
        <v>10</v>
      </c>
      <c r="C2987" s="2" t="s">
        <v>11</v>
      </c>
      <c r="D2987" s="2" t="s">
        <v>6</v>
      </c>
      <c r="E2987" s="2" t="s">
        <v>12</v>
      </c>
      <c r="F2987" s="2" t="s">
        <v>4</v>
      </c>
      <c r="G2987" s="2" t="s">
        <v>25</v>
      </c>
      <c r="H2987" s="2" t="s">
        <v>2</v>
      </c>
      <c r="I2987" s="2" t="s">
        <v>46</v>
      </c>
    </row>
    <row r="2988" spans="1:9" x14ac:dyDescent="0.3">
      <c r="A2988" s="3" t="s">
        <v>131</v>
      </c>
      <c r="B2988" s="3">
        <v>1</v>
      </c>
      <c r="C2988" t="s">
        <v>69</v>
      </c>
      <c r="D2988" t="s">
        <v>14</v>
      </c>
      <c r="E2988" s="2"/>
      <c r="F2988" s="3" t="s">
        <v>21</v>
      </c>
      <c r="G2988" t="s">
        <v>81</v>
      </c>
      <c r="H2988" s="3" t="s">
        <v>80</v>
      </c>
    </row>
    <row r="2989" spans="1:9" x14ac:dyDescent="0.3">
      <c r="A2989" t="s">
        <v>13</v>
      </c>
      <c r="B2989" s="5">
        <v>2.37</v>
      </c>
      <c r="C2989" t="s">
        <v>69</v>
      </c>
      <c r="D2989" t="s">
        <v>14</v>
      </c>
      <c r="F2989" t="s">
        <v>15</v>
      </c>
      <c r="G2989" t="s">
        <v>81</v>
      </c>
      <c r="H2989" t="s">
        <v>16</v>
      </c>
    </row>
    <row r="2990" spans="1:9" x14ac:dyDescent="0.3">
      <c r="A2990" t="s">
        <v>78</v>
      </c>
      <c r="B2990" s="5">
        <v>0.52</v>
      </c>
      <c r="D2990" t="s">
        <v>14</v>
      </c>
      <c r="E2990" t="s">
        <v>18</v>
      </c>
      <c r="F2990" t="s">
        <v>19</v>
      </c>
      <c r="G2990" t="s">
        <v>27</v>
      </c>
      <c r="I2990" t="s">
        <v>110</v>
      </c>
    </row>
    <row r="2991" spans="1:9" x14ac:dyDescent="0.3">
      <c r="A2991" t="s">
        <v>109</v>
      </c>
      <c r="B2991" s="5">
        <f>(2.79*10)/1000*B2989</f>
        <v>6.6123000000000001E-2</v>
      </c>
      <c r="C2991" s="3" t="s">
        <v>51</v>
      </c>
      <c r="D2991" t="s">
        <v>17</v>
      </c>
      <c r="F2991" t="s">
        <v>15</v>
      </c>
      <c r="G2991" t="s">
        <v>28</v>
      </c>
      <c r="H2991" t="s">
        <v>52</v>
      </c>
      <c r="I2991" t="s">
        <v>111</v>
      </c>
    </row>
    <row r="2992" spans="1:9" x14ac:dyDescent="0.3">
      <c r="A2992" t="s">
        <v>22</v>
      </c>
      <c r="B2992" s="5">
        <f>30/1000*B2989</f>
        <v>7.1099999999999997E-2</v>
      </c>
      <c r="C2992" s="3" t="s">
        <v>69</v>
      </c>
      <c r="D2992" t="s">
        <v>7</v>
      </c>
      <c r="F2992" t="s">
        <v>15</v>
      </c>
      <c r="G2992" t="s">
        <v>28</v>
      </c>
      <c r="H2992" t="s">
        <v>24</v>
      </c>
    </row>
    <row r="2993" spans="1:9" x14ac:dyDescent="0.3">
      <c r="A2993" t="s">
        <v>82</v>
      </c>
      <c r="B2993" s="5">
        <f>12000/1000*B2989</f>
        <v>28.44</v>
      </c>
      <c r="C2993" s="3" t="s">
        <v>51</v>
      </c>
      <c r="D2993" t="s">
        <v>14</v>
      </c>
      <c r="F2993" t="s">
        <v>15</v>
      </c>
      <c r="G2993" t="s">
        <v>28</v>
      </c>
      <c r="H2993" t="s">
        <v>84</v>
      </c>
      <c r="I2993" t="s">
        <v>113</v>
      </c>
    </row>
    <row r="2994" spans="1:9" x14ac:dyDescent="0.3">
      <c r="A2994" t="s">
        <v>112</v>
      </c>
      <c r="B2994" s="5">
        <f>50/1000*B2989</f>
        <v>0.11850000000000001</v>
      </c>
      <c r="C2994" s="3" t="s">
        <v>51</v>
      </c>
      <c r="D2994" t="s">
        <v>14</v>
      </c>
      <c r="F2994" t="s">
        <v>15</v>
      </c>
      <c r="G2994" t="s">
        <v>28</v>
      </c>
      <c r="H2994" t="s">
        <v>115</v>
      </c>
      <c r="I2994" t="s">
        <v>114</v>
      </c>
    </row>
    <row r="2995" spans="1:9" ht="15.6" x14ac:dyDescent="0.3">
      <c r="A2995" s="4" t="s">
        <v>62</v>
      </c>
      <c r="B2995" s="5">
        <f>4/1000*B2989</f>
        <v>9.4800000000000006E-3</v>
      </c>
      <c r="C2995" t="s">
        <v>69</v>
      </c>
      <c r="D2995" t="s">
        <v>14</v>
      </c>
      <c r="F2995" t="s">
        <v>15</v>
      </c>
      <c r="G2995" t="s">
        <v>28</v>
      </c>
      <c r="H2995" s="4" t="s">
        <v>62</v>
      </c>
      <c r="I2995" t="s">
        <v>122</v>
      </c>
    </row>
    <row r="2996" spans="1:9" x14ac:dyDescent="0.3">
      <c r="A2996" t="s">
        <v>117</v>
      </c>
      <c r="B2996" s="5">
        <f>45*1.25/1000*B2989</f>
        <v>0.1333125</v>
      </c>
      <c r="C2996" s="3" t="s">
        <v>51</v>
      </c>
      <c r="D2996" t="s">
        <v>14</v>
      </c>
      <c r="F2996" t="s">
        <v>15</v>
      </c>
      <c r="G2996" t="s">
        <v>28</v>
      </c>
      <c r="H2996" t="s">
        <v>118</v>
      </c>
      <c r="I2996" t="s">
        <v>123</v>
      </c>
    </row>
    <row r="2997" spans="1:9" x14ac:dyDescent="0.3">
      <c r="B2997" s="5"/>
    </row>
    <row r="2998" spans="1:9" x14ac:dyDescent="0.3">
      <c r="A2998" s="2" t="s">
        <v>0</v>
      </c>
      <c r="B2998" s="2" t="s">
        <v>132</v>
      </c>
    </row>
    <row r="2999" spans="1:9" x14ac:dyDescent="0.3">
      <c r="A2999" t="s">
        <v>1</v>
      </c>
      <c r="B2999">
        <v>1</v>
      </c>
    </row>
    <row r="3000" spans="1:9" x14ac:dyDescent="0.3">
      <c r="A3000" t="s">
        <v>2</v>
      </c>
      <c r="B3000" s="3" t="s">
        <v>149</v>
      </c>
    </row>
    <row r="3001" spans="1:9" x14ac:dyDescent="0.3">
      <c r="A3001" t="s">
        <v>4</v>
      </c>
      <c r="B3001" t="s">
        <v>5</v>
      </c>
    </row>
    <row r="3002" spans="1:9" x14ac:dyDescent="0.3">
      <c r="A3002" t="s">
        <v>6</v>
      </c>
      <c r="B3002" t="s">
        <v>14</v>
      </c>
    </row>
    <row r="3003" spans="1:9" x14ac:dyDescent="0.3">
      <c r="A3003" t="s">
        <v>11</v>
      </c>
      <c r="B3003" t="s">
        <v>69</v>
      </c>
    </row>
    <row r="3004" spans="1:9" x14ac:dyDescent="0.3">
      <c r="A3004" t="s">
        <v>46</v>
      </c>
      <c r="B3004" t="s">
        <v>136</v>
      </c>
    </row>
    <row r="3005" spans="1:9" x14ac:dyDescent="0.3">
      <c r="A3005" t="s">
        <v>26</v>
      </c>
      <c r="B3005" s="7" t="s">
        <v>120</v>
      </c>
    </row>
    <row r="3006" spans="1:9" x14ac:dyDescent="0.3">
      <c r="A3006" s="2" t="s">
        <v>8</v>
      </c>
    </row>
    <row r="3007" spans="1:9" x14ac:dyDescent="0.3">
      <c r="A3007" s="2" t="s">
        <v>9</v>
      </c>
      <c r="B3007" s="2" t="s">
        <v>10</v>
      </c>
      <c r="C3007" s="2" t="s">
        <v>11</v>
      </c>
      <c r="D3007" s="2" t="s">
        <v>6</v>
      </c>
      <c r="E3007" s="2" t="s">
        <v>12</v>
      </c>
      <c r="F3007" s="2" t="s">
        <v>4</v>
      </c>
      <c r="G3007" s="2" t="s">
        <v>25</v>
      </c>
      <c r="H3007" s="2" t="s">
        <v>2</v>
      </c>
      <c r="I3007" s="2" t="s">
        <v>46</v>
      </c>
    </row>
    <row r="3008" spans="1:9" x14ac:dyDescent="0.3">
      <c r="A3008" s="3" t="s">
        <v>132</v>
      </c>
      <c r="B3008" s="3">
        <v>1</v>
      </c>
      <c r="C3008" t="s">
        <v>69</v>
      </c>
      <c r="D3008" t="s">
        <v>14</v>
      </c>
      <c r="E3008" s="2"/>
      <c r="F3008" s="3" t="s">
        <v>21</v>
      </c>
      <c r="G3008" t="s">
        <v>81</v>
      </c>
      <c r="H3008" s="3" t="s">
        <v>149</v>
      </c>
    </row>
    <row r="3009" spans="1:9" x14ac:dyDescent="0.3">
      <c r="A3009" t="s">
        <v>13</v>
      </c>
      <c r="B3009" s="5">
        <v>1.34</v>
      </c>
      <c r="C3009" t="s">
        <v>69</v>
      </c>
      <c r="D3009" t="s">
        <v>14</v>
      </c>
      <c r="F3009" t="s">
        <v>15</v>
      </c>
      <c r="G3009" t="s">
        <v>81</v>
      </c>
      <c r="H3009" t="s">
        <v>16</v>
      </c>
    </row>
    <row r="3010" spans="1:9" x14ac:dyDescent="0.3">
      <c r="A3010" t="s">
        <v>138</v>
      </c>
      <c r="B3010" s="5">
        <v>1.06</v>
      </c>
      <c r="D3010" t="s">
        <v>14</v>
      </c>
      <c r="E3010" t="s">
        <v>139</v>
      </c>
      <c r="F3010" t="s">
        <v>19</v>
      </c>
      <c r="G3010" t="s">
        <v>27</v>
      </c>
      <c r="I3010" t="s">
        <v>110</v>
      </c>
    </row>
    <row r="3011" spans="1:9" x14ac:dyDescent="0.3">
      <c r="A3011" t="s">
        <v>109</v>
      </c>
      <c r="B3011" s="5">
        <f>(2.79*10)/1000*B3009</f>
        <v>3.7386000000000003E-2</v>
      </c>
      <c r="C3011" s="3" t="s">
        <v>51</v>
      </c>
      <c r="D3011" t="s">
        <v>17</v>
      </c>
      <c r="F3011" t="s">
        <v>15</v>
      </c>
      <c r="G3011" t="s">
        <v>28</v>
      </c>
      <c r="H3011" t="s">
        <v>52</v>
      </c>
      <c r="I3011" t="s">
        <v>111</v>
      </c>
    </row>
    <row r="3012" spans="1:9" x14ac:dyDescent="0.3">
      <c r="A3012" t="s">
        <v>22</v>
      </c>
      <c r="B3012" s="5">
        <f>30/1000*B3009</f>
        <v>4.02E-2</v>
      </c>
      <c r="C3012" s="3" t="s">
        <v>69</v>
      </c>
      <c r="D3012" t="s">
        <v>7</v>
      </c>
      <c r="F3012" t="s">
        <v>15</v>
      </c>
      <c r="G3012" t="s">
        <v>28</v>
      </c>
      <c r="H3012" t="s">
        <v>24</v>
      </c>
    </row>
    <row r="3013" spans="1:9" x14ac:dyDescent="0.3">
      <c r="A3013" t="s">
        <v>82</v>
      </c>
      <c r="B3013" s="5">
        <f>12000/1000*B3009</f>
        <v>16.080000000000002</v>
      </c>
      <c r="C3013" s="3" t="s">
        <v>51</v>
      </c>
      <c r="D3013" t="s">
        <v>14</v>
      </c>
      <c r="F3013" t="s">
        <v>15</v>
      </c>
      <c r="G3013" t="s">
        <v>28</v>
      </c>
      <c r="H3013" t="s">
        <v>84</v>
      </c>
      <c r="I3013" t="s">
        <v>113</v>
      </c>
    </row>
    <row r="3014" spans="1:9" x14ac:dyDescent="0.3">
      <c r="A3014" t="s">
        <v>112</v>
      </c>
      <c r="B3014" s="5">
        <f>50/1000*B3009</f>
        <v>6.7000000000000004E-2</v>
      </c>
      <c r="C3014" s="3" t="s">
        <v>51</v>
      </c>
      <c r="D3014" t="s">
        <v>14</v>
      </c>
      <c r="F3014" t="s">
        <v>15</v>
      </c>
      <c r="G3014" t="s">
        <v>28</v>
      </c>
      <c r="H3014" t="s">
        <v>115</v>
      </c>
      <c r="I3014" t="s">
        <v>114</v>
      </c>
    </row>
    <row r="3015" spans="1:9" ht="15.6" x14ac:dyDescent="0.3">
      <c r="A3015" s="4" t="s">
        <v>62</v>
      </c>
      <c r="B3015" s="5">
        <f>4/1000*B3009</f>
        <v>5.3600000000000002E-3</v>
      </c>
      <c r="C3015" t="s">
        <v>69</v>
      </c>
      <c r="D3015" t="s">
        <v>14</v>
      </c>
      <c r="F3015" t="s">
        <v>15</v>
      </c>
      <c r="G3015" t="s">
        <v>28</v>
      </c>
      <c r="H3015" s="4" t="s">
        <v>62</v>
      </c>
      <c r="I3015" t="s">
        <v>122</v>
      </c>
    </row>
    <row r="3016" spans="1:9" x14ac:dyDescent="0.3">
      <c r="A3016" t="s">
        <v>117</v>
      </c>
      <c r="B3016" s="5">
        <f>45*1.25/1000*B3009</f>
        <v>7.5375000000000011E-2</v>
      </c>
      <c r="C3016" s="3" t="s">
        <v>51</v>
      </c>
      <c r="D3016" t="s">
        <v>14</v>
      </c>
      <c r="F3016" t="s">
        <v>15</v>
      </c>
      <c r="G3016" t="s">
        <v>28</v>
      </c>
      <c r="H3016" t="s">
        <v>118</v>
      </c>
      <c r="I3016" t="s">
        <v>123</v>
      </c>
    </row>
    <row r="3017" spans="1:9" x14ac:dyDescent="0.3">
      <c r="B3017" s="5"/>
    </row>
    <row r="3018" spans="1:9" x14ac:dyDescent="0.3">
      <c r="A3018" s="2" t="s">
        <v>0</v>
      </c>
      <c r="B3018" s="2" t="s">
        <v>133</v>
      </c>
    </row>
    <row r="3019" spans="1:9" x14ac:dyDescent="0.3">
      <c r="A3019" t="s">
        <v>1</v>
      </c>
      <c r="B3019">
        <v>1</v>
      </c>
    </row>
    <row r="3020" spans="1:9" x14ac:dyDescent="0.3">
      <c r="A3020" t="s">
        <v>2</v>
      </c>
      <c r="B3020" s="3" t="s">
        <v>150</v>
      </c>
    </row>
    <row r="3021" spans="1:9" x14ac:dyDescent="0.3">
      <c r="A3021" t="s">
        <v>4</v>
      </c>
      <c r="B3021" t="s">
        <v>5</v>
      </c>
    </row>
    <row r="3022" spans="1:9" x14ac:dyDescent="0.3">
      <c r="A3022" t="s">
        <v>6</v>
      </c>
      <c r="B3022" t="s">
        <v>14</v>
      </c>
    </row>
    <row r="3023" spans="1:9" x14ac:dyDescent="0.3">
      <c r="A3023" t="s">
        <v>11</v>
      </c>
      <c r="B3023" t="s">
        <v>69</v>
      </c>
    </row>
    <row r="3024" spans="1:9" x14ac:dyDescent="0.3">
      <c r="A3024" t="s">
        <v>46</v>
      </c>
      <c r="B3024" t="s">
        <v>137</v>
      </c>
    </row>
    <row r="3025" spans="1:9" x14ac:dyDescent="0.3">
      <c r="A3025" t="s">
        <v>26</v>
      </c>
      <c r="B3025" s="7" t="s">
        <v>120</v>
      </c>
    </row>
    <row r="3026" spans="1:9" x14ac:dyDescent="0.3">
      <c r="A3026" s="2" t="s">
        <v>8</v>
      </c>
    </row>
    <row r="3027" spans="1:9" x14ac:dyDescent="0.3">
      <c r="A3027" s="2" t="s">
        <v>9</v>
      </c>
      <c r="B3027" s="2" t="s">
        <v>10</v>
      </c>
      <c r="C3027" s="2" t="s">
        <v>11</v>
      </c>
      <c r="D3027" s="2" t="s">
        <v>6</v>
      </c>
      <c r="E3027" s="2" t="s">
        <v>12</v>
      </c>
      <c r="F3027" s="2" t="s">
        <v>4</v>
      </c>
      <c r="G3027" s="2" t="s">
        <v>25</v>
      </c>
      <c r="H3027" s="2" t="s">
        <v>2</v>
      </c>
      <c r="I3027" s="2" t="s">
        <v>46</v>
      </c>
    </row>
    <row r="3028" spans="1:9" x14ac:dyDescent="0.3">
      <c r="A3028" s="3" t="s">
        <v>132</v>
      </c>
      <c r="B3028" s="3">
        <v>1</v>
      </c>
      <c r="C3028" t="s">
        <v>69</v>
      </c>
      <c r="D3028" t="s">
        <v>14</v>
      </c>
      <c r="E3028" s="2"/>
      <c r="F3028" s="3" t="s">
        <v>21</v>
      </c>
      <c r="G3028" t="s">
        <v>81</v>
      </c>
      <c r="H3028" s="3" t="s">
        <v>150</v>
      </c>
    </row>
    <row r="3029" spans="1:9" x14ac:dyDescent="0.3">
      <c r="A3029" t="s">
        <v>13</v>
      </c>
      <c r="B3029" s="5">
        <v>1.34</v>
      </c>
      <c r="C3029" t="s">
        <v>69</v>
      </c>
      <c r="D3029" t="s">
        <v>14</v>
      </c>
      <c r="F3029" t="s">
        <v>15</v>
      </c>
      <c r="G3029" t="s">
        <v>81</v>
      </c>
      <c r="H3029" t="s">
        <v>16</v>
      </c>
    </row>
    <row r="3030" spans="1:9" x14ac:dyDescent="0.3">
      <c r="A3030" t="s">
        <v>138</v>
      </c>
      <c r="B3030" s="5">
        <v>1.06</v>
      </c>
      <c r="D3030" t="s">
        <v>14</v>
      </c>
      <c r="E3030" t="s">
        <v>139</v>
      </c>
      <c r="F3030" t="s">
        <v>19</v>
      </c>
      <c r="G3030" t="s">
        <v>27</v>
      </c>
      <c r="I3030" t="s">
        <v>110</v>
      </c>
    </row>
    <row r="3031" spans="1:9" x14ac:dyDescent="0.3">
      <c r="A3031" t="s">
        <v>109</v>
      </c>
      <c r="B3031" s="5">
        <f>(2.79*10)/1000*B3029</f>
        <v>3.7386000000000003E-2</v>
      </c>
      <c r="C3031" s="3" t="s">
        <v>51</v>
      </c>
      <c r="D3031" t="s">
        <v>17</v>
      </c>
      <c r="F3031" t="s">
        <v>15</v>
      </c>
      <c r="G3031" t="s">
        <v>28</v>
      </c>
      <c r="H3031" t="s">
        <v>52</v>
      </c>
      <c r="I3031" t="s">
        <v>111</v>
      </c>
    </row>
    <row r="3032" spans="1:9" x14ac:dyDescent="0.3">
      <c r="A3032" t="s">
        <v>22</v>
      </c>
      <c r="B3032" s="5">
        <f>30/1000*B3029</f>
        <v>4.02E-2</v>
      </c>
      <c r="C3032" s="3" t="s">
        <v>69</v>
      </c>
      <c r="D3032" t="s">
        <v>7</v>
      </c>
      <c r="F3032" t="s">
        <v>15</v>
      </c>
      <c r="G3032" t="s">
        <v>28</v>
      </c>
      <c r="H3032" t="s">
        <v>24</v>
      </c>
    </row>
    <row r="3033" spans="1:9" x14ac:dyDescent="0.3">
      <c r="A3033" t="s">
        <v>82</v>
      </c>
      <c r="B3033" s="5">
        <f>12000/1000*B3029</f>
        <v>16.080000000000002</v>
      </c>
      <c r="C3033" s="3" t="s">
        <v>51</v>
      </c>
      <c r="D3033" t="s">
        <v>14</v>
      </c>
      <c r="F3033" t="s">
        <v>15</v>
      </c>
      <c r="G3033" t="s">
        <v>28</v>
      </c>
      <c r="H3033" t="s">
        <v>84</v>
      </c>
      <c r="I3033" t="s">
        <v>113</v>
      </c>
    </row>
    <row r="3034" spans="1:9" x14ac:dyDescent="0.3">
      <c r="A3034" t="s">
        <v>112</v>
      </c>
      <c r="B3034" s="5">
        <f>50/1000*B3029</f>
        <v>6.7000000000000004E-2</v>
      </c>
      <c r="C3034" s="3" t="s">
        <v>51</v>
      </c>
      <c r="D3034" t="s">
        <v>14</v>
      </c>
      <c r="F3034" t="s">
        <v>15</v>
      </c>
      <c r="G3034" t="s">
        <v>28</v>
      </c>
      <c r="H3034" t="s">
        <v>115</v>
      </c>
      <c r="I3034" t="s">
        <v>114</v>
      </c>
    </row>
    <row r="3035" spans="1:9" ht="15.6" x14ac:dyDescent="0.3">
      <c r="A3035" s="4" t="s">
        <v>62</v>
      </c>
      <c r="B3035" s="5">
        <f>4/1000*B3029</f>
        <v>5.3600000000000002E-3</v>
      </c>
      <c r="C3035" t="s">
        <v>69</v>
      </c>
      <c r="D3035" t="s">
        <v>14</v>
      </c>
      <c r="F3035" t="s">
        <v>15</v>
      </c>
      <c r="G3035" t="s">
        <v>28</v>
      </c>
      <c r="H3035" s="4" t="s">
        <v>62</v>
      </c>
      <c r="I3035" t="s">
        <v>122</v>
      </c>
    </row>
    <row r="3036" spans="1:9" x14ac:dyDescent="0.3">
      <c r="A3036" t="s">
        <v>117</v>
      </c>
      <c r="B3036" s="5">
        <f>45*1.25/1000*B3029</f>
        <v>7.5375000000000011E-2</v>
      </c>
      <c r="C3036" s="3" t="s">
        <v>51</v>
      </c>
      <c r="D3036" t="s">
        <v>14</v>
      </c>
      <c r="F3036" t="s">
        <v>15</v>
      </c>
      <c r="G3036" t="s">
        <v>28</v>
      </c>
      <c r="H3036" t="s">
        <v>118</v>
      </c>
      <c r="I3036" t="s">
        <v>123</v>
      </c>
    </row>
    <row r="3037" spans="1:9" x14ac:dyDescent="0.3">
      <c r="B3037" s="5"/>
    </row>
    <row r="3038" spans="1:9" x14ac:dyDescent="0.3">
      <c r="A3038" s="2" t="s">
        <v>0</v>
      </c>
      <c r="B3038" s="2" t="s">
        <v>140</v>
      </c>
    </row>
    <row r="3039" spans="1:9" x14ac:dyDescent="0.3">
      <c r="A3039" t="s">
        <v>1</v>
      </c>
      <c r="B3039">
        <v>1</v>
      </c>
    </row>
    <row r="3040" spans="1:9" x14ac:dyDescent="0.3">
      <c r="A3040" t="s">
        <v>2</v>
      </c>
      <c r="B3040" s="3" t="s">
        <v>80</v>
      </c>
    </row>
    <row r="3041" spans="1:9" x14ac:dyDescent="0.3">
      <c r="A3041" t="s">
        <v>4</v>
      </c>
      <c r="B3041" t="s">
        <v>5</v>
      </c>
    </row>
    <row r="3042" spans="1:9" x14ac:dyDescent="0.3">
      <c r="A3042" t="s">
        <v>6</v>
      </c>
      <c r="B3042" t="s">
        <v>14</v>
      </c>
    </row>
    <row r="3043" spans="1:9" x14ac:dyDescent="0.3">
      <c r="A3043" t="s">
        <v>11</v>
      </c>
      <c r="B3043" t="s">
        <v>69</v>
      </c>
    </row>
    <row r="3044" spans="1:9" x14ac:dyDescent="0.3">
      <c r="A3044" t="s">
        <v>46</v>
      </c>
      <c r="B3044" t="s">
        <v>144</v>
      </c>
    </row>
    <row r="3045" spans="1:9" x14ac:dyDescent="0.3">
      <c r="A3045" t="s">
        <v>26</v>
      </c>
      <c r="B3045" s="7" t="s">
        <v>120</v>
      </c>
    </row>
    <row r="3046" spans="1:9" x14ac:dyDescent="0.3">
      <c r="A3046" s="2" t="s">
        <v>8</v>
      </c>
    </row>
    <row r="3047" spans="1:9" x14ac:dyDescent="0.3">
      <c r="A3047" s="2" t="s">
        <v>9</v>
      </c>
      <c r="B3047" s="2" t="s">
        <v>10</v>
      </c>
      <c r="C3047" s="2" t="s">
        <v>11</v>
      </c>
      <c r="D3047" s="2" t="s">
        <v>6</v>
      </c>
      <c r="E3047" s="2" t="s">
        <v>12</v>
      </c>
      <c r="F3047" s="2" t="s">
        <v>4</v>
      </c>
      <c r="G3047" s="2" t="s">
        <v>25</v>
      </c>
      <c r="H3047" s="2" t="s">
        <v>2</v>
      </c>
      <c r="I3047" s="2" t="s">
        <v>46</v>
      </c>
    </row>
    <row r="3048" spans="1:9" x14ac:dyDescent="0.3">
      <c r="A3048" s="3" t="s">
        <v>140</v>
      </c>
      <c r="B3048" s="3">
        <v>1</v>
      </c>
      <c r="C3048" t="s">
        <v>69</v>
      </c>
      <c r="D3048" t="s">
        <v>14</v>
      </c>
      <c r="E3048" s="2"/>
      <c r="F3048" s="3" t="s">
        <v>21</v>
      </c>
      <c r="G3048" t="s">
        <v>81</v>
      </c>
      <c r="H3048" s="3" t="s">
        <v>80</v>
      </c>
    </row>
    <row r="3049" spans="1:9" x14ac:dyDescent="0.3">
      <c r="A3049" t="s">
        <v>13</v>
      </c>
      <c r="B3049" s="5">
        <v>2.2799999999999998</v>
      </c>
      <c r="C3049" t="s">
        <v>69</v>
      </c>
      <c r="D3049" t="s">
        <v>14</v>
      </c>
      <c r="F3049" t="s">
        <v>15</v>
      </c>
      <c r="G3049" t="s">
        <v>81</v>
      </c>
      <c r="H3049" t="s">
        <v>16</v>
      </c>
    </row>
    <row r="3050" spans="1:9" x14ac:dyDescent="0.3">
      <c r="A3050" t="s">
        <v>78</v>
      </c>
      <c r="B3050" s="5">
        <v>0.38</v>
      </c>
      <c r="D3050" t="s">
        <v>14</v>
      </c>
      <c r="E3050" t="s">
        <v>18</v>
      </c>
      <c r="F3050" t="s">
        <v>19</v>
      </c>
      <c r="G3050" t="s">
        <v>27</v>
      </c>
      <c r="I3050" t="s">
        <v>110</v>
      </c>
    </row>
    <row r="3051" spans="1:9" x14ac:dyDescent="0.3">
      <c r="A3051" t="s">
        <v>109</v>
      </c>
      <c r="B3051" s="5">
        <f>(2.79*318)/1000*B3049</f>
        <v>2.0228615999999997</v>
      </c>
      <c r="C3051" s="3" t="s">
        <v>51</v>
      </c>
      <c r="D3051" t="s">
        <v>17</v>
      </c>
      <c r="F3051" t="s">
        <v>15</v>
      </c>
      <c r="G3051" t="s">
        <v>28</v>
      </c>
      <c r="H3051" t="s">
        <v>52</v>
      </c>
      <c r="I3051" t="s">
        <v>111</v>
      </c>
    </row>
    <row r="3052" spans="1:9" x14ac:dyDescent="0.3">
      <c r="A3052" t="s">
        <v>22</v>
      </c>
      <c r="B3052" s="5">
        <f>18.4/1000*B3049</f>
        <v>4.1951999999999996E-2</v>
      </c>
      <c r="C3052" s="3" t="s">
        <v>69</v>
      </c>
      <c r="D3052" t="s">
        <v>7</v>
      </c>
      <c r="F3052" t="s">
        <v>15</v>
      </c>
      <c r="G3052" t="s">
        <v>28</v>
      </c>
      <c r="H3052" t="s">
        <v>24</v>
      </c>
    </row>
    <row r="3053" spans="1:9" x14ac:dyDescent="0.3">
      <c r="A3053" t="s">
        <v>82</v>
      </c>
      <c r="B3053" s="5">
        <f>20000/1000*B3049</f>
        <v>45.599999999999994</v>
      </c>
      <c r="C3053" s="3" t="s">
        <v>51</v>
      </c>
      <c r="D3053" t="s">
        <v>14</v>
      </c>
      <c r="F3053" t="s">
        <v>15</v>
      </c>
      <c r="G3053" t="s">
        <v>28</v>
      </c>
      <c r="H3053" t="s">
        <v>84</v>
      </c>
      <c r="I3053" t="s">
        <v>113</v>
      </c>
    </row>
    <row r="3054" spans="1:9" x14ac:dyDescent="0.3">
      <c r="A3054" t="s">
        <v>112</v>
      </c>
      <c r="B3054" s="5">
        <f>200/1000*B3049</f>
        <v>0.45599999999999996</v>
      </c>
      <c r="C3054" s="3" t="s">
        <v>51</v>
      </c>
      <c r="D3054" t="s">
        <v>14</v>
      </c>
      <c r="F3054" t="s">
        <v>15</v>
      </c>
      <c r="G3054" t="s">
        <v>28</v>
      </c>
      <c r="H3054" t="s">
        <v>115</v>
      </c>
      <c r="I3054" t="s">
        <v>114</v>
      </c>
    </row>
    <row r="3055" spans="1:9" ht="15.6" x14ac:dyDescent="0.3">
      <c r="A3055" s="4" t="s">
        <v>62</v>
      </c>
      <c r="B3055" s="5">
        <f>4/1000*B3049</f>
        <v>9.1199999999999996E-3</v>
      </c>
      <c r="C3055" t="s">
        <v>69</v>
      </c>
      <c r="D3055" t="s">
        <v>14</v>
      </c>
      <c r="F3055" t="s">
        <v>15</v>
      </c>
      <c r="G3055" t="s">
        <v>28</v>
      </c>
      <c r="H3055" s="4" t="s">
        <v>62</v>
      </c>
      <c r="I3055" t="s">
        <v>122</v>
      </c>
    </row>
    <row r="3056" spans="1:9" x14ac:dyDescent="0.3">
      <c r="A3056" t="s">
        <v>117</v>
      </c>
      <c r="B3056" s="5">
        <f>46*1.25/1000*B3049</f>
        <v>0.13109999999999999</v>
      </c>
      <c r="C3056" s="3" t="s">
        <v>51</v>
      </c>
      <c r="D3056" t="s">
        <v>14</v>
      </c>
      <c r="F3056" t="s">
        <v>15</v>
      </c>
      <c r="G3056" t="s">
        <v>28</v>
      </c>
      <c r="H3056" t="s">
        <v>118</v>
      </c>
      <c r="I3056" t="s">
        <v>123</v>
      </c>
    </row>
    <row r="3057" spans="1:9" x14ac:dyDescent="0.3">
      <c r="B3057" s="5"/>
    </row>
    <row r="3058" spans="1:9" x14ac:dyDescent="0.3">
      <c r="A3058" s="2" t="s">
        <v>0</v>
      </c>
      <c r="B3058" s="2" t="s">
        <v>141</v>
      </c>
    </row>
    <row r="3059" spans="1:9" x14ac:dyDescent="0.3">
      <c r="A3059" t="s">
        <v>1</v>
      </c>
      <c r="B3059">
        <v>1</v>
      </c>
    </row>
    <row r="3060" spans="1:9" x14ac:dyDescent="0.3">
      <c r="A3060" t="s">
        <v>2</v>
      </c>
      <c r="B3060" s="3" t="s">
        <v>151</v>
      </c>
    </row>
    <row r="3061" spans="1:9" x14ac:dyDescent="0.3">
      <c r="A3061" t="s">
        <v>4</v>
      </c>
      <c r="B3061" t="s">
        <v>5</v>
      </c>
    </row>
    <row r="3062" spans="1:9" x14ac:dyDescent="0.3">
      <c r="A3062" t="s">
        <v>6</v>
      </c>
      <c r="B3062" t="s">
        <v>14</v>
      </c>
    </row>
    <row r="3063" spans="1:9" x14ac:dyDescent="0.3">
      <c r="A3063" t="s">
        <v>11</v>
      </c>
      <c r="B3063" t="s">
        <v>69</v>
      </c>
    </row>
    <row r="3064" spans="1:9" x14ac:dyDescent="0.3">
      <c r="A3064" t="s">
        <v>46</v>
      </c>
      <c r="B3064" t="s">
        <v>145</v>
      </c>
    </row>
    <row r="3065" spans="1:9" x14ac:dyDescent="0.3">
      <c r="A3065" t="s">
        <v>26</v>
      </c>
      <c r="B3065" s="7" t="s">
        <v>120</v>
      </c>
    </row>
    <row r="3066" spans="1:9" x14ac:dyDescent="0.3">
      <c r="A3066" s="2" t="s">
        <v>8</v>
      </c>
    </row>
    <row r="3067" spans="1:9" x14ac:dyDescent="0.3">
      <c r="A3067" s="2" t="s">
        <v>9</v>
      </c>
      <c r="B3067" s="2" t="s">
        <v>10</v>
      </c>
      <c r="C3067" s="2" t="s">
        <v>11</v>
      </c>
      <c r="D3067" s="2" t="s">
        <v>6</v>
      </c>
      <c r="E3067" s="2" t="s">
        <v>12</v>
      </c>
      <c r="F3067" s="2" t="s">
        <v>4</v>
      </c>
      <c r="G3067" s="2" t="s">
        <v>25</v>
      </c>
      <c r="H3067" s="2" t="s">
        <v>2</v>
      </c>
      <c r="I3067" s="2" t="s">
        <v>46</v>
      </c>
    </row>
    <row r="3068" spans="1:9" x14ac:dyDescent="0.3">
      <c r="A3068" s="3" t="s">
        <v>141</v>
      </c>
      <c r="B3068" s="3">
        <v>1</v>
      </c>
      <c r="C3068" t="s">
        <v>69</v>
      </c>
      <c r="D3068" t="s">
        <v>14</v>
      </c>
      <c r="E3068" s="2"/>
      <c r="F3068" s="3" t="s">
        <v>21</v>
      </c>
      <c r="G3068" t="s">
        <v>81</v>
      </c>
      <c r="H3068" s="3" t="s">
        <v>151</v>
      </c>
    </row>
    <row r="3069" spans="1:9" x14ac:dyDescent="0.3">
      <c r="A3069" t="s">
        <v>13</v>
      </c>
      <c r="B3069" s="5">
        <v>2.44</v>
      </c>
      <c r="C3069" t="s">
        <v>69</v>
      </c>
      <c r="D3069" t="s">
        <v>14</v>
      </c>
      <c r="F3069" t="s">
        <v>15</v>
      </c>
      <c r="G3069" t="s">
        <v>81</v>
      </c>
      <c r="H3069" t="s">
        <v>16</v>
      </c>
    </row>
    <row r="3070" spans="1:9" x14ac:dyDescent="0.3">
      <c r="A3070" t="s">
        <v>78</v>
      </c>
      <c r="B3070" s="5">
        <v>0.79</v>
      </c>
      <c r="D3070" t="s">
        <v>14</v>
      </c>
      <c r="E3070" t="s">
        <v>18</v>
      </c>
      <c r="F3070" t="s">
        <v>19</v>
      </c>
      <c r="G3070" t="s">
        <v>27</v>
      </c>
      <c r="I3070" t="s">
        <v>110</v>
      </c>
    </row>
    <row r="3071" spans="1:9" x14ac:dyDescent="0.3">
      <c r="A3071" t="s">
        <v>109</v>
      </c>
      <c r="B3071" s="5">
        <f>(2.79*318)/1000*B3069</f>
        <v>2.1648168000000001</v>
      </c>
      <c r="C3071" s="3" t="s">
        <v>51</v>
      </c>
      <c r="D3071" t="s">
        <v>17</v>
      </c>
      <c r="F3071" t="s">
        <v>15</v>
      </c>
      <c r="G3071" t="s">
        <v>28</v>
      </c>
      <c r="H3071" t="s">
        <v>52</v>
      </c>
      <c r="I3071" t="s">
        <v>111</v>
      </c>
    </row>
    <row r="3072" spans="1:9" x14ac:dyDescent="0.3">
      <c r="A3072" t="s">
        <v>22</v>
      </c>
      <c r="B3072" s="5">
        <f>18.4/1000*B3069</f>
        <v>4.4895999999999998E-2</v>
      </c>
      <c r="C3072" s="3" t="s">
        <v>69</v>
      </c>
      <c r="D3072" t="s">
        <v>7</v>
      </c>
      <c r="F3072" t="s">
        <v>15</v>
      </c>
      <c r="G3072" t="s">
        <v>28</v>
      </c>
      <c r="H3072" t="s">
        <v>24</v>
      </c>
    </row>
    <row r="3073" spans="1:9" x14ac:dyDescent="0.3">
      <c r="A3073" t="s">
        <v>82</v>
      </c>
      <c r="B3073" s="5">
        <f>20000/1000*B3069</f>
        <v>48.8</v>
      </c>
      <c r="C3073" s="3" t="s">
        <v>51</v>
      </c>
      <c r="D3073" t="s">
        <v>14</v>
      </c>
      <c r="F3073" t="s">
        <v>15</v>
      </c>
      <c r="G3073" t="s">
        <v>28</v>
      </c>
      <c r="H3073" t="s">
        <v>84</v>
      </c>
      <c r="I3073" t="s">
        <v>113</v>
      </c>
    </row>
    <row r="3074" spans="1:9" x14ac:dyDescent="0.3">
      <c r="A3074" t="s">
        <v>112</v>
      </c>
      <c r="B3074" s="5">
        <f>200/1000*B3069</f>
        <v>0.48799999999999999</v>
      </c>
      <c r="C3074" s="3" t="s">
        <v>51</v>
      </c>
      <c r="D3074" t="s">
        <v>14</v>
      </c>
      <c r="F3074" t="s">
        <v>15</v>
      </c>
      <c r="G3074" t="s">
        <v>28</v>
      </c>
      <c r="H3074" t="s">
        <v>115</v>
      </c>
      <c r="I3074" t="s">
        <v>114</v>
      </c>
    </row>
    <row r="3075" spans="1:9" ht="15.6" x14ac:dyDescent="0.3">
      <c r="A3075" s="4" t="s">
        <v>62</v>
      </c>
      <c r="B3075" s="5">
        <f>4/1000*B3069</f>
        <v>9.7599999999999996E-3</v>
      </c>
      <c r="C3075" t="s">
        <v>69</v>
      </c>
      <c r="D3075" t="s">
        <v>14</v>
      </c>
      <c r="F3075" t="s">
        <v>15</v>
      </c>
      <c r="G3075" t="s">
        <v>28</v>
      </c>
      <c r="H3075" s="4" t="s">
        <v>62</v>
      </c>
      <c r="I3075" t="s">
        <v>122</v>
      </c>
    </row>
    <row r="3076" spans="1:9" x14ac:dyDescent="0.3">
      <c r="A3076" t="s">
        <v>117</v>
      </c>
      <c r="B3076" s="5">
        <f>46*1.25/1000*B3069</f>
        <v>0.14030000000000001</v>
      </c>
      <c r="C3076" s="3" t="s">
        <v>51</v>
      </c>
      <c r="D3076" t="s">
        <v>14</v>
      </c>
      <c r="F3076" t="s">
        <v>15</v>
      </c>
      <c r="G3076" t="s">
        <v>28</v>
      </c>
      <c r="H3076" t="s">
        <v>118</v>
      </c>
      <c r="I3076" t="s">
        <v>123</v>
      </c>
    </row>
    <row r="3077" spans="1:9" x14ac:dyDescent="0.3">
      <c r="B3077" s="5"/>
    </row>
    <row r="3078" spans="1:9" x14ac:dyDescent="0.3">
      <c r="A3078" s="2" t="s">
        <v>0</v>
      </c>
      <c r="B3078" s="2" t="s">
        <v>142</v>
      </c>
    </row>
    <row r="3079" spans="1:9" x14ac:dyDescent="0.3">
      <c r="A3079" t="s">
        <v>1</v>
      </c>
      <c r="B3079">
        <v>1</v>
      </c>
    </row>
    <row r="3080" spans="1:9" x14ac:dyDescent="0.3">
      <c r="A3080" t="s">
        <v>2</v>
      </c>
      <c r="B3080" s="3" t="s">
        <v>80</v>
      </c>
    </row>
    <row r="3081" spans="1:9" x14ac:dyDescent="0.3">
      <c r="A3081" t="s">
        <v>4</v>
      </c>
      <c r="B3081" t="s">
        <v>5</v>
      </c>
    </row>
    <row r="3082" spans="1:9" x14ac:dyDescent="0.3">
      <c r="A3082" t="s">
        <v>6</v>
      </c>
      <c r="B3082" t="s">
        <v>14</v>
      </c>
    </row>
    <row r="3083" spans="1:9" x14ac:dyDescent="0.3">
      <c r="A3083" t="s">
        <v>11</v>
      </c>
      <c r="B3083" t="s">
        <v>69</v>
      </c>
    </row>
    <row r="3084" spans="1:9" x14ac:dyDescent="0.3">
      <c r="A3084" t="s">
        <v>46</v>
      </c>
      <c r="B3084" t="s">
        <v>146</v>
      </c>
    </row>
    <row r="3085" spans="1:9" x14ac:dyDescent="0.3">
      <c r="A3085" t="s">
        <v>26</v>
      </c>
      <c r="B3085" s="7" t="s">
        <v>120</v>
      </c>
    </row>
    <row r="3086" spans="1:9" x14ac:dyDescent="0.3">
      <c r="A3086" s="2" t="s">
        <v>8</v>
      </c>
    </row>
    <row r="3087" spans="1:9" x14ac:dyDescent="0.3">
      <c r="A3087" s="2" t="s">
        <v>9</v>
      </c>
      <c r="B3087" s="2" t="s">
        <v>10</v>
      </c>
      <c r="C3087" s="2" t="s">
        <v>11</v>
      </c>
      <c r="D3087" s="2" t="s">
        <v>6</v>
      </c>
      <c r="E3087" s="2" t="s">
        <v>12</v>
      </c>
      <c r="F3087" s="2" t="s">
        <v>4</v>
      </c>
      <c r="G3087" s="2" t="s">
        <v>25</v>
      </c>
      <c r="H3087" s="2" t="s">
        <v>2</v>
      </c>
      <c r="I3087" s="2" t="s">
        <v>46</v>
      </c>
    </row>
    <row r="3088" spans="1:9" x14ac:dyDescent="0.3">
      <c r="A3088" s="3" t="s">
        <v>142</v>
      </c>
      <c r="B3088" s="3">
        <v>1</v>
      </c>
      <c r="C3088" t="s">
        <v>69</v>
      </c>
      <c r="D3088" t="s">
        <v>14</v>
      </c>
      <c r="E3088" s="2"/>
      <c r="F3088" s="3" t="s">
        <v>21</v>
      </c>
      <c r="G3088" t="s">
        <v>81</v>
      </c>
      <c r="H3088" s="3" t="s">
        <v>80</v>
      </c>
    </row>
    <row r="3089" spans="1:9" x14ac:dyDescent="0.3">
      <c r="A3089" t="s">
        <v>13</v>
      </c>
      <c r="B3089" s="5">
        <v>2.37</v>
      </c>
      <c r="C3089" t="s">
        <v>69</v>
      </c>
      <c r="D3089" t="s">
        <v>14</v>
      </c>
      <c r="F3089" t="s">
        <v>15</v>
      </c>
      <c r="G3089" t="s">
        <v>81</v>
      </c>
      <c r="H3089" t="s">
        <v>16</v>
      </c>
    </row>
    <row r="3090" spans="1:9" x14ac:dyDescent="0.3">
      <c r="A3090" t="s">
        <v>78</v>
      </c>
      <c r="B3090" s="5">
        <v>0.52</v>
      </c>
      <c r="D3090" t="s">
        <v>14</v>
      </c>
      <c r="E3090" t="s">
        <v>18</v>
      </c>
      <c r="F3090" t="s">
        <v>19</v>
      </c>
      <c r="G3090" t="s">
        <v>27</v>
      </c>
      <c r="I3090" t="s">
        <v>110</v>
      </c>
    </row>
    <row r="3091" spans="1:9" x14ac:dyDescent="0.3">
      <c r="A3091" t="s">
        <v>109</v>
      </c>
      <c r="B3091" s="5">
        <f>(2.79*318)/1000*B3089</f>
        <v>2.1027114</v>
      </c>
      <c r="C3091" s="3" t="s">
        <v>51</v>
      </c>
      <c r="D3091" t="s">
        <v>17</v>
      </c>
      <c r="F3091" t="s">
        <v>15</v>
      </c>
      <c r="G3091" t="s">
        <v>28</v>
      </c>
      <c r="H3091" t="s">
        <v>52</v>
      </c>
      <c r="I3091" t="s">
        <v>111</v>
      </c>
    </row>
    <row r="3092" spans="1:9" x14ac:dyDescent="0.3">
      <c r="A3092" t="s">
        <v>22</v>
      </c>
      <c r="B3092" s="5">
        <f>18.4/1000*B3089</f>
        <v>4.3608000000000001E-2</v>
      </c>
      <c r="C3092" s="3" t="s">
        <v>69</v>
      </c>
      <c r="D3092" t="s">
        <v>7</v>
      </c>
      <c r="F3092" t="s">
        <v>15</v>
      </c>
      <c r="G3092" t="s">
        <v>28</v>
      </c>
      <c r="H3092" t="s">
        <v>24</v>
      </c>
    </row>
    <row r="3093" spans="1:9" x14ac:dyDescent="0.3">
      <c r="A3093" t="s">
        <v>82</v>
      </c>
      <c r="B3093" s="5">
        <f>20000/1000*B3089</f>
        <v>47.400000000000006</v>
      </c>
      <c r="C3093" s="3" t="s">
        <v>51</v>
      </c>
      <c r="D3093" t="s">
        <v>14</v>
      </c>
      <c r="F3093" t="s">
        <v>15</v>
      </c>
      <c r="G3093" t="s">
        <v>28</v>
      </c>
      <c r="H3093" t="s">
        <v>84</v>
      </c>
      <c r="I3093" t="s">
        <v>113</v>
      </c>
    </row>
    <row r="3094" spans="1:9" x14ac:dyDescent="0.3">
      <c r="A3094" t="s">
        <v>112</v>
      </c>
      <c r="B3094" s="5">
        <f>200/1000*B3089</f>
        <v>0.47400000000000003</v>
      </c>
      <c r="C3094" s="3" t="s">
        <v>51</v>
      </c>
      <c r="D3094" t="s">
        <v>14</v>
      </c>
      <c r="F3094" t="s">
        <v>15</v>
      </c>
      <c r="G3094" t="s">
        <v>28</v>
      </c>
      <c r="H3094" t="s">
        <v>115</v>
      </c>
      <c r="I3094" t="s">
        <v>114</v>
      </c>
    </row>
    <row r="3095" spans="1:9" ht="15.6" x14ac:dyDescent="0.3">
      <c r="A3095" s="4" t="s">
        <v>62</v>
      </c>
      <c r="B3095" s="5">
        <f>4/1000*B3089</f>
        <v>9.4800000000000006E-3</v>
      </c>
      <c r="C3095" t="s">
        <v>69</v>
      </c>
      <c r="D3095" t="s">
        <v>14</v>
      </c>
      <c r="F3095" t="s">
        <v>15</v>
      </c>
      <c r="G3095" t="s">
        <v>28</v>
      </c>
      <c r="H3095" s="4" t="s">
        <v>62</v>
      </c>
      <c r="I3095" t="s">
        <v>122</v>
      </c>
    </row>
    <row r="3096" spans="1:9" x14ac:dyDescent="0.3">
      <c r="A3096" t="s">
        <v>117</v>
      </c>
      <c r="B3096" s="5">
        <f>46*1.25/1000*B3089</f>
        <v>0.13627500000000001</v>
      </c>
      <c r="C3096" s="3" t="s">
        <v>51</v>
      </c>
      <c r="D3096" t="s">
        <v>14</v>
      </c>
      <c r="F3096" t="s">
        <v>15</v>
      </c>
      <c r="G3096" t="s">
        <v>28</v>
      </c>
      <c r="H3096" t="s">
        <v>118</v>
      </c>
      <c r="I3096" t="s">
        <v>123</v>
      </c>
    </row>
    <row r="3097" spans="1:9" x14ac:dyDescent="0.3">
      <c r="B3097" s="5"/>
    </row>
    <row r="3098" spans="1:9" x14ac:dyDescent="0.3">
      <c r="A3098" s="2" t="s">
        <v>0</v>
      </c>
      <c r="B3098" s="2" t="s">
        <v>143</v>
      </c>
    </row>
    <row r="3099" spans="1:9" x14ac:dyDescent="0.3">
      <c r="A3099" t="s">
        <v>1</v>
      </c>
      <c r="B3099">
        <v>1</v>
      </c>
    </row>
    <row r="3100" spans="1:9" x14ac:dyDescent="0.3">
      <c r="A3100" t="s">
        <v>2</v>
      </c>
      <c r="B3100" s="3" t="s">
        <v>151</v>
      </c>
    </row>
    <row r="3101" spans="1:9" x14ac:dyDescent="0.3">
      <c r="A3101" t="s">
        <v>4</v>
      </c>
      <c r="B3101" t="s">
        <v>5</v>
      </c>
    </row>
    <row r="3102" spans="1:9" x14ac:dyDescent="0.3">
      <c r="A3102" t="s">
        <v>6</v>
      </c>
      <c r="B3102" t="s">
        <v>14</v>
      </c>
    </row>
    <row r="3103" spans="1:9" x14ac:dyDescent="0.3">
      <c r="A3103" t="s">
        <v>11</v>
      </c>
      <c r="B3103" t="s">
        <v>69</v>
      </c>
    </row>
    <row r="3104" spans="1:9" x14ac:dyDescent="0.3">
      <c r="A3104" t="s">
        <v>46</v>
      </c>
      <c r="B3104" t="s">
        <v>147</v>
      </c>
    </row>
    <row r="3105" spans="1:9" x14ac:dyDescent="0.3">
      <c r="A3105" t="s">
        <v>26</v>
      </c>
      <c r="B3105" s="7" t="s">
        <v>120</v>
      </c>
    </row>
    <row r="3106" spans="1:9" x14ac:dyDescent="0.3">
      <c r="A3106" s="2" t="s">
        <v>8</v>
      </c>
    </row>
    <row r="3107" spans="1:9" x14ac:dyDescent="0.3">
      <c r="A3107" s="2" t="s">
        <v>9</v>
      </c>
      <c r="B3107" s="2" t="s">
        <v>10</v>
      </c>
      <c r="C3107" s="2" t="s">
        <v>11</v>
      </c>
      <c r="D3107" s="2" t="s">
        <v>6</v>
      </c>
      <c r="E3107" s="2" t="s">
        <v>12</v>
      </c>
      <c r="F3107" s="2" t="s">
        <v>4</v>
      </c>
      <c r="G3107" s="2" t="s">
        <v>25</v>
      </c>
      <c r="H3107" s="2" t="s">
        <v>2</v>
      </c>
      <c r="I3107" s="2" t="s">
        <v>46</v>
      </c>
    </row>
    <row r="3108" spans="1:9" x14ac:dyDescent="0.3">
      <c r="A3108" s="3" t="s">
        <v>143</v>
      </c>
      <c r="B3108" s="3">
        <v>1</v>
      </c>
      <c r="C3108" t="s">
        <v>69</v>
      </c>
      <c r="D3108" t="s">
        <v>14</v>
      </c>
      <c r="E3108" s="2"/>
      <c r="F3108" s="3" t="s">
        <v>21</v>
      </c>
      <c r="G3108" t="s">
        <v>81</v>
      </c>
      <c r="H3108" s="3" t="s">
        <v>151</v>
      </c>
    </row>
    <row r="3109" spans="1:9" x14ac:dyDescent="0.3">
      <c r="A3109" t="s">
        <v>13</v>
      </c>
      <c r="B3109" s="5">
        <v>0.89</v>
      </c>
      <c r="C3109" t="s">
        <v>69</v>
      </c>
      <c r="D3109" t="s">
        <v>14</v>
      </c>
      <c r="F3109" t="s">
        <v>15</v>
      </c>
      <c r="G3109" t="s">
        <v>81</v>
      </c>
      <c r="H3109" t="s">
        <v>16</v>
      </c>
    </row>
    <row r="3110" spans="1:9" x14ac:dyDescent="0.3">
      <c r="A3110" t="s">
        <v>78</v>
      </c>
      <c r="B3110" s="5">
        <v>1.39</v>
      </c>
      <c r="D3110" t="s">
        <v>14</v>
      </c>
      <c r="E3110" t="s">
        <v>18</v>
      </c>
      <c r="F3110" t="s">
        <v>19</v>
      </c>
      <c r="G3110" t="s">
        <v>27</v>
      </c>
      <c r="I3110" t="s">
        <v>110</v>
      </c>
    </row>
    <row r="3111" spans="1:9" x14ac:dyDescent="0.3">
      <c r="A3111" t="s">
        <v>109</v>
      </c>
      <c r="B3111" s="5">
        <f>(2.79*318)/1000*B3109</f>
        <v>0.78962580000000004</v>
      </c>
      <c r="C3111" s="3" t="s">
        <v>51</v>
      </c>
      <c r="D3111" t="s">
        <v>17</v>
      </c>
      <c r="F3111" t="s">
        <v>15</v>
      </c>
      <c r="G3111" t="s">
        <v>28</v>
      </c>
      <c r="H3111" t="s">
        <v>52</v>
      </c>
      <c r="I3111" t="s">
        <v>111</v>
      </c>
    </row>
    <row r="3112" spans="1:9" x14ac:dyDescent="0.3">
      <c r="A3112" t="s">
        <v>22</v>
      </c>
      <c r="B3112" s="5">
        <f>18.4/1000*B3109</f>
        <v>1.6376000000000002E-2</v>
      </c>
      <c r="C3112" s="3" t="s">
        <v>69</v>
      </c>
      <c r="D3112" t="s">
        <v>7</v>
      </c>
      <c r="F3112" t="s">
        <v>15</v>
      </c>
      <c r="G3112" t="s">
        <v>28</v>
      </c>
      <c r="H3112" t="s">
        <v>24</v>
      </c>
    </row>
    <row r="3113" spans="1:9" x14ac:dyDescent="0.3">
      <c r="A3113" t="s">
        <v>82</v>
      </c>
      <c r="B3113" s="5">
        <f>20000/1000*B3109</f>
        <v>17.8</v>
      </c>
      <c r="C3113" s="3" t="s">
        <v>51</v>
      </c>
      <c r="D3113" t="s">
        <v>14</v>
      </c>
      <c r="F3113" t="s">
        <v>15</v>
      </c>
      <c r="G3113" t="s">
        <v>28</v>
      </c>
      <c r="H3113" t="s">
        <v>84</v>
      </c>
      <c r="I3113" t="s">
        <v>113</v>
      </c>
    </row>
    <row r="3114" spans="1:9" x14ac:dyDescent="0.3">
      <c r="A3114" t="s">
        <v>112</v>
      </c>
      <c r="B3114" s="5">
        <f>200/1000*B3109</f>
        <v>0.17800000000000002</v>
      </c>
      <c r="C3114" s="3" t="s">
        <v>51</v>
      </c>
      <c r="D3114" t="s">
        <v>14</v>
      </c>
      <c r="F3114" t="s">
        <v>15</v>
      </c>
      <c r="G3114" t="s">
        <v>28</v>
      </c>
      <c r="H3114" t="s">
        <v>115</v>
      </c>
      <c r="I3114" t="s">
        <v>114</v>
      </c>
    </row>
    <row r="3115" spans="1:9" ht="15.6" x14ac:dyDescent="0.3">
      <c r="A3115" s="4" t="s">
        <v>62</v>
      </c>
      <c r="B3115" s="5">
        <f>4/1000*B3109</f>
        <v>3.5600000000000002E-3</v>
      </c>
      <c r="C3115" t="s">
        <v>69</v>
      </c>
      <c r="D3115" t="s">
        <v>14</v>
      </c>
      <c r="F3115" t="s">
        <v>15</v>
      </c>
      <c r="G3115" t="s">
        <v>28</v>
      </c>
      <c r="H3115" s="4" t="s">
        <v>62</v>
      </c>
      <c r="I3115" t="s">
        <v>122</v>
      </c>
    </row>
    <row r="3116" spans="1:9" x14ac:dyDescent="0.3">
      <c r="A3116" t="s">
        <v>117</v>
      </c>
      <c r="B3116" s="5">
        <f>46*1.25/1000*B3109</f>
        <v>5.1175000000000005E-2</v>
      </c>
      <c r="C3116" s="3" t="s">
        <v>51</v>
      </c>
      <c r="D3116" t="s">
        <v>14</v>
      </c>
      <c r="F3116" t="s">
        <v>15</v>
      </c>
      <c r="G3116" t="s">
        <v>28</v>
      </c>
      <c r="H3116" t="s">
        <v>118</v>
      </c>
      <c r="I3116" t="s">
        <v>123</v>
      </c>
    </row>
    <row r="3117" spans="1:9" x14ac:dyDescent="0.3">
      <c r="B3117" s="5"/>
      <c r="C3117" s="3"/>
    </row>
    <row r="3119" spans="1:9" x14ac:dyDescent="0.3">
      <c r="A3119" s="2" t="s">
        <v>0</v>
      </c>
      <c r="B3119" s="2" t="s">
        <v>13</v>
      </c>
    </row>
    <row r="3120" spans="1:9" x14ac:dyDescent="0.3">
      <c r="A3120" t="s">
        <v>1</v>
      </c>
      <c r="B3120">
        <v>1</v>
      </c>
    </row>
    <row r="3121" spans="1:8" x14ac:dyDescent="0.3">
      <c r="A3121" t="s">
        <v>46</v>
      </c>
      <c r="B3121" t="s">
        <v>47</v>
      </c>
    </row>
    <row r="3122" spans="1:8" x14ac:dyDescent="0.3">
      <c r="A3122" t="s">
        <v>2</v>
      </c>
      <c r="B3122" t="s">
        <v>16</v>
      </c>
    </row>
    <row r="3123" spans="1:8" x14ac:dyDescent="0.3">
      <c r="A3123" t="s">
        <v>4</v>
      </c>
      <c r="B3123" t="s">
        <v>5</v>
      </c>
    </row>
    <row r="3124" spans="1:8" x14ac:dyDescent="0.3">
      <c r="A3124" t="s">
        <v>6</v>
      </c>
      <c r="B3124" t="s">
        <v>14</v>
      </c>
    </row>
    <row r="3125" spans="1:8" x14ac:dyDescent="0.3">
      <c r="A3125" t="s">
        <v>26</v>
      </c>
      <c r="B3125" t="s">
        <v>79</v>
      </c>
    </row>
    <row r="3126" spans="1:8" x14ac:dyDescent="0.3">
      <c r="A3126" t="s">
        <v>11</v>
      </c>
      <c r="B3126" t="s">
        <v>69</v>
      </c>
    </row>
    <row r="3127" spans="1:8" x14ac:dyDescent="0.3">
      <c r="A3127" s="2" t="s">
        <v>8</v>
      </c>
    </row>
    <row r="3128" spans="1:8" x14ac:dyDescent="0.3">
      <c r="A3128" s="2" t="s">
        <v>9</v>
      </c>
      <c r="B3128" s="2" t="s">
        <v>10</v>
      </c>
      <c r="C3128" s="2" t="s">
        <v>11</v>
      </c>
      <c r="D3128" s="2" t="s">
        <v>6</v>
      </c>
      <c r="E3128" s="2" t="s">
        <v>12</v>
      </c>
      <c r="F3128" s="2" t="s">
        <v>4</v>
      </c>
      <c r="G3128" s="2" t="s">
        <v>2</v>
      </c>
      <c r="H3128" s="2" t="s">
        <v>25</v>
      </c>
    </row>
    <row r="3129" spans="1:8" x14ac:dyDescent="0.3">
      <c r="A3129" t="s">
        <v>48</v>
      </c>
      <c r="B3129">
        <v>1</v>
      </c>
      <c r="C3129" t="s">
        <v>69</v>
      </c>
      <c r="D3129" t="s">
        <v>14</v>
      </c>
      <c r="F3129" t="s">
        <v>15</v>
      </c>
      <c r="G3129" t="s">
        <v>49</v>
      </c>
      <c r="H3129" t="s">
        <v>3</v>
      </c>
    </row>
    <row r="3130" spans="1:8" x14ac:dyDescent="0.3">
      <c r="A3130" t="s">
        <v>13</v>
      </c>
      <c r="B3130">
        <v>1</v>
      </c>
      <c r="C3130" t="s">
        <v>69</v>
      </c>
      <c r="D3130" t="s">
        <v>14</v>
      </c>
      <c r="F3130" t="s">
        <v>21</v>
      </c>
      <c r="G3130" t="s">
        <v>16</v>
      </c>
      <c r="H3130" t="s">
        <v>3</v>
      </c>
    </row>
    <row r="3131" spans="1:8" x14ac:dyDescent="0.3">
      <c r="A3131" t="s">
        <v>50</v>
      </c>
      <c r="B3131">
        <v>3.5098030277376187</v>
      </c>
      <c r="C3131" t="s">
        <v>51</v>
      </c>
      <c r="D3131" t="s">
        <v>17</v>
      </c>
      <c r="F3131" t="s">
        <v>15</v>
      </c>
      <c r="G3131" t="s">
        <v>52</v>
      </c>
      <c r="H3131" t="s">
        <v>28</v>
      </c>
    </row>
    <row r="3132" spans="1:8" x14ac:dyDescent="0.3">
      <c r="A3132" t="s">
        <v>78</v>
      </c>
      <c r="B3132">
        <v>0.13206758828730655</v>
      </c>
      <c r="D3132" t="s">
        <v>14</v>
      </c>
      <c r="E3132" t="s">
        <v>18</v>
      </c>
      <c r="F3132" t="s">
        <v>19</v>
      </c>
      <c r="H3132" t="s">
        <v>27</v>
      </c>
    </row>
    <row r="3133" spans="1:8" x14ac:dyDescent="0.3">
      <c r="A3133" t="s">
        <v>53</v>
      </c>
      <c r="B3133">
        <v>1.6694063119110985E-6</v>
      </c>
      <c r="D3133" t="s">
        <v>14</v>
      </c>
      <c r="E3133" t="s">
        <v>18</v>
      </c>
      <c r="F3133" t="s">
        <v>19</v>
      </c>
      <c r="H3133" t="s">
        <v>27</v>
      </c>
    </row>
    <row r="3134" spans="1:8" x14ac:dyDescent="0.3">
      <c r="A3134" t="s">
        <v>20</v>
      </c>
      <c r="B3134">
        <v>12.456827894327896</v>
      </c>
      <c r="C3134" t="s">
        <v>29</v>
      </c>
      <c r="D3134" t="s">
        <v>6</v>
      </c>
      <c r="F3134" t="s">
        <v>15</v>
      </c>
      <c r="G3134" t="s">
        <v>20</v>
      </c>
      <c r="H3134" t="s">
        <v>3</v>
      </c>
    </row>
    <row r="3136" spans="1:8" ht="15.6" x14ac:dyDescent="0.3">
      <c r="A3136" s="1" t="s">
        <v>0</v>
      </c>
      <c r="B3136" s="2" t="s">
        <v>48</v>
      </c>
    </row>
    <row r="3137" spans="1:8" x14ac:dyDescent="0.3">
      <c r="A3137" t="s">
        <v>1</v>
      </c>
      <c r="B3137">
        <v>1</v>
      </c>
    </row>
    <row r="3138" spans="1:8" x14ac:dyDescent="0.3">
      <c r="A3138" t="s">
        <v>2</v>
      </c>
      <c r="B3138" t="s">
        <v>49</v>
      </c>
    </row>
    <row r="3139" spans="1:8" x14ac:dyDescent="0.3">
      <c r="A3139" t="s">
        <v>4</v>
      </c>
      <c r="B3139" t="s">
        <v>5</v>
      </c>
    </row>
    <row r="3140" spans="1:8" x14ac:dyDescent="0.3">
      <c r="A3140" t="s">
        <v>6</v>
      </c>
      <c r="B3140" t="s">
        <v>14</v>
      </c>
    </row>
    <row r="3141" spans="1:8" x14ac:dyDescent="0.3">
      <c r="A3141" t="s">
        <v>26</v>
      </c>
      <c r="B3141" t="s">
        <v>79</v>
      </c>
    </row>
    <row r="3142" spans="1:8" x14ac:dyDescent="0.3">
      <c r="A3142" t="s">
        <v>11</v>
      </c>
      <c r="B3142" t="s">
        <v>69</v>
      </c>
    </row>
    <row r="3143" spans="1:8" ht="15.6" x14ac:dyDescent="0.3">
      <c r="A3143" s="1" t="s">
        <v>8</v>
      </c>
    </row>
    <row r="3144" spans="1:8" x14ac:dyDescent="0.3">
      <c r="A3144" t="s">
        <v>9</v>
      </c>
      <c r="B3144" t="s">
        <v>10</v>
      </c>
      <c r="C3144" t="s">
        <v>11</v>
      </c>
      <c r="D3144" t="s">
        <v>6</v>
      </c>
      <c r="E3144" t="s">
        <v>12</v>
      </c>
      <c r="F3144" t="s">
        <v>4</v>
      </c>
      <c r="G3144" t="s">
        <v>2</v>
      </c>
      <c r="H3144" t="s">
        <v>25</v>
      </c>
    </row>
    <row r="3145" spans="1:8" x14ac:dyDescent="0.3">
      <c r="A3145" t="s">
        <v>20</v>
      </c>
      <c r="B3145">
        <f>12.89</f>
        <v>12.89</v>
      </c>
      <c r="C3145" t="s">
        <v>29</v>
      </c>
      <c r="D3145" t="s">
        <v>6</v>
      </c>
      <c r="F3145" t="s">
        <v>15</v>
      </c>
      <c r="G3145" t="s">
        <v>20</v>
      </c>
      <c r="H3145" t="s">
        <v>3</v>
      </c>
    </row>
    <row r="3146" spans="1:8" x14ac:dyDescent="0.3">
      <c r="A3146" t="s">
        <v>48</v>
      </c>
      <c r="B3146">
        <v>1</v>
      </c>
      <c r="C3146" t="s">
        <v>69</v>
      </c>
      <c r="D3146" t="s">
        <v>14</v>
      </c>
      <c r="F3146" t="s">
        <v>21</v>
      </c>
      <c r="G3146" t="s">
        <v>49</v>
      </c>
      <c r="H3146" t="s">
        <v>3</v>
      </c>
    </row>
    <row r="3147" spans="1:8" x14ac:dyDescent="0.3">
      <c r="A3147" t="s">
        <v>75</v>
      </c>
      <c r="B3147" s="5">
        <f>((3090000*1000)/44900000)</f>
        <v>68.819599109131403</v>
      </c>
      <c r="C3147" t="s">
        <v>51</v>
      </c>
      <c r="D3147" t="s">
        <v>14</v>
      </c>
      <c r="F3147" t="s">
        <v>15</v>
      </c>
      <c r="G3147" t="s">
        <v>76</v>
      </c>
      <c r="H3147" t="s">
        <v>28</v>
      </c>
    </row>
    <row r="3148" spans="1:8" x14ac:dyDescent="0.3">
      <c r="A3148" t="s">
        <v>22</v>
      </c>
      <c r="B3148" s="5">
        <f>(13600*1000)/44900000</f>
        <v>0.30289532293986637</v>
      </c>
      <c r="C3148" t="s">
        <v>69</v>
      </c>
      <c r="D3148" t="s">
        <v>7</v>
      </c>
      <c r="F3148" t="s">
        <v>15</v>
      </c>
      <c r="G3148" t="s">
        <v>24</v>
      </c>
      <c r="H3148" t="s">
        <v>28</v>
      </c>
    </row>
    <row r="3149" spans="1:8" x14ac:dyDescent="0.3">
      <c r="A3149" t="s">
        <v>55</v>
      </c>
      <c r="B3149" s="5">
        <f>356/44900000</f>
        <v>7.9287305122494425E-6</v>
      </c>
      <c r="C3149" t="s">
        <v>31</v>
      </c>
      <c r="D3149" t="s">
        <v>14</v>
      </c>
      <c r="F3149" t="s">
        <v>15</v>
      </c>
      <c r="G3149" t="s">
        <v>56</v>
      </c>
      <c r="H3149" t="s">
        <v>28</v>
      </c>
    </row>
    <row r="3150" spans="1:8" x14ac:dyDescent="0.3">
      <c r="A3150" t="s">
        <v>57</v>
      </c>
      <c r="B3150" s="5">
        <f>949/44900000</f>
        <v>2.11358574610245E-5</v>
      </c>
      <c r="C3150" t="s">
        <v>31</v>
      </c>
      <c r="D3150" t="s">
        <v>14</v>
      </c>
      <c r="F3150" t="s">
        <v>15</v>
      </c>
      <c r="G3150" t="s">
        <v>58</v>
      </c>
      <c r="H3150" t="s">
        <v>28</v>
      </c>
    </row>
    <row r="3151" spans="1:8" x14ac:dyDescent="0.3">
      <c r="A3151" t="s">
        <v>59</v>
      </c>
      <c r="B3151" s="5">
        <f>178/44900000</f>
        <v>3.9643652561247212E-6</v>
      </c>
      <c r="C3151" t="s">
        <v>60</v>
      </c>
      <c r="D3151" t="s">
        <v>14</v>
      </c>
      <c r="F3151" t="s">
        <v>15</v>
      </c>
      <c r="G3151" t="s">
        <v>61</v>
      </c>
      <c r="H3151" t="s">
        <v>28</v>
      </c>
    </row>
    <row r="3152" spans="1:8" ht="15.6" x14ac:dyDescent="0.3">
      <c r="A3152" s="4" t="s">
        <v>62</v>
      </c>
      <c r="B3152" s="5">
        <f>6240000/44900000</f>
        <v>0.13897550111358575</v>
      </c>
      <c r="C3152" t="s">
        <v>69</v>
      </c>
      <c r="D3152" t="s">
        <v>14</v>
      </c>
      <c r="F3152" t="s">
        <v>15</v>
      </c>
      <c r="G3152" s="4" t="s">
        <v>62</v>
      </c>
      <c r="H3152" t="s">
        <v>3</v>
      </c>
    </row>
    <row r="3153" spans="1:11" ht="15.6" x14ac:dyDescent="0.3">
      <c r="A3153" s="4" t="s">
        <v>63</v>
      </c>
      <c r="B3153" s="5">
        <f>75900000/44900000</f>
        <v>1.6904231625835189</v>
      </c>
      <c r="C3153" t="s">
        <v>29</v>
      </c>
      <c r="D3153" t="s">
        <v>14</v>
      </c>
      <c r="F3153" t="s">
        <v>15</v>
      </c>
      <c r="G3153" s="4" t="s">
        <v>63</v>
      </c>
      <c r="H3153" t="s">
        <v>3</v>
      </c>
    </row>
    <row r="3154" spans="1:11" ht="15.6" x14ac:dyDescent="0.3">
      <c r="A3154" s="4"/>
      <c r="B3154" s="5"/>
      <c r="G3154" s="4"/>
    </row>
    <row r="3155" spans="1:11" ht="15.6" x14ac:dyDescent="0.3">
      <c r="A3155" s="1" t="s">
        <v>0</v>
      </c>
      <c r="B3155" s="1" t="s">
        <v>167</v>
      </c>
    </row>
    <row r="3156" spans="1:11" x14ac:dyDescent="0.3">
      <c r="A3156" t="s">
        <v>11</v>
      </c>
      <c r="B3156" t="s">
        <v>68</v>
      </c>
    </row>
    <row r="3157" spans="1:11" x14ac:dyDescent="0.3">
      <c r="A3157" t="s">
        <v>1</v>
      </c>
      <c r="B3157">
        <v>1</v>
      </c>
    </row>
    <row r="3158" spans="1:11" ht="15.6" x14ac:dyDescent="0.3">
      <c r="A3158" t="s">
        <v>2</v>
      </c>
      <c r="B3158" s="4" t="s">
        <v>105</v>
      </c>
    </row>
    <row r="3159" spans="1:11" x14ac:dyDescent="0.3">
      <c r="A3159" t="s">
        <v>4</v>
      </c>
      <c r="B3159" t="s">
        <v>5</v>
      </c>
    </row>
    <row r="3160" spans="1:11" x14ac:dyDescent="0.3">
      <c r="A3160" t="s">
        <v>6</v>
      </c>
      <c r="B3160" t="s">
        <v>14</v>
      </c>
    </row>
    <row r="3161" spans="1:11" ht="15.6" x14ac:dyDescent="0.3">
      <c r="A3161" s="1" t="s">
        <v>8</v>
      </c>
    </row>
    <row r="3162" spans="1:11" x14ac:dyDescent="0.3">
      <c r="A3162" t="s">
        <v>9</v>
      </c>
      <c r="B3162" t="s">
        <v>10</v>
      </c>
      <c r="C3162" t="s">
        <v>11</v>
      </c>
      <c r="D3162" t="s">
        <v>6</v>
      </c>
      <c r="E3162" t="s">
        <v>12</v>
      </c>
      <c r="F3162" t="s">
        <v>4</v>
      </c>
      <c r="G3162" t="s">
        <v>85</v>
      </c>
      <c r="H3162" t="s">
        <v>86</v>
      </c>
      <c r="I3162" t="s">
        <v>87</v>
      </c>
      <c r="J3162" t="s">
        <v>46</v>
      </c>
      <c r="K3162" t="s">
        <v>2</v>
      </c>
    </row>
    <row r="3163" spans="1:11" x14ac:dyDescent="0.3">
      <c r="A3163" s="3" t="s">
        <v>167</v>
      </c>
      <c r="B3163" s="3">
        <v>1</v>
      </c>
      <c r="C3163" t="s">
        <v>68</v>
      </c>
      <c r="D3163" s="3" t="s">
        <v>14</v>
      </c>
      <c r="E3163" s="3"/>
      <c r="F3163" s="3" t="s">
        <v>21</v>
      </c>
      <c r="G3163" s="3"/>
      <c r="H3163" s="3"/>
      <c r="I3163" s="3">
        <v>100</v>
      </c>
      <c r="J3163" s="3" t="s">
        <v>88</v>
      </c>
      <c r="K3163" s="3" t="s">
        <v>105</v>
      </c>
    </row>
    <row r="3164" spans="1:11" x14ac:dyDescent="0.3">
      <c r="A3164" s="3" t="s">
        <v>142</v>
      </c>
      <c r="B3164" s="3">
        <v>1.00057</v>
      </c>
      <c r="C3164" t="s">
        <v>68</v>
      </c>
      <c r="D3164" s="3" t="s">
        <v>14</v>
      </c>
      <c r="E3164" s="3"/>
      <c r="F3164" s="3" t="s">
        <v>15</v>
      </c>
      <c r="G3164" s="3"/>
      <c r="H3164" s="3"/>
      <c r="I3164" s="3"/>
      <c r="J3164" s="3"/>
      <c r="K3164" s="3" t="s">
        <v>80</v>
      </c>
    </row>
    <row r="3165" spans="1:11" x14ac:dyDescent="0.3">
      <c r="A3165" t="s">
        <v>22</v>
      </c>
      <c r="B3165" s="3">
        <v>6.7000000000000002E-3</v>
      </c>
      <c r="C3165" t="s">
        <v>68</v>
      </c>
      <c r="D3165" s="3" t="s">
        <v>7</v>
      </c>
      <c r="E3165" s="3"/>
      <c r="F3165" s="3" t="s">
        <v>15</v>
      </c>
      <c r="G3165" s="3"/>
      <c r="H3165" s="3"/>
      <c r="I3165" s="3"/>
      <c r="J3165" s="3"/>
      <c r="K3165" s="3" t="s">
        <v>24</v>
      </c>
    </row>
    <row r="3166" spans="1:11" x14ac:dyDescent="0.3">
      <c r="A3166" s="3" t="s">
        <v>89</v>
      </c>
      <c r="B3166" s="3">
        <v>-1.6799999999999999E-4</v>
      </c>
      <c r="C3166" t="s">
        <v>51</v>
      </c>
      <c r="D3166" s="3" t="s">
        <v>14</v>
      </c>
      <c r="E3166" s="3"/>
      <c r="F3166" s="3" t="s">
        <v>15</v>
      </c>
      <c r="G3166" s="3"/>
      <c r="H3166" s="3"/>
      <c r="I3166" s="3"/>
      <c r="J3166" s="3"/>
      <c r="K3166" s="3" t="s">
        <v>90</v>
      </c>
    </row>
    <row r="3167" spans="1:11" x14ac:dyDescent="0.3">
      <c r="A3167" s="3" t="s">
        <v>91</v>
      </c>
      <c r="B3167" s="6">
        <v>5.8399999999999999E-4</v>
      </c>
      <c r="C3167" t="s">
        <v>51</v>
      </c>
      <c r="D3167" s="3" t="s">
        <v>17</v>
      </c>
      <c r="E3167" s="3"/>
      <c r="F3167" s="3" t="s">
        <v>15</v>
      </c>
      <c r="G3167" s="3"/>
      <c r="H3167" s="3"/>
      <c r="I3167" s="3"/>
      <c r="J3167" s="3"/>
      <c r="K3167" s="3" t="s">
        <v>92</v>
      </c>
    </row>
    <row r="3168" spans="1:11" x14ac:dyDescent="0.3">
      <c r="A3168" s="3" t="s">
        <v>93</v>
      </c>
      <c r="B3168" s="6">
        <v>2.5999999999999998E-10</v>
      </c>
      <c r="C3168" t="s">
        <v>51</v>
      </c>
      <c r="D3168" s="3" t="s">
        <v>6</v>
      </c>
      <c r="E3168" s="3"/>
      <c r="F3168" s="3" t="s">
        <v>15</v>
      </c>
      <c r="G3168" s="3"/>
      <c r="H3168" s="3"/>
      <c r="I3168" s="3"/>
      <c r="J3168" s="3"/>
      <c r="K3168" s="3" t="s">
        <v>94</v>
      </c>
    </row>
    <row r="3169" spans="1:11" x14ac:dyDescent="0.3">
      <c r="A3169" s="3" t="s">
        <v>95</v>
      </c>
      <c r="B3169" s="6">
        <v>-6.2700000000000001E-6</v>
      </c>
      <c r="C3169" t="s">
        <v>51</v>
      </c>
      <c r="D3169" s="3" t="s">
        <v>14</v>
      </c>
      <c r="E3169" s="3"/>
      <c r="F3169" s="3" t="s">
        <v>15</v>
      </c>
      <c r="G3169" s="3"/>
      <c r="H3169" s="3"/>
      <c r="I3169" s="3"/>
      <c r="J3169" s="3"/>
      <c r="K3169" s="3" t="s">
        <v>96</v>
      </c>
    </row>
    <row r="3170" spans="1:11" x14ac:dyDescent="0.3">
      <c r="A3170" s="3" t="s">
        <v>97</v>
      </c>
      <c r="B3170" s="6">
        <v>-7.4999999999999993E-5</v>
      </c>
      <c r="C3170" t="s">
        <v>51</v>
      </c>
      <c r="D3170" s="3" t="s">
        <v>39</v>
      </c>
      <c r="E3170" s="3"/>
      <c r="F3170" s="3" t="s">
        <v>15</v>
      </c>
      <c r="G3170" s="3"/>
      <c r="H3170" s="3"/>
      <c r="I3170" s="3"/>
      <c r="J3170" s="3"/>
      <c r="K3170" s="3" t="s">
        <v>98</v>
      </c>
    </row>
    <row r="3171" spans="1:11" x14ac:dyDescent="0.3">
      <c r="A3171" s="3" t="s">
        <v>82</v>
      </c>
      <c r="B3171" s="6">
        <v>6.8900000000000005E-4</v>
      </c>
      <c r="C3171" t="s">
        <v>51</v>
      </c>
      <c r="D3171" s="3" t="s">
        <v>14</v>
      </c>
      <c r="E3171" s="3"/>
      <c r="F3171" s="3" t="s">
        <v>15</v>
      </c>
      <c r="G3171" s="3"/>
      <c r="H3171" s="3"/>
      <c r="I3171" s="3"/>
      <c r="J3171" s="3"/>
      <c r="K3171" s="3" t="s">
        <v>84</v>
      </c>
    </row>
    <row r="3172" spans="1:11" x14ac:dyDescent="0.3">
      <c r="A3172" s="3" t="s">
        <v>99</v>
      </c>
      <c r="B3172" s="3">
        <v>3.3599999999999998E-2</v>
      </c>
      <c r="C3172" t="s">
        <v>51</v>
      </c>
      <c r="D3172" s="3" t="s">
        <v>100</v>
      </c>
      <c r="E3172" s="3"/>
      <c r="F3172" s="3" t="s">
        <v>15</v>
      </c>
      <c r="G3172" s="3"/>
      <c r="H3172" s="3"/>
      <c r="I3172" s="3"/>
      <c r="J3172" s="3"/>
      <c r="K3172" s="3" t="s">
        <v>101</v>
      </c>
    </row>
    <row r="3173" spans="1:11" x14ac:dyDescent="0.3">
      <c r="A3173" s="3" t="s">
        <v>102</v>
      </c>
      <c r="B3173" s="3">
        <v>3.2599999999999997E-2</v>
      </c>
      <c r="C3173" t="s">
        <v>51</v>
      </c>
      <c r="D3173" s="3" t="s">
        <v>100</v>
      </c>
      <c r="E3173" s="3"/>
      <c r="F3173" s="3" t="s">
        <v>15</v>
      </c>
      <c r="G3173" s="3"/>
      <c r="H3173" s="3"/>
      <c r="I3173" s="3"/>
      <c r="J3173" s="3"/>
      <c r="K3173" s="3" t="s">
        <v>103</v>
      </c>
    </row>
    <row r="3174" spans="1:11" x14ac:dyDescent="0.3">
      <c r="A3174" s="3" t="s">
        <v>107</v>
      </c>
      <c r="B3174" s="6">
        <v>-6.8899999999999999E-7</v>
      </c>
      <c r="C3174" t="s">
        <v>51</v>
      </c>
      <c r="D3174" s="3" t="s">
        <v>39</v>
      </c>
      <c r="E3174" s="3"/>
      <c r="F3174" s="3" t="s">
        <v>15</v>
      </c>
      <c r="G3174" s="3"/>
      <c r="H3174" s="3"/>
      <c r="I3174" s="3"/>
      <c r="J3174" s="3"/>
      <c r="K3174" s="3" t="s">
        <v>104</v>
      </c>
    </row>
    <row r="3175" spans="1:11" x14ac:dyDescent="0.3">
      <c r="A3175" s="3"/>
      <c r="B3175" s="6"/>
      <c r="C3175" s="3"/>
      <c r="D3175" s="3"/>
      <c r="E3175" s="3"/>
      <c r="F3175" s="3"/>
      <c r="G3175" s="3"/>
      <c r="H3175" s="3"/>
      <c r="I3175" s="3"/>
      <c r="J3175" s="3"/>
      <c r="K3175" s="3"/>
    </row>
    <row r="3176" spans="1:11" ht="15.6" x14ac:dyDescent="0.3">
      <c r="A3176" s="1" t="s">
        <v>0</v>
      </c>
      <c r="B3176" s="1" t="s">
        <v>168</v>
      </c>
    </row>
    <row r="3177" spans="1:11" x14ac:dyDescent="0.3">
      <c r="A3177" t="s">
        <v>11</v>
      </c>
      <c r="B3177" t="s">
        <v>68</v>
      </c>
    </row>
    <row r="3178" spans="1:11" x14ac:dyDescent="0.3">
      <c r="A3178" t="s">
        <v>1</v>
      </c>
      <c r="B3178">
        <v>1</v>
      </c>
    </row>
    <row r="3179" spans="1:11" ht="15.6" x14ac:dyDescent="0.3">
      <c r="A3179" t="s">
        <v>2</v>
      </c>
      <c r="B3179" s="4" t="s">
        <v>155</v>
      </c>
    </row>
    <row r="3180" spans="1:11" x14ac:dyDescent="0.3">
      <c r="A3180" t="s">
        <v>4</v>
      </c>
      <c r="B3180" t="s">
        <v>5</v>
      </c>
    </row>
    <row r="3181" spans="1:11" x14ac:dyDescent="0.3">
      <c r="A3181" t="s">
        <v>6</v>
      </c>
      <c r="B3181" t="s">
        <v>14</v>
      </c>
    </row>
    <row r="3182" spans="1:11" ht="15.6" x14ac:dyDescent="0.3">
      <c r="A3182" s="1" t="s">
        <v>8</v>
      </c>
    </row>
    <row r="3183" spans="1:11" x14ac:dyDescent="0.3">
      <c r="A3183" t="s">
        <v>9</v>
      </c>
      <c r="B3183" t="s">
        <v>10</v>
      </c>
      <c r="C3183" t="s">
        <v>11</v>
      </c>
      <c r="D3183" t="s">
        <v>6</v>
      </c>
      <c r="E3183" t="s">
        <v>12</v>
      </c>
      <c r="F3183" t="s">
        <v>4</v>
      </c>
      <c r="G3183" t="s">
        <v>85</v>
      </c>
      <c r="H3183" t="s">
        <v>86</v>
      </c>
      <c r="I3183" t="s">
        <v>87</v>
      </c>
      <c r="J3183" t="s">
        <v>46</v>
      </c>
      <c r="K3183" t="s">
        <v>2</v>
      </c>
    </row>
    <row r="3184" spans="1:11" ht="15.6" x14ac:dyDescent="0.3">
      <c r="A3184" s="3" t="s">
        <v>168</v>
      </c>
      <c r="B3184" s="3">
        <v>1</v>
      </c>
      <c r="C3184" t="s">
        <v>68</v>
      </c>
      <c r="D3184" t="s">
        <v>14</v>
      </c>
      <c r="E3184" s="3"/>
      <c r="F3184" t="s">
        <v>21</v>
      </c>
      <c r="G3184" s="3"/>
      <c r="H3184" s="3"/>
      <c r="I3184" s="3">
        <v>100</v>
      </c>
      <c r="J3184" s="3" t="s">
        <v>88</v>
      </c>
      <c r="K3184" s="4" t="s">
        <v>155</v>
      </c>
    </row>
    <row r="3185" spans="1:11" x14ac:dyDescent="0.3">
      <c r="A3185" s="3" t="s">
        <v>143</v>
      </c>
      <c r="B3185" s="3">
        <v>1.02</v>
      </c>
      <c r="C3185" t="s">
        <v>68</v>
      </c>
      <c r="D3185" t="s">
        <v>14</v>
      </c>
      <c r="E3185" s="3"/>
      <c r="F3185" t="s">
        <v>15</v>
      </c>
      <c r="G3185" s="3"/>
      <c r="H3185" s="3"/>
      <c r="I3185" s="3"/>
      <c r="J3185" s="3"/>
      <c r="K3185" s="3" t="s">
        <v>151</v>
      </c>
    </row>
    <row r="3186" spans="1:11" ht="15.6" x14ac:dyDescent="0.3">
      <c r="A3186" t="s">
        <v>22</v>
      </c>
      <c r="B3186">
        <f>(0.0028236*0.669)+0.208</f>
        <v>0.2098889884</v>
      </c>
      <c r="C3186" t="s">
        <v>68</v>
      </c>
      <c r="D3186" t="s">
        <v>7</v>
      </c>
      <c r="E3186" s="3"/>
      <c r="F3186" t="s">
        <v>15</v>
      </c>
      <c r="G3186" s="3"/>
      <c r="H3186" s="3"/>
      <c r="I3186" s="3"/>
      <c r="J3186" s="3"/>
      <c r="K3186" s="4" t="s">
        <v>157</v>
      </c>
    </row>
    <row r="3187" spans="1:11" x14ac:dyDescent="0.3">
      <c r="A3187" t="s">
        <v>179</v>
      </c>
      <c r="B3187">
        <f>0.061874*0.669</f>
        <v>4.1393706000000002E-2</v>
      </c>
      <c r="C3187" t="s">
        <v>51</v>
      </c>
      <c r="D3187" t="s">
        <v>17</v>
      </c>
      <c r="E3187" s="3"/>
      <c r="F3187" t="s">
        <v>15</v>
      </c>
      <c r="G3187" s="3"/>
      <c r="H3187" s="3"/>
      <c r="I3187" s="3"/>
      <c r="J3187" s="3"/>
      <c r="K3187" t="s">
        <v>92</v>
      </c>
    </row>
    <row r="3188" spans="1:11" x14ac:dyDescent="0.3">
      <c r="A3188" t="s">
        <v>158</v>
      </c>
      <c r="B3188">
        <f>0.000000034944*0.669</f>
        <v>2.3377536E-8</v>
      </c>
      <c r="C3188" t="s">
        <v>51</v>
      </c>
      <c r="D3188" t="s">
        <v>159</v>
      </c>
      <c r="E3188" s="3"/>
      <c r="F3188" t="s">
        <v>15</v>
      </c>
      <c r="G3188" s="3"/>
      <c r="H3188" s="3"/>
      <c r="I3188" s="3"/>
      <c r="J3188" s="3"/>
      <c r="K3188" t="s">
        <v>160</v>
      </c>
    </row>
    <row r="3189" spans="1:11" x14ac:dyDescent="0.3">
      <c r="A3189" t="s">
        <v>161</v>
      </c>
      <c r="B3189" s="8">
        <v>8.4800000000000005E-8</v>
      </c>
      <c r="C3189" t="s">
        <v>31</v>
      </c>
      <c r="D3189" t="s">
        <v>6</v>
      </c>
      <c r="E3189" s="3"/>
      <c r="F3189" t="s">
        <v>15</v>
      </c>
      <c r="G3189" s="3"/>
      <c r="H3189" s="3"/>
      <c r="I3189" s="3"/>
      <c r="J3189" s="3"/>
      <c r="K3189" t="s">
        <v>162</v>
      </c>
    </row>
    <row r="3190" spans="1:11" x14ac:dyDescent="0.3">
      <c r="A3190" t="s">
        <v>163</v>
      </c>
      <c r="B3190">
        <f>(0.00000521*0.669)+0.000010376</f>
        <v>1.386149E-5</v>
      </c>
      <c r="C3190" s="3"/>
      <c r="D3190" t="s">
        <v>14</v>
      </c>
      <c r="E3190" t="s">
        <v>18</v>
      </c>
      <c r="F3190" t="s">
        <v>19</v>
      </c>
      <c r="G3190" s="3"/>
      <c r="H3190" s="3"/>
      <c r="I3190" s="3"/>
      <c r="J3190" s="3"/>
      <c r="K3190" s="3"/>
    </row>
    <row r="3191" spans="1:11" x14ac:dyDescent="0.3">
      <c r="A3191" t="s">
        <v>164</v>
      </c>
      <c r="B3191">
        <f>(0.000000000597*0.669)+0.000000004</f>
        <v>4.3993930000000006E-9</v>
      </c>
      <c r="C3191" s="3"/>
      <c r="D3191" t="s">
        <v>14</v>
      </c>
      <c r="E3191" t="s">
        <v>18</v>
      </c>
      <c r="F3191" t="s">
        <v>19</v>
      </c>
      <c r="G3191" s="3"/>
      <c r="H3191" s="3"/>
      <c r="I3191" s="3"/>
      <c r="J3191" s="3"/>
      <c r="K3191" s="3"/>
    </row>
    <row r="3192" spans="1:11" x14ac:dyDescent="0.3">
      <c r="A3192" t="s">
        <v>165</v>
      </c>
      <c r="B3192">
        <f>(0.00018*0.669)+0.00018</f>
        <v>3.0042000000000003E-4</v>
      </c>
      <c r="C3192" s="3"/>
      <c r="D3192" t="s">
        <v>14</v>
      </c>
      <c r="E3192" t="s">
        <v>18</v>
      </c>
      <c r="F3192" t="s">
        <v>19</v>
      </c>
      <c r="G3192" s="3"/>
      <c r="H3192" s="3"/>
      <c r="I3192" s="3"/>
      <c r="J3192" s="3"/>
      <c r="K3192" s="3"/>
    </row>
    <row r="3193" spans="1:11" x14ac:dyDescent="0.3">
      <c r="A3193" t="s">
        <v>166</v>
      </c>
      <c r="B3193">
        <f>0.0000018*0.669</f>
        <v>1.2042E-6</v>
      </c>
      <c r="C3193" s="3"/>
      <c r="D3193" t="s">
        <v>14</v>
      </c>
      <c r="E3193" t="s">
        <v>18</v>
      </c>
      <c r="F3193" t="s">
        <v>19</v>
      </c>
      <c r="G3193" s="3"/>
      <c r="H3193" s="3"/>
      <c r="I3193" s="3"/>
      <c r="J3193" s="3"/>
      <c r="K3193" s="3"/>
    </row>
    <row r="3194" spans="1:11" x14ac:dyDescent="0.3">
      <c r="A3194" s="3"/>
      <c r="B3194" s="6"/>
      <c r="C3194" s="3"/>
      <c r="D3194" s="3"/>
      <c r="E3194" s="3"/>
      <c r="F3194" s="3"/>
      <c r="G3194" s="3"/>
      <c r="H3194" s="3"/>
      <c r="I3194" s="3"/>
      <c r="J3194" s="3"/>
      <c r="K3194" s="3"/>
    </row>
    <row r="3195" spans="1:11" ht="15.6" x14ac:dyDescent="0.3">
      <c r="A3195" s="1" t="s">
        <v>0</v>
      </c>
      <c r="B3195" s="1" t="s">
        <v>169</v>
      </c>
    </row>
    <row r="3196" spans="1:11" x14ac:dyDescent="0.3">
      <c r="A3196" t="s">
        <v>11</v>
      </c>
      <c r="B3196" t="s">
        <v>68</v>
      </c>
    </row>
    <row r="3197" spans="1:11" x14ac:dyDescent="0.3">
      <c r="A3197" t="s">
        <v>1</v>
      </c>
      <c r="B3197">
        <v>1</v>
      </c>
    </row>
    <row r="3198" spans="1:11" ht="15.6" x14ac:dyDescent="0.3">
      <c r="A3198" t="s">
        <v>2</v>
      </c>
      <c r="B3198" s="4" t="s">
        <v>105</v>
      </c>
    </row>
    <row r="3199" spans="1:11" x14ac:dyDescent="0.3">
      <c r="A3199" t="s">
        <v>4</v>
      </c>
      <c r="B3199" t="s">
        <v>5</v>
      </c>
    </row>
    <row r="3200" spans="1:11" x14ac:dyDescent="0.3">
      <c r="A3200" t="s">
        <v>6</v>
      </c>
      <c r="B3200" t="s">
        <v>14</v>
      </c>
    </row>
    <row r="3201" spans="1:11" ht="15.6" x14ac:dyDescent="0.3">
      <c r="A3201" s="1" t="s">
        <v>8</v>
      </c>
    </row>
    <row r="3202" spans="1:11" x14ac:dyDescent="0.3">
      <c r="A3202" t="s">
        <v>9</v>
      </c>
      <c r="B3202" t="s">
        <v>10</v>
      </c>
      <c r="C3202" t="s">
        <v>11</v>
      </c>
      <c r="D3202" t="s">
        <v>6</v>
      </c>
      <c r="E3202" t="s">
        <v>12</v>
      </c>
      <c r="F3202" t="s">
        <v>4</v>
      </c>
      <c r="G3202" t="s">
        <v>85</v>
      </c>
      <c r="H3202" t="s">
        <v>86</v>
      </c>
      <c r="I3202" t="s">
        <v>87</v>
      </c>
      <c r="J3202" t="s">
        <v>46</v>
      </c>
      <c r="K3202" t="s">
        <v>2</v>
      </c>
    </row>
    <row r="3203" spans="1:11" x14ac:dyDescent="0.3">
      <c r="A3203" s="3" t="s">
        <v>169</v>
      </c>
      <c r="B3203" s="3">
        <v>1</v>
      </c>
      <c r="C3203" t="s">
        <v>68</v>
      </c>
      <c r="D3203" s="3" t="s">
        <v>14</v>
      </c>
      <c r="E3203" s="3"/>
      <c r="F3203" s="3" t="s">
        <v>21</v>
      </c>
      <c r="G3203" s="3"/>
      <c r="H3203" s="3"/>
      <c r="I3203" s="3">
        <v>100</v>
      </c>
      <c r="J3203" s="3" t="s">
        <v>88</v>
      </c>
      <c r="K3203" s="3" t="s">
        <v>105</v>
      </c>
    </row>
    <row r="3204" spans="1:11" x14ac:dyDescent="0.3">
      <c r="A3204" s="3" t="s">
        <v>140</v>
      </c>
      <c r="B3204" s="3">
        <v>1.00057</v>
      </c>
      <c r="C3204" t="s">
        <v>68</v>
      </c>
      <c r="D3204" s="3" t="s">
        <v>14</v>
      </c>
      <c r="E3204" s="3"/>
      <c r="F3204" s="3" t="s">
        <v>15</v>
      </c>
      <c r="G3204" s="3"/>
      <c r="H3204" s="3"/>
      <c r="I3204" s="3"/>
      <c r="J3204" s="3"/>
      <c r="K3204" s="3" t="s">
        <v>80</v>
      </c>
    </row>
    <row r="3205" spans="1:11" x14ac:dyDescent="0.3">
      <c r="A3205" t="s">
        <v>22</v>
      </c>
      <c r="B3205" s="3">
        <v>6.7000000000000002E-3</v>
      </c>
      <c r="C3205" t="s">
        <v>68</v>
      </c>
      <c r="D3205" s="3" t="s">
        <v>7</v>
      </c>
      <c r="E3205" s="3"/>
      <c r="F3205" s="3" t="s">
        <v>15</v>
      </c>
      <c r="G3205" s="3"/>
      <c r="H3205" s="3"/>
      <c r="I3205" s="3"/>
      <c r="J3205" s="3"/>
      <c r="K3205" s="3" t="s">
        <v>24</v>
      </c>
    </row>
    <row r="3206" spans="1:11" x14ac:dyDescent="0.3">
      <c r="A3206" s="3" t="s">
        <v>89</v>
      </c>
      <c r="B3206" s="3">
        <v>-1.6799999999999999E-4</v>
      </c>
      <c r="C3206" s="3" t="s">
        <v>51</v>
      </c>
      <c r="D3206" s="3" t="s">
        <v>14</v>
      </c>
      <c r="E3206" s="3"/>
      <c r="F3206" s="3" t="s">
        <v>15</v>
      </c>
      <c r="G3206" s="3"/>
      <c r="H3206" s="3"/>
      <c r="I3206" s="3"/>
      <c r="J3206" s="3"/>
      <c r="K3206" s="3" t="s">
        <v>90</v>
      </c>
    </row>
    <row r="3207" spans="1:11" x14ac:dyDescent="0.3">
      <c r="A3207" s="3" t="s">
        <v>91</v>
      </c>
      <c r="B3207" s="6">
        <v>5.8399999999999999E-4</v>
      </c>
      <c r="C3207" s="3" t="s">
        <v>51</v>
      </c>
      <c r="D3207" s="3" t="s">
        <v>17</v>
      </c>
      <c r="E3207" s="3"/>
      <c r="F3207" s="3" t="s">
        <v>15</v>
      </c>
      <c r="G3207" s="3"/>
      <c r="H3207" s="3"/>
      <c r="I3207" s="3"/>
      <c r="J3207" s="3"/>
      <c r="K3207" s="3" t="s">
        <v>92</v>
      </c>
    </row>
    <row r="3208" spans="1:11" x14ac:dyDescent="0.3">
      <c r="A3208" s="3" t="s">
        <v>93</v>
      </c>
      <c r="B3208" s="6">
        <v>2.5999999999999998E-10</v>
      </c>
      <c r="C3208" s="3" t="s">
        <v>51</v>
      </c>
      <c r="D3208" s="3" t="s">
        <v>6</v>
      </c>
      <c r="E3208" s="3"/>
      <c r="F3208" s="3" t="s">
        <v>15</v>
      </c>
      <c r="G3208" s="3"/>
      <c r="H3208" s="3"/>
      <c r="I3208" s="3"/>
      <c r="J3208" s="3"/>
      <c r="K3208" s="3" t="s">
        <v>94</v>
      </c>
    </row>
    <row r="3209" spans="1:11" x14ac:dyDescent="0.3">
      <c r="A3209" s="3" t="s">
        <v>95</v>
      </c>
      <c r="B3209" s="6">
        <v>-6.2700000000000001E-6</v>
      </c>
      <c r="C3209" s="3" t="s">
        <v>51</v>
      </c>
      <c r="D3209" s="3" t="s">
        <v>14</v>
      </c>
      <c r="E3209" s="3"/>
      <c r="F3209" s="3" t="s">
        <v>15</v>
      </c>
      <c r="G3209" s="3"/>
      <c r="H3209" s="3"/>
      <c r="I3209" s="3"/>
      <c r="J3209" s="3"/>
      <c r="K3209" s="3" t="s">
        <v>96</v>
      </c>
    </row>
    <row r="3210" spans="1:11" x14ac:dyDescent="0.3">
      <c r="A3210" s="3" t="s">
        <v>97</v>
      </c>
      <c r="B3210" s="6">
        <v>-7.4999999999999993E-5</v>
      </c>
      <c r="C3210" s="3" t="s">
        <v>51</v>
      </c>
      <c r="D3210" s="3" t="s">
        <v>39</v>
      </c>
      <c r="E3210" s="3"/>
      <c r="F3210" s="3" t="s">
        <v>15</v>
      </c>
      <c r="G3210" s="3"/>
      <c r="H3210" s="3"/>
      <c r="I3210" s="3"/>
      <c r="J3210" s="3"/>
      <c r="K3210" s="3" t="s">
        <v>98</v>
      </c>
    </row>
    <row r="3211" spans="1:11" x14ac:dyDescent="0.3">
      <c r="A3211" s="3" t="s">
        <v>82</v>
      </c>
      <c r="B3211" s="6">
        <v>6.8900000000000005E-4</v>
      </c>
      <c r="C3211" s="3" t="s">
        <v>51</v>
      </c>
      <c r="D3211" s="3" t="s">
        <v>14</v>
      </c>
      <c r="E3211" s="3"/>
      <c r="F3211" s="3" t="s">
        <v>15</v>
      </c>
      <c r="G3211" s="3"/>
      <c r="H3211" s="3"/>
      <c r="I3211" s="3"/>
      <c r="J3211" s="3"/>
      <c r="K3211" s="3" t="s">
        <v>84</v>
      </c>
    </row>
    <row r="3212" spans="1:11" x14ac:dyDescent="0.3">
      <c r="A3212" s="3" t="s">
        <v>99</v>
      </c>
      <c r="B3212" s="3">
        <v>3.3599999999999998E-2</v>
      </c>
      <c r="C3212" s="3" t="s">
        <v>51</v>
      </c>
      <c r="D3212" s="3" t="s">
        <v>100</v>
      </c>
      <c r="E3212" s="3"/>
      <c r="F3212" s="3" t="s">
        <v>15</v>
      </c>
      <c r="G3212" s="3"/>
      <c r="H3212" s="3"/>
      <c r="I3212" s="3"/>
      <c r="J3212" s="3"/>
      <c r="K3212" s="3" t="s">
        <v>101</v>
      </c>
    </row>
    <row r="3213" spans="1:11" x14ac:dyDescent="0.3">
      <c r="A3213" s="3" t="s">
        <v>102</v>
      </c>
      <c r="B3213" s="3">
        <v>3.2599999999999997E-2</v>
      </c>
      <c r="C3213" s="3" t="s">
        <v>51</v>
      </c>
      <c r="D3213" s="3" t="s">
        <v>100</v>
      </c>
      <c r="E3213" s="3"/>
      <c r="F3213" s="3" t="s">
        <v>15</v>
      </c>
      <c r="G3213" s="3"/>
      <c r="H3213" s="3"/>
      <c r="I3213" s="3"/>
      <c r="J3213" s="3"/>
      <c r="K3213" s="3" t="s">
        <v>103</v>
      </c>
    </row>
    <row r="3214" spans="1:11" x14ac:dyDescent="0.3">
      <c r="A3214" s="3" t="s">
        <v>107</v>
      </c>
      <c r="B3214" s="6">
        <v>-6.8899999999999999E-7</v>
      </c>
      <c r="C3214" s="3" t="s">
        <v>51</v>
      </c>
      <c r="D3214" s="3" t="s">
        <v>39</v>
      </c>
      <c r="E3214" s="3"/>
      <c r="F3214" s="3" t="s">
        <v>15</v>
      </c>
      <c r="G3214" s="3"/>
      <c r="H3214" s="3"/>
      <c r="I3214" s="3"/>
      <c r="J3214" s="3"/>
      <c r="K3214" s="3" t="s">
        <v>104</v>
      </c>
    </row>
    <row r="3215" spans="1:11" x14ac:dyDescent="0.3">
      <c r="A3215" s="3"/>
      <c r="B3215" s="6"/>
      <c r="C3215" s="3"/>
      <c r="D3215" s="3"/>
      <c r="E3215" s="3"/>
      <c r="F3215" s="3"/>
      <c r="G3215" s="3"/>
      <c r="H3215" s="3"/>
      <c r="I3215" s="3"/>
      <c r="J3215" s="3"/>
      <c r="K3215" s="3"/>
    </row>
    <row r="3216" spans="1:11" ht="15.6" x14ac:dyDescent="0.3">
      <c r="A3216" s="1" t="s">
        <v>0</v>
      </c>
      <c r="B3216" s="1" t="s">
        <v>170</v>
      </c>
    </row>
    <row r="3217" spans="1:11" x14ac:dyDescent="0.3">
      <c r="A3217" t="s">
        <v>11</v>
      </c>
      <c r="B3217" t="s">
        <v>68</v>
      </c>
    </row>
    <row r="3218" spans="1:11" x14ac:dyDescent="0.3">
      <c r="A3218" t="s">
        <v>1</v>
      </c>
      <c r="B3218">
        <v>1</v>
      </c>
    </row>
    <row r="3219" spans="1:11" ht="15.6" x14ac:dyDescent="0.3">
      <c r="A3219" t="s">
        <v>2</v>
      </c>
      <c r="B3219" s="4" t="s">
        <v>155</v>
      </c>
    </row>
    <row r="3220" spans="1:11" x14ac:dyDescent="0.3">
      <c r="A3220" t="s">
        <v>4</v>
      </c>
      <c r="B3220" t="s">
        <v>5</v>
      </c>
    </row>
    <row r="3221" spans="1:11" x14ac:dyDescent="0.3">
      <c r="A3221" t="s">
        <v>6</v>
      </c>
      <c r="B3221" t="s">
        <v>14</v>
      </c>
    </row>
    <row r="3222" spans="1:11" ht="15.6" x14ac:dyDescent="0.3">
      <c r="A3222" s="1" t="s">
        <v>8</v>
      </c>
    </row>
    <row r="3223" spans="1:11" x14ac:dyDescent="0.3">
      <c r="A3223" t="s">
        <v>9</v>
      </c>
      <c r="B3223" t="s">
        <v>10</v>
      </c>
      <c r="C3223" t="s">
        <v>11</v>
      </c>
      <c r="D3223" t="s">
        <v>6</v>
      </c>
      <c r="E3223" t="s">
        <v>12</v>
      </c>
      <c r="F3223" t="s">
        <v>4</v>
      </c>
      <c r="G3223" t="s">
        <v>85</v>
      </c>
      <c r="H3223" t="s">
        <v>86</v>
      </c>
      <c r="I3223" t="s">
        <v>87</v>
      </c>
      <c r="J3223" t="s">
        <v>46</v>
      </c>
      <c r="K3223" t="s">
        <v>2</v>
      </c>
    </row>
    <row r="3224" spans="1:11" ht="15.6" x14ac:dyDescent="0.3">
      <c r="A3224" s="3" t="s">
        <v>170</v>
      </c>
      <c r="B3224" s="3">
        <v>1</v>
      </c>
      <c r="C3224" t="s">
        <v>68</v>
      </c>
      <c r="D3224" s="3" t="s">
        <v>14</v>
      </c>
      <c r="E3224" s="3"/>
      <c r="F3224" s="3" t="s">
        <v>21</v>
      </c>
      <c r="G3224" s="3"/>
      <c r="H3224" s="3"/>
      <c r="I3224" s="3">
        <v>100</v>
      </c>
      <c r="J3224" s="3" t="s">
        <v>88</v>
      </c>
      <c r="K3224" s="4" t="s">
        <v>155</v>
      </c>
    </row>
    <row r="3225" spans="1:11" x14ac:dyDescent="0.3">
      <c r="A3225" s="3" t="s">
        <v>141</v>
      </c>
      <c r="B3225" s="3">
        <v>1.02</v>
      </c>
      <c r="C3225" t="s">
        <v>68</v>
      </c>
      <c r="D3225" s="3" t="s">
        <v>14</v>
      </c>
      <c r="E3225" s="3"/>
      <c r="F3225" s="3" t="s">
        <v>15</v>
      </c>
      <c r="G3225" s="3"/>
      <c r="H3225" s="3"/>
      <c r="I3225" s="3"/>
      <c r="J3225" s="3"/>
      <c r="K3225" s="3" t="s">
        <v>151</v>
      </c>
    </row>
    <row r="3226" spans="1:11" ht="15.6" x14ac:dyDescent="0.3">
      <c r="A3226" t="s">
        <v>22</v>
      </c>
      <c r="B3226">
        <f>(0.0028236*0.669)+0.208</f>
        <v>0.2098889884</v>
      </c>
      <c r="C3226" t="s">
        <v>68</v>
      </c>
      <c r="D3226" t="s">
        <v>7</v>
      </c>
      <c r="E3226" s="3"/>
      <c r="F3226" t="s">
        <v>15</v>
      </c>
      <c r="G3226" s="3"/>
      <c r="H3226" s="3"/>
      <c r="I3226" s="3"/>
      <c r="J3226" s="3"/>
      <c r="K3226" s="4" t="s">
        <v>157</v>
      </c>
    </row>
    <row r="3227" spans="1:11" x14ac:dyDescent="0.3">
      <c r="A3227" t="s">
        <v>179</v>
      </c>
      <c r="B3227">
        <f>0.061874*0.669</f>
        <v>4.1393706000000002E-2</v>
      </c>
      <c r="C3227" s="3" t="s">
        <v>51</v>
      </c>
      <c r="D3227" t="s">
        <v>17</v>
      </c>
      <c r="E3227" s="3"/>
      <c r="F3227" t="s">
        <v>15</v>
      </c>
      <c r="G3227" s="3"/>
      <c r="H3227" s="3"/>
      <c r="I3227" s="3"/>
      <c r="J3227" s="3"/>
      <c r="K3227" t="s">
        <v>92</v>
      </c>
    </row>
    <row r="3228" spans="1:11" x14ac:dyDescent="0.3">
      <c r="A3228" t="s">
        <v>158</v>
      </c>
      <c r="B3228">
        <f>0.000000034944*0.669</f>
        <v>2.3377536E-8</v>
      </c>
      <c r="C3228" s="3" t="s">
        <v>51</v>
      </c>
      <c r="D3228" t="s">
        <v>159</v>
      </c>
      <c r="E3228" s="3"/>
      <c r="F3228" t="s">
        <v>15</v>
      </c>
      <c r="G3228" s="3"/>
      <c r="H3228" s="3"/>
      <c r="I3228" s="3"/>
      <c r="J3228" s="3"/>
      <c r="K3228" t="s">
        <v>160</v>
      </c>
    </row>
    <row r="3229" spans="1:11" x14ac:dyDescent="0.3">
      <c r="A3229" t="s">
        <v>161</v>
      </c>
      <c r="B3229" s="8">
        <v>8.4800000000000005E-8</v>
      </c>
      <c r="C3229" t="s">
        <v>31</v>
      </c>
      <c r="D3229" t="s">
        <v>6</v>
      </c>
      <c r="E3229" s="3"/>
      <c r="F3229" t="s">
        <v>15</v>
      </c>
      <c r="G3229" s="3"/>
      <c r="H3229" s="3"/>
      <c r="I3229" s="3"/>
      <c r="J3229" s="3"/>
      <c r="K3229" t="s">
        <v>162</v>
      </c>
    </row>
    <row r="3230" spans="1:11" x14ac:dyDescent="0.3">
      <c r="A3230" t="s">
        <v>163</v>
      </c>
      <c r="B3230">
        <f>(0.00000521*0.669)+0.000010376</f>
        <v>1.386149E-5</v>
      </c>
      <c r="C3230" s="3"/>
      <c r="D3230" t="s">
        <v>14</v>
      </c>
      <c r="E3230" t="s">
        <v>18</v>
      </c>
      <c r="F3230" t="s">
        <v>19</v>
      </c>
      <c r="G3230" s="3"/>
      <c r="H3230" s="3"/>
      <c r="I3230" s="3"/>
      <c r="J3230" s="3"/>
      <c r="K3230" s="3"/>
    </row>
    <row r="3231" spans="1:11" x14ac:dyDescent="0.3">
      <c r="A3231" t="s">
        <v>164</v>
      </c>
      <c r="B3231">
        <f>(0.000000000597*0.669)+0.000000004</f>
        <v>4.3993930000000006E-9</v>
      </c>
      <c r="C3231" s="3"/>
      <c r="D3231" t="s">
        <v>14</v>
      </c>
      <c r="E3231" t="s">
        <v>18</v>
      </c>
      <c r="F3231" t="s">
        <v>19</v>
      </c>
      <c r="G3231" s="3"/>
      <c r="H3231" s="3"/>
      <c r="I3231" s="3"/>
      <c r="J3231" s="3"/>
      <c r="K3231" s="3"/>
    </row>
    <row r="3232" spans="1:11" x14ac:dyDescent="0.3">
      <c r="A3232" t="s">
        <v>165</v>
      </c>
      <c r="B3232">
        <f>(0.00018*0.669)+0.00018</f>
        <v>3.0042000000000003E-4</v>
      </c>
      <c r="C3232" s="3"/>
      <c r="D3232" t="s">
        <v>14</v>
      </c>
      <c r="E3232" t="s">
        <v>18</v>
      </c>
      <c r="F3232" t="s">
        <v>19</v>
      </c>
      <c r="G3232" s="3"/>
      <c r="H3232" s="3"/>
      <c r="I3232" s="3"/>
      <c r="J3232" s="3"/>
      <c r="K3232" s="3"/>
    </row>
    <row r="3233" spans="1:11" x14ac:dyDescent="0.3">
      <c r="A3233" t="s">
        <v>166</v>
      </c>
      <c r="B3233">
        <f>0.0000018*0.669</f>
        <v>1.2042E-6</v>
      </c>
      <c r="C3233" s="3"/>
      <c r="D3233" t="s">
        <v>14</v>
      </c>
      <c r="E3233" t="s">
        <v>18</v>
      </c>
      <c r="F3233" t="s">
        <v>19</v>
      </c>
      <c r="G3233" s="3"/>
      <c r="H3233" s="3"/>
      <c r="I3233" s="3"/>
      <c r="J3233" s="3"/>
      <c r="K3233" s="3"/>
    </row>
    <row r="3234" spans="1:11" x14ac:dyDescent="0.3">
      <c r="A3234" s="3"/>
      <c r="B3234" s="6"/>
      <c r="C3234" s="3"/>
      <c r="D3234" s="3"/>
      <c r="E3234" s="3"/>
      <c r="F3234" s="3"/>
      <c r="G3234" s="3"/>
      <c r="H3234" s="3"/>
      <c r="I3234" s="3"/>
      <c r="J3234" s="3"/>
      <c r="K3234" s="3"/>
    </row>
    <row r="3235" spans="1:11" ht="15.6" x14ac:dyDescent="0.3">
      <c r="A3235" s="1" t="s">
        <v>0</v>
      </c>
      <c r="B3235" s="1" t="s">
        <v>171</v>
      </c>
    </row>
    <row r="3236" spans="1:11" x14ac:dyDescent="0.3">
      <c r="A3236" t="s">
        <v>11</v>
      </c>
      <c r="B3236" t="s">
        <v>68</v>
      </c>
    </row>
    <row r="3237" spans="1:11" x14ac:dyDescent="0.3">
      <c r="A3237" t="s">
        <v>1</v>
      </c>
      <c r="B3237">
        <v>1</v>
      </c>
    </row>
    <row r="3238" spans="1:11" ht="15.6" x14ac:dyDescent="0.3">
      <c r="A3238" t="s">
        <v>2</v>
      </c>
      <c r="B3238" s="4" t="s">
        <v>105</v>
      </c>
    </row>
    <row r="3239" spans="1:11" x14ac:dyDescent="0.3">
      <c r="A3239" t="s">
        <v>4</v>
      </c>
      <c r="B3239" t="s">
        <v>5</v>
      </c>
    </row>
    <row r="3240" spans="1:11" x14ac:dyDescent="0.3">
      <c r="A3240" t="s">
        <v>6</v>
      </c>
      <c r="B3240" t="s">
        <v>14</v>
      </c>
    </row>
    <row r="3241" spans="1:11" ht="15.6" x14ac:dyDescent="0.3">
      <c r="A3241" s="1" t="s">
        <v>8</v>
      </c>
    </row>
    <row r="3242" spans="1:11" x14ac:dyDescent="0.3">
      <c r="A3242" t="s">
        <v>9</v>
      </c>
      <c r="B3242" t="s">
        <v>10</v>
      </c>
      <c r="C3242" t="s">
        <v>11</v>
      </c>
      <c r="D3242" t="s">
        <v>6</v>
      </c>
      <c r="E3242" t="s">
        <v>12</v>
      </c>
      <c r="F3242" t="s">
        <v>4</v>
      </c>
      <c r="G3242" t="s">
        <v>85</v>
      </c>
      <c r="H3242" t="s">
        <v>86</v>
      </c>
      <c r="I3242" t="s">
        <v>87</v>
      </c>
      <c r="J3242" t="s">
        <v>46</v>
      </c>
      <c r="K3242" t="s">
        <v>2</v>
      </c>
    </row>
    <row r="3243" spans="1:11" x14ac:dyDescent="0.3">
      <c r="A3243" s="3" t="s">
        <v>171</v>
      </c>
      <c r="B3243" s="3">
        <v>1</v>
      </c>
      <c r="C3243" t="s">
        <v>68</v>
      </c>
      <c r="D3243" s="3" t="s">
        <v>14</v>
      </c>
      <c r="E3243" s="3"/>
      <c r="F3243" s="3" t="s">
        <v>21</v>
      </c>
      <c r="G3243" s="3"/>
      <c r="H3243" s="3"/>
      <c r="I3243" s="3">
        <v>100</v>
      </c>
      <c r="J3243" s="3" t="s">
        <v>88</v>
      </c>
      <c r="K3243" s="3" t="s">
        <v>105</v>
      </c>
    </row>
    <row r="3244" spans="1:11" x14ac:dyDescent="0.3">
      <c r="A3244" s="3" t="s">
        <v>131</v>
      </c>
      <c r="B3244" s="3">
        <v>1.00057</v>
      </c>
      <c r="C3244" t="s">
        <v>68</v>
      </c>
      <c r="D3244" s="3" t="s">
        <v>14</v>
      </c>
      <c r="E3244" s="3"/>
      <c r="F3244" s="3" t="s">
        <v>15</v>
      </c>
      <c r="G3244" s="3"/>
      <c r="H3244" s="3"/>
      <c r="I3244" s="3"/>
      <c r="J3244" s="3"/>
      <c r="K3244" s="3" t="s">
        <v>80</v>
      </c>
    </row>
    <row r="3245" spans="1:11" x14ac:dyDescent="0.3">
      <c r="A3245" t="s">
        <v>22</v>
      </c>
      <c r="B3245" s="3">
        <v>6.7000000000000002E-3</v>
      </c>
      <c r="C3245" t="s">
        <v>68</v>
      </c>
      <c r="D3245" s="3" t="s">
        <v>7</v>
      </c>
      <c r="E3245" s="3"/>
      <c r="F3245" s="3" t="s">
        <v>15</v>
      </c>
      <c r="G3245" s="3"/>
      <c r="H3245" s="3"/>
      <c r="I3245" s="3"/>
      <c r="J3245" s="3"/>
      <c r="K3245" s="3" t="s">
        <v>24</v>
      </c>
    </row>
    <row r="3246" spans="1:11" x14ac:dyDescent="0.3">
      <c r="A3246" s="3" t="s">
        <v>89</v>
      </c>
      <c r="B3246" s="3">
        <v>-1.6799999999999999E-4</v>
      </c>
      <c r="C3246" s="3" t="s">
        <v>51</v>
      </c>
      <c r="D3246" s="3" t="s">
        <v>14</v>
      </c>
      <c r="E3246" s="3"/>
      <c r="F3246" s="3" t="s">
        <v>15</v>
      </c>
      <c r="G3246" s="3"/>
      <c r="H3246" s="3"/>
      <c r="I3246" s="3"/>
      <c r="J3246" s="3"/>
      <c r="K3246" s="3" t="s">
        <v>90</v>
      </c>
    </row>
    <row r="3247" spans="1:11" x14ac:dyDescent="0.3">
      <c r="A3247" s="3" t="s">
        <v>91</v>
      </c>
      <c r="B3247" s="6">
        <v>5.8399999999999999E-4</v>
      </c>
      <c r="C3247" s="3" t="s">
        <v>51</v>
      </c>
      <c r="D3247" s="3" t="s">
        <v>17</v>
      </c>
      <c r="E3247" s="3"/>
      <c r="F3247" s="3" t="s">
        <v>15</v>
      </c>
      <c r="G3247" s="3"/>
      <c r="H3247" s="3"/>
      <c r="I3247" s="3"/>
      <c r="J3247" s="3"/>
      <c r="K3247" s="3" t="s">
        <v>92</v>
      </c>
    </row>
    <row r="3248" spans="1:11" x14ac:dyDescent="0.3">
      <c r="A3248" s="3" t="s">
        <v>93</v>
      </c>
      <c r="B3248" s="6">
        <v>2.5999999999999998E-10</v>
      </c>
      <c r="C3248" s="3" t="s">
        <v>51</v>
      </c>
      <c r="D3248" s="3" t="s">
        <v>6</v>
      </c>
      <c r="E3248" s="3"/>
      <c r="F3248" s="3" t="s">
        <v>15</v>
      </c>
      <c r="G3248" s="3"/>
      <c r="H3248" s="3"/>
      <c r="I3248" s="3"/>
      <c r="J3248" s="3"/>
      <c r="K3248" s="3" t="s">
        <v>94</v>
      </c>
    </row>
    <row r="3249" spans="1:11" x14ac:dyDescent="0.3">
      <c r="A3249" s="3" t="s">
        <v>95</v>
      </c>
      <c r="B3249" s="6">
        <v>-6.2700000000000001E-6</v>
      </c>
      <c r="C3249" s="3" t="s">
        <v>51</v>
      </c>
      <c r="D3249" s="3" t="s">
        <v>14</v>
      </c>
      <c r="E3249" s="3"/>
      <c r="F3249" s="3" t="s">
        <v>15</v>
      </c>
      <c r="G3249" s="3"/>
      <c r="H3249" s="3"/>
      <c r="I3249" s="3"/>
      <c r="J3249" s="3"/>
      <c r="K3249" s="3" t="s">
        <v>96</v>
      </c>
    </row>
    <row r="3250" spans="1:11" x14ac:dyDescent="0.3">
      <c r="A3250" s="3" t="s">
        <v>97</v>
      </c>
      <c r="B3250" s="6">
        <v>-7.4999999999999993E-5</v>
      </c>
      <c r="C3250" s="3" t="s">
        <v>51</v>
      </c>
      <c r="D3250" s="3" t="s">
        <v>39</v>
      </c>
      <c r="E3250" s="3"/>
      <c r="F3250" s="3" t="s">
        <v>15</v>
      </c>
      <c r="G3250" s="3"/>
      <c r="H3250" s="3"/>
      <c r="I3250" s="3"/>
      <c r="J3250" s="3"/>
      <c r="K3250" s="3" t="s">
        <v>98</v>
      </c>
    </row>
    <row r="3251" spans="1:11" x14ac:dyDescent="0.3">
      <c r="A3251" s="3" t="s">
        <v>82</v>
      </c>
      <c r="B3251" s="6">
        <v>6.8900000000000005E-4</v>
      </c>
      <c r="C3251" s="3" t="s">
        <v>51</v>
      </c>
      <c r="D3251" s="3" t="s">
        <v>14</v>
      </c>
      <c r="E3251" s="3"/>
      <c r="F3251" s="3" t="s">
        <v>15</v>
      </c>
      <c r="G3251" s="3"/>
      <c r="H3251" s="3"/>
      <c r="I3251" s="3"/>
      <c r="J3251" s="3"/>
      <c r="K3251" s="3" t="s">
        <v>84</v>
      </c>
    </row>
    <row r="3252" spans="1:11" x14ac:dyDescent="0.3">
      <c r="A3252" s="3" t="s">
        <v>99</v>
      </c>
      <c r="B3252" s="3">
        <v>3.3599999999999998E-2</v>
      </c>
      <c r="C3252" s="3" t="s">
        <v>51</v>
      </c>
      <c r="D3252" s="3" t="s">
        <v>100</v>
      </c>
      <c r="E3252" s="3"/>
      <c r="F3252" s="3" t="s">
        <v>15</v>
      </c>
      <c r="G3252" s="3"/>
      <c r="H3252" s="3"/>
      <c r="I3252" s="3"/>
      <c r="J3252" s="3"/>
      <c r="K3252" s="3" t="s">
        <v>101</v>
      </c>
    </row>
    <row r="3253" spans="1:11" x14ac:dyDescent="0.3">
      <c r="A3253" s="3" t="s">
        <v>102</v>
      </c>
      <c r="B3253" s="3">
        <v>3.2599999999999997E-2</v>
      </c>
      <c r="C3253" s="3" t="s">
        <v>51</v>
      </c>
      <c r="D3253" s="3" t="s">
        <v>100</v>
      </c>
      <c r="E3253" s="3"/>
      <c r="F3253" s="3" t="s">
        <v>15</v>
      </c>
      <c r="G3253" s="3"/>
      <c r="H3253" s="3"/>
      <c r="I3253" s="3"/>
      <c r="J3253" s="3"/>
      <c r="K3253" s="3" t="s">
        <v>103</v>
      </c>
    </row>
    <row r="3254" spans="1:11" x14ac:dyDescent="0.3">
      <c r="A3254" s="3" t="s">
        <v>107</v>
      </c>
      <c r="B3254" s="6">
        <v>-6.8899999999999999E-7</v>
      </c>
      <c r="C3254" s="3" t="s">
        <v>51</v>
      </c>
      <c r="D3254" s="3" t="s">
        <v>39</v>
      </c>
      <c r="E3254" s="3"/>
      <c r="F3254" s="3" t="s">
        <v>15</v>
      </c>
      <c r="G3254" s="3"/>
      <c r="H3254" s="3"/>
      <c r="I3254" s="3"/>
      <c r="J3254" s="3"/>
      <c r="K3254" s="3" t="s">
        <v>104</v>
      </c>
    </row>
    <row r="3255" spans="1:11" ht="15.6" x14ac:dyDescent="0.3">
      <c r="A3255" s="4"/>
      <c r="B3255" s="5"/>
      <c r="G3255" s="4"/>
    </row>
    <row r="3256" spans="1:11" ht="15.6" x14ac:dyDescent="0.3">
      <c r="A3256" s="1" t="s">
        <v>0</v>
      </c>
      <c r="B3256" s="1" t="s">
        <v>172</v>
      </c>
    </row>
    <row r="3257" spans="1:11" x14ac:dyDescent="0.3">
      <c r="A3257" t="s">
        <v>11</v>
      </c>
      <c r="B3257" t="s">
        <v>68</v>
      </c>
    </row>
    <row r="3258" spans="1:11" x14ac:dyDescent="0.3">
      <c r="A3258" t="s">
        <v>1</v>
      </c>
      <c r="B3258">
        <v>1</v>
      </c>
    </row>
    <row r="3259" spans="1:11" ht="15.6" x14ac:dyDescent="0.3">
      <c r="A3259" t="s">
        <v>2</v>
      </c>
      <c r="B3259" s="4" t="s">
        <v>152</v>
      </c>
    </row>
    <row r="3260" spans="1:11" x14ac:dyDescent="0.3">
      <c r="A3260" t="s">
        <v>4</v>
      </c>
      <c r="B3260" t="s">
        <v>5</v>
      </c>
    </row>
    <row r="3261" spans="1:11" x14ac:dyDescent="0.3">
      <c r="A3261" t="s">
        <v>6</v>
      </c>
      <c r="B3261" t="s">
        <v>14</v>
      </c>
    </row>
    <row r="3262" spans="1:11" ht="15.6" x14ac:dyDescent="0.3">
      <c r="A3262" s="1" t="s">
        <v>8</v>
      </c>
    </row>
    <row r="3263" spans="1:11" x14ac:dyDescent="0.3">
      <c r="A3263" t="s">
        <v>9</v>
      </c>
      <c r="B3263" t="s">
        <v>10</v>
      </c>
      <c r="C3263" t="s">
        <v>11</v>
      </c>
      <c r="D3263" t="s">
        <v>6</v>
      </c>
      <c r="E3263" t="s">
        <v>12</v>
      </c>
      <c r="F3263" t="s">
        <v>4</v>
      </c>
      <c r="G3263" t="s">
        <v>85</v>
      </c>
      <c r="H3263" t="s">
        <v>86</v>
      </c>
      <c r="I3263" t="s">
        <v>87</v>
      </c>
      <c r="J3263" t="s">
        <v>46</v>
      </c>
      <c r="K3263" t="s">
        <v>2</v>
      </c>
    </row>
    <row r="3264" spans="1:11" ht="15.6" x14ac:dyDescent="0.3">
      <c r="A3264" s="3" t="s">
        <v>172</v>
      </c>
      <c r="B3264" s="3">
        <v>1</v>
      </c>
      <c r="C3264" t="s">
        <v>68</v>
      </c>
      <c r="D3264" s="3" t="s">
        <v>14</v>
      </c>
      <c r="E3264" s="3"/>
      <c r="F3264" s="3" t="s">
        <v>21</v>
      </c>
      <c r="G3264" s="3"/>
      <c r="H3264" s="3"/>
      <c r="I3264" s="3">
        <v>100</v>
      </c>
      <c r="J3264" s="3" t="s">
        <v>88</v>
      </c>
      <c r="K3264" s="4" t="s">
        <v>152</v>
      </c>
    </row>
    <row r="3265" spans="1:11" x14ac:dyDescent="0.3">
      <c r="A3265" s="3" t="s">
        <v>124</v>
      </c>
      <c r="B3265" s="3">
        <v>1.00057</v>
      </c>
      <c r="C3265" t="s">
        <v>68</v>
      </c>
      <c r="D3265" s="3" t="s">
        <v>14</v>
      </c>
      <c r="E3265" s="3"/>
      <c r="F3265" s="3" t="s">
        <v>15</v>
      </c>
      <c r="G3265" s="3"/>
      <c r="H3265" s="3"/>
      <c r="I3265" s="3"/>
      <c r="J3265" s="3"/>
      <c r="K3265" s="3" t="s">
        <v>149</v>
      </c>
    </row>
    <row r="3266" spans="1:11" x14ac:dyDescent="0.3">
      <c r="A3266" t="s">
        <v>22</v>
      </c>
      <c r="B3266" s="3">
        <v>6.7000000000000002E-3</v>
      </c>
      <c r="C3266" t="s">
        <v>68</v>
      </c>
      <c r="D3266" s="3" t="s">
        <v>7</v>
      </c>
      <c r="E3266" s="3"/>
      <c r="F3266" s="3" t="s">
        <v>15</v>
      </c>
      <c r="G3266" s="3"/>
      <c r="H3266" s="3"/>
      <c r="I3266" s="3"/>
      <c r="J3266" s="3"/>
      <c r="K3266" s="3" t="s">
        <v>24</v>
      </c>
    </row>
    <row r="3267" spans="1:11" x14ac:dyDescent="0.3">
      <c r="A3267" s="3" t="s">
        <v>89</v>
      </c>
      <c r="B3267" s="3">
        <v>-1.6799999999999999E-4</v>
      </c>
      <c r="C3267" s="3" t="s">
        <v>51</v>
      </c>
      <c r="D3267" s="3" t="s">
        <v>14</v>
      </c>
      <c r="E3267" s="3"/>
      <c r="F3267" s="3" t="s">
        <v>15</v>
      </c>
      <c r="G3267" s="3"/>
      <c r="H3267" s="3"/>
      <c r="I3267" s="3"/>
      <c r="J3267" s="3"/>
      <c r="K3267" s="3" t="s">
        <v>90</v>
      </c>
    </row>
    <row r="3268" spans="1:11" x14ac:dyDescent="0.3">
      <c r="A3268" s="3" t="s">
        <v>91</v>
      </c>
      <c r="B3268" s="6">
        <v>5.8399999999999999E-4</v>
      </c>
      <c r="C3268" s="3" t="s">
        <v>51</v>
      </c>
      <c r="D3268" s="3" t="s">
        <v>17</v>
      </c>
      <c r="E3268" s="3"/>
      <c r="F3268" s="3" t="s">
        <v>15</v>
      </c>
      <c r="G3268" s="3"/>
      <c r="H3268" s="3"/>
      <c r="I3268" s="3"/>
      <c r="J3268" s="3"/>
      <c r="K3268" s="3" t="s">
        <v>92</v>
      </c>
    </row>
    <row r="3269" spans="1:11" x14ac:dyDescent="0.3">
      <c r="A3269" s="3" t="s">
        <v>93</v>
      </c>
      <c r="B3269" s="6">
        <v>2.5999999999999998E-10</v>
      </c>
      <c r="C3269" s="3" t="s">
        <v>51</v>
      </c>
      <c r="D3269" s="3" t="s">
        <v>6</v>
      </c>
      <c r="E3269" s="3"/>
      <c r="F3269" s="3" t="s">
        <v>15</v>
      </c>
      <c r="G3269" s="3"/>
      <c r="H3269" s="3"/>
      <c r="I3269" s="3"/>
      <c r="J3269" s="3"/>
      <c r="K3269" s="3" t="s">
        <v>94</v>
      </c>
    </row>
    <row r="3270" spans="1:11" x14ac:dyDescent="0.3">
      <c r="A3270" s="3" t="s">
        <v>95</v>
      </c>
      <c r="B3270" s="6">
        <v>-6.2700000000000001E-6</v>
      </c>
      <c r="C3270" s="3" t="s">
        <v>51</v>
      </c>
      <c r="D3270" s="3" t="s">
        <v>14</v>
      </c>
      <c r="E3270" s="3"/>
      <c r="F3270" s="3" t="s">
        <v>15</v>
      </c>
      <c r="G3270" s="3"/>
      <c r="H3270" s="3"/>
      <c r="I3270" s="3"/>
      <c r="J3270" s="3"/>
      <c r="K3270" s="3" t="s">
        <v>96</v>
      </c>
    </row>
    <row r="3271" spans="1:11" x14ac:dyDescent="0.3">
      <c r="A3271" s="3" t="s">
        <v>97</v>
      </c>
      <c r="B3271" s="6">
        <v>-7.4999999999999993E-5</v>
      </c>
      <c r="C3271" s="3" t="s">
        <v>51</v>
      </c>
      <c r="D3271" s="3" t="s">
        <v>39</v>
      </c>
      <c r="E3271" s="3"/>
      <c r="F3271" s="3" t="s">
        <v>15</v>
      </c>
      <c r="G3271" s="3"/>
      <c r="H3271" s="3"/>
      <c r="I3271" s="3"/>
      <c r="J3271" s="3"/>
      <c r="K3271" s="3" t="s">
        <v>98</v>
      </c>
    </row>
    <row r="3272" spans="1:11" x14ac:dyDescent="0.3">
      <c r="A3272" s="3" t="s">
        <v>82</v>
      </c>
      <c r="B3272" s="6">
        <v>6.8900000000000005E-4</v>
      </c>
      <c r="C3272" s="3" t="s">
        <v>51</v>
      </c>
      <c r="D3272" s="3" t="s">
        <v>14</v>
      </c>
      <c r="E3272" s="3"/>
      <c r="F3272" s="3" t="s">
        <v>15</v>
      </c>
      <c r="G3272" s="3"/>
      <c r="H3272" s="3"/>
      <c r="I3272" s="3"/>
      <c r="J3272" s="3"/>
      <c r="K3272" s="3" t="s">
        <v>84</v>
      </c>
    </row>
    <row r="3273" spans="1:11" x14ac:dyDescent="0.3">
      <c r="A3273" s="3" t="s">
        <v>99</v>
      </c>
      <c r="B3273" s="3">
        <v>3.3599999999999998E-2</v>
      </c>
      <c r="C3273" s="3" t="s">
        <v>51</v>
      </c>
      <c r="D3273" s="3" t="s">
        <v>100</v>
      </c>
      <c r="E3273" s="3"/>
      <c r="F3273" s="3" t="s">
        <v>15</v>
      </c>
      <c r="G3273" s="3"/>
      <c r="H3273" s="3"/>
      <c r="I3273" s="3"/>
      <c r="J3273" s="3"/>
      <c r="K3273" s="3" t="s">
        <v>101</v>
      </c>
    </row>
    <row r="3274" spans="1:11" x14ac:dyDescent="0.3">
      <c r="A3274" s="3" t="s">
        <v>102</v>
      </c>
      <c r="B3274" s="3">
        <v>3.2599999999999997E-2</v>
      </c>
      <c r="C3274" s="3" t="s">
        <v>51</v>
      </c>
      <c r="D3274" s="3" t="s">
        <v>100</v>
      </c>
      <c r="E3274" s="3"/>
      <c r="F3274" s="3" t="s">
        <v>15</v>
      </c>
      <c r="G3274" s="3"/>
      <c r="H3274" s="3"/>
      <c r="I3274" s="3"/>
      <c r="J3274" s="3"/>
      <c r="K3274" s="3" t="s">
        <v>103</v>
      </c>
    </row>
    <row r="3275" spans="1:11" x14ac:dyDescent="0.3">
      <c r="A3275" s="3" t="s">
        <v>107</v>
      </c>
      <c r="B3275" s="6">
        <v>-6.8899999999999999E-7</v>
      </c>
      <c r="C3275" s="3" t="s">
        <v>51</v>
      </c>
      <c r="D3275" s="3" t="s">
        <v>39</v>
      </c>
      <c r="E3275" s="3"/>
      <c r="F3275" s="3" t="s">
        <v>15</v>
      </c>
      <c r="G3275" s="3"/>
      <c r="H3275" s="3"/>
      <c r="I3275" s="3"/>
      <c r="J3275" s="3"/>
      <c r="K3275" s="3" t="s">
        <v>104</v>
      </c>
    </row>
    <row r="3276" spans="1:11" ht="15.6" x14ac:dyDescent="0.3">
      <c r="A3276" s="4"/>
      <c r="B3276" s="5"/>
      <c r="G3276" s="4"/>
    </row>
    <row r="3277" spans="1:11" ht="15.6" x14ac:dyDescent="0.3">
      <c r="A3277" s="1" t="s">
        <v>0</v>
      </c>
      <c r="B3277" s="1" t="s">
        <v>173</v>
      </c>
    </row>
    <row r="3278" spans="1:11" x14ac:dyDescent="0.3">
      <c r="A3278" t="s">
        <v>11</v>
      </c>
      <c r="B3278" t="s">
        <v>68</v>
      </c>
    </row>
    <row r="3279" spans="1:11" x14ac:dyDescent="0.3">
      <c r="A3279" t="s">
        <v>1</v>
      </c>
      <c r="B3279">
        <v>1</v>
      </c>
    </row>
    <row r="3280" spans="1:11" ht="15.6" x14ac:dyDescent="0.3">
      <c r="A3280" t="s">
        <v>2</v>
      </c>
      <c r="B3280" s="4" t="s">
        <v>153</v>
      </c>
    </row>
    <row r="3281" spans="1:11" x14ac:dyDescent="0.3">
      <c r="A3281" t="s">
        <v>4</v>
      </c>
      <c r="B3281" t="s">
        <v>5</v>
      </c>
    </row>
    <row r="3282" spans="1:11" x14ac:dyDescent="0.3">
      <c r="A3282" t="s">
        <v>6</v>
      </c>
      <c r="B3282" t="s">
        <v>14</v>
      </c>
    </row>
    <row r="3283" spans="1:11" ht="15.6" x14ac:dyDescent="0.3">
      <c r="A3283" s="1" t="s">
        <v>8</v>
      </c>
    </row>
    <row r="3284" spans="1:11" x14ac:dyDescent="0.3">
      <c r="A3284" t="s">
        <v>9</v>
      </c>
      <c r="B3284" t="s">
        <v>10</v>
      </c>
      <c r="C3284" t="s">
        <v>11</v>
      </c>
      <c r="D3284" t="s">
        <v>6</v>
      </c>
      <c r="E3284" t="s">
        <v>12</v>
      </c>
      <c r="F3284" t="s">
        <v>4</v>
      </c>
      <c r="G3284" t="s">
        <v>85</v>
      </c>
      <c r="H3284" t="s">
        <v>86</v>
      </c>
      <c r="I3284" t="s">
        <v>87</v>
      </c>
      <c r="J3284" t="s">
        <v>46</v>
      </c>
      <c r="K3284" t="s">
        <v>2</v>
      </c>
    </row>
    <row r="3285" spans="1:11" ht="15.6" x14ac:dyDescent="0.3">
      <c r="A3285" s="3" t="s">
        <v>173</v>
      </c>
      <c r="B3285" s="3">
        <v>1</v>
      </c>
      <c r="C3285" t="s">
        <v>68</v>
      </c>
      <c r="D3285" s="3" t="s">
        <v>14</v>
      </c>
      <c r="E3285" s="3"/>
      <c r="F3285" s="3" t="s">
        <v>21</v>
      </c>
      <c r="G3285" s="3"/>
      <c r="H3285" s="3"/>
      <c r="I3285" s="3">
        <v>100</v>
      </c>
      <c r="J3285" s="3" t="s">
        <v>88</v>
      </c>
      <c r="K3285" s="4" t="s">
        <v>154</v>
      </c>
    </row>
    <row r="3286" spans="1:11" x14ac:dyDescent="0.3">
      <c r="A3286" s="3" t="s">
        <v>133</v>
      </c>
      <c r="B3286" s="3">
        <v>1.00057</v>
      </c>
      <c r="C3286" t="s">
        <v>68</v>
      </c>
      <c r="D3286" s="3" t="s">
        <v>14</v>
      </c>
      <c r="E3286" s="3"/>
      <c r="F3286" s="3" t="s">
        <v>15</v>
      </c>
      <c r="G3286" s="3"/>
      <c r="H3286" s="3"/>
      <c r="I3286" s="3"/>
      <c r="J3286" s="3"/>
      <c r="K3286" s="3" t="s">
        <v>150</v>
      </c>
    </row>
    <row r="3287" spans="1:11" x14ac:dyDescent="0.3">
      <c r="A3287" t="s">
        <v>22</v>
      </c>
      <c r="B3287" s="3">
        <v>6.7000000000000002E-3</v>
      </c>
      <c r="C3287" t="s">
        <v>68</v>
      </c>
      <c r="D3287" s="3" t="s">
        <v>7</v>
      </c>
      <c r="E3287" s="3"/>
      <c r="F3287" s="3" t="s">
        <v>15</v>
      </c>
      <c r="G3287" s="3"/>
      <c r="H3287" s="3"/>
      <c r="I3287" s="3"/>
      <c r="J3287" s="3"/>
      <c r="K3287" s="3" t="s">
        <v>24</v>
      </c>
    </row>
    <row r="3288" spans="1:11" x14ac:dyDescent="0.3">
      <c r="A3288" s="3" t="s">
        <v>89</v>
      </c>
      <c r="B3288" s="3">
        <v>-1.6799999999999999E-4</v>
      </c>
      <c r="C3288" s="3" t="s">
        <v>51</v>
      </c>
      <c r="D3288" s="3" t="s">
        <v>14</v>
      </c>
      <c r="E3288" s="3"/>
      <c r="F3288" s="3" t="s">
        <v>15</v>
      </c>
      <c r="G3288" s="3"/>
      <c r="H3288" s="3"/>
      <c r="I3288" s="3"/>
      <c r="J3288" s="3"/>
      <c r="K3288" s="3" t="s">
        <v>90</v>
      </c>
    </row>
    <row r="3289" spans="1:11" x14ac:dyDescent="0.3">
      <c r="A3289" s="3" t="s">
        <v>91</v>
      </c>
      <c r="B3289" s="6">
        <v>5.8399999999999999E-4</v>
      </c>
      <c r="C3289" s="3" t="s">
        <v>51</v>
      </c>
      <c r="D3289" s="3" t="s">
        <v>17</v>
      </c>
      <c r="E3289" s="3"/>
      <c r="F3289" s="3" t="s">
        <v>15</v>
      </c>
      <c r="G3289" s="3"/>
      <c r="H3289" s="3"/>
      <c r="I3289" s="3"/>
      <c r="J3289" s="3"/>
      <c r="K3289" s="3" t="s">
        <v>92</v>
      </c>
    </row>
    <row r="3290" spans="1:11" x14ac:dyDescent="0.3">
      <c r="A3290" s="3" t="s">
        <v>93</v>
      </c>
      <c r="B3290" s="6">
        <v>2.5999999999999998E-10</v>
      </c>
      <c r="C3290" s="3" t="s">
        <v>51</v>
      </c>
      <c r="D3290" s="3" t="s">
        <v>6</v>
      </c>
      <c r="E3290" s="3"/>
      <c r="F3290" s="3" t="s">
        <v>15</v>
      </c>
      <c r="G3290" s="3"/>
      <c r="H3290" s="3"/>
      <c r="I3290" s="3"/>
      <c r="J3290" s="3"/>
      <c r="K3290" s="3" t="s">
        <v>94</v>
      </c>
    </row>
    <row r="3291" spans="1:11" x14ac:dyDescent="0.3">
      <c r="A3291" s="3" t="s">
        <v>95</v>
      </c>
      <c r="B3291" s="6">
        <v>-6.2700000000000001E-6</v>
      </c>
      <c r="C3291" s="3" t="s">
        <v>51</v>
      </c>
      <c r="D3291" s="3" t="s">
        <v>14</v>
      </c>
      <c r="E3291" s="3"/>
      <c r="F3291" s="3" t="s">
        <v>15</v>
      </c>
      <c r="G3291" s="3"/>
      <c r="H3291" s="3"/>
      <c r="I3291" s="3"/>
      <c r="J3291" s="3"/>
      <c r="K3291" s="3" t="s">
        <v>96</v>
      </c>
    </row>
    <row r="3292" spans="1:11" x14ac:dyDescent="0.3">
      <c r="A3292" s="3" t="s">
        <v>97</v>
      </c>
      <c r="B3292" s="6">
        <v>-7.4999999999999993E-5</v>
      </c>
      <c r="C3292" s="3" t="s">
        <v>51</v>
      </c>
      <c r="D3292" s="3" t="s">
        <v>39</v>
      </c>
      <c r="E3292" s="3"/>
      <c r="F3292" s="3" t="s">
        <v>15</v>
      </c>
      <c r="G3292" s="3"/>
      <c r="H3292" s="3"/>
      <c r="I3292" s="3"/>
      <c r="J3292" s="3"/>
      <c r="K3292" s="3" t="s">
        <v>98</v>
      </c>
    </row>
    <row r="3293" spans="1:11" x14ac:dyDescent="0.3">
      <c r="A3293" s="3" t="s">
        <v>82</v>
      </c>
      <c r="B3293" s="6">
        <v>6.8900000000000005E-4</v>
      </c>
      <c r="C3293" s="3" t="s">
        <v>51</v>
      </c>
      <c r="D3293" s="3" t="s">
        <v>14</v>
      </c>
      <c r="E3293" s="3"/>
      <c r="F3293" s="3" t="s">
        <v>15</v>
      </c>
      <c r="G3293" s="3"/>
      <c r="H3293" s="3"/>
      <c r="I3293" s="3"/>
      <c r="J3293" s="3"/>
      <c r="K3293" s="3" t="s">
        <v>84</v>
      </c>
    </row>
    <row r="3294" spans="1:11" x14ac:dyDescent="0.3">
      <c r="A3294" s="3" t="s">
        <v>99</v>
      </c>
      <c r="B3294" s="3">
        <v>3.3599999999999998E-2</v>
      </c>
      <c r="C3294" s="3" t="s">
        <v>51</v>
      </c>
      <c r="D3294" s="3" t="s">
        <v>100</v>
      </c>
      <c r="E3294" s="3"/>
      <c r="F3294" s="3" t="s">
        <v>15</v>
      </c>
      <c r="G3294" s="3"/>
      <c r="H3294" s="3"/>
      <c r="I3294" s="3"/>
      <c r="J3294" s="3"/>
      <c r="K3294" s="3" t="s">
        <v>101</v>
      </c>
    </row>
    <row r="3295" spans="1:11" x14ac:dyDescent="0.3">
      <c r="A3295" s="3" t="s">
        <v>102</v>
      </c>
      <c r="B3295" s="3">
        <v>3.2599999999999997E-2</v>
      </c>
      <c r="C3295" s="3" t="s">
        <v>51</v>
      </c>
      <c r="D3295" s="3" t="s">
        <v>100</v>
      </c>
      <c r="E3295" s="3"/>
      <c r="F3295" s="3" t="s">
        <v>15</v>
      </c>
      <c r="G3295" s="3"/>
      <c r="H3295" s="3"/>
      <c r="I3295" s="3"/>
      <c r="J3295" s="3"/>
      <c r="K3295" s="3" t="s">
        <v>103</v>
      </c>
    </row>
    <row r="3296" spans="1:11" x14ac:dyDescent="0.3">
      <c r="A3296" s="3" t="s">
        <v>107</v>
      </c>
      <c r="B3296" s="6">
        <v>-6.8899999999999999E-7</v>
      </c>
      <c r="C3296" s="3" t="s">
        <v>51</v>
      </c>
      <c r="D3296" s="3" t="s">
        <v>39</v>
      </c>
      <c r="E3296" s="3"/>
      <c r="F3296" s="3" t="s">
        <v>15</v>
      </c>
      <c r="G3296" s="3"/>
      <c r="H3296" s="3"/>
      <c r="I3296" s="3"/>
      <c r="J3296" s="3"/>
      <c r="K3296" s="3" t="s">
        <v>104</v>
      </c>
    </row>
    <row r="3297" spans="1:11" ht="15.6" x14ac:dyDescent="0.3">
      <c r="A3297" s="4"/>
      <c r="B3297" s="5"/>
      <c r="G3297" s="4"/>
    </row>
    <row r="3298" spans="1:11" ht="15.6" x14ac:dyDescent="0.3">
      <c r="A3298" s="1" t="s">
        <v>0</v>
      </c>
      <c r="B3298" s="1" t="s">
        <v>174</v>
      </c>
    </row>
    <row r="3299" spans="1:11" x14ac:dyDescent="0.3">
      <c r="A3299" t="s">
        <v>11</v>
      </c>
      <c r="B3299" t="s">
        <v>68</v>
      </c>
    </row>
    <row r="3300" spans="1:11" x14ac:dyDescent="0.3">
      <c r="A3300" t="s">
        <v>1</v>
      </c>
      <c r="B3300">
        <v>1</v>
      </c>
    </row>
    <row r="3301" spans="1:11" ht="15.6" x14ac:dyDescent="0.3">
      <c r="A3301" t="s">
        <v>2</v>
      </c>
      <c r="B3301" s="4" t="s">
        <v>106</v>
      </c>
    </row>
    <row r="3302" spans="1:11" x14ac:dyDescent="0.3">
      <c r="A3302" t="s">
        <v>4</v>
      </c>
      <c r="B3302" t="s">
        <v>5</v>
      </c>
    </row>
    <row r="3303" spans="1:11" x14ac:dyDescent="0.3">
      <c r="A3303" t="s">
        <v>6</v>
      </c>
      <c r="B3303" t="s">
        <v>14</v>
      </c>
    </row>
    <row r="3304" spans="1:11" ht="15.6" x14ac:dyDescent="0.3">
      <c r="A3304" s="1" t="s">
        <v>8</v>
      </c>
    </row>
    <row r="3305" spans="1:11" x14ac:dyDescent="0.3">
      <c r="A3305" t="s">
        <v>9</v>
      </c>
      <c r="B3305" t="s">
        <v>10</v>
      </c>
      <c r="C3305" t="s">
        <v>11</v>
      </c>
      <c r="D3305" t="s">
        <v>6</v>
      </c>
      <c r="E3305" t="s">
        <v>12</v>
      </c>
      <c r="F3305" t="s">
        <v>4</v>
      </c>
      <c r="G3305" t="s">
        <v>85</v>
      </c>
      <c r="H3305" t="s">
        <v>86</v>
      </c>
      <c r="I3305" t="s">
        <v>87</v>
      </c>
      <c r="J3305" t="s">
        <v>46</v>
      </c>
      <c r="K3305" t="s">
        <v>2</v>
      </c>
    </row>
    <row r="3306" spans="1:11" x14ac:dyDescent="0.3">
      <c r="A3306" s="3" t="s">
        <v>174</v>
      </c>
      <c r="B3306" s="3">
        <v>1</v>
      </c>
      <c r="C3306" t="s">
        <v>68</v>
      </c>
      <c r="D3306" s="3" t="s">
        <v>14</v>
      </c>
      <c r="E3306" s="3"/>
      <c r="F3306" s="3" t="s">
        <v>21</v>
      </c>
      <c r="G3306" s="3"/>
      <c r="H3306" s="3"/>
      <c r="I3306" s="3">
        <v>100</v>
      </c>
      <c r="J3306" s="3" t="s">
        <v>88</v>
      </c>
      <c r="K3306" s="3" t="s">
        <v>106</v>
      </c>
    </row>
    <row r="3307" spans="1:11" x14ac:dyDescent="0.3">
      <c r="A3307" s="3" t="s">
        <v>130</v>
      </c>
      <c r="B3307" s="3">
        <v>1.00057</v>
      </c>
      <c r="C3307" t="s">
        <v>68</v>
      </c>
      <c r="D3307" s="3" t="s">
        <v>14</v>
      </c>
      <c r="E3307" s="3"/>
      <c r="F3307" s="3" t="s">
        <v>15</v>
      </c>
      <c r="G3307" s="3"/>
      <c r="H3307" s="3"/>
      <c r="I3307" s="3"/>
      <c r="J3307" s="3"/>
      <c r="K3307" s="3" t="s">
        <v>148</v>
      </c>
    </row>
    <row r="3308" spans="1:11" x14ac:dyDescent="0.3">
      <c r="A3308" t="s">
        <v>22</v>
      </c>
      <c r="B3308" s="3">
        <v>6.7000000000000002E-3</v>
      </c>
      <c r="C3308" t="s">
        <v>68</v>
      </c>
      <c r="D3308" s="3" t="s">
        <v>7</v>
      </c>
      <c r="E3308" s="3"/>
      <c r="F3308" s="3" t="s">
        <v>15</v>
      </c>
      <c r="G3308" s="3"/>
      <c r="H3308" s="3"/>
      <c r="I3308" s="3"/>
      <c r="J3308" s="3"/>
      <c r="K3308" s="3" t="s">
        <v>24</v>
      </c>
    </row>
    <row r="3309" spans="1:11" x14ac:dyDescent="0.3">
      <c r="A3309" s="3" t="s">
        <v>89</v>
      </c>
      <c r="B3309" s="3">
        <v>-1.6799999999999999E-4</v>
      </c>
      <c r="C3309" s="3" t="s">
        <v>51</v>
      </c>
      <c r="D3309" s="3" t="s">
        <v>14</v>
      </c>
      <c r="E3309" s="3"/>
      <c r="F3309" s="3" t="s">
        <v>15</v>
      </c>
      <c r="G3309" s="3"/>
      <c r="H3309" s="3"/>
      <c r="I3309" s="3"/>
      <c r="J3309" s="3"/>
      <c r="K3309" s="3" t="s">
        <v>90</v>
      </c>
    </row>
    <row r="3310" spans="1:11" x14ac:dyDescent="0.3">
      <c r="A3310" s="3" t="s">
        <v>91</v>
      </c>
      <c r="B3310" s="6">
        <v>5.8399999999999999E-4</v>
      </c>
      <c r="C3310" s="3" t="s">
        <v>51</v>
      </c>
      <c r="D3310" s="3" t="s">
        <v>17</v>
      </c>
      <c r="E3310" s="3"/>
      <c r="F3310" s="3" t="s">
        <v>15</v>
      </c>
      <c r="G3310" s="3"/>
      <c r="H3310" s="3"/>
      <c r="I3310" s="3"/>
      <c r="J3310" s="3"/>
      <c r="K3310" s="3" t="s">
        <v>92</v>
      </c>
    </row>
    <row r="3311" spans="1:11" x14ac:dyDescent="0.3">
      <c r="A3311" s="3" t="s">
        <v>93</v>
      </c>
      <c r="B3311" s="6">
        <v>2.5999999999999998E-10</v>
      </c>
      <c r="C3311" s="3" t="s">
        <v>51</v>
      </c>
      <c r="D3311" s="3" t="s">
        <v>6</v>
      </c>
      <c r="E3311" s="3"/>
      <c r="F3311" s="3" t="s">
        <v>15</v>
      </c>
      <c r="G3311" s="3"/>
      <c r="H3311" s="3"/>
      <c r="I3311" s="3"/>
      <c r="J3311" s="3"/>
      <c r="K3311" s="3" t="s">
        <v>94</v>
      </c>
    </row>
    <row r="3312" spans="1:11" x14ac:dyDescent="0.3">
      <c r="A3312" s="3" t="s">
        <v>95</v>
      </c>
      <c r="B3312" s="6">
        <v>-6.2700000000000001E-6</v>
      </c>
      <c r="C3312" s="3" t="s">
        <v>51</v>
      </c>
      <c r="D3312" s="3" t="s">
        <v>14</v>
      </c>
      <c r="E3312" s="3"/>
      <c r="F3312" s="3" t="s">
        <v>15</v>
      </c>
      <c r="G3312" s="3"/>
      <c r="H3312" s="3"/>
      <c r="I3312" s="3"/>
      <c r="J3312" s="3"/>
      <c r="K3312" s="3" t="s">
        <v>96</v>
      </c>
    </row>
    <row r="3313" spans="1:11" x14ac:dyDescent="0.3">
      <c r="A3313" s="3" t="s">
        <v>97</v>
      </c>
      <c r="B3313" s="6">
        <v>-7.4999999999999993E-5</v>
      </c>
      <c r="C3313" s="3" t="s">
        <v>51</v>
      </c>
      <c r="D3313" s="3" t="s">
        <v>39</v>
      </c>
      <c r="E3313" s="3"/>
      <c r="F3313" s="3" t="s">
        <v>15</v>
      </c>
      <c r="G3313" s="3"/>
      <c r="H3313" s="3"/>
      <c r="I3313" s="3"/>
      <c r="J3313" s="3"/>
      <c r="K3313" s="3" t="s">
        <v>98</v>
      </c>
    </row>
    <row r="3314" spans="1:11" x14ac:dyDescent="0.3">
      <c r="A3314" s="3" t="s">
        <v>82</v>
      </c>
      <c r="B3314" s="6">
        <v>6.8900000000000005E-4</v>
      </c>
      <c r="C3314" s="3" t="s">
        <v>51</v>
      </c>
      <c r="D3314" s="3" t="s">
        <v>14</v>
      </c>
      <c r="E3314" s="3"/>
      <c r="F3314" s="3" t="s">
        <v>15</v>
      </c>
      <c r="G3314" s="3"/>
      <c r="H3314" s="3"/>
      <c r="I3314" s="3"/>
      <c r="J3314" s="3"/>
      <c r="K3314" s="3" t="s">
        <v>84</v>
      </c>
    </row>
    <row r="3315" spans="1:11" x14ac:dyDescent="0.3">
      <c r="A3315" s="3" t="s">
        <v>99</v>
      </c>
      <c r="B3315" s="3">
        <v>3.3599999999999998E-2</v>
      </c>
      <c r="C3315" s="3" t="s">
        <v>51</v>
      </c>
      <c r="D3315" s="3" t="s">
        <v>100</v>
      </c>
      <c r="E3315" s="3"/>
      <c r="F3315" s="3" t="s">
        <v>15</v>
      </c>
      <c r="G3315" s="3"/>
      <c r="H3315" s="3"/>
      <c r="I3315" s="3"/>
      <c r="J3315" s="3"/>
      <c r="K3315" s="3" t="s">
        <v>101</v>
      </c>
    </row>
    <row r="3316" spans="1:11" x14ac:dyDescent="0.3">
      <c r="A3316" s="3" t="s">
        <v>102</v>
      </c>
      <c r="B3316" s="3">
        <v>3.2599999999999997E-2</v>
      </c>
      <c r="C3316" s="3" t="s">
        <v>51</v>
      </c>
      <c r="D3316" s="3" t="s">
        <v>100</v>
      </c>
      <c r="E3316" s="3"/>
      <c r="F3316" s="3" t="s">
        <v>15</v>
      </c>
      <c r="G3316" s="3"/>
      <c r="H3316" s="3"/>
      <c r="I3316" s="3"/>
      <c r="J3316" s="3"/>
      <c r="K3316" s="3" t="s">
        <v>103</v>
      </c>
    </row>
    <row r="3317" spans="1:11" x14ac:dyDescent="0.3">
      <c r="A3317" s="3" t="s">
        <v>107</v>
      </c>
      <c r="B3317" s="6">
        <v>-6.8899999999999999E-7</v>
      </c>
      <c r="C3317" s="3" t="s">
        <v>51</v>
      </c>
      <c r="D3317" s="3" t="s">
        <v>39</v>
      </c>
      <c r="E3317" s="3"/>
      <c r="F3317" s="3" t="s">
        <v>15</v>
      </c>
      <c r="G3317" s="3"/>
      <c r="H3317" s="3"/>
      <c r="I3317" s="3"/>
      <c r="J3317" s="3"/>
      <c r="K3317" s="3" t="s">
        <v>104</v>
      </c>
    </row>
    <row r="3319" spans="1:11" ht="15.6" x14ac:dyDescent="0.3">
      <c r="A3319" s="1" t="s">
        <v>0</v>
      </c>
      <c r="B3319" s="1" t="s">
        <v>175</v>
      </c>
    </row>
    <row r="3320" spans="1:11" x14ac:dyDescent="0.3">
      <c r="A3320" t="s">
        <v>11</v>
      </c>
      <c r="B3320" t="s">
        <v>68</v>
      </c>
    </row>
    <row r="3321" spans="1:11" x14ac:dyDescent="0.3">
      <c r="A3321" t="s">
        <v>1</v>
      </c>
      <c r="B3321">
        <v>1</v>
      </c>
    </row>
    <row r="3322" spans="1:11" ht="15.6" x14ac:dyDescent="0.3">
      <c r="A3322" t="s">
        <v>2</v>
      </c>
      <c r="B3322" s="4" t="s">
        <v>105</v>
      </c>
    </row>
    <row r="3323" spans="1:11" x14ac:dyDescent="0.3">
      <c r="A3323" t="s">
        <v>4</v>
      </c>
      <c r="B3323" t="s">
        <v>5</v>
      </c>
    </row>
    <row r="3324" spans="1:11" x14ac:dyDescent="0.3">
      <c r="A3324" t="s">
        <v>6</v>
      </c>
      <c r="B3324" t="s">
        <v>14</v>
      </c>
    </row>
    <row r="3325" spans="1:11" ht="15.6" x14ac:dyDescent="0.3">
      <c r="A3325" s="1" t="s">
        <v>8</v>
      </c>
    </row>
    <row r="3326" spans="1:11" x14ac:dyDescent="0.3">
      <c r="A3326" t="s">
        <v>9</v>
      </c>
      <c r="B3326" t="s">
        <v>10</v>
      </c>
      <c r="C3326" t="s">
        <v>11</v>
      </c>
      <c r="D3326" t="s">
        <v>6</v>
      </c>
      <c r="E3326" t="s">
        <v>12</v>
      </c>
      <c r="F3326" t="s">
        <v>4</v>
      </c>
      <c r="G3326" t="s">
        <v>85</v>
      </c>
      <c r="H3326" t="s">
        <v>86</v>
      </c>
      <c r="I3326" t="s">
        <v>87</v>
      </c>
      <c r="J3326" t="s">
        <v>46</v>
      </c>
      <c r="K3326" t="s">
        <v>2</v>
      </c>
    </row>
    <row r="3327" spans="1:11" x14ac:dyDescent="0.3">
      <c r="A3327" s="3" t="s">
        <v>175</v>
      </c>
      <c r="B3327" s="3">
        <v>1</v>
      </c>
      <c r="C3327" t="s">
        <v>68</v>
      </c>
      <c r="D3327" s="3" t="s">
        <v>14</v>
      </c>
      <c r="E3327" s="3"/>
      <c r="F3327" s="3" t="s">
        <v>21</v>
      </c>
      <c r="G3327" s="3"/>
      <c r="H3327" s="3"/>
      <c r="I3327" s="3">
        <v>100</v>
      </c>
      <c r="J3327" s="3" t="s">
        <v>88</v>
      </c>
      <c r="K3327" s="3" t="s">
        <v>105</v>
      </c>
    </row>
    <row r="3328" spans="1:11" x14ac:dyDescent="0.3">
      <c r="A3328" s="3" t="s">
        <v>121</v>
      </c>
      <c r="B3328" s="3">
        <v>1.00057</v>
      </c>
      <c r="C3328" t="s">
        <v>68</v>
      </c>
      <c r="D3328" s="3" t="s">
        <v>14</v>
      </c>
      <c r="E3328" s="3"/>
      <c r="F3328" s="3" t="s">
        <v>15</v>
      </c>
      <c r="G3328" s="3"/>
      <c r="H3328" s="3"/>
      <c r="I3328" s="3"/>
      <c r="J3328" s="3"/>
      <c r="K3328" s="3" t="s">
        <v>80</v>
      </c>
    </row>
    <row r="3329" spans="1:11" x14ac:dyDescent="0.3">
      <c r="A3329" t="s">
        <v>22</v>
      </c>
      <c r="B3329" s="3">
        <v>6.7000000000000002E-3</v>
      </c>
      <c r="C3329" t="s">
        <v>68</v>
      </c>
      <c r="D3329" s="3" t="s">
        <v>7</v>
      </c>
      <c r="E3329" s="3"/>
      <c r="F3329" s="3" t="s">
        <v>15</v>
      </c>
      <c r="G3329" s="3"/>
      <c r="H3329" s="3"/>
      <c r="I3329" s="3"/>
      <c r="J3329" s="3"/>
      <c r="K3329" s="3" t="s">
        <v>24</v>
      </c>
    </row>
    <row r="3330" spans="1:11" x14ac:dyDescent="0.3">
      <c r="A3330" s="3" t="s">
        <v>89</v>
      </c>
      <c r="B3330" s="3">
        <v>-1.6799999999999999E-4</v>
      </c>
      <c r="C3330" s="3" t="s">
        <v>51</v>
      </c>
      <c r="D3330" s="3" t="s">
        <v>14</v>
      </c>
      <c r="E3330" s="3"/>
      <c r="F3330" s="3" t="s">
        <v>15</v>
      </c>
      <c r="G3330" s="3"/>
      <c r="H3330" s="3"/>
      <c r="I3330" s="3"/>
      <c r="J3330" s="3"/>
      <c r="K3330" s="3" t="s">
        <v>90</v>
      </c>
    </row>
    <row r="3331" spans="1:11" x14ac:dyDescent="0.3">
      <c r="A3331" s="3" t="s">
        <v>91</v>
      </c>
      <c r="B3331" s="6">
        <v>5.8399999999999999E-4</v>
      </c>
      <c r="C3331" s="3" t="s">
        <v>51</v>
      </c>
      <c r="D3331" s="3" t="s">
        <v>17</v>
      </c>
      <c r="E3331" s="3"/>
      <c r="F3331" s="3" t="s">
        <v>15</v>
      </c>
      <c r="G3331" s="3"/>
      <c r="H3331" s="3"/>
      <c r="I3331" s="3"/>
      <c r="J3331" s="3"/>
      <c r="K3331" s="3" t="s">
        <v>92</v>
      </c>
    </row>
    <row r="3332" spans="1:11" x14ac:dyDescent="0.3">
      <c r="A3332" s="3" t="s">
        <v>93</v>
      </c>
      <c r="B3332" s="6">
        <v>2.5999999999999998E-10</v>
      </c>
      <c r="C3332" s="3" t="s">
        <v>51</v>
      </c>
      <c r="D3332" s="3" t="s">
        <v>6</v>
      </c>
      <c r="E3332" s="3"/>
      <c r="F3332" s="3" t="s">
        <v>15</v>
      </c>
      <c r="G3332" s="3"/>
      <c r="H3332" s="3"/>
      <c r="I3332" s="3"/>
      <c r="J3332" s="3"/>
      <c r="K3332" s="3" t="s">
        <v>94</v>
      </c>
    </row>
    <row r="3333" spans="1:11" x14ac:dyDescent="0.3">
      <c r="A3333" s="3" t="s">
        <v>95</v>
      </c>
      <c r="B3333" s="6">
        <v>-6.2700000000000001E-6</v>
      </c>
      <c r="C3333" s="3" t="s">
        <v>51</v>
      </c>
      <c r="D3333" s="3" t="s">
        <v>14</v>
      </c>
      <c r="E3333" s="3"/>
      <c r="F3333" s="3" t="s">
        <v>15</v>
      </c>
      <c r="G3333" s="3"/>
      <c r="H3333" s="3"/>
      <c r="I3333" s="3"/>
      <c r="J3333" s="3"/>
      <c r="K3333" s="3" t="s">
        <v>96</v>
      </c>
    </row>
    <row r="3334" spans="1:11" x14ac:dyDescent="0.3">
      <c r="A3334" s="3" t="s">
        <v>97</v>
      </c>
      <c r="B3334" s="6">
        <v>-7.4999999999999993E-5</v>
      </c>
      <c r="C3334" s="3" t="s">
        <v>51</v>
      </c>
      <c r="D3334" s="3" t="s">
        <v>39</v>
      </c>
      <c r="E3334" s="3"/>
      <c r="F3334" s="3" t="s">
        <v>15</v>
      </c>
      <c r="G3334" s="3"/>
      <c r="H3334" s="3"/>
      <c r="I3334" s="3"/>
      <c r="J3334" s="3"/>
      <c r="K3334" s="3" t="s">
        <v>98</v>
      </c>
    </row>
    <row r="3335" spans="1:11" x14ac:dyDescent="0.3">
      <c r="A3335" s="3" t="s">
        <v>82</v>
      </c>
      <c r="B3335" s="6">
        <v>6.8900000000000005E-4</v>
      </c>
      <c r="C3335" s="3" t="s">
        <v>51</v>
      </c>
      <c r="D3335" s="3" t="s">
        <v>14</v>
      </c>
      <c r="E3335" s="3"/>
      <c r="F3335" s="3" t="s">
        <v>15</v>
      </c>
      <c r="G3335" s="3"/>
      <c r="H3335" s="3"/>
      <c r="I3335" s="3"/>
      <c r="J3335" s="3"/>
      <c r="K3335" s="3" t="s">
        <v>84</v>
      </c>
    </row>
    <row r="3336" spans="1:11" x14ac:dyDescent="0.3">
      <c r="A3336" s="3" t="s">
        <v>99</v>
      </c>
      <c r="B3336" s="3">
        <v>3.3599999999999998E-2</v>
      </c>
      <c r="C3336" s="3" t="s">
        <v>51</v>
      </c>
      <c r="D3336" s="3" t="s">
        <v>100</v>
      </c>
      <c r="E3336" s="3"/>
      <c r="F3336" s="3" t="s">
        <v>15</v>
      </c>
      <c r="G3336" s="3"/>
      <c r="H3336" s="3"/>
      <c r="I3336" s="3"/>
      <c r="J3336" s="3"/>
      <c r="K3336" s="3" t="s">
        <v>101</v>
      </c>
    </row>
    <row r="3337" spans="1:11" x14ac:dyDescent="0.3">
      <c r="A3337" s="3" t="s">
        <v>102</v>
      </c>
      <c r="B3337" s="3">
        <v>3.2599999999999997E-2</v>
      </c>
      <c r="C3337" s="3" t="s">
        <v>51</v>
      </c>
      <c r="D3337" s="3" t="s">
        <v>100</v>
      </c>
      <c r="E3337" s="3"/>
      <c r="F3337" s="3" t="s">
        <v>15</v>
      </c>
      <c r="G3337" s="3"/>
      <c r="H3337" s="3"/>
      <c r="I3337" s="3"/>
      <c r="J3337" s="3"/>
      <c r="K3337" s="3" t="s">
        <v>103</v>
      </c>
    </row>
    <row r="3338" spans="1:11" x14ac:dyDescent="0.3">
      <c r="A3338" s="3" t="s">
        <v>107</v>
      </c>
      <c r="B3338" s="6">
        <v>-6.8899999999999999E-7</v>
      </c>
      <c r="C3338" s="3" t="s">
        <v>51</v>
      </c>
      <c r="D3338" s="3" t="s">
        <v>39</v>
      </c>
      <c r="E3338" s="3"/>
      <c r="F3338" s="3" t="s">
        <v>15</v>
      </c>
      <c r="G3338" s="3"/>
      <c r="H3338" s="3"/>
      <c r="I3338" s="3"/>
      <c r="J3338" s="3"/>
      <c r="K3338" s="3" t="s">
        <v>104</v>
      </c>
    </row>
    <row r="3339" spans="1:11" ht="15.6" x14ac:dyDescent="0.3">
      <c r="A3339" s="4"/>
      <c r="B3339" s="5"/>
      <c r="G3339" s="4"/>
    </row>
    <row r="3340" spans="1:11" ht="15.6" x14ac:dyDescent="0.3">
      <c r="A3340" s="1" t="s">
        <v>0</v>
      </c>
      <c r="B3340" s="1" t="s">
        <v>176</v>
      </c>
    </row>
    <row r="3341" spans="1:11" x14ac:dyDescent="0.3">
      <c r="A3341" t="s">
        <v>11</v>
      </c>
      <c r="B3341" t="s">
        <v>68</v>
      </c>
    </row>
    <row r="3342" spans="1:11" x14ac:dyDescent="0.3">
      <c r="A3342" t="s">
        <v>1</v>
      </c>
      <c r="B3342">
        <v>1</v>
      </c>
    </row>
    <row r="3343" spans="1:11" ht="15.6" x14ac:dyDescent="0.3">
      <c r="A3343" t="s">
        <v>2</v>
      </c>
      <c r="B3343" s="4" t="s">
        <v>152</v>
      </c>
    </row>
    <row r="3344" spans="1:11" x14ac:dyDescent="0.3">
      <c r="A3344" t="s">
        <v>4</v>
      </c>
      <c r="B3344" t="s">
        <v>5</v>
      </c>
    </row>
    <row r="3345" spans="1:11" x14ac:dyDescent="0.3">
      <c r="A3345" t="s">
        <v>6</v>
      </c>
      <c r="B3345" t="s">
        <v>14</v>
      </c>
    </row>
    <row r="3346" spans="1:11" ht="15.6" x14ac:dyDescent="0.3">
      <c r="A3346" s="1" t="s">
        <v>8</v>
      </c>
    </row>
    <row r="3347" spans="1:11" x14ac:dyDescent="0.3">
      <c r="A3347" t="s">
        <v>9</v>
      </c>
      <c r="B3347" t="s">
        <v>10</v>
      </c>
      <c r="C3347" t="s">
        <v>11</v>
      </c>
      <c r="D3347" t="s">
        <v>6</v>
      </c>
      <c r="E3347" t="s">
        <v>12</v>
      </c>
      <c r="F3347" t="s">
        <v>4</v>
      </c>
      <c r="G3347" t="s">
        <v>85</v>
      </c>
      <c r="H3347" t="s">
        <v>86</v>
      </c>
      <c r="I3347" t="s">
        <v>87</v>
      </c>
      <c r="J3347" t="s">
        <v>46</v>
      </c>
      <c r="K3347" t="s">
        <v>2</v>
      </c>
    </row>
    <row r="3348" spans="1:11" ht="15.6" x14ac:dyDescent="0.3">
      <c r="A3348" s="3" t="s">
        <v>176</v>
      </c>
      <c r="B3348" s="3">
        <v>1</v>
      </c>
      <c r="C3348" t="s">
        <v>68</v>
      </c>
      <c r="D3348" s="3" t="s">
        <v>14</v>
      </c>
      <c r="E3348" s="3"/>
      <c r="F3348" s="3" t="s">
        <v>21</v>
      </c>
      <c r="G3348" s="3"/>
      <c r="H3348" s="3"/>
      <c r="I3348" s="3">
        <v>100</v>
      </c>
      <c r="J3348" s="3" t="s">
        <v>88</v>
      </c>
      <c r="K3348" s="4" t="s">
        <v>152</v>
      </c>
    </row>
    <row r="3349" spans="1:11" x14ac:dyDescent="0.3">
      <c r="A3349" s="3" t="s">
        <v>124</v>
      </c>
      <c r="B3349" s="3">
        <v>1.00057</v>
      </c>
      <c r="C3349" t="s">
        <v>68</v>
      </c>
      <c r="D3349" s="3" t="s">
        <v>14</v>
      </c>
      <c r="E3349" s="3"/>
      <c r="F3349" s="3" t="s">
        <v>15</v>
      </c>
      <c r="G3349" s="3"/>
      <c r="H3349" s="3"/>
      <c r="I3349" s="3"/>
      <c r="J3349" s="3"/>
      <c r="K3349" s="3" t="s">
        <v>149</v>
      </c>
    </row>
    <row r="3350" spans="1:11" x14ac:dyDescent="0.3">
      <c r="A3350" t="s">
        <v>22</v>
      </c>
      <c r="B3350" s="3">
        <v>6.7000000000000002E-3</v>
      </c>
      <c r="C3350" t="s">
        <v>68</v>
      </c>
      <c r="D3350" s="3" t="s">
        <v>7</v>
      </c>
      <c r="E3350" s="3"/>
      <c r="F3350" s="3" t="s">
        <v>15</v>
      </c>
      <c r="G3350" s="3"/>
      <c r="H3350" s="3"/>
      <c r="I3350" s="3"/>
      <c r="J3350" s="3"/>
      <c r="K3350" s="3" t="s">
        <v>24</v>
      </c>
    </row>
    <row r="3351" spans="1:11" x14ac:dyDescent="0.3">
      <c r="A3351" s="3" t="s">
        <v>89</v>
      </c>
      <c r="B3351" s="3">
        <v>-1.6799999999999999E-4</v>
      </c>
      <c r="C3351" s="3" t="s">
        <v>51</v>
      </c>
      <c r="D3351" s="3" t="s">
        <v>14</v>
      </c>
      <c r="E3351" s="3"/>
      <c r="F3351" s="3" t="s">
        <v>15</v>
      </c>
      <c r="G3351" s="3"/>
      <c r="H3351" s="3"/>
      <c r="I3351" s="3"/>
      <c r="J3351" s="3"/>
      <c r="K3351" s="3" t="s">
        <v>90</v>
      </c>
    </row>
    <row r="3352" spans="1:11" x14ac:dyDescent="0.3">
      <c r="A3352" s="3" t="s">
        <v>91</v>
      </c>
      <c r="B3352" s="6">
        <v>5.8399999999999999E-4</v>
      </c>
      <c r="C3352" s="3" t="s">
        <v>51</v>
      </c>
      <c r="D3352" s="3" t="s">
        <v>17</v>
      </c>
      <c r="E3352" s="3"/>
      <c r="F3352" s="3" t="s">
        <v>15</v>
      </c>
      <c r="G3352" s="3"/>
      <c r="H3352" s="3"/>
      <c r="I3352" s="3"/>
      <c r="J3352" s="3"/>
      <c r="K3352" s="3" t="s">
        <v>92</v>
      </c>
    </row>
    <row r="3353" spans="1:11" x14ac:dyDescent="0.3">
      <c r="A3353" s="3" t="s">
        <v>93</v>
      </c>
      <c r="B3353" s="6">
        <v>2.5999999999999998E-10</v>
      </c>
      <c r="C3353" s="3" t="s">
        <v>51</v>
      </c>
      <c r="D3353" s="3" t="s">
        <v>6</v>
      </c>
      <c r="E3353" s="3"/>
      <c r="F3353" s="3" t="s">
        <v>15</v>
      </c>
      <c r="G3353" s="3"/>
      <c r="H3353" s="3"/>
      <c r="I3353" s="3"/>
      <c r="J3353" s="3"/>
      <c r="K3353" s="3" t="s">
        <v>94</v>
      </c>
    </row>
    <row r="3354" spans="1:11" x14ac:dyDescent="0.3">
      <c r="A3354" s="3" t="s">
        <v>95</v>
      </c>
      <c r="B3354" s="6">
        <v>-6.2700000000000001E-6</v>
      </c>
      <c r="C3354" s="3" t="s">
        <v>51</v>
      </c>
      <c r="D3354" s="3" t="s">
        <v>14</v>
      </c>
      <c r="E3354" s="3"/>
      <c r="F3354" s="3" t="s">
        <v>15</v>
      </c>
      <c r="G3354" s="3"/>
      <c r="H3354" s="3"/>
      <c r="I3354" s="3"/>
      <c r="J3354" s="3"/>
      <c r="K3354" s="3" t="s">
        <v>96</v>
      </c>
    </row>
    <row r="3355" spans="1:11" x14ac:dyDescent="0.3">
      <c r="A3355" s="3" t="s">
        <v>97</v>
      </c>
      <c r="B3355" s="6">
        <v>-7.4999999999999993E-5</v>
      </c>
      <c r="C3355" s="3" t="s">
        <v>51</v>
      </c>
      <c r="D3355" s="3" t="s">
        <v>39</v>
      </c>
      <c r="E3355" s="3"/>
      <c r="F3355" s="3" t="s">
        <v>15</v>
      </c>
      <c r="G3355" s="3"/>
      <c r="H3355" s="3"/>
      <c r="I3355" s="3"/>
      <c r="J3355" s="3"/>
      <c r="K3355" s="3" t="s">
        <v>98</v>
      </c>
    </row>
    <row r="3356" spans="1:11" x14ac:dyDescent="0.3">
      <c r="A3356" s="3" t="s">
        <v>82</v>
      </c>
      <c r="B3356" s="6">
        <v>6.8900000000000005E-4</v>
      </c>
      <c r="C3356" s="3" t="s">
        <v>51</v>
      </c>
      <c r="D3356" s="3" t="s">
        <v>14</v>
      </c>
      <c r="E3356" s="3"/>
      <c r="F3356" s="3" t="s">
        <v>15</v>
      </c>
      <c r="G3356" s="3"/>
      <c r="H3356" s="3"/>
      <c r="I3356" s="3"/>
      <c r="J3356" s="3"/>
      <c r="K3356" s="3" t="s">
        <v>84</v>
      </c>
    </row>
    <row r="3357" spans="1:11" x14ac:dyDescent="0.3">
      <c r="A3357" s="3" t="s">
        <v>99</v>
      </c>
      <c r="B3357" s="3">
        <v>3.3599999999999998E-2</v>
      </c>
      <c r="C3357" s="3" t="s">
        <v>51</v>
      </c>
      <c r="D3357" s="3" t="s">
        <v>100</v>
      </c>
      <c r="E3357" s="3"/>
      <c r="F3357" s="3" t="s">
        <v>15</v>
      </c>
      <c r="G3357" s="3"/>
      <c r="H3357" s="3"/>
      <c r="I3357" s="3"/>
      <c r="J3357" s="3"/>
      <c r="K3357" s="3" t="s">
        <v>101</v>
      </c>
    </row>
    <row r="3358" spans="1:11" x14ac:dyDescent="0.3">
      <c r="A3358" s="3" t="s">
        <v>102</v>
      </c>
      <c r="B3358" s="3">
        <v>3.2599999999999997E-2</v>
      </c>
      <c r="C3358" s="3" t="s">
        <v>51</v>
      </c>
      <c r="D3358" s="3" t="s">
        <v>100</v>
      </c>
      <c r="E3358" s="3"/>
      <c r="F3358" s="3" t="s">
        <v>15</v>
      </c>
      <c r="G3358" s="3"/>
      <c r="H3358" s="3"/>
      <c r="I3358" s="3"/>
      <c r="J3358" s="3"/>
      <c r="K3358" s="3" t="s">
        <v>103</v>
      </c>
    </row>
    <row r="3359" spans="1:11" x14ac:dyDescent="0.3">
      <c r="A3359" s="3" t="s">
        <v>107</v>
      </c>
      <c r="B3359" s="6">
        <v>-6.8899999999999999E-7</v>
      </c>
      <c r="C3359" s="3" t="s">
        <v>51</v>
      </c>
      <c r="D3359" s="3" t="s">
        <v>39</v>
      </c>
      <c r="E3359" s="3"/>
      <c r="F3359" s="3" t="s">
        <v>15</v>
      </c>
      <c r="G3359" s="3"/>
      <c r="H3359" s="3"/>
      <c r="I3359" s="3"/>
      <c r="J3359" s="3"/>
      <c r="K3359" s="3" t="s">
        <v>104</v>
      </c>
    </row>
    <row r="3360" spans="1:11" ht="15.6" x14ac:dyDescent="0.3">
      <c r="A3360" s="4"/>
      <c r="B3360" s="5"/>
      <c r="G3360" s="4"/>
    </row>
    <row r="3361" spans="1:11" ht="15.6" x14ac:dyDescent="0.3">
      <c r="A3361" s="1" t="s">
        <v>0</v>
      </c>
      <c r="B3361" s="1" t="s">
        <v>177</v>
      </c>
    </row>
    <row r="3362" spans="1:11" x14ac:dyDescent="0.3">
      <c r="A3362" t="s">
        <v>11</v>
      </c>
      <c r="B3362" t="s">
        <v>68</v>
      </c>
    </row>
    <row r="3363" spans="1:11" x14ac:dyDescent="0.3">
      <c r="A3363" t="s">
        <v>1</v>
      </c>
      <c r="B3363">
        <v>1</v>
      </c>
    </row>
    <row r="3364" spans="1:11" ht="15.6" x14ac:dyDescent="0.3">
      <c r="A3364" t="s">
        <v>2</v>
      </c>
      <c r="B3364" s="4" t="s">
        <v>153</v>
      </c>
    </row>
    <row r="3365" spans="1:11" x14ac:dyDescent="0.3">
      <c r="A3365" t="s">
        <v>4</v>
      </c>
      <c r="B3365" t="s">
        <v>5</v>
      </c>
    </row>
    <row r="3366" spans="1:11" x14ac:dyDescent="0.3">
      <c r="A3366" t="s">
        <v>6</v>
      </c>
      <c r="B3366" t="s">
        <v>14</v>
      </c>
    </row>
    <row r="3367" spans="1:11" ht="15.6" x14ac:dyDescent="0.3">
      <c r="A3367" s="1" t="s">
        <v>8</v>
      </c>
    </row>
    <row r="3368" spans="1:11" x14ac:dyDescent="0.3">
      <c r="A3368" t="s">
        <v>9</v>
      </c>
      <c r="B3368" t="s">
        <v>10</v>
      </c>
      <c r="C3368" t="s">
        <v>11</v>
      </c>
      <c r="D3368" t="s">
        <v>6</v>
      </c>
      <c r="E3368" t="s">
        <v>12</v>
      </c>
      <c r="F3368" t="s">
        <v>4</v>
      </c>
      <c r="G3368" t="s">
        <v>85</v>
      </c>
      <c r="H3368" t="s">
        <v>86</v>
      </c>
      <c r="I3368" t="s">
        <v>87</v>
      </c>
      <c r="J3368" t="s">
        <v>46</v>
      </c>
      <c r="K3368" t="s">
        <v>2</v>
      </c>
    </row>
    <row r="3369" spans="1:11" ht="15.6" x14ac:dyDescent="0.3">
      <c r="A3369" s="3" t="s">
        <v>177</v>
      </c>
      <c r="B3369" s="3">
        <v>1</v>
      </c>
      <c r="C3369" t="s">
        <v>68</v>
      </c>
      <c r="D3369" s="3" t="s">
        <v>14</v>
      </c>
      <c r="E3369" s="3"/>
      <c r="F3369" s="3" t="s">
        <v>21</v>
      </c>
      <c r="G3369" s="3"/>
      <c r="H3369" s="3"/>
      <c r="I3369" s="3">
        <v>100</v>
      </c>
      <c r="J3369" s="3" t="s">
        <v>88</v>
      </c>
      <c r="K3369" s="4" t="s">
        <v>154</v>
      </c>
    </row>
    <row r="3370" spans="1:11" x14ac:dyDescent="0.3">
      <c r="A3370" s="3" t="s">
        <v>125</v>
      </c>
      <c r="B3370" s="3">
        <v>1.00057</v>
      </c>
      <c r="C3370" t="s">
        <v>68</v>
      </c>
      <c r="D3370" s="3" t="s">
        <v>14</v>
      </c>
      <c r="E3370" s="3"/>
      <c r="F3370" s="3" t="s">
        <v>15</v>
      </c>
      <c r="G3370" s="3"/>
      <c r="H3370" s="3"/>
      <c r="I3370" s="3"/>
      <c r="J3370" s="3"/>
      <c r="K3370" s="3" t="s">
        <v>150</v>
      </c>
    </row>
    <row r="3371" spans="1:11" x14ac:dyDescent="0.3">
      <c r="A3371" t="s">
        <v>22</v>
      </c>
      <c r="B3371" s="3">
        <v>6.7000000000000002E-3</v>
      </c>
      <c r="C3371" t="s">
        <v>68</v>
      </c>
      <c r="D3371" s="3" t="s">
        <v>7</v>
      </c>
      <c r="E3371" s="3"/>
      <c r="F3371" s="3" t="s">
        <v>15</v>
      </c>
      <c r="G3371" s="3"/>
      <c r="H3371" s="3"/>
      <c r="I3371" s="3"/>
      <c r="J3371" s="3"/>
      <c r="K3371" s="3" t="s">
        <v>24</v>
      </c>
    </row>
    <row r="3372" spans="1:11" x14ac:dyDescent="0.3">
      <c r="A3372" s="3" t="s">
        <v>89</v>
      </c>
      <c r="B3372" s="3">
        <v>-1.6799999999999999E-4</v>
      </c>
      <c r="C3372" s="3" t="s">
        <v>51</v>
      </c>
      <c r="D3372" s="3" t="s">
        <v>14</v>
      </c>
      <c r="E3372" s="3"/>
      <c r="F3372" s="3" t="s">
        <v>15</v>
      </c>
      <c r="G3372" s="3"/>
      <c r="H3372" s="3"/>
      <c r="I3372" s="3"/>
      <c r="J3372" s="3"/>
      <c r="K3372" s="3" t="s">
        <v>90</v>
      </c>
    </row>
    <row r="3373" spans="1:11" x14ac:dyDescent="0.3">
      <c r="A3373" s="3" t="s">
        <v>91</v>
      </c>
      <c r="B3373" s="6">
        <v>5.8399999999999999E-4</v>
      </c>
      <c r="C3373" s="3" t="s">
        <v>51</v>
      </c>
      <c r="D3373" s="3" t="s">
        <v>17</v>
      </c>
      <c r="E3373" s="3"/>
      <c r="F3373" s="3" t="s">
        <v>15</v>
      </c>
      <c r="G3373" s="3"/>
      <c r="H3373" s="3"/>
      <c r="I3373" s="3"/>
      <c r="J3373" s="3"/>
      <c r="K3373" s="3" t="s">
        <v>92</v>
      </c>
    </row>
    <row r="3374" spans="1:11" x14ac:dyDescent="0.3">
      <c r="A3374" s="3" t="s">
        <v>93</v>
      </c>
      <c r="B3374" s="6">
        <v>2.5999999999999998E-10</v>
      </c>
      <c r="C3374" s="3" t="s">
        <v>51</v>
      </c>
      <c r="D3374" s="3" t="s">
        <v>6</v>
      </c>
      <c r="E3374" s="3"/>
      <c r="F3374" s="3" t="s">
        <v>15</v>
      </c>
      <c r="G3374" s="3"/>
      <c r="H3374" s="3"/>
      <c r="I3374" s="3"/>
      <c r="J3374" s="3"/>
      <c r="K3374" s="3" t="s">
        <v>94</v>
      </c>
    </row>
    <row r="3375" spans="1:11" x14ac:dyDescent="0.3">
      <c r="A3375" s="3" t="s">
        <v>95</v>
      </c>
      <c r="B3375" s="6">
        <v>-6.2700000000000001E-6</v>
      </c>
      <c r="C3375" s="3" t="s">
        <v>51</v>
      </c>
      <c r="D3375" s="3" t="s">
        <v>14</v>
      </c>
      <c r="E3375" s="3"/>
      <c r="F3375" s="3" t="s">
        <v>15</v>
      </c>
      <c r="G3375" s="3"/>
      <c r="H3375" s="3"/>
      <c r="I3375" s="3"/>
      <c r="J3375" s="3"/>
      <c r="K3375" s="3" t="s">
        <v>96</v>
      </c>
    </row>
    <row r="3376" spans="1:11" x14ac:dyDescent="0.3">
      <c r="A3376" s="3" t="s">
        <v>97</v>
      </c>
      <c r="B3376" s="6">
        <v>-7.4999999999999993E-5</v>
      </c>
      <c r="C3376" s="3" t="s">
        <v>51</v>
      </c>
      <c r="D3376" s="3" t="s">
        <v>39</v>
      </c>
      <c r="E3376" s="3"/>
      <c r="F3376" s="3" t="s">
        <v>15</v>
      </c>
      <c r="G3376" s="3"/>
      <c r="H3376" s="3"/>
      <c r="I3376" s="3"/>
      <c r="J3376" s="3"/>
      <c r="K3376" s="3" t="s">
        <v>98</v>
      </c>
    </row>
    <row r="3377" spans="1:11" x14ac:dyDescent="0.3">
      <c r="A3377" s="3" t="s">
        <v>82</v>
      </c>
      <c r="B3377" s="6">
        <v>6.8900000000000005E-4</v>
      </c>
      <c r="C3377" s="3" t="s">
        <v>51</v>
      </c>
      <c r="D3377" s="3" t="s">
        <v>14</v>
      </c>
      <c r="E3377" s="3"/>
      <c r="F3377" s="3" t="s">
        <v>15</v>
      </c>
      <c r="G3377" s="3"/>
      <c r="H3377" s="3"/>
      <c r="I3377" s="3"/>
      <c r="J3377" s="3"/>
      <c r="K3377" s="3" t="s">
        <v>84</v>
      </c>
    </row>
    <row r="3378" spans="1:11" x14ac:dyDescent="0.3">
      <c r="A3378" s="3" t="s">
        <v>99</v>
      </c>
      <c r="B3378" s="3">
        <v>3.3599999999999998E-2</v>
      </c>
      <c r="C3378" s="3" t="s">
        <v>51</v>
      </c>
      <c r="D3378" s="3" t="s">
        <v>100</v>
      </c>
      <c r="E3378" s="3"/>
      <c r="F3378" s="3" t="s">
        <v>15</v>
      </c>
      <c r="G3378" s="3"/>
      <c r="H3378" s="3"/>
      <c r="I3378" s="3"/>
      <c r="J3378" s="3"/>
      <c r="K3378" s="3" t="s">
        <v>101</v>
      </c>
    </row>
    <row r="3379" spans="1:11" x14ac:dyDescent="0.3">
      <c r="A3379" s="3" t="s">
        <v>102</v>
      </c>
      <c r="B3379" s="3">
        <v>3.2599999999999997E-2</v>
      </c>
      <c r="C3379" s="3" t="s">
        <v>51</v>
      </c>
      <c r="D3379" s="3" t="s">
        <v>100</v>
      </c>
      <c r="E3379" s="3"/>
      <c r="F3379" s="3" t="s">
        <v>15</v>
      </c>
      <c r="G3379" s="3"/>
      <c r="H3379" s="3"/>
      <c r="I3379" s="3"/>
      <c r="J3379" s="3"/>
      <c r="K3379" s="3" t="s">
        <v>103</v>
      </c>
    </row>
    <row r="3380" spans="1:11" x14ac:dyDescent="0.3">
      <c r="A3380" s="3" t="s">
        <v>107</v>
      </c>
      <c r="B3380" s="6">
        <v>-6.8899999999999999E-7</v>
      </c>
      <c r="C3380" s="3" t="s">
        <v>51</v>
      </c>
      <c r="D3380" s="3" t="s">
        <v>39</v>
      </c>
      <c r="E3380" s="3"/>
      <c r="F3380" s="3" t="s">
        <v>15</v>
      </c>
      <c r="G3380" s="3"/>
      <c r="H3380" s="3"/>
      <c r="I3380" s="3"/>
      <c r="J3380" s="3"/>
      <c r="K3380" s="3" t="s">
        <v>104</v>
      </c>
    </row>
    <row r="3381" spans="1:11" ht="15.6" x14ac:dyDescent="0.3">
      <c r="A3381" s="4"/>
      <c r="B3381" s="5"/>
      <c r="G3381" s="4"/>
    </row>
    <row r="3382" spans="1:11" ht="15.6" x14ac:dyDescent="0.3">
      <c r="A3382" s="1" t="s">
        <v>0</v>
      </c>
      <c r="B3382" s="1" t="s">
        <v>178</v>
      </c>
    </row>
    <row r="3383" spans="1:11" x14ac:dyDescent="0.3">
      <c r="A3383" t="s">
        <v>11</v>
      </c>
      <c r="B3383" t="s">
        <v>68</v>
      </c>
    </row>
    <row r="3384" spans="1:11" x14ac:dyDescent="0.3">
      <c r="A3384" t="s">
        <v>1</v>
      </c>
      <c r="B3384">
        <v>1</v>
      </c>
    </row>
    <row r="3385" spans="1:11" ht="15.6" x14ac:dyDescent="0.3">
      <c r="A3385" t="s">
        <v>2</v>
      </c>
      <c r="B3385" s="4" t="s">
        <v>106</v>
      </c>
    </row>
    <row r="3386" spans="1:11" x14ac:dyDescent="0.3">
      <c r="A3386" t="s">
        <v>4</v>
      </c>
      <c r="B3386" t="s">
        <v>5</v>
      </c>
    </row>
    <row r="3387" spans="1:11" x14ac:dyDescent="0.3">
      <c r="A3387" t="s">
        <v>6</v>
      </c>
      <c r="B3387" t="s">
        <v>14</v>
      </c>
    </row>
    <row r="3388" spans="1:11" ht="15.6" x14ac:dyDescent="0.3">
      <c r="A3388" s="1" t="s">
        <v>8</v>
      </c>
    </row>
    <row r="3389" spans="1:11" x14ac:dyDescent="0.3">
      <c r="A3389" t="s">
        <v>9</v>
      </c>
      <c r="B3389" t="s">
        <v>10</v>
      </c>
      <c r="C3389" t="s">
        <v>11</v>
      </c>
      <c r="D3389" t="s">
        <v>6</v>
      </c>
      <c r="E3389" t="s">
        <v>12</v>
      </c>
      <c r="F3389" t="s">
        <v>4</v>
      </c>
      <c r="G3389" t="s">
        <v>85</v>
      </c>
      <c r="H3389" t="s">
        <v>86</v>
      </c>
      <c r="I3389" t="s">
        <v>87</v>
      </c>
      <c r="J3389" t="s">
        <v>46</v>
      </c>
      <c r="K3389" t="s">
        <v>2</v>
      </c>
    </row>
    <row r="3390" spans="1:11" x14ac:dyDescent="0.3">
      <c r="A3390" s="3" t="s">
        <v>178</v>
      </c>
      <c r="B3390" s="3">
        <v>1</v>
      </c>
      <c r="C3390" t="s">
        <v>68</v>
      </c>
      <c r="D3390" s="3" t="s">
        <v>14</v>
      </c>
      <c r="E3390" s="3"/>
      <c r="F3390" s="3" t="s">
        <v>21</v>
      </c>
      <c r="G3390" s="3"/>
      <c r="H3390" s="3"/>
      <c r="I3390" s="3">
        <v>100</v>
      </c>
      <c r="J3390" s="3" t="s">
        <v>88</v>
      </c>
      <c r="K3390" s="3" t="s">
        <v>106</v>
      </c>
    </row>
    <row r="3391" spans="1:11" x14ac:dyDescent="0.3">
      <c r="A3391" s="3" t="s">
        <v>108</v>
      </c>
      <c r="B3391" s="3">
        <v>1.00057</v>
      </c>
      <c r="C3391" t="s">
        <v>68</v>
      </c>
      <c r="D3391" s="3" t="s">
        <v>14</v>
      </c>
      <c r="E3391" s="3"/>
      <c r="F3391" s="3" t="s">
        <v>15</v>
      </c>
      <c r="G3391" s="3"/>
      <c r="H3391" s="3"/>
      <c r="I3391" s="3"/>
      <c r="J3391" s="3"/>
      <c r="K3391" s="3" t="s">
        <v>148</v>
      </c>
    </row>
    <row r="3392" spans="1:11" x14ac:dyDescent="0.3">
      <c r="A3392" t="s">
        <v>22</v>
      </c>
      <c r="B3392" s="3">
        <v>6.7000000000000002E-3</v>
      </c>
      <c r="C3392" t="s">
        <v>68</v>
      </c>
      <c r="D3392" s="3" t="s">
        <v>7</v>
      </c>
      <c r="E3392" s="3"/>
      <c r="F3392" s="3" t="s">
        <v>15</v>
      </c>
      <c r="G3392" s="3"/>
      <c r="H3392" s="3"/>
      <c r="I3392" s="3"/>
      <c r="J3392" s="3"/>
      <c r="K3392" s="3" t="s">
        <v>24</v>
      </c>
    </row>
    <row r="3393" spans="1:11" x14ac:dyDescent="0.3">
      <c r="A3393" s="3" t="s">
        <v>89</v>
      </c>
      <c r="B3393" s="3">
        <v>-1.6799999999999999E-4</v>
      </c>
      <c r="C3393" s="3" t="s">
        <v>51</v>
      </c>
      <c r="D3393" s="3" t="s">
        <v>14</v>
      </c>
      <c r="E3393" s="3"/>
      <c r="F3393" s="3" t="s">
        <v>15</v>
      </c>
      <c r="G3393" s="3"/>
      <c r="H3393" s="3"/>
      <c r="I3393" s="3"/>
      <c r="J3393" s="3"/>
      <c r="K3393" s="3" t="s">
        <v>90</v>
      </c>
    </row>
    <row r="3394" spans="1:11" x14ac:dyDescent="0.3">
      <c r="A3394" s="3" t="s">
        <v>91</v>
      </c>
      <c r="B3394" s="6">
        <v>5.8399999999999999E-4</v>
      </c>
      <c r="C3394" s="3" t="s">
        <v>51</v>
      </c>
      <c r="D3394" s="3" t="s">
        <v>17</v>
      </c>
      <c r="E3394" s="3"/>
      <c r="F3394" s="3" t="s">
        <v>15</v>
      </c>
      <c r="G3394" s="3"/>
      <c r="H3394" s="3"/>
      <c r="I3394" s="3"/>
      <c r="J3394" s="3"/>
      <c r="K3394" s="3" t="s">
        <v>92</v>
      </c>
    </row>
    <row r="3395" spans="1:11" x14ac:dyDescent="0.3">
      <c r="A3395" s="3" t="s">
        <v>93</v>
      </c>
      <c r="B3395" s="6">
        <v>2.5999999999999998E-10</v>
      </c>
      <c r="C3395" s="3" t="s">
        <v>51</v>
      </c>
      <c r="D3395" s="3" t="s">
        <v>6</v>
      </c>
      <c r="E3395" s="3"/>
      <c r="F3395" s="3" t="s">
        <v>15</v>
      </c>
      <c r="G3395" s="3"/>
      <c r="H3395" s="3"/>
      <c r="I3395" s="3"/>
      <c r="J3395" s="3"/>
      <c r="K3395" s="3" t="s">
        <v>94</v>
      </c>
    </row>
    <row r="3396" spans="1:11" x14ac:dyDescent="0.3">
      <c r="A3396" s="3" t="s">
        <v>95</v>
      </c>
      <c r="B3396" s="6">
        <v>-6.2700000000000001E-6</v>
      </c>
      <c r="C3396" s="3" t="s">
        <v>51</v>
      </c>
      <c r="D3396" s="3" t="s">
        <v>14</v>
      </c>
      <c r="E3396" s="3"/>
      <c r="F3396" s="3" t="s">
        <v>15</v>
      </c>
      <c r="G3396" s="3"/>
      <c r="H3396" s="3"/>
      <c r="I3396" s="3"/>
      <c r="J3396" s="3"/>
      <c r="K3396" s="3" t="s">
        <v>96</v>
      </c>
    </row>
    <row r="3397" spans="1:11" x14ac:dyDescent="0.3">
      <c r="A3397" s="3" t="s">
        <v>97</v>
      </c>
      <c r="B3397" s="6">
        <v>-7.4999999999999993E-5</v>
      </c>
      <c r="C3397" s="3" t="s">
        <v>51</v>
      </c>
      <c r="D3397" s="3" t="s">
        <v>39</v>
      </c>
      <c r="E3397" s="3"/>
      <c r="F3397" s="3" t="s">
        <v>15</v>
      </c>
      <c r="G3397" s="3"/>
      <c r="H3397" s="3"/>
      <c r="I3397" s="3"/>
      <c r="J3397" s="3"/>
      <c r="K3397" s="3" t="s">
        <v>98</v>
      </c>
    </row>
    <row r="3398" spans="1:11" x14ac:dyDescent="0.3">
      <c r="A3398" s="3" t="s">
        <v>82</v>
      </c>
      <c r="B3398" s="6">
        <v>6.8900000000000005E-4</v>
      </c>
      <c r="C3398" s="3" t="s">
        <v>51</v>
      </c>
      <c r="D3398" s="3" t="s">
        <v>14</v>
      </c>
      <c r="E3398" s="3"/>
      <c r="F3398" s="3" t="s">
        <v>15</v>
      </c>
      <c r="G3398" s="3"/>
      <c r="H3398" s="3"/>
      <c r="I3398" s="3"/>
      <c r="J3398" s="3"/>
      <c r="K3398" s="3" t="s">
        <v>84</v>
      </c>
    </row>
    <row r="3399" spans="1:11" x14ac:dyDescent="0.3">
      <c r="A3399" s="3" t="s">
        <v>99</v>
      </c>
      <c r="B3399" s="3">
        <v>3.3599999999999998E-2</v>
      </c>
      <c r="C3399" s="3" t="s">
        <v>51</v>
      </c>
      <c r="D3399" s="3" t="s">
        <v>100</v>
      </c>
      <c r="E3399" s="3"/>
      <c r="F3399" s="3" t="s">
        <v>15</v>
      </c>
      <c r="G3399" s="3"/>
      <c r="H3399" s="3"/>
      <c r="I3399" s="3"/>
      <c r="J3399" s="3"/>
      <c r="K3399" s="3" t="s">
        <v>101</v>
      </c>
    </row>
    <row r="3400" spans="1:11" x14ac:dyDescent="0.3">
      <c r="A3400" s="3" t="s">
        <v>102</v>
      </c>
      <c r="B3400" s="3">
        <v>3.2599999999999997E-2</v>
      </c>
      <c r="C3400" s="3" t="s">
        <v>51</v>
      </c>
      <c r="D3400" s="3" t="s">
        <v>100</v>
      </c>
      <c r="E3400" s="3"/>
      <c r="F3400" s="3" t="s">
        <v>15</v>
      </c>
      <c r="G3400" s="3"/>
      <c r="H3400" s="3"/>
      <c r="I3400" s="3"/>
      <c r="J3400" s="3"/>
      <c r="K3400" s="3" t="s">
        <v>103</v>
      </c>
    </row>
    <row r="3401" spans="1:11" x14ac:dyDescent="0.3">
      <c r="A3401" s="3" t="s">
        <v>107</v>
      </c>
      <c r="B3401" s="6">
        <v>-6.8899999999999999E-7</v>
      </c>
      <c r="C3401" s="3" t="s">
        <v>51</v>
      </c>
      <c r="D3401" s="3" t="s">
        <v>39</v>
      </c>
      <c r="E3401" s="3"/>
      <c r="F3401" s="3" t="s">
        <v>15</v>
      </c>
      <c r="G3401" s="3"/>
      <c r="H3401" s="3"/>
      <c r="I3401" s="3"/>
      <c r="J3401" s="3"/>
      <c r="K3401" s="3" t="s">
        <v>104</v>
      </c>
    </row>
    <row r="3404" spans="1:11" x14ac:dyDescent="0.3">
      <c r="A3404" s="2" t="s">
        <v>0</v>
      </c>
      <c r="B3404" s="2" t="s">
        <v>108</v>
      </c>
    </row>
    <row r="3405" spans="1:11" x14ac:dyDescent="0.3">
      <c r="A3405" t="s">
        <v>1</v>
      </c>
      <c r="B3405">
        <v>1</v>
      </c>
    </row>
    <row r="3406" spans="1:11" x14ac:dyDescent="0.3">
      <c r="A3406" t="s">
        <v>2</v>
      </c>
      <c r="B3406" s="3" t="s">
        <v>148</v>
      </c>
    </row>
    <row r="3407" spans="1:11" x14ac:dyDescent="0.3">
      <c r="A3407" t="s">
        <v>4</v>
      </c>
      <c r="B3407" t="s">
        <v>5</v>
      </c>
    </row>
    <row r="3408" spans="1:11" x14ac:dyDescent="0.3">
      <c r="A3408" t="s">
        <v>6</v>
      </c>
      <c r="B3408" t="s">
        <v>14</v>
      </c>
    </row>
    <row r="3409" spans="1:9" x14ac:dyDescent="0.3">
      <c r="A3409" t="s">
        <v>11</v>
      </c>
      <c r="B3409" t="s">
        <v>68</v>
      </c>
    </row>
    <row r="3410" spans="1:9" x14ac:dyDescent="0.3">
      <c r="A3410" t="s">
        <v>46</v>
      </c>
      <c r="B3410" t="s">
        <v>126</v>
      </c>
    </row>
    <row r="3411" spans="1:9" x14ac:dyDescent="0.3">
      <c r="A3411" t="s">
        <v>26</v>
      </c>
      <c r="B3411" s="7" t="s">
        <v>120</v>
      </c>
    </row>
    <row r="3412" spans="1:9" x14ac:dyDescent="0.3">
      <c r="A3412" s="2" t="s">
        <v>8</v>
      </c>
    </row>
    <row r="3413" spans="1:9" x14ac:dyDescent="0.3">
      <c r="A3413" s="2" t="s">
        <v>9</v>
      </c>
      <c r="B3413" s="2" t="s">
        <v>10</v>
      </c>
      <c r="C3413" s="2" t="s">
        <v>11</v>
      </c>
      <c r="D3413" s="2" t="s">
        <v>6</v>
      </c>
      <c r="E3413" s="2" t="s">
        <v>12</v>
      </c>
      <c r="F3413" s="2" t="s">
        <v>4</v>
      </c>
      <c r="G3413" s="2" t="s">
        <v>25</v>
      </c>
      <c r="H3413" s="2" t="s">
        <v>2</v>
      </c>
      <c r="I3413" s="2" t="s">
        <v>46</v>
      </c>
    </row>
    <row r="3414" spans="1:9" x14ac:dyDescent="0.3">
      <c r="A3414" s="3" t="s">
        <v>108</v>
      </c>
      <c r="B3414" s="3">
        <v>1</v>
      </c>
      <c r="C3414" t="s">
        <v>68</v>
      </c>
      <c r="D3414" t="s">
        <v>14</v>
      </c>
      <c r="E3414" s="2"/>
      <c r="F3414" s="3" t="s">
        <v>21</v>
      </c>
      <c r="G3414" t="s">
        <v>81</v>
      </c>
      <c r="H3414" s="3" t="s">
        <v>148</v>
      </c>
    </row>
    <row r="3415" spans="1:9" x14ac:dyDescent="0.3">
      <c r="A3415" t="s">
        <v>13</v>
      </c>
      <c r="B3415" s="5">
        <v>2.4500000000000002</v>
      </c>
      <c r="C3415" t="s">
        <v>68</v>
      </c>
      <c r="D3415" t="s">
        <v>14</v>
      </c>
      <c r="F3415" t="s">
        <v>15</v>
      </c>
      <c r="G3415" t="s">
        <v>81</v>
      </c>
      <c r="H3415" t="s">
        <v>16</v>
      </c>
    </row>
    <row r="3416" spans="1:9" x14ac:dyDescent="0.3">
      <c r="A3416" t="s">
        <v>78</v>
      </c>
      <c r="B3416" s="5">
        <v>0.86</v>
      </c>
      <c r="D3416" t="s">
        <v>14</v>
      </c>
      <c r="E3416" t="s">
        <v>18</v>
      </c>
      <c r="F3416" t="s">
        <v>19</v>
      </c>
      <c r="G3416" t="s">
        <v>27</v>
      </c>
      <c r="I3416" t="s">
        <v>110</v>
      </c>
    </row>
    <row r="3417" spans="1:9" x14ac:dyDescent="0.3">
      <c r="A3417" t="s">
        <v>109</v>
      </c>
      <c r="B3417" s="5">
        <f>(2.79*10)/1000*B3415</f>
        <v>6.8354999999999999E-2</v>
      </c>
      <c r="C3417" s="3" t="s">
        <v>51</v>
      </c>
      <c r="D3417" t="s">
        <v>17</v>
      </c>
      <c r="F3417" t="s">
        <v>15</v>
      </c>
      <c r="G3417" t="s">
        <v>28</v>
      </c>
      <c r="H3417" t="s">
        <v>52</v>
      </c>
      <c r="I3417" t="s">
        <v>111</v>
      </c>
    </row>
    <row r="3418" spans="1:9" x14ac:dyDescent="0.3">
      <c r="A3418" t="s">
        <v>22</v>
      </c>
      <c r="B3418" s="5">
        <f>30/1000*B3415</f>
        <v>7.3499999999999996E-2</v>
      </c>
      <c r="C3418" s="3" t="s">
        <v>68</v>
      </c>
      <c r="D3418" t="s">
        <v>7</v>
      </c>
      <c r="F3418" t="s">
        <v>15</v>
      </c>
      <c r="G3418" t="s">
        <v>28</v>
      </c>
      <c r="H3418" t="s">
        <v>24</v>
      </c>
    </row>
    <row r="3419" spans="1:9" x14ac:dyDescent="0.3">
      <c r="A3419" t="s">
        <v>82</v>
      </c>
      <c r="B3419" s="5">
        <f>12000/1000*B3415</f>
        <v>29.400000000000002</v>
      </c>
      <c r="C3419" s="3" t="s">
        <v>51</v>
      </c>
      <c r="D3419" t="s">
        <v>14</v>
      </c>
      <c r="F3419" t="s">
        <v>15</v>
      </c>
      <c r="G3419" t="s">
        <v>28</v>
      </c>
      <c r="H3419" t="s">
        <v>84</v>
      </c>
      <c r="I3419" t="s">
        <v>113</v>
      </c>
    </row>
    <row r="3420" spans="1:9" x14ac:dyDescent="0.3">
      <c r="A3420" t="s">
        <v>112</v>
      </c>
      <c r="B3420" s="5">
        <f>50/1000*B3415</f>
        <v>0.12250000000000001</v>
      </c>
      <c r="C3420" s="3" t="s">
        <v>51</v>
      </c>
      <c r="D3420" t="s">
        <v>14</v>
      </c>
      <c r="F3420" t="s">
        <v>15</v>
      </c>
      <c r="G3420" t="s">
        <v>28</v>
      </c>
      <c r="H3420" t="s">
        <v>115</v>
      </c>
      <c r="I3420" t="s">
        <v>114</v>
      </c>
    </row>
    <row r="3421" spans="1:9" ht="15.6" x14ac:dyDescent="0.3">
      <c r="A3421" s="4" t="s">
        <v>62</v>
      </c>
      <c r="B3421" s="5">
        <f>4/1000*B3415</f>
        <v>9.8000000000000014E-3</v>
      </c>
      <c r="C3421" t="s">
        <v>68</v>
      </c>
      <c r="D3421" t="s">
        <v>14</v>
      </c>
      <c r="F3421" t="s">
        <v>15</v>
      </c>
      <c r="G3421" t="s">
        <v>28</v>
      </c>
      <c r="H3421" s="4" t="s">
        <v>62</v>
      </c>
      <c r="I3421" t="s">
        <v>116</v>
      </c>
    </row>
    <row r="3422" spans="1:9" x14ac:dyDescent="0.3">
      <c r="A3422" t="s">
        <v>117</v>
      </c>
      <c r="B3422" s="5">
        <f>45*1.25/1000*B3415</f>
        <v>0.1378125</v>
      </c>
      <c r="C3422" s="3" t="s">
        <v>51</v>
      </c>
      <c r="D3422" t="s">
        <v>14</v>
      </c>
      <c r="F3422" t="s">
        <v>15</v>
      </c>
      <c r="G3422" t="s">
        <v>28</v>
      </c>
      <c r="H3422" t="s">
        <v>118</v>
      </c>
      <c r="I3422" t="s">
        <v>119</v>
      </c>
    </row>
    <row r="3424" spans="1:9" x14ac:dyDescent="0.3">
      <c r="A3424" s="2" t="s">
        <v>0</v>
      </c>
      <c r="B3424" s="2" t="s">
        <v>121</v>
      </c>
    </row>
    <row r="3425" spans="1:9" x14ac:dyDescent="0.3">
      <c r="A3425" t="s">
        <v>1</v>
      </c>
      <c r="B3425">
        <v>1</v>
      </c>
    </row>
    <row r="3426" spans="1:9" x14ac:dyDescent="0.3">
      <c r="A3426" t="s">
        <v>2</v>
      </c>
      <c r="B3426" s="3" t="s">
        <v>80</v>
      </c>
    </row>
    <row r="3427" spans="1:9" x14ac:dyDescent="0.3">
      <c r="A3427" t="s">
        <v>4</v>
      </c>
      <c r="B3427" t="s">
        <v>5</v>
      </c>
    </row>
    <row r="3428" spans="1:9" x14ac:dyDescent="0.3">
      <c r="A3428" t="s">
        <v>6</v>
      </c>
      <c r="B3428" t="s">
        <v>14</v>
      </c>
    </row>
    <row r="3429" spans="1:9" x14ac:dyDescent="0.3">
      <c r="A3429" t="s">
        <v>11</v>
      </c>
      <c r="B3429" t="s">
        <v>68</v>
      </c>
    </row>
    <row r="3430" spans="1:9" x14ac:dyDescent="0.3">
      <c r="A3430" t="s">
        <v>46</v>
      </c>
      <c r="B3430" t="s">
        <v>127</v>
      </c>
    </row>
    <row r="3431" spans="1:9" x14ac:dyDescent="0.3">
      <c r="A3431" t="s">
        <v>26</v>
      </c>
      <c r="B3431" s="7" t="s">
        <v>120</v>
      </c>
    </row>
    <row r="3432" spans="1:9" x14ac:dyDescent="0.3">
      <c r="A3432" s="2" t="s">
        <v>8</v>
      </c>
    </row>
    <row r="3433" spans="1:9" x14ac:dyDescent="0.3">
      <c r="A3433" s="2" t="s">
        <v>9</v>
      </c>
      <c r="B3433" s="2" t="s">
        <v>10</v>
      </c>
      <c r="C3433" s="2" t="s">
        <v>11</v>
      </c>
      <c r="D3433" s="2" t="s">
        <v>6</v>
      </c>
      <c r="E3433" s="2" t="s">
        <v>12</v>
      </c>
      <c r="F3433" s="2" t="s">
        <v>4</v>
      </c>
      <c r="G3433" s="2" t="s">
        <v>25</v>
      </c>
      <c r="H3433" s="2" t="s">
        <v>2</v>
      </c>
      <c r="I3433" s="2" t="s">
        <v>46</v>
      </c>
    </row>
    <row r="3434" spans="1:9" x14ac:dyDescent="0.3">
      <c r="A3434" s="3" t="s">
        <v>121</v>
      </c>
      <c r="B3434" s="3">
        <v>1</v>
      </c>
      <c r="C3434" t="s">
        <v>68</v>
      </c>
      <c r="D3434" t="s">
        <v>14</v>
      </c>
      <c r="E3434" s="2"/>
      <c r="F3434" s="3" t="s">
        <v>21</v>
      </c>
      <c r="G3434" t="s">
        <v>81</v>
      </c>
      <c r="H3434" s="3" t="s">
        <v>80</v>
      </c>
    </row>
    <row r="3435" spans="1:9" x14ac:dyDescent="0.3">
      <c r="A3435" t="s">
        <v>13</v>
      </c>
      <c r="B3435" s="5">
        <v>2.34</v>
      </c>
      <c r="C3435" t="s">
        <v>68</v>
      </c>
      <c r="D3435" t="s">
        <v>14</v>
      </c>
      <c r="F3435" t="s">
        <v>15</v>
      </c>
      <c r="G3435" t="s">
        <v>81</v>
      </c>
      <c r="H3435" t="s">
        <v>16</v>
      </c>
    </row>
    <row r="3436" spans="1:9" x14ac:dyDescent="0.3">
      <c r="A3436" t="s">
        <v>78</v>
      </c>
      <c r="B3436" s="5">
        <v>0.46</v>
      </c>
      <c r="D3436" t="s">
        <v>14</v>
      </c>
      <c r="E3436" t="s">
        <v>18</v>
      </c>
      <c r="F3436" t="s">
        <v>19</v>
      </c>
      <c r="G3436" t="s">
        <v>27</v>
      </c>
      <c r="I3436" t="s">
        <v>110</v>
      </c>
    </row>
    <row r="3437" spans="1:9" x14ac:dyDescent="0.3">
      <c r="A3437" t="s">
        <v>109</v>
      </c>
      <c r="B3437" s="5">
        <f>(2.79*10)/1000*B3435</f>
        <v>6.5285999999999997E-2</v>
      </c>
      <c r="C3437" s="3" t="s">
        <v>51</v>
      </c>
      <c r="D3437" t="s">
        <v>17</v>
      </c>
      <c r="F3437" t="s">
        <v>15</v>
      </c>
      <c r="G3437" t="s">
        <v>28</v>
      </c>
      <c r="H3437" t="s">
        <v>52</v>
      </c>
      <c r="I3437" t="s">
        <v>111</v>
      </c>
    </row>
    <row r="3438" spans="1:9" x14ac:dyDescent="0.3">
      <c r="A3438" t="s">
        <v>22</v>
      </c>
      <c r="B3438" s="5">
        <f>30/1000*B3435</f>
        <v>7.0199999999999999E-2</v>
      </c>
      <c r="C3438" s="3" t="s">
        <v>68</v>
      </c>
      <c r="D3438" t="s">
        <v>7</v>
      </c>
      <c r="F3438" t="s">
        <v>15</v>
      </c>
      <c r="G3438" t="s">
        <v>28</v>
      </c>
      <c r="H3438" t="s">
        <v>24</v>
      </c>
    </row>
    <row r="3439" spans="1:9" x14ac:dyDescent="0.3">
      <c r="A3439" t="s">
        <v>82</v>
      </c>
      <c r="B3439" s="5">
        <f>12000/1000*B3435</f>
        <v>28.08</v>
      </c>
      <c r="C3439" s="3" t="s">
        <v>51</v>
      </c>
      <c r="D3439" t="s">
        <v>14</v>
      </c>
      <c r="F3439" t="s">
        <v>15</v>
      </c>
      <c r="G3439" t="s">
        <v>28</v>
      </c>
      <c r="H3439" t="s">
        <v>84</v>
      </c>
      <c r="I3439" t="s">
        <v>113</v>
      </c>
    </row>
    <row r="3440" spans="1:9" x14ac:dyDescent="0.3">
      <c r="A3440" t="s">
        <v>112</v>
      </c>
      <c r="B3440" s="5">
        <f>50/1000*B3435</f>
        <v>0.11699999999999999</v>
      </c>
      <c r="C3440" s="3" t="s">
        <v>51</v>
      </c>
      <c r="D3440" t="s">
        <v>14</v>
      </c>
      <c r="F3440" t="s">
        <v>15</v>
      </c>
      <c r="G3440" t="s">
        <v>28</v>
      </c>
      <c r="H3440" t="s">
        <v>115</v>
      </c>
      <c r="I3440" t="s">
        <v>114</v>
      </c>
    </row>
    <row r="3441" spans="1:9" ht="15.6" x14ac:dyDescent="0.3">
      <c r="A3441" s="4" t="s">
        <v>62</v>
      </c>
      <c r="B3441" s="5">
        <f>4/1000*B3435</f>
        <v>9.3600000000000003E-3</v>
      </c>
      <c r="C3441" t="s">
        <v>68</v>
      </c>
      <c r="D3441" t="s">
        <v>14</v>
      </c>
      <c r="F3441" t="s">
        <v>15</v>
      </c>
      <c r="G3441" t="s">
        <v>28</v>
      </c>
      <c r="H3441" s="4" t="s">
        <v>62</v>
      </c>
      <c r="I3441" t="s">
        <v>122</v>
      </c>
    </row>
    <row r="3442" spans="1:9" x14ac:dyDescent="0.3">
      <c r="A3442" t="s">
        <v>117</v>
      </c>
      <c r="B3442" s="5">
        <f>45*1.25/1000*B3435</f>
        <v>0.13162499999999999</v>
      </c>
      <c r="C3442" s="3" t="s">
        <v>51</v>
      </c>
      <c r="D3442" t="s">
        <v>14</v>
      </c>
      <c r="F3442" t="s">
        <v>15</v>
      </c>
      <c r="G3442" t="s">
        <v>28</v>
      </c>
      <c r="H3442" t="s">
        <v>118</v>
      </c>
      <c r="I3442" t="s">
        <v>123</v>
      </c>
    </row>
    <row r="3443" spans="1:9" x14ac:dyDescent="0.3">
      <c r="B3443" s="5"/>
    </row>
    <row r="3444" spans="1:9" x14ac:dyDescent="0.3">
      <c r="A3444" s="2" t="s">
        <v>0</v>
      </c>
      <c r="B3444" s="2" t="s">
        <v>124</v>
      </c>
    </row>
    <row r="3445" spans="1:9" x14ac:dyDescent="0.3">
      <c r="A3445" t="s">
        <v>1</v>
      </c>
      <c r="B3445">
        <v>1</v>
      </c>
    </row>
    <row r="3446" spans="1:9" x14ac:dyDescent="0.3">
      <c r="A3446" t="s">
        <v>2</v>
      </c>
      <c r="B3446" s="3" t="s">
        <v>149</v>
      </c>
    </row>
    <row r="3447" spans="1:9" x14ac:dyDescent="0.3">
      <c r="A3447" t="s">
        <v>4</v>
      </c>
      <c r="B3447" t="s">
        <v>5</v>
      </c>
    </row>
    <row r="3448" spans="1:9" x14ac:dyDescent="0.3">
      <c r="A3448" t="s">
        <v>6</v>
      </c>
      <c r="B3448" t="s">
        <v>14</v>
      </c>
    </row>
    <row r="3449" spans="1:9" x14ac:dyDescent="0.3">
      <c r="A3449" t="s">
        <v>11</v>
      </c>
      <c r="B3449" t="s">
        <v>68</v>
      </c>
    </row>
    <row r="3450" spans="1:9" x14ac:dyDescent="0.3">
      <c r="A3450" t="s">
        <v>46</v>
      </c>
      <c r="B3450" t="s">
        <v>128</v>
      </c>
    </row>
    <row r="3451" spans="1:9" x14ac:dyDescent="0.3">
      <c r="A3451" t="s">
        <v>26</v>
      </c>
      <c r="B3451" s="7" t="s">
        <v>120</v>
      </c>
    </row>
    <row r="3452" spans="1:9" x14ac:dyDescent="0.3">
      <c r="A3452" s="2" t="s">
        <v>8</v>
      </c>
    </row>
    <row r="3453" spans="1:9" x14ac:dyDescent="0.3">
      <c r="A3453" s="2" t="s">
        <v>9</v>
      </c>
      <c r="B3453" s="2" t="s">
        <v>10</v>
      </c>
      <c r="C3453" s="2" t="s">
        <v>11</v>
      </c>
      <c r="D3453" s="2" t="s">
        <v>6</v>
      </c>
      <c r="E3453" s="2" t="s">
        <v>12</v>
      </c>
      <c r="F3453" s="2" t="s">
        <v>4</v>
      </c>
      <c r="G3453" s="2" t="s">
        <v>25</v>
      </c>
      <c r="H3453" s="2" t="s">
        <v>2</v>
      </c>
      <c r="I3453" s="2" t="s">
        <v>46</v>
      </c>
    </row>
    <row r="3454" spans="1:9" x14ac:dyDescent="0.3">
      <c r="A3454" s="3" t="s">
        <v>124</v>
      </c>
      <c r="B3454" s="3">
        <v>1</v>
      </c>
      <c r="C3454" t="s">
        <v>68</v>
      </c>
      <c r="D3454" t="s">
        <v>14</v>
      </c>
      <c r="E3454" s="2"/>
      <c r="F3454" s="3" t="s">
        <v>21</v>
      </c>
      <c r="G3454" t="s">
        <v>81</v>
      </c>
      <c r="H3454" s="3" t="s">
        <v>149</v>
      </c>
    </row>
    <row r="3455" spans="1:9" x14ac:dyDescent="0.3">
      <c r="A3455" t="s">
        <v>13</v>
      </c>
      <c r="B3455" s="5">
        <v>2.29</v>
      </c>
      <c r="C3455" t="s">
        <v>68</v>
      </c>
      <c r="D3455" t="s">
        <v>14</v>
      </c>
      <c r="F3455" t="s">
        <v>15</v>
      </c>
      <c r="G3455" t="s">
        <v>81</v>
      </c>
      <c r="H3455" t="s">
        <v>16</v>
      </c>
    </row>
    <row r="3456" spans="1:9" x14ac:dyDescent="0.3">
      <c r="A3456" t="s">
        <v>78</v>
      </c>
      <c r="B3456" s="5">
        <v>0.43</v>
      </c>
      <c r="D3456" t="s">
        <v>14</v>
      </c>
      <c r="E3456" t="s">
        <v>18</v>
      </c>
      <c r="F3456" t="s">
        <v>19</v>
      </c>
      <c r="G3456" t="s">
        <v>27</v>
      </c>
      <c r="I3456" t="s">
        <v>110</v>
      </c>
    </row>
    <row r="3457" spans="1:9" x14ac:dyDescent="0.3">
      <c r="A3457" t="s">
        <v>109</v>
      </c>
      <c r="B3457" s="5">
        <f>(2.79*10)/1000*B3455</f>
        <v>6.3890999999999989E-2</v>
      </c>
      <c r="C3457" s="3" t="s">
        <v>51</v>
      </c>
      <c r="D3457" t="s">
        <v>17</v>
      </c>
      <c r="F3457" t="s">
        <v>15</v>
      </c>
      <c r="G3457" t="s">
        <v>28</v>
      </c>
      <c r="H3457" t="s">
        <v>52</v>
      </c>
      <c r="I3457" t="s">
        <v>111</v>
      </c>
    </row>
    <row r="3458" spans="1:9" x14ac:dyDescent="0.3">
      <c r="A3458" t="s">
        <v>22</v>
      </c>
      <c r="B3458" s="5">
        <f>30/1000*B3455</f>
        <v>6.8699999999999997E-2</v>
      </c>
      <c r="C3458" s="3" t="s">
        <v>68</v>
      </c>
      <c r="D3458" t="s">
        <v>7</v>
      </c>
      <c r="F3458" t="s">
        <v>15</v>
      </c>
      <c r="G3458" t="s">
        <v>28</v>
      </c>
      <c r="H3458" t="s">
        <v>24</v>
      </c>
    </row>
    <row r="3459" spans="1:9" x14ac:dyDescent="0.3">
      <c r="A3459" t="s">
        <v>82</v>
      </c>
      <c r="B3459" s="5">
        <f>12000/1000*B3455</f>
        <v>27.48</v>
      </c>
      <c r="C3459" s="3" t="s">
        <v>51</v>
      </c>
      <c r="D3459" t="s">
        <v>14</v>
      </c>
      <c r="F3459" t="s">
        <v>15</v>
      </c>
      <c r="G3459" t="s">
        <v>28</v>
      </c>
      <c r="H3459" t="s">
        <v>84</v>
      </c>
      <c r="I3459" t="s">
        <v>113</v>
      </c>
    </row>
    <row r="3460" spans="1:9" x14ac:dyDescent="0.3">
      <c r="A3460" t="s">
        <v>112</v>
      </c>
      <c r="B3460" s="5">
        <f>50/1000*B3455</f>
        <v>0.1145</v>
      </c>
      <c r="C3460" s="3" t="s">
        <v>51</v>
      </c>
      <c r="D3460" t="s">
        <v>14</v>
      </c>
      <c r="F3460" t="s">
        <v>15</v>
      </c>
      <c r="G3460" t="s">
        <v>28</v>
      </c>
      <c r="H3460" t="s">
        <v>115</v>
      </c>
      <c r="I3460" t="s">
        <v>114</v>
      </c>
    </row>
    <row r="3461" spans="1:9" ht="15.6" x14ac:dyDescent="0.3">
      <c r="A3461" s="4" t="s">
        <v>62</v>
      </c>
      <c r="B3461" s="5">
        <f>4/1000*B3455</f>
        <v>9.1599999999999997E-3</v>
      </c>
      <c r="C3461" t="s">
        <v>68</v>
      </c>
      <c r="D3461" t="s">
        <v>14</v>
      </c>
      <c r="F3461" t="s">
        <v>15</v>
      </c>
      <c r="G3461" t="s">
        <v>28</v>
      </c>
      <c r="H3461" s="4" t="s">
        <v>62</v>
      </c>
      <c r="I3461" t="s">
        <v>122</v>
      </c>
    </row>
    <row r="3462" spans="1:9" x14ac:dyDescent="0.3">
      <c r="A3462" t="s">
        <v>117</v>
      </c>
      <c r="B3462" s="5">
        <f>45*1.25/1000*B3455</f>
        <v>0.1288125</v>
      </c>
      <c r="C3462" s="3" t="s">
        <v>51</v>
      </c>
      <c r="D3462" t="s">
        <v>14</v>
      </c>
      <c r="F3462" t="s">
        <v>15</v>
      </c>
      <c r="G3462" t="s">
        <v>28</v>
      </c>
      <c r="H3462" t="s">
        <v>118</v>
      </c>
      <c r="I3462" t="s">
        <v>123</v>
      </c>
    </row>
    <row r="3463" spans="1:9" x14ac:dyDescent="0.3">
      <c r="B3463" s="5"/>
    </row>
    <row r="3464" spans="1:9" x14ac:dyDescent="0.3">
      <c r="A3464" s="2" t="s">
        <v>0</v>
      </c>
      <c r="B3464" s="2" t="s">
        <v>125</v>
      </c>
    </row>
    <row r="3465" spans="1:9" x14ac:dyDescent="0.3">
      <c r="A3465" t="s">
        <v>1</v>
      </c>
      <c r="B3465">
        <v>1</v>
      </c>
    </row>
    <row r="3466" spans="1:9" x14ac:dyDescent="0.3">
      <c r="A3466" t="s">
        <v>2</v>
      </c>
      <c r="B3466" s="3" t="s">
        <v>150</v>
      </c>
    </row>
    <row r="3467" spans="1:9" x14ac:dyDescent="0.3">
      <c r="A3467" t="s">
        <v>4</v>
      </c>
      <c r="B3467" t="s">
        <v>5</v>
      </c>
    </row>
    <row r="3468" spans="1:9" x14ac:dyDescent="0.3">
      <c r="A3468" t="s">
        <v>6</v>
      </c>
      <c r="B3468" t="s">
        <v>14</v>
      </c>
    </row>
    <row r="3469" spans="1:9" x14ac:dyDescent="0.3">
      <c r="A3469" t="s">
        <v>11</v>
      </c>
      <c r="B3469" t="s">
        <v>68</v>
      </c>
    </row>
    <row r="3470" spans="1:9" x14ac:dyDescent="0.3">
      <c r="A3470" t="s">
        <v>46</v>
      </c>
      <c r="B3470" t="s">
        <v>129</v>
      </c>
    </row>
    <row r="3471" spans="1:9" x14ac:dyDescent="0.3">
      <c r="A3471" t="s">
        <v>26</v>
      </c>
      <c r="B3471" s="7" t="s">
        <v>120</v>
      </c>
    </row>
    <row r="3472" spans="1:9" x14ac:dyDescent="0.3">
      <c r="A3472" s="2" t="s">
        <v>8</v>
      </c>
    </row>
    <row r="3473" spans="1:9" x14ac:dyDescent="0.3">
      <c r="A3473" s="2" t="s">
        <v>9</v>
      </c>
      <c r="B3473" s="2" t="s">
        <v>10</v>
      </c>
      <c r="C3473" s="2" t="s">
        <v>11</v>
      </c>
      <c r="D3473" s="2" t="s">
        <v>6</v>
      </c>
      <c r="E3473" s="2" t="s">
        <v>12</v>
      </c>
      <c r="F3473" s="2" t="s">
        <v>4</v>
      </c>
      <c r="G3473" s="2" t="s">
        <v>25</v>
      </c>
      <c r="H3473" s="2" t="s">
        <v>2</v>
      </c>
      <c r="I3473" s="2" t="s">
        <v>46</v>
      </c>
    </row>
    <row r="3474" spans="1:9" x14ac:dyDescent="0.3">
      <c r="A3474" s="3" t="s">
        <v>124</v>
      </c>
      <c r="B3474" s="3">
        <v>1</v>
      </c>
      <c r="C3474" t="s">
        <v>68</v>
      </c>
      <c r="D3474" t="s">
        <v>14</v>
      </c>
      <c r="E3474" s="2"/>
      <c r="F3474" s="3" t="s">
        <v>21</v>
      </c>
      <c r="G3474" t="s">
        <v>81</v>
      </c>
      <c r="H3474" s="3" t="s">
        <v>150</v>
      </c>
    </row>
    <row r="3475" spans="1:9" x14ac:dyDescent="0.3">
      <c r="A3475" t="s">
        <v>13</v>
      </c>
      <c r="B3475" s="5">
        <v>2.29</v>
      </c>
      <c r="C3475" t="s">
        <v>68</v>
      </c>
      <c r="D3475" t="s">
        <v>14</v>
      </c>
      <c r="F3475" t="s">
        <v>15</v>
      </c>
      <c r="G3475" t="s">
        <v>81</v>
      </c>
      <c r="H3475" t="s">
        <v>16</v>
      </c>
    </row>
    <row r="3476" spans="1:9" x14ac:dyDescent="0.3">
      <c r="A3476" t="s">
        <v>78</v>
      </c>
      <c r="B3476" s="5">
        <v>0.43</v>
      </c>
      <c r="D3476" t="s">
        <v>14</v>
      </c>
      <c r="E3476" t="s">
        <v>18</v>
      </c>
      <c r="F3476" t="s">
        <v>19</v>
      </c>
      <c r="G3476" t="s">
        <v>27</v>
      </c>
      <c r="I3476" t="s">
        <v>110</v>
      </c>
    </row>
    <row r="3477" spans="1:9" x14ac:dyDescent="0.3">
      <c r="A3477" t="s">
        <v>109</v>
      </c>
      <c r="B3477" s="5">
        <f>(2.79*10)/1000*B3475</f>
        <v>6.3890999999999989E-2</v>
      </c>
      <c r="C3477" s="3" t="s">
        <v>51</v>
      </c>
      <c r="D3477" t="s">
        <v>17</v>
      </c>
      <c r="F3477" t="s">
        <v>15</v>
      </c>
      <c r="G3477" t="s">
        <v>28</v>
      </c>
      <c r="H3477" t="s">
        <v>52</v>
      </c>
      <c r="I3477" t="s">
        <v>111</v>
      </c>
    </row>
    <row r="3478" spans="1:9" x14ac:dyDescent="0.3">
      <c r="A3478" t="s">
        <v>22</v>
      </c>
      <c r="B3478" s="5">
        <f>30/1000*B3475</f>
        <v>6.8699999999999997E-2</v>
      </c>
      <c r="C3478" s="3" t="s">
        <v>68</v>
      </c>
      <c r="D3478" t="s">
        <v>7</v>
      </c>
      <c r="F3478" t="s">
        <v>15</v>
      </c>
      <c r="G3478" t="s">
        <v>28</v>
      </c>
      <c r="H3478" t="s">
        <v>24</v>
      </c>
    </row>
    <row r="3479" spans="1:9" x14ac:dyDescent="0.3">
      <c r="A3479" t="s">
        <v>82</v>
      </c>
      <c r="B3479" s="5">
        <f>12000/1000*B3475</f>
        <v>27.48</v>
      </c>
      <c r="C3479" s="3" t="s">
        <v>51</v>
      </c>
      <c r="D3479" t="s">
        <v>14</v>
      </c>
      <c r="F3479" t="s">
        <v>15</v>
      </c>
      <c r="G3479" t="s">
        <v>28</v>
      </c>
      <c r="H3479" t="s">
        <v>84</v>
      </c>
      <c r="I3479" t="s">
        <v>113</v>
      </c>
    </row>
    <row r="3480" spans="1:9" x14ac:dyDescent="0.3">
      <c r="A3480" t="s">
        <v>112</v>
      </c>
      <c r="B3480" s="5">
        <f>50/1000*B3475</f>
        <v>0.1145</v>
      </c>
      <c r="C3480" s="3" t="s">
        <v>51</v>
      </c>
      <c r="D3480" t="s">
        <v>14</v>
      </c>
      <c r="F3480" t="s">
        <v>15</v>
      </c>
      <c r="G3480" t="s">
        <v>28</v>
      </c>
      <c r="H3480" t="s">
        <v>115</v>
      </c>
      <c r="I3480" t="s">
        <v>114</v>
      </c>
    </row>
    <row r="3481" spans="1:9" ht="15.6" x14ac:dyDescent="0.3">
      <c r="A3481" s="4" t="s">
        <v>62</v>
      </c>
      <c r="B3481" s="5">
        <f>4/1000*B3475</f>
        <v>9.1599999999999997E-3</v>
      </c>
      <c r="C3481" t="s">
        <v>68</v>
      </c>
      <c r="D3481" t="s">
        <v>14</v>
      </c>
      <c r="F3481" t="s">
        <v>15</v>
      </c>
      <c r="G3481" t="s">
        <v>28</v>
      </c>
      <c r="H3481" s="4" t="s">
        <v>62</v>
      </c>
      <c r="I3481" t="s">
        <v>122</v>
      </c>
    </row>
    <row r="3482" spans="1:9" x14ac:dyDescent="0.3">
      <c r="A3482" t="s">
        <v>117</v>
      </c>
      <c r="B3482" s="5">
        <f>45*1.25/1000*B3475</f>
        <v>0.1288125</v>
      </c>
      <c r="C3482" s="3" t="s">
        <v>51</v>
      </c>
      <c r="D3482" t="s">
        <v>14</v>
      </c>
      <c r="F3482" t="s">
        <v>15</v>
      </c>
      <c r="G3482" t="s">
        <v>28</v>
      </c>
      <c r="H3482" t="s">
        <v>118</v>
      </c>
      <c r="I3482" t="s">
        <v>123</v>
      </c>
    </row>
    <row r="3483" spans="1:9" x14ac:dyDescent="0.3">
      <c r="B3483" s="5"/>
    </row>
    <row r="3484" spans="1:9" x14ac:dyDescent="0.3">
      <c r="A3484" s="2" t="s">
        <v>0</v>
      </c>
      <c r="B3484" s="2" t="s">
        <v>130</v>
      </c>
    </row>
    <row r="3485" spans="1:9" x14ac:dyDescent="0.3">
      <c r="A3485" t="s">
        <v>1</v>
      </c>
      <c r="B3485">
        <v>1</v>
      </c>
    </row>
    <row r="3486" spans="1:9" x14ac:dyDescent="0.3">
      <c r="A3486" t="s">
        <v>2</v>
      </c>
      <c r="B3486" s="3" t="s">
        <v>148</v>
      </c>
    </row>
    <row r="3487" spans="1:9" x14ac:dyDescent="0.3">
      <c r="A3487" t="s">
        <v>4</v>
      </c>
      <c r="B3487" t="s">
        <v>5</v>
      </c>
    </row>
    <row r="3488" spans="1:9" x14ac:dyDescent="0.3">
      <c r="A3488" t="s">
        <v>6</v>
      </c>
      <c r="B3488" t="s">
        <v>14</v>
      </c>
    </row>
    <row r="3489" spans="1:9" x14ac:dyDescent="0.3">
      <c r="A3489" t="s">
        <v>11</v>
      </c>
      <c r="B3489" t="s">
        <v>68</v>
      </c>
    </row>
    <row r="3490" spans="1:9" x14ac:dyDescent="0.3">
      <c r="A3490" t="s">
        <v>46</v>
      </c>
      <c r="B3490" t="s">
        <v>134</v>
      </c>
    </row>
    <row r="3491" spans="1:9" x14ac:dyDescent="0.3">
      <c r="A3491" t="s">
        <v>26</v>
      </c>
      <c r="B3491" s="7" t="s">
        <v>120</v>
      </c>
    </row>
    <row r="3492" spans="1:9" x14ac:dyDescent="0.3">
      <c r="A3492" s="2" t="s">
        <v>8</v>
      </c>
    </row>
    <row r="3493" spans="1:9" x14ac:dyDescent="0.3">
      <c r="A3493" s="2" t="s">
        <v>9</v>
      </c>
      <c r="B3493" s="2" t="s">
        <v>10</v>
      </c>
      <c r="C3493" s="2" t="s">
        <v>11</v>
      </c>
      <c r="D3493" s="2" t="s">
        <v>6</v>
      </c>
      <c r="E3493" s="2" t="s">
        <v>12</v>
      </c>
      <c r="F3493" s="2" t="s">
        <v>4</v>
      </c>
      <c r="G3493" s="2" t="s">
        <v>25</v>
      </c>
      <c r="H3493" s="2" t="s">
        <v>2</v>
      </c>
      <c r="I3493" s="2" t="s">
        <v>46</v>
      </c>
    </row>
    <row r="3494" spans="1:9" x14ac:dyDescent="0.3">
      <c r="A3494" s="3" t="s">
        <v>130</v>
      </c>
      <c r="B3494" s="3">
        <v>1</v>
      </c>
      <c r="C3494" t="s">
        <v>68</v>
      </c>
      <c r="D3494" t="s">
        <v>14</v>
      </c>
      <c r="E3494" s="2"/>
      <c r="F3494" s="3" t="s">
        <v>21</v>
      </c>
      <c r="G3494" t="s">
        <v>81</v>
      </c>
      <c r="H3494" s="3" t="s">
        <v>148</v>
      </c>
    </row>
    <row r="3495" spans="1:9" x14ac:dyDescent="0.3">
      <c r="A3495" t="s">
        <v>13</v>
      </c>
      <c r="B3495" s="5">
        <v>0.92</v>
      </c>
      <c r="C3495" t="s">
        <v>68</v>
      </c>
      <c r="D3495" t="s">
        <v>14</v>
      </c>
      <c r="F3495" t="s">
        <v>15</v>
      </c>
      <c r="G3495" t="s">
        <v>81</v>
      </c>
      <c r="H3495" t="s">
        <v>16</v>
      </c>
    </row>
    <row r="3496" spans="1:9" x14ac:dyDescent="0.3">
      <c r="A3496" t="s">
        <v>138</v>
      </c>
      <c r="B3496" s="5">
        <v>1.52</v>
      </c>
      <c r="D3496" t="s">
        <v>14</v>
      </c>
      <c r="E3496" t="s">
        <v>139</v>
      </c>
      <c r="F3496" t="s">
        <v>19</v>
      </c>
      <c r="G3496" t="s">
        <v>27</v>
      </c>
      <c r="I3496" t="s">
        <v>110</v>
      </c>
    </row>
    <row r="3497" spans="1:9" x14ac:dyDescent="0.3">
      <c r="A3497" t="s">
        <v>109</v>
      </c>
      <c r="B3497" s="5">
        <f>(2.79*10)/1000*B3495</f>
        <v>2.5668E-2</v>
      </c>
      <c r="C3497" s="3" t="s">
        <v>51</v>
      </c>
      <c r="D3497" t="s">
        <v>17</v>
      </c>
      <c r="F3497" t="s">
        <v>15</v>
      </c>
      <c r="G3497" t="s">
        <v>28</v>
      </c>
      <c r="H3497" t="s">
        <v>52</v>
      </c>
      <c r="I3497" t="s">
        <v>111</v>
      </c>
    </row>
    <row r="3498" spans="1:9" x14ac:dyDescent="0.3">
      <c r="A3498" t="s">
        <v>22</v>
      </c>
      <c r="B3498" s="5">
        <f>30/1000*B3495</f>
        <v>2.76E-2</v>
      </c>
      <c r="C3498" s="3" t="s">
        <v>68</v>
      </c>
      <c r="D3498" t="s">
        <v>7</v>
      </c>
      <c r="F3498" t="s">
        <v>15</v>
      </c>
      <c r="G3498" t="s">
        <v>28</v>
      </c>
      <c r="H3498" t="s">
        <v>24</v>
      </c>
    </row>
    <row r="3499" spans="1:9" x14ac:dyDescent="0.3">
      <c r="A3499" t="s">
        <v>82</v>
      </c>
      <c r="B3499" s="5">
        <f>12000/1000*B3495</f>
        <v>11.040000000000001</v>
      </c>
      <c r="C3499" s="3" t="s">
        <v>51</v>
      </c>
      <c r="D3499" t="s">
        <v>14</v>
      </c>
      <c r="F3499" t="s">
        <v>15</v>
      </c>
      <c r="G3499" t="s">
        <v>28</v>
      </c>
      <c r="H3499" t="s">
        <v>84</v>
      </c>
      <c r="I3499" t="s">
        <v>113</v>
      </c>
    </row>
    <row r="3500" spans="1:9" x14ac:dyDescent="0.3">
      <c r="A3500" t="s">
        <v>112</v>
      </c>
      <c r="B3500" s="5">
        <f>50/1000*B3495</f>
        <v>4.6000000000000006E-2</v>
      </c>
      <c r="C3500" s="3" t="s">
        <v>51</v>
      </c>
      <c r="D3500" t="s">
        <v>14</v>
      </c>
      <c r="F3500" t="s">
        <v>15</v>
      </c>
      <c r="G3500" t="s">
        <v>28</v>
      </c>
      <c r="H3500" t="s">
        <v>115</v>
      </c>
      <c r="I3500" t="s">
        <v>114</v>
      </c>
    </row>
    <row r="3501" spans="1:9" ht="15.6" x14ac:dyDescent="0.3">
      <c r="A3501" s="4" t="s">
        <v>62</v>
      </c>
      <c r="B3501" s="5">
        <f>4/1000*B3495</f>
        <v>3.6800000000000001E-3</v>
      </c>
      <c r="C3501" t="s">
        <v>68</v>
      </c>
      <c r="D3501" t="s">
        <v>14</v>
      </c>
      <c r="F3501" t="s">
        <v>15</v>
      </c>
      <c r="G3501" t="s">
        <v>28</v>
      </c>
      <c r="H3501" s="4" t="s">
        <v>62</v>
      </c>
      <c r="I3501" t="s">
        <v>116</v>
      </c>
    </row>
    <row r="3502" spans="1:9" x14ac:dyDescent="0.3">
      <c r="A3502" t="s">
        <v>117</v>
      </c>
      <c r="B3502" s="5">
        <f>45*1.25/1000*B3495</f>
        <v>5.1750000000000004E-2</v>
      </c>
      <c r="C3502" s="3" t="s">
        <v>51</v>
      </c>
      <c r="D3502" t="s">
        <v>14</v>
      </c>
      <c r="F3502" t="s">
        <v>15</v>
      </c>
      <c r="G3502" t="s">
        <v>28</v>
      </c>
      <c r="H3502" t="s">
        <v>118</v>
      </c>
      <c r="I3502" t="s">
        <v>119</v>
      </c>
    </row>
    <row r="3504" spans="1:9" x14ac:dyDescent="0.3">
      <c r="A3504" s="2" t="s">
        <v>0</v>
      </c>
      <c r="B3504" s="2" t="s">
        <v>131</v>
      </c>
    </row>
    <row r="3505" spans="1:9" x14ac:dyDescent="0.3">
      <c r="A3505" t="s">
        <v>1</v>
      </c>
      <c r="B3505">
        <v>1</v>
      </c>
    </row>
    <row r="3506" spans="1:9" x14ac:dyDescent="0.3">
      <c r="A3506" t="s">
        <v>2</v>
      </c>
      <c r="B3506" s="3" t="s">
        <v>80</v>
      </c>
    </row>
    <row r="3507" spans="1:9" x14ac:dyDescent="0.3">
      <c r="A3507" t="s">
        <v>4</v>
      </c>
      <c r="B3507" t="s">
        <v>5</v>
      </c>
    </row>
    <row r="3508" spans="1:9" x14ac:dyDescent="0.3">
      <c r="A3508" t="s">
        <v>6</v>
      </c>
      <c r="B3508" t="s">
        <v>14</v>
      </c>
    </row>
    <row r="3509" spans="1:9" x14ac:dyDescent="0.3">
      <c r="A3509" t="s">
        <v>11</v>
      </c>
      <c r="B3509" t="s">
        <v>68</v>
      </c>
    </row>
    <row r="3510" spans="1:9" x14ac:dyDescent="0.3">
      <c r="A3510" t="s">
        <v>46</v>
      </c>
      <c r="B3510" t="s">
        <v>135</v>
      </c>
    </row>
    <row r="3511" spans="1:9" x14ac:dyDescent="0.3">
      <c r="A3511" t="s">
        <v>26</v>
      </c>
      <c r="B3511" s="7" t="s">
        <v>120</v>
      </c>
    </row>
    <row r="3512" spans="1:9" x14ac:dyDescent="0.3">
      <c r="A3512" s="2" t="s">
        <v>8</v>
      </c>
    </row>
    <row r="3513" spans="1:9" x14ac:dyDescent="0.3">
      <c r="A3513" s="2" t="s">
        <v>9</v>
      </c>
      <c r="B3513" s="2" t="s">
        <v>10</v>
      </c>
      <c r="C3513" s="2" t="s">
        <v>11</v>
      </c>
      <c r="D3513" s="2" t="s">
        <v>6</v>
      </c>
      <c r="E3513" s="2" t="s">
        <v>12</v>
      </c>
      <c r="F3513" s="2" t="s">
        <v>4</v>
      </c>
      <c r="G3513" s="2" t="s">
        <v>25</v>
      </c>
      <c r="H3513" s="2" t="s">
        <v>2</v>
      </c>
      <c r="I3513" s="2" t="s">
        <v>46</v>
      </c>
    </row>
    <row r="3514" spans="1:9" x14ac:dyDescent="0.3">
      <c r="A3514" s="3" t="s">
        <v>131</v>
      </c>
      <c r="B3514" s="3">
        <v>1</v>
      </c>
      <c r="C3514" t="s">
        <v>68</v>
      </c>
      <c r="D3514" t="s">
        <v>14</v>
      </c>
      <c r="E3514" s="2"/>
      <c r="F3514" s="3" t="s">
        <v>21</v>
      </c>
      <c r="G3514" t="s">
        <v>81</v>
      </c>
      <c r="H3514" s="3" t="s">
        <v>80</v>
      </c>
    </row>
    <row r="3515" spans="1:9" x14ac:dyDescent="0.3">
      <c r="A3515" t="s">
        <v>13</v>
      </c>
      <c r="B3515" s="5">
        <v>2.37</v>
      </c>
      <c r="C3515" t="s">
        <v>68</v>
      </c>
      <c r="D3515" t="s">
        <v>14</v>
      </c>
      <c r="F3515" t="s">
        <v>15</v>
      </c>
      <c r="G3515" t="s">
        <v>81</v>
      </c>
      <c r="H3515" t="s">
        <v>16</v>
      </c>
    </row>
    <row r="3516" spans="1:9" x14ac:dyDescent="0.3">
      <c r="A3516" t="s">
        <v>78</v>
      </c>
      <c r="B3516" s="5">
        <v>0.52</v>
      </c>
      <c r="D3516" t="s">
        <v>14</v>
      </c>
      <c r="E3516" t="s">
        <v>18</v>
      </c>
      <c r="F3516" t="s">
        <v>19</v>
      </c>
      <c r="G3516" t="s">
        <v>27</v>
      </c>
      <c r="I3516" t="s">
        <v>110</v>
      </c>
    </row>
    <row r="3517" spans="1:9" x14ac:dyDescent="0.3">
      <c r="A3517" t="s">
        <v>109</v>
      </c>
      <c r="B3517" s="5">
        <f>(2.79*10)/1000*B3515</f>
        <v>6.6123000000000001E-2</v>
      </c>
      <c r="C3517" s="3" t="s">
        <v>51</v>
      </c>
      <c r="D3517" t="s">
        <v>17</v>
      </c>
      <c r="F3517" t="s">
        <v>15</v>
      </c>
      <c r="G3517" t="s">
        <v>28</v>
      </c>
      <c r="H3517" t="s">
        <v>52</v>
      </c>
      <c r="I3517" t="s">
        <v>111</v>
      </c>
    </row>
    <row r="3518" spans="1:9" x14ac:dyDescent="0.3">
      <c r="A3518" t="s">
        <v>22</v>
      </c>
      <c r="B3518" s="5">
        <f>30/1000*B3515</f>
        <v>7.1099999999999997E-2</v>
      </c>
      <c r="C3518" s="3" t="s">
        <v>68</v>
      </c>
      <c r="D3518" t="s">
        <v>7</v>
      </c>
      <c r="F3518" t="s">
        <v>15</v>
      </c>
      <c r="G3518" t="s">
        <v>28</v>
      </c>
      <c r="H3518" t="s">
        <v>24</v>
      </c>
    </row>
    <row r="3519" spans="1:9" x14ac:dyDescent="0.3">
      <c r="A3519" t="s">
        <v>82</v>
      </c>
      <c r="B3519" s="5">
        <f>12000/1000*B3515</f>
        <v>28.44</v>
      </c>
      <c r="C3519" s="3" t="s">
        <v>51</v>
      </c>
      <c r="D3519" t="s">
        <v>14</v>
      </c>
      <c r="F3519" t="s">
        <v>15</v>
      </c>
      <c r="G3519" t="s">
        <v>28</v>
      </c>
      <c r="H3519" t="s">
        <v>84</v>
      </c>
      <c r="I3519" t="s">
        <v>113</v>
      </c>
    </row>
    <row r="3520" spans="1:9" x14ac:dyDescent="0.3">
      <c r="A3520" t="s">
        <v>112</v>
      </c>
      <c r="B3520" s="5">
        <f>50/1000*B3515</f>
        <v>0.11850000000000001</v>
      </c>
      <c r="C3520" s="3" t="s">
        <v>51</v>
      </c>
      <c r="D3520" t="s">
        <v>14</v>
      </c>
      <c r="F3520" t="s">
        <v>15</v>
      </c>
      <c r="G3520" t="s">
        <v>28</v>
      </c>
      <c r="H3520" t="s">
        <v>115</v>
      </c>
      <c r="I3520" t="s">
        <v>114</v>
      </c>
    </row>
    <row r="3521" spans="1:9" ht="15.6" x14ac:dyDescent="0.3">
      <c r="A3521" s="4" t="s">
        <v>62</v>
      </c>
      <c r="B3521" s="5">
        <f>4/1000*B3515</f>
        <v>9.4800000000000006E-3</v>
      </c>
      <c r="C3521" t="s">
        <v>68</v>
      </c>
      <c r="D3521" t="s">
        <v>14</v>
      </c>
      <c r="F3521" t="s">
        <v>15</v>
      </c>
      <c r="G3521" t="s">
        <v>28</v>
      </c>
      <c r="H3521" s="4" t="s">
        <v>62</v>
      </c>
      <c r="I3521" t="s">
        <v>122</v>
      </c>
    </row>
    <row r="3522" spans="1:9" x14ac:dyDescent="0.3">
      <c r="A3522" t="s">
        <v>117</v>
      </c>
      <c r="B3522" s="5">
        <f>45*1.25/1000*B3515</f>
        <v>0.1333125</v>
      </c>
      <c r="C3522" s="3" t="s">
        <v>51</v>
      </c>
      <c r="D3522" t="s">
        <v>14</v>
      </c>
      <c r="F3522" t="s">
        <v>15</v>
      </c>
      <c r="G3522" t="s">
        <v>28</v>
      </c>
      <c r="H3522" t="s">
        <v>118</v>
      </c>
      <c r="I3522" t="s">
        <v>123</v>
      </c>
    </row>
    <row r="3523" spans="1:9" x14ac:dyDescent="0.3">
      <c r="B3523" s="5"/>
    </row>
    <row r="3524" spans="1:9" x14ac:dyDescent="0.3">
      <c r="A3524" s="2" t="s">
        <v>0</v>
      </c>
      <c r="B3524" s="2" t="s">
        <v>132</v>
      </c>
    </row>
    <row r="3525" spans="1:9" x14ac:dyDescent="0.3">
      <c r="A3525" t="s">
        <v>1</v>
      </c>
      <c r="B3525">
        <v>1</v>
      </c>
    </row>
    <row r="3526" spans="1:9" x14ac:dyDescent="0.3">
      <c r="A3526" t="s">
        <v>2</v>
      </c>
      <c r="B3526" s="3" t="s">
        <v>149</v>
      </c>
    </row>
    <row r="3527" spans="1:9" x14ac:dyDescent="0.3">
      <c r="A3527" t="s">
        <v>4</v>
      </c>
      <c r="B3527" t="s">
        <v>5</v>
      </c>
    </row>
    <row r="3528" spans="1:9" x14ac:dyDescent="0.3">
      <c r="A3528" t="s">
        <v>6</v>
      </c>
      <c r="B3528" t="s">
        <v>14</v>
      </c>
    </row>
    <row r="3529" spans="1:9" x14ac:dyDescent="0.3">
      <c r="A3529" t="s">
        <v>11</v>
      </c>
      <c r="B3529" t="s">
        <v>68</v>
      </c>
    </row>
    <row r="3530" spans="1:9" x14ac:dyDescent="0.3">
      <c r="A3530" t="s">
        <v>46</v>
      </c>
      <c r="B3530" t="s">
        <v>136</v>
      </c>
    </row>
    <row r="3531" spans="1:9" x14ac:dyDescent="0.3">
      <c r="A3531" t="s">
        <v>26</v>
      </c>
      <c r="B3531" s="7" t="s">
        <v>120</v>
      </c>
    </row>
    <row r="3532" spans="1:9" x14ac:dyDescent="0.3">
      <c r="A3532" s="2" t="s">
        <v>8</v>
      </c>
    </row>
    <row r="3533" spans="1:9" x14ac:dyDescent="0.3">
      <c r="A3533" s="2" t="s">
        <v>9</v>
      </c>
      <c r="B3533" s="2" t="s">
        <v>10</v>
      </c>
      <c r="C3533" s="2" t="s">
        <v>11</v>
      </c>
      <c r="D3533" s="2" t="s">
        <v>6</v>
      </c>
      <c r="E3533" s="2" t="s">
        <v>12</v>
      </c>
      <c r="F3533" s="2" t="s">
        <v>4</v>
      </c>
      <c r="G3533" s="2" t="s">
        <v>25</v>
      </c>
      <c r="H3533" s="2" t="s">
        <v>2</v>
      </c>
      <c r="I3533" s="2" t="s">
        <v>46</v>
      </c>
    </row>
    <row r="3534" spans="1:9" x14ac:dyDescent="0.3">
      <c r="A3534" s="3" t="s">
        <v>132</v>
      </c>
      <c r="B3534" s="3">
        <v>1</v>
      </c>
      <c r="C3534" t="s">
        <v>68</v>
      </c>
      <c r="D3534" t="s">
        <v>14</v>
      </c>
      <c r="E3534" s="2"/>
      <c r="F3534" s="3" t="s">
        <v>21</v>
      </c>
      <c r="G3534" t="s">
        <v>81</v>
      </c>
      <c r="H3534" s="3" t="s">
        <v>149</v>
      </c>
    </row>
    <row r="3535" spans="1:9" x14ac:dyDescent="0.3">
      <c r="A3535" t="s">
        <v>13</v>
      </c>
      <c r="B3535" s="5">
        <v>1.34</v>
      </c>
      <c r="C3535" t="s">
        <v>68</v>
      </c>
      <c r="D3535" t="s">
        <v>14</v>
      </c>
      <c r="F3535" t="s">
        <v>15</v>
      </c>
      <c r="G3535" t="s">
        <v>81</v>
      </c>
      <c r="H3535" t="s">
        <v>16</v>
      </c>
    </row>
    <row r="3536" spans="1:9" x14ac:dyDescent="0.3">
      <c r="A3536" t="s">
        <v>138</v>
      </c>
      <c r="B3536" s="5">
        <v>1.06</v>
      </c>
      <c r="D3536" t="s">
        <v>14</v>
      </c>
      <c r="E3536" t="s">
        <v>139</v>
      </c>
      <c r="F3536" t="s">
        <v>19</v>
      </c>
      <c r="G3536" t="s">
        <v>27</v>
      </c>
      <c r="I3536" t="s">
        <v>110</v>
      </c>
    </row>
    <row r="3537" spans="1:9" x14ac:dyDescent="0.3">
      <c r="A3537" t="s">
        <v>109</v>
      </c>
      <c r="B3537" s="5">
        <f>(2.79*10)/1000*B3535</f>
        <v>3.7386000000000003E-2</v>
      </c>
      <c r="C3537" s="3" t="s">
        <v>51</v>
      </c>
      <c r="D3537" t="s">
        <v>17</v>
      </c>
      <c r="F3537" t="s">
        <v>15</v>
      </c>
      <c r="G3537" t="s">
        <v>28</v>
      </c>
      <c r="H3537" t="s">
        <v>52</v>
      </c>
      <c r="I3537" t="s">
        <v>111</v>
      </c>
    </row>
    <row r="3538" spans="1:9" x14ac:dyDescent="0.3">
      <c r="A3538" t="s">
        <v>22</v>
      </c>
      <c r="B3538" s="5">
        <f>30/1000*B3535</f>
        <v>4.02E-2</v>
      </c>
      <c r="C3538" s="3" t="s">
        <v>68</v>
      </c>
      <c r="D3538" t="s">
        <v>7</v>
      </c>
      <c r="F3538" t="s">
        <v>15</v>
      </c>
      <c r="G3538" t="s">
        <v>28</v>
      </c>
      <c r="H3538" t="s">
        <v>24</v>
      </c>
    </row>
    <row r="3539" spans="1:9" x14ac:dyDescent="0.3">
      <c r="A3539" t="s">
        <v>82</v>
      </c>
      <c r="B3539" s="5">
        <f>12000/1000*B3535</f>
        <v>16.080000000000002</v>
      </c>
      <c r="C3539" s="3" t="s">
        <v>51</v>
      </c>
      <c r="D3539" t="s">
        <v>14</v>
      </c>
      <c r="F3539" t="s">
        <v>15</v>
      </c>
      <c r="G3539" t="s">
        <v>28</v>
      </c>
      <c r="H3539" t="s">
        <v>84</v>
      </c>
      <c r="I3539" t="s">
        <v>113</v>
      </c>
    </row>
    <row r="3540" spans="1:9" x14ac:dyDescent="0.3">
      <c r="A3540" t="s">
        <v>112</v>
      </c>
      <c r="B3540" s="5">
        <f>50/1000*B3535</f>
        <v>6.7000000000000004E-2</v>
      </c>
      <c r="C3540" s="3" t="s">
        <v>51</v>
      </c>
      <c r="D3540" t="s">
        <v>14</v>
      </c>
      <c r="F3540" t="s">
        <v>15</v>
      </c>
      <c r="G3540" t="s">
        <v>28</v>
      </c>
      <c r="H3540" t="s">
        <v>115</v>
      </c>
      <c r="I3540" t="s">
        <v>114</v>
      </c>
    </row>
    <row r="3541" spans="1:9" ht="15.6" x14ac:dyDescent="0.3">
      <c r="A3541" s="4" t="s">
        <v>62</v>
      </c>
      <c r="B3541" s="5">
        <f>4/1000*B3535</f>
        <v>5.3600000000000002E-3</v>
      </c>
      <c r="C3541" t="s">
        <v>68</v>
      </c>
      <c r="D3541" t="s">
        <v>14</v>
      </c>
      <c r="F3541" t="s">
        <v>15</v>
      </c>
      <c r="G3541" t="s">
        <v>28</v>
      </c>
      <c r="H3541" s="4" t="s">
        <v>62</v>
      </c>
      <c r="I3541" t="s">
        <v>122</v>
      </c>
    </row>
    <row r="3542" spans="1:9" x14ac:dyDescent="0.3">
      <c r="A3542" t="s">
        <v>117</v>
      </c>
      <c r="B3542" s="5">
        <f>45*1.25/1000*B3535</f>
        <v>7.5375000000000011E-2</v>
      </c>
      <c r="C3542" s="3" t="s">
        <v>51</v>
      </c>
      <c r="D3542" t="s">
        <v>14</v>
      </c>
      <c r="F3542" t="s">
        <v>15</v>
      </c>
      <c r="G3542" t="s">
        <v>28</v>
      </c>
      <c r="H3542" t="s">
        <v>118</v>
      </c>
      <c r="I3542" t="s">
        <v>123</v>
      </c>
    </row>
    <row r="3543" spans="1:9" x14ac:dyDescent="0.3">
      <c r="B3543" s="5"/>
    </row>
    <row r="3544" spans="1:9" x14ac:dyDescent="0.3">
      <c r="A3544" s="2" t="s">
        <v>0</v>
      </c>
      <c r="B3544" s="2" t="s">
        <v>133</v>
      </c>
    </row>
    <row r="3545" spans="1:9" x14ac:dyDescent="0.3">
      <c r="A3545" t="s">
        <v>1</v>
      </c>
      <c r="B3545">
        <v>1</v>
      </c>
    </row>
    <row r="3546" spans="1:9" x14ac:dyDescent="0.3">
      <c r="A3546" t="s">
        <v>2</v>
      </c>
      <c r="B3546" s="3" t="s">
        <v>150</v>
      </c>
    </row>
    <row r="3547" spans="1:9" x14ac:dyDescent="0.3">
      <c r="A3547" t="s">
        <v>4</v>
      </c>
      <c r="B3547" t="s">
        <v>5</v>
      </c>
    </row>
    <row r="3548" spans="1:9" x14ac:dyDescent="0.3">
      <c r="A3548" t="s">
        <v>6</v>
      </c>
      <c r="B3548" t="s">
        <v>14</v>
      </c>
    </row>
    <row r="3549" spans="1:9" x14ac:dyDescent="0.3">
      <c r="A3549" t="s">
        <v>11</v>
      </c>
      <c r="B3549" t="s">
        <v>68</v>
      </c>
    </row>
    <row r="3550" spans="1:9" x14ac:dyDescent="0.3">
      <c r="A3550" t="s">
        <v>46</v>
      </c>
      <c r="B3550" t="s">
        <v>137</v>
      </c>
    </row>
    <row r="3551" spans="1:9" x14ac:dyDescent="0.3">
      <c r="A3551" t="s">
        <v>26</v>
      </c>
      <c r="B3551" s="7" t="s">
        <v>120</v>
      </c>
    </row>
    <row r="3552" spans="1:9" x14ac:dyDescent="0.3">
      <c r="A3552" s="2" t="s">
        <v>8</v>
      </c>
    </row>
    <row r="3553" spans="1:9" x14ac:dyDescent="0.3">
      <c r="A3553" s="2" t="s">
        <v>9</v>
      </c>
      <c r="B3553" s="2" t="s">
        <v>10</v>
      </c>
      <c r="C3553" s="2" t="s">
        <v>11</v>
      </c>
      <c r="D3553" s="2" t="s">
        <v>6</v>
      </c>
      <c r="E3553" s="2" t="s">
        <v>12</v>
      </c>
      <c r="F3553" s="2" t="s">
        <v>4</v>
      </c>
      <c r="G3553" s="2" t="s">
        <v>25</v>
      </c>
      <c r="H3553" s="2" t="s">
        <v>2</v>
      </c>
      <c r="I3553" s="2" t="s">
        <v>46</v>
      </c>
    </row>
    <row r="3554" spans="1:9" x14ac:dyDescent="0.3">
      <c r="A3554" s="3" t="s">
        <v>132</v>
      </c>
      <c r="B3554" s="3">
        <v>1</v>
      </c>
      <c r="C3554" t="s">
        <v>68</v>
      </c>
      <c r="D3554" t="s">
        <v>14</v>
      </c>
      <c r="E3554" s="2"/>
      <c r="F3554" s="3" t="s">
        <v>21</v>
      </c>
      <c r="G3554" t="s">
        <v>81</v>
      </c>
      <c r="H3554" s="3" t="s">
        <v>150</v>
      </c>
    </row>
    <row r="3555" spans="1:9" x14ac:dyDescent="0.3">
      <c r="A3555" t="s">
        <v>13</v>
      </c>
      <c r="B3555" s="5">
        <v>1.34</v>
      </c>
      <c r="C3555" t="s">
        <v>68</v>
      </c>
      <c r="D3555" t="s">
        <v>14</v>
      </c>
      <c r="F3555" t="s">
        <v>15</v>
      </c>
      <c r="G3555" t="s">
        <v>81</v>
      </c>
      <c r="H3555" t="s">
        <v>16</v>
      </c>
    </row>
    <row r="3556" spans="1:9" x14ac:dyDescent="0.3">
      <c r="A3556" t="s">
        <v>138</v>
      </c>
      <c r="B3556" s="5">
        <v>1.06</v>
      </c>
      <c r="D3556" t="s">
        <v>14</v>
      </c>
      <c r="E3556" t="s">
        <v>139</v>
      </c>
      <c r="F3556" t="s">
        <v>19</v>
      </c>
      <c r="G3556" t="s">
        <v>27</v>
      </c>
      <c r="I3556" t="s">
        <v>110</v>
      </c>
    </row>
    <row r="3557" spans="1:9" x14ac:dyDescent="0.3">
      <c r="A3557" t="s">
        <v>109</v>
      </c>
      <c r="B3557" s="5">
        <f>(2.79*10)/1000*B3555</f>
        <v>3.7386000000000003E-2</v>
      </c>
      <c r="C3557" s="3" t="s">
        <v>51</v>
      </c>
      <c r="D3557" t="s">
        <v>17</v>
      </c>
      <c r="F3557" t="s">
        <v>15</v>
      </c>
      <c r="G3557" t="s">
        <v>28</v>
      </c>
      <c r="H3557" t="s">
        <v>52</v>
      </c>
      <c r="I3557" t="s">
        <v>111</v>
      </c>
    </row>
    <row r="3558" spans="1:9" x14ac:dyDescent="0.3">
      <c r="A3558" t="s">
        <v>22</v>
      </c>
      <c r="B3558" s="5">
        <f>30/1000*B3555</f>
        <v>4.02E-2</v>
      </c>
      <c r="C3558" s="3" t="s">
        <v>68</v>
      </c>
      <c r="D3558" t="s">
        <v>7</v>
      </c>
      <c r="F3558" t="s">
        <v>15</v>
      </c>
      <c r="G3558" t="s">
        <v>28</v>
      </c>
      <c r="H3558" t="s">
        <v>24</v>
      </c>
    </row>
    <row r="3559" spans="1:9" x14ac:dyDescent="0.3">
      <c r="A3559" t="s">
        <v>82</v>
      </c>
      <c r="B3559" s="5">
        <f>12000/1000*B3555</f>
        <v>16.080000000000002</v>
      </c>
      <c r="C3559" s="3" t="s">
        <v>51</v>
      </c>
      <c r="D3559" t="s">
        <v>14</v>
      </c>
      <c r="F3559" t="s">
        <v>15</v>
      </c>
      <c r="G3559" t="s">
        <v>28</v>
      </c>
      <c r="H3559" t="s">
        <v>84</v>
      </c>
      <c r="I3559" t="s">
        <v>113</v>
      </c>
    </row>
    <row r="3560" spans="1:9" x14ac:dyDescent="0.3">
      <c r="A3560" t="s">
        <v>112</v>
      </c>
      <c r="B3560" s="5">
        <f>50/1000*B3555</f>
        <v>6.7000000000000004E-2</v>
      </c>
      <c r="C3560" s="3" t="s">
        <v>51</v>
      </c>
      <c r="D3560" t="s">
        <v>14</v>
      </c>
      <c r="F3560" t="s">
        <v>15</v>
      </c>
      <c r="G3560" t="s">
        <v>28</v>
      </c>
      <c r="H3560" t="s">
        <v>115</v>
      </c>
      <c r="I3560" t="s">
        <v>114</v>
      </c>
    </row>
    <row r="3561" spans="1:9" ht="15.6" x14ac:dyDescent="0.3">
      <c r="A3561" s="4" t="s">
        <v>62</v>
      </c>
      <c r="B3561" s="5">
        <f>4/1000*B3555</f>
        <v>5.3600000000000002E-3</v>
      </c>
      <c r="C3561" t="s">
        <v>68</v>
      </c>
      <c r="D3561" t="s">
        <v>14</v>
      </c>
      <c r="F3561" t="s">
        <v>15</v>
      </c>
      <c r="G3561" t="s">
        <v>28</v>
      </c>
      <c r="H3561" s="4" t="s">
        <v>62</v>
      </c>
      <c r="I3561" t="s">
        <v>122</v>
      </c>
    </row>
    <row r="3562" spans="1:9" x14ac:dyDescent="0.3">
      <c r="A3562" t="s">
        <v>117</v>
      </c>
      <c r="B3562" s="5">
        <f>45*1.25/1000*B3555</f>
        <v>7.5375000000000011E-2</v>
      </c>
      <c r="C3562" s="3" t="s">
        <v>51</v>
      </c>
      <c r="D3562" t="s">
        <v>14</v>
      </c>
      <c r="F3562" t="s">
        <v>15</v>
      </c>
      <c r="G3562" t="s">
        <v>28</v>
      </c>
      <c r="H3562" t="s">
        <v>118</v>
      </c>
      <c r="I3562" t="s">
        <v>123</v>
      </c>
    </row>
    <row r="3563" spans="1:9" x14ac:dyDescent="0.3">
      <c r="B3563" s="5"/>
    </row>
    <row r="3564" spans="1:9" x14ac:dyDescent="0.3">
      <c r="A3564" s="2" t="s">
        <v>0</v>
      </c>
      <c r="B3564" s="2" t="s">
        <v>140</v>
      </c>
    </row>
    <row r="3565" spans="1:9" x14ac:dyDescent="0.3">
      <c r="A3565" t="s">
        <v>1</v>
      </c>
      <c r="B3565">
        <v>1</v>
      </c>
    </row>
    <row r="3566" spans="1:9" x14ac:dyDescent="0.3">
      <c r="A3566" t="s">
        <v>2</v>
      </c>
      <c r="B3566" s="3" t="s">
        <v>80</v>
      </c>
    </row>
    <row r="3567" spans="1:9" x14ac:dyDescent="0.3">
      <c r="A3567" t="s">
        <v>4</v>
      </c>
      <c r="B3567" t="s">
        <v>5</v>
      </c>
    </row>
    <row r="3568" spans="1:9" x14ac:dyDescent="0.3">
      <c r="A3568" t="s">
        <v>6</v>
      </c>
      <c r="B3568" t="s">
        <v>14</v>
      </c>
    </row>
    <row r="3569" spans="1:9" x14ac:dyDescent="0.3">
      <c r="A3569" t="s">
        <v>11</v>
      </c>
      <c r="B3569" t="s">
        <v>68</v>
      </c>
    </row>
    <row r="3570" spans="1:9" x14ac:dyDescent="0.3">
      <c r="A3570" t="s">
        <v>46</v>
      </c>
      <c r="B3570" t="s">
        <v>144</v>
      </c>
    </row>
    <row r="3571" spans="1:9" x14ac:dyDescent="0.3">
      <c r="A3571" t="s">
        <v>26</v>
      </c>
      <c r="B3571" s="7" t="s">
        <v>120</v>
      </c>
    </row>
    <row r="3572" spans="1:9" x14ac:dyDescent="0.3">
      <c r="A3572" s="2" t="s">
        <v>8</v>
      </c>
    </row>
    <row r="3573" spans="1:9" x14ac:dyDescent="0.3">
      <c r="A3573" s="2" t="s">
        <v>9</v>
      </c>
      <c r="B3573" s="2" t="s">
        <v>10</v>
      </c>
      <c r="C3573" s="2" t="s">
        <v>11</v>
      </c>
      <c r="D3573" s="2" t="s">
        <v>6</v>
      </c>
      <c r="E3573" s="2" t="s">
        <v>12</v>
      </c>
      <c r="F3573" s="2" t="s">
        <v>4</v>
      </c>
      <c r="G3573" s="2" t="s">
        <v>25</v>
      </c>
      <c r="H3573" s="2" t="s">
        <v>2</v>
      </c>
      <c r="I3573" s="2" t="s">
        <v>46</v>
      </c>
    </row>
    <row r="3574" spans="1:9" x14ac:dyDescent="0.3">
      <c r="A3574" s="3" t="s">
        <v>140</v>
      </c>
      <c r="B3574" s="3">
        <v>1</v>
      </c>
      <c r="C3574" t="s">
        <v>68</v>
      </c>
      <c r="D3574" t="s">
        <v>14</v>
      </c>
      <c r="E3574" s="2"/>
      <c r="F3574" s="3" t="s">
        <v>21</v>
      </c>
      <c r="G3574" t="s">
        <v>81</v>
      </c>
      <c r="H3574" s="3" t="s">
        <v>80</v>
      </c>
    </row>
    <row r="3575" spans="1:9" x14ac:dyDescent="0.3">
      <c r="A3575" t="s">
        <v>13</v>
      </c>
      <c r="B3575" s="5">
        <v>2.2799999999999998</v>
      </c>
      <c r="C3575" t="s">
        <v>68</v>
      </c>
      <c r="D3575" t="s">
        <v>14</v>
      </c>
      <c r="F3575" t="s">
        <v>15</v>
      </c>
      <c r="G3575" t="s">
        <v>81</v>
      </c>
      <c r="H3575" t="s">
        <v>16</v>
      </c>
    </row>
    <row r="3576" spans="1:9" x14ac:dyDescent="0.3">
      <c r="A3576" t="s">
        <v>78</v>
      </c>
      <c r="B3576" s="5">
        <v>0.38</v>
      </c>
      <c r="D3576" t="s">
        <v>14</v>
      </c>
      <c r="E3576" t="s">
        <v>18</v>
      </c>
      <c r="F3576" t="s">
        <v>19</v>
      </c>
      <c r="G3576" t="s">
        <v>27</v>
      </c>
      <c r="I3576" t="s">
        <v>110</v>
      </c>
    </row>
    <row r="3577" spans="1:9" x14ac:dyDescent="0.3">
      <c r="A3577" t="s">
        <v>109</v>
      </c>
      <c r="B3577" s="5">
        <f>(2.79*318)/1000*B3575</f>
        <v>2.0228615999999997</v>
      </c>
      <c r="C3577" s="3" t="s">
        <v>51</v>
      </c>
      <c r="D3577" t="s">
        <v>17</v>
      </c>
      <c r="F3577" t="s">
        <v>15</v>
      </c>
      <c r="G3577" t="s">
        <v>28</v>
      </c>
      <c r="H3577" t="s">
        <v>52</v>
      </c>
      <c r="I3577" t="s">
        <v>111</v>
      </c>
    </row>
    <row r="3578" spans="1:9" x14ac:dyDescent="0.3">
      <c r="A3578" t="s">
        <v>22</v>
      </c>
      <c r="B3578" s="5">
        <f>18.4/1000*B3575</f>
        <v>4.1951999999999996E-2</v>
      </c>
      <c r="C3578" s="3" t="s">
        <v>68</v>
      </c>
      <c r="D3578" t="s">
        <v>7</v>
      </c>
      <c r="F3578" t="s">
        <v>15</v>
      </c>
      <c r="G3578" t="s">
        <v>28</v>
      </c>
      <c r="H3578" t="s">
        <v>24</v>
      </c>
    </row>
    <row r="3579" spans="1:9" x14ac:dyDescent="0.3">
      <c r="A3579" t="s">
        <v>82</v>
      </c>
      <c r="B3579" s="5">
        <f>20000/1000*B3575</f>
        <v>45.599999999999994</v>
      </c>
      <c r="C3579" s="3" t="s">
        <v>51</v>
      </c>
      <c r="D3579" t="s">
        <v>14</v>
      </c>
      <c r="F3579" t="s">
        <v>15</v>
      </c>
      <c r="G3579" t="s">
        <v>28</v>
      </c>
      <c r="H3579" t="s">
        <v>84</v>
      </c>
      <c r="I3579" t="s">
        <v>113</v>
      </c>
    </row>
    <row r="3580" spans="1:9" x14ac:dyDescent="0.3">
      <c r="A3580" t="s">
        <v>112</v>
      </c>
      <c r="B3580" s="5">
        <f>200/1000*B3575</f>
        <v>0.45599999999999996</v>
      </c>
      <c r="C3580" s="3" t="s">
        <v>51</v>
      </c>
      <c r="D3580" t="s">
        <v>14</v>
      </c>
      <c r="F3580" t="s">
        <v>15</v>
      </c>
      <c r="G3580" t="s">
        <v>28</v>
      </c>
      <c r="H3580" t="s">
        <v>115</v>
      </c>
      <c r="I3580" t="s">
        <v>114</v>
      </c>
    </row>
    <row r="3581" spans="1:9" ht="15.6" x14ac:dyDescent="0.3">
      <c r="A3581" s="4" t="s">
        <v>62</v>
      </c>
      <c r="B3581" s="5">
        <f>4/1000*B3575</f>
        <v>9.1199999999999996E-3</v>
      </c>
      <c r="C3581" t="s">
        <v>68</v>
      </c>
      <c r="D3581" t="s">
        <v>14</v>
      </c>
      <c r="F3581" t="s">
        <v>15</v>
      </c>
      <c r="G3581" t="s">
        <v>28</v>
      </c>
      <c r="H3581" s="4" t="s">
        <v>62</v>
      </c>
      <c r="I3581" t="s">
        <v>122</v>
      </c>
    </row>
    <row r="3582" spans="1:9" x14ac:dyDescent="0.3">
      <c r="A3582" t="s">
        <v>117</v>
      </c>
      <c r="B3582" s="5">
        <f>46*1.25/1000*B3575</f>
        <v>0.13109999999999999</v>
      </c>
      <c r="C3582" s="3" t="s">
        <v>51</v>
      </c>
      <c r="D3582" t="s">
        <v>14</v>
      </c>
      <c r="F3582" t="s">
        <v>15</v>
      </c>
      <c r="G3582" t="s">
        <v>28</v>
      </c>
      <c r="H3582" t="s">
        <v>118</v>
      </c>
      <c r="I3582" t="s">
        <v>123</v>
      </c>
    </row>
    <row r="3583" spans="1:9" x14ac:dyDescent="0.3">
      <c r="B3583" s="5"/>
    </row>
    <row r="3584" spans="1:9" x14ac:dyDescent="0.3">
      <c r="A3584" s="2" t="s">
        <v>0</v>
      </c>
      <c r="B3584" s="2" t="s">
        <v>141</v>
      </c>
    </row>
    <row r="3585" spans="1:9" x14ac:dyDescent="0.3">
      <c r="A3585" t="s">
        <v>1</v>
      </c>
      <c r="B3585">
        <v>1</v>
      </c>
    </row>
    <row r="3586" spans="1:9" x14ac:dyDescent="0.3">
      <c r="A3586" t="s">
        <v>2</v>
      </c>
      <c r="B3586" s="3" t="s">
        <v>151</v>
      </c>
    </row>
    <row r="3587" spans="1:9" x14ac:dyDescent="0.3">
      <c r="A3587" t="s">
        <v>4</v>
      </c>
      <c r="B3587" t="s">
        <v>5</v>
      </c>
    </row>
    <row r="3588" spans="1:9" x14ac:dyDescent="0.3">
      <c r="A3588" t="s">
        <v>6</v>
      </c>
      <c r="B3588" t="s">
        <v>14</v>
      </c>
    </row>
    <row r="3589" spans="1:9" x14ac:dyDescent="0.3">
      <c r="A3589" t="s">
        <v>11</v>
      </c>
      <c r="B3589" t="s">
        <v>68</v>
      </c>
    </row>
    <row r="3590" spans="1:9" x14ac:dyDescent="0.3">
      <c r="A3590" t="s">
        <v>46</v>
      </c>
      <c r="B3590" t="s">
        <v>145</v>
      </c>
    </row>
    <row r="3591" spans="1:9" x14ac:dyDescent="0.3">
      <c r="A3591" t="s">
        <v>26</v>
      </c>
      <c r="B3591" s="7" t="s">
        <v>120</v>
      </c>
    </row>
    <row r="3592" spans="1:9" x14ac:dyDescent="0.3">
      <c r="A3592" s="2" t="s">
        <v>8</v>
      </c>
    </row>
    <row r="3593" spans="1:9" x14ac:dyDescent="0.3">
      <c r="A3593" s="2" t="s">
        <v>9</v>
      </c>
      <c r="B3593" s="2" t="s">
        <v>10</v>
      </c>
      <c r="C3593" s="2" t="s">
        <v>11</v>
      </c>
      <c r="D3593" s="2" t="s">
        <v>6</v>
      </c>
      <c r="E3593" s="2" t="s">
        <v>12</v>
      </c>
      <c r="F3593" s="2" t="s">
        <v>4</v>
      </c>
      <c r="G3593" s="2" t="s">
        <v>25</v>
      </c>
      <c r="H3593" s="2" t="s">
        <v>2</v>
      </c>
      <c r="I3593" s="2" t="s">
        <v>46</v>
      </c>
    </row>
    <row r="3594" spans="1:9" x14ac:dyDescent="0.3">
      <c r="A3594" s="3" t="s">
        <v>141</v>
      </c>
      <c r="B3594" s="3">
        <v>1</v>
      </c>
      <c r="C3594" t="s">
        <v>68</v>
      </c>
      <c r="D3594" t="s">
        <v>14</v>
      </c>
      <c r="E3594" s="2"/>
      <c r="F3594" s="3" t="s">
        <v>21</v>
      </c>
      <c r="G3594" t="s">
        <v>81</v>
      </c>
      <c r="H3594" s="3" t="s">
        <v>151</v>
      </c>
    </row>
    <row r="3595" spans="1:9" x14ac:dyDescent="0.3">
      <c r="A3595" t="s">
        <v>13</v>
      </c>
      <c r="B3595" s="5">
        <v>2.44</v>
      </c>
      <c r="C3595" t="s">
        <v>68</v>
      </c>
      <c r="D3595" t="s">
        <v>14</v>
      </c>
      <c r="F3595" t="s">
        <v>15</v>
      </c>
      <c r="G3595" t="s">
        <v>81</v>
      </c>
      <c r="H3595" t="s">
        <v>16</v>
      </c>
    </row>
    <row r="3596" spans="1:9" x14ac:dyDescent="0.3">
      <c r="A3596" t="s">
        <v>78</v>
      </c>
      <c r="B3596" s="5">
        <v>0.79</v>
      </c>
      <c r="D3596" t="s">
        <v>14</v>
      </c>
      <c r="E3596" t="s">
        <v>18</v>
      </c>
      <c r="F3596" t="s">
        <v>19</v>
      </c>
      <c r="G3596" t="s">
        <v>27</v>
      </c>
      <c r="I3596" t="s">
        <v>110</v>
      </c>
    </row>
    <row r="3597" spans="1:9" x14ac:dyDescent="0.3">
      <c r="A3597" t="s">
        <v>109</v>
      </c>
      <c r="B3597" s="5">
        <f>(2.79*318)/1000*B3595</f>
        <v>2.1648168000000001</v>
      </c>
      <c r="C3597" s="3" t="s">
        <v>51</v>
      </c>
      <c r="D3597" t="s">
        <v>17</v>
      </c>
      <c r="F3597" t="s">
        <v>15</v>
      </c>
      <c r="G3597" t="s">
        <v>28</v>
      </c>
      <c r="H3597" t="s">
        <v>52</v>
      </c>
      <c r="I3597" t="s">
        <v>111</v>
      </c>
    </row>
    <row r="3598" spans="1:9" x14ac:dyDescent="0.3">
      <c r="A3598" t="s">
        <v>22</v>
      </c>
      <c r="B3598" s="5">
        <f>18.4/1000*B3595</f>
        <v>4.4895999999999998E-2</v>
      </c>
      <c r="C3598" s="3" t="s">
        <v>68</v>
      </c>
      <c r="D3598" t="s">
        <v>7</v>
      </c>
      <c r="F3598" t="s">
        <v>15</v>
      </c>
      <c r="G3598" t="s">
        <v>28</v>
      </c>
      <c r="H3598" t="s">
        <v>24</v>
      </c>
    </row>
    <row r="3599" spans="1:9" x14ac:dyDescent="0.3">
      <c r="A3599" t="s">
        <v>82</v>
      </c>
      <c r="B3599" s="5">
        <f>20000/1000*B3595</f>
        <v>48.8</v>
      </c>
      <c r="C3599" s="3" t="s">
        <v>51</v>
      </c>
      <c r="D3599" t="s">
        <v>14</v>
      </c>
      <c r="F3599" t="s">
        <v>15</v>
      </c>
      <c r="G3599" t="s">
        <v>28</v>
      </c>
      <c r="H3599" t="s">
        <v>84</v>
      </c>
      <c r="I3599" t="s">
        <v>113</v>
      </c>
    </row>
    <row r="3600" spans="1:9" x14ac:dyDescent="0.3">
      <c r="A3600" t="s">
        <v>112</v>
      </c>
      <c r="B3600" s="5">
        <f>200/1000*B3595</f>
        <v>0.48799999999999999</v>
      </c>
      <c r="C3600" s="3" t="s">
        <v>51</v>
      </c>
      <c r="D3600" t="s">
        <v>14</v>
      </c>
      <c r="F3600" t="s">
        <v>15</v>
      </c>
      <c r="G3600" t="s">
        <v>28</v>
      </c>
      <c r="H3600" t="s">
        <v>115</v>
      </c>
      <c r="I3600" t="s">
        <v>114</v>
      </c>
    </row>
    <row r="3601" spans="1:9" ht="15.6" x14ac:dyDescent="0.3">
      <c r="A3601" s="4" t="s">
        <v>62</v>
      </c>
      <c r="B3601" s="5">
        <f>4/1000*B3595</f>
        <v>9.7599999999999996E-3</v>
      </c>
      <c r="C3601" t="s">
        <v>68</v>
      </c>
      <c r="D3601" t="s">
        <v>14</v>
      </c>
      <c r="F3601" t="s">
        <v>15</v>
      </c>
      <c r="G3601" t="s">
        <v>28</v>
      </c>
      <c r="H3601" s="4" t="s">
        <v>62</v>
      </c>
      <c r="I3601" t="s">
        <v>122</v>
      </c>
    </row>
    <row r="3602" spans="1:9" x14ac:dyDescent="0.3">
      <c r="A3602" t="s">
        <v>117</v>
      </c>
      <c r="B3602" s="5">
        <f>46*1.25/1000*B3595</f>
        <v>0.14030000000000001</v>
      </c>
      <c r="C3602" s="3" t="s">
        <v>51</v>
      </c>
      <c r="D3602" t="s">
        <v>14</v>
      </c>
      <c r="F3602" t="s">
        <v>15</v>
      </c>
      <c r="G3602" t="s">
        <v>28</v>
      </c>
      <c r="H3602" t="s">
        <v>118</v>
      </c>
      <c r="I3602" t="s">
        <v>123</v>
      </c>
    </row>
    <row r="3603" spans="1:9" x14ac:dyDescent="0.3">
      <c r="B3603" s="5"/>
    </row>
    <row r="3604" spans="1:9" x14ac:dyDescent="0.3">
      <c r="A3604" s="2" t="s">
        <v>0</v>
      </c>
      <c r="B3604" s="2" t="s">
        <v>142</v>
      </c>
    </row>
    <row r="3605" spans="1:9" x14ac:dyDescent="0.3">
      <c r="A3605" t="s">
        <v>1</v>
      </c>
      <c r="B3605">
        <v>1</v>
      </c>
    </row>
    <row r="3606" spans="1:9" x14ac:dyDescent="0.3">
      <c r="A3606" t="s">
        <v>2</v>
      </c>
      <c r="B3606" s="3" t="s">
        <v>80</v>
      </c>
    </row>
    <row r="3607" spans="1:9" x14ac:dyDescent="0.3">
      <c r="A3607" t="s">
        <v>4</v>
      </c>
      <c r="B3607" t="s">
        <v>5</v>
      </c>
    </row>
    <row r="3608" spans="1:9" x14ac:dyDescent="0.3">
      <c r="A3608" t="s">
        <v>6</v>
      </c>
      <c r="B3608" t="s">
        <v>14</v>
      </c>
    </row>
    <row r="3609" spans="1:9" x14ac:dyDescent="0.3">
      <c r="A3609" t="s">
        <v>11</v>
      </c>
      <c r="B3609" t="s">
        <v>68</v>
      </c>
    </row>
    <row r="3610" spans="1:9" x14ac:dyDescent="0.3">
      <c r="A3610" t="s">
        <v>46</v>
      </c>
      <c r="B3610" t="s">
        <v>146</v>
      </c>
    </row>
    <row r="3611" spans="1:9" x14ac:dyDescent="0.3">
      <c r="A3611" t="s">
        <v>26</v>
      </c>
      <c r="B3611" s="7" t="s">
        <v>120</v>
      </c>
    </row>
    <row r="3612" spans="1:9" x14ac:dyDescent="0.3">
      <c r="A3612" s="2" t="s">
        <v>8</v>
      </c>
    </row>
    <row r="3613" spans="1:9" x14ac:dyDescent="0.3">
      <c r="A3613" s="2" t="s">
        <v>9</v>
      </c>
      <c r="B3613" s="2" t="s">
        <v>10</v>
      </c>
      <c r="C3613" s="2" t="s">
        <v>11</v>
      </c>
      <c r="D3613" s="2" t="s">
        <v>6</v>
      </c>
      <c r="E3613" s="2" t="s">
        <v>12</v>
      </c>
      <c r="F3613" s="2" t="s">
        <v>4</v>
      </c>
      <c r="G3613" s="2" t="s">
        <v>25</v>
      </c>
      <c r="H3613" s="2" t="s">
        <v>2</v>
      </c>
      <c r="I3613" s="2" t="s">
        <v>46</v>
      </c>
    </row>
    <row r="3614" spans="1:9" x14ac:dyDescent="0.3">
      <c r="A3614" s="3" t="s">
        <v>142</v>
      </c>
      <c r="B3614" s="3">
        <v>1</v>
      </c>
      <c r="C3614" t="s">
        <v>68</v>
      </c>
      <c r="D3614" t="s">
        <v>14</v>
      </c>
      <c r="E3614" s="2"/>
      <c r="F3614" s="3" t="s">
        <v>21</v>
      </c>
      <c r="G3614" t="s">
        <v>81</v>
      </c>
      <c r="H3614" s="3" t="s">
        <v>80</v>
      </c>
    </row>
    <row r="3615" spans="1:9" x14ac:dyDescent="0.3">
      <c r="A3615" t="s">
        <v>13</v>
      </c>
      <c r="B3615" s="5">
        <v>2.37</v>
      </c>
      <c r="C3615" t="s">
        <v>68</v>
      </c>
      <c r="D3615" t="s">
        <v>14</v>
      </c>
      <c r="F3615" t="s">
        <v>15</v>
      </c>
      <c r="G3615" t="s">
        <v>81</v>
      </c>
      <c r="H3615" t="s">
        <v>16</v>
      </c>
    </row>
    <row r="3616" spans="1:9" x14ac:dyDescent="0.3">
      <c r="A3616" t="s">
        <v>78</v>
      </c>
      <c r="B3616" s="5">
        <v>0.52</v>
      </c>
      <c r="D3616" t="s">
        <v>14</v>
      </c>
      <c r="E3616" t="s">
        <v>18</v>
      </c>
      <c r="F3616" t="s">
        <v>19</v>
      </c>
      <c r="G3616" t="s">
        <v>27</v>
      </c>
      <c r="I3616" t="s">
        <v>110</v>
      </c>
    </row>
    <row r="3617" spans="1:9" x14ac:dyDescent="0.3">
      <c r="A3617" t="s">
        <v>109</v>
      </c>
      <c r="B3617" s="5">
        <f>(2.79*318)/1000*B3615</f>
        <v>2.1027114</v>
      </c>
      <c r="C3617" s="3" t="s">
        <v>51</v>
      </c>
      <c r="D3617" t="s">
        <v>17</v>
      </c>
      <c r="F3617" t="s">
        <v>15</v>
      </c>
      <c r="G3617" t="s">
        <v>28</v>
      </c>
      <c r="H3617" t="s">
        <v>52</v>
      </c>
      <c r="I3617" t="s">
        <v>111</v>
      </c>
    </row>
    <row r="3618" spans="1:9" x14ac:dyDescent="0.3">
      <c r="A3618" t="s">
        <v>22</v>
      </c>
      <c r="B3618" s="5">
        <f>18.4/1000*B3615</f>
        <v>4.3608000000000001E-2</v>
      </c>
      <c r="C3618" s="3" t="s">
        <v>68</v>
      </c>
      <c r="D3618" t="s">
        <v>7</v>
      </c>
      <c r="F3618" t="s">
        <v>15</v>
      </c>
      <c r="G3618" t="s">
        <v>28</v>
      </c>
      <c r="H3618" t="s">
        <v>24</v>
      </c>
    </row>
    <row r="3619" spans="1:9" x14ac:dyDescent="0.3">
      <c r="A3619" t="s">
        <v>82</v>
      </c>
      <c r="B3619" s="5">
        <f>20000/1000*B3615</f>
        <v>47.400000000000006</v>
      </c>
      <c r="C3619" s="3" t="s">
        <v>51</v>
      </c>
      <c r="D3619" t="s">
        <v>14</v>
      </c>
      <c r="F3619" t="s">
        <v>15</v>
      </c>
      <c r="G3619" t="s">
        <v>28</v>
      </c>
      <c r="H3619" t="s">
        <v>84</v>
      </c>
      <c r="I3619" t="s">
        <v>113</v>
      </c>
    </row>
    <row r="3620" spans="1:9" x14ac:dyDescent="0.3">
      <c r="A3620" t="s">
        <v>112</v>
      </c>
      <c r="B3620" s="5">
        <f>200/1000*B3615</f>
        <v>0.47400000000000003</v>
      </c>
      <c r="C3620" s="3" t="s">
        <v>51</v>
      </c>
      <c r="D3620" t="s">
        <v>14</v>
      </c>
      <c r="F3620" t="s">
        <v>15</v>
      </c>
      <c r="G3620" t="s">
        <v>28</v>
      </c>
      <c r="H3620" t="s">
        <v>115</v>
      </c>
      <c r="I3620" t="s">
        <v>114</v>
      </c>
    </row>
    <row r="3621" spans="1:9" ht="15.6" x14ac:dyDescent="0.3">
      <c r="A3621" s="4" t="s">
        <v>62</v>
      </c>
      <c r="B3621" s="5">
        <f>4/1000*B3615</f>
        <v>9.4800000000000006E-3</v>
      </c>
      <c r="C3621" t="s">
        <v>68</v>
      </c>
      <c r="D3621" t="s">
        <v>14</v>
      </c>
      <c r="F3621" t="s">
        <v>15</v>
      </c>
      <c r="G3621" t="s">
        <v>28</v>
      </c>
      <c r="H3621" s="4" t="s">
        <v>62</v>
      </c>
      <c r="I3621" t="s">
        <v>122</v>
      </c>
    </row>
    <row r="3622" spans="1:9" x14ac:dyDescent="0.3">
      <c r="A3622" t="s">
        <v>117</v>
      </c>
      <c r="B3622" s="5">
        <f>46*1.25/1000*B3615</f>
        <v>0.13627500000000001</v>
      </c>
      <c r="C3622" s="3" t="s">
        <v>51</v>
      </c>
      <c r="D3622" t="s">
        <v>14</v>
      </c>
      <c r="F3622" t="s">
        <v>15</v>
      </c>
      <c r="G3622" t="s">
        <v>28</v>
      </c>
      <c r="H3622" t="s">
        <v>118</v>
      </c>
      <c r="I3622" t="s">
        <v>123</v>
      </c>
    </row>
    <row r="3623" spans="1:9" x14ac:dyDescent="0.3">
      <c r="B3623" s="5"/>
    </row>
    <row r="3624" spans="1:9" x14ac:dyDescent="0.3">
      <c r="A3624" s="2" t="s">
        <v>0</v>
      </c>
      <c r="B3624" s="2" t="s">
        <v>143</v>
      </c>
    </row>
    <row r="3625" spans="1:9" x14ac:dyDescent="0.3">
      <c r="A3625" t="s">
        <v>1</v>
      </c>
      <c r="B3625">
        <v>1</v>
      </c>
    </row>
    <row r="3626" spans="1:9" x14ac:dyDescent="0.3">
      <c r="A3626" t="s">
        <v>2</v>
      </c>
      <c r="B3626" s="3" t="s">
        <v>151</v>
      </c>
    </row>
    <row r="3627" spans="1:9" x14ac:dyDescent="0.3">
      <c r="A3627" t="s">
        <v>4</v>
      </c>
      <c r="B3627" t="s">
        <v>5</v>
      </c>
    </row>
    <row r="3628" spans="1:9" x14ac:dyDescent="0.3">
      <c r="A3628" t="s">
        <v>6</v>
      </c>
      <c r="B3628" t="s">
        <v>14</v>
      </c>
    </row>
    <row r="3629" spans="1:9" x14ac:dyDescent="0.3">
      <c r="A3629" t="s">
        <v>11</v>
      </c>
      <c r="B3629" t="s">
        <v>68</v>
      </c>
    </row>
    <row r="3630" spans="1:9" x14ac:dyDescent="0.3">
      <c r="A3630" t="s">
        <v>46</v>
      </c>
      <c r="B3630" t="s">
        <v>147</v>
      </c>
    </row>
    <row r="3631" spans="1:9" x14ac:dyDescent="0.3">
      <c r="A3631" t="s">
        <v>26</v>
      </c>
      <c r="B3631" s="7" t="s">
        <v>120</v>
      </c>
    </row>
    <row r="3632" spans="1:9" x14ac:dyDescent="0.3">
      <c r="A3632" s="2" t="s">
        <v>8</v>
      </c>
    </row>
    <row r="3633" spans="1:9" x14ac:dyDescent="0.3">
      <c r="A3633" s="2" t="s">
        <v>9</v>
      </c>
      <c r="B3633" s="2" t="s">
        <v>10</v>
      </c>
      <c r="C3633" s="2" t="s">
        <v>11</v>
      </c>
      <c r="D3633" s="2" t="s">
        <v>6</v>
      </c>
      <c r="E3633" s="2" t="s">
        <v>12</v>
      </c>
      <c r="F3633" s="2" t="s">
        <v>4</v>
      </c>
      <c r="G3633" s="2" t="s">
        <v>25</v>
      </c>
      <c r="H3633" s="2" t="s">
        <v>2</v>
      </c>
      <c r="I3633" s="2" t="s">
        <v>46</v>
      </c>
    </row>
    <row r="3634" spans="1:9" x14ac:dyDescent="0.3">
      <c r="A3634" s="3" t="s">
        <v>143</v>
      </c>
      <c r="B3634" s="3">
        <v>1</v>
      </c>
      <c r="C3634" t="s">
        <v>68</v>
      </c>
      <c r="D3634" t="s">
        <v>14</v>
      </c>
      <c r="E3634" s="2"/>
      <c r="F3634" s="3" t="s">
        <v>21</v>
      </c>
      <c r="G3634" t="s">
        <v>81</v>
      </c>
      <c r="H3634" s="3" t="s">
        <v>151</v>
      </c>
    </row>
    <row r="3635" spans="1:9" x14ac:dyDescent="0.3">
      <c r="A3635" t="s">
        <v>13</v>
      </c>
      <c r="B3635" s="5">
        <v>0.89</v>
      </c>
      <c r="C3635" t="s">
        <v>68</v>
      </c>
      <c r="D3635" t="s">
        <v>14</v>
      </c>
      <c r="F3635" t="s">
        <v>15</v>
      </c>
      <c r="G3635" t="s">
        <v>81</v>
      </c>
      <c r="H3635" t="s">
        <v>16</v>
      </c>
    </row>
    <row r="3636" spans="1:9" x14ac:dyDescent="0.3">
      <c r="A3636" t="s">
        <v>78</v>
      </c>
      <c r="B3636" s="5">
        <v>1.39</v>
      </c>
      <c r="D3636" t="s">
        <v>14</v>
      </c>
      <c r="E3636" t="s">
        <v>18</v>
      </c>
      <c r="F3636" t="s">
        <v>19</v>
      </c>
      <c r="G3636" t="s">
        <v>27</v>
      </c>
      <c r="I3636" t="s">
        <v>110</v>
      </c>
    </row>
    <row r="3637" spans="1:9" x14ac:dyDescent="0.3">
      <c r="A3637" t="s">
        <v>109</v>
      </c>
      <c r="B3637" s="5">
        <f>(2.79*318)/1000*B3635</f>
        <v>0.78962580000000004</v>
      </c>
      <c r="C3637" s="3" t="s">
        <v>51</v>
      </c>
      <c r="D3637" t="s">
        <v>17</v>
      </c>
      <c r="F3637" t="s">
        <v>15</v>
      </c>
      <c r="G3637" t="s">
        <v>28</v>
      </c>
      <c r="H3637" t="s">
        <v>52</v>
      </c>
      <c r="I3637" t="s">
        <v>111</v>
      </c>
    </row>
    <row r="3638" spans="1:9" x14ac:dyDescent="0.3">
      <c r="A3638" t="s">
        <v>22</v>
      </c>
      <c r="B3638" s="5">
        <f>18.4/1000*B3635</f>
        <v>1.6376000000000002E-2</v>
      </c>
      <c r="C3638" s="3" t="s">
        <v>68</v>
      </c>
      <c r="D3638" t="s">
        <v>7</v>
      </c>
      <c r="F3638" t="s">
        <v>15</v>
      </c>
      <c r="G3638" t="s">
        <v>28</v>
      </c>
      <c r="H3638" t="s">
        <v>24</v>
      </c>
    </row>
    <row r="3639" spans="1:9" x14ac:dyDescent="0.3">
      <c r="A3639" t="s">
        <v>82</v>
      </c>
      <c r="B3639" s="5">
        <f>20000/1000*B3635</f>
        <v>17.8</v>
      </c>
      <c r="C3639" s="3" t="s">
        <v>51</v>
      </c>
      <c r="D3639" t="s">
        <v>14</v>
      </c>
      <c r="F3639" t="s">
        <v>15</v>
      </c>
      <c r="G3639" t="s">
        <v>28</v>
      </c>
      <c r="H3639" t="s">
        <v>84</v>
      </c>
      <c r="I3639" t="s">
        <v>113</v>
      </c>
    </row>
    <row r="3640" spans="1:9" x14ac:dyDescent="0.3">
      <c r="A3640" t="s">
        <v>112</v>
      </c>
      <c r="B3640" s="5">
        <f>200/1000*B3635</f>
        <v>0.17800000000000002</v>
      </c>
      <c r="C3640" s="3" t="s">
        <v>51</v>
      </c>
      <c r="D3640" t="s">
        <v>14</v>
      </c>
      <c r="F3640" t="s">
        <v>15</v>
      </c>
      <c r="G3640" t="s">
        <v>28</v>
      </c>
      <c r="H3640" t="s">
        <v>115</v>
      </c>
      <c r="I3640" t="s">
        <v>114</v>
      </c>
    </row>
    <row r="3641" spans="1:9" ht="15.6" x14ac:dyDescent="0.3">
      <c r="A3641" s="4" t="s">
        <v>62</v>
      </c>
      <c r="B3641" s="5">
        <f>4/1000*B3635</f>
        <v>3.5600000000000002E-3</v>
      </c>
      <c r="C3641" t="s">
        <v>68</v>
      </c>
      <c r="D3641" t="s">
        <v>14</v>
      </c>
      <c r="F3641" t="s">
        <v>15</v>
      </c>
      <c r="G3641" t="s">
        <v>28</v>
      </c>
      <c r="H3641" s="4" t="s">
        <v>62</v>
      </c>
      <c r="I3641" t="s">
        <v>122</v>
      </c>
    </row>
    <row r="3642" spans="1:9" x14ac:dyDescent="0.3">
      <c r="A3642" t="s">
        <v>117</v>
      </c>
      <c r="B3642" s="5">
        <f>46*1.25/1000*B3635</f>
        <v>5.1175000000000005E-2</v>
      </c>
      <c r="C3642" s="3" t="s">
        <v>51</v>
      </c>
      <c r="D3642" t="s">
        <v>14</v>
      </c>
      <c r="F3642" t="s">
        <v>15</v>
      </c>
      <c r="G3642" t="s">
        <v>28</v>
      </c>
      <c r="H3642" t="s">
        <v>118</v>
      </c>
      <c r="I3642" t="s">
        <v>123</v>
      </c>
    </row>
    <row r="3643" spans="1:9" x14ac:dyDescent="0.3">
      <c r="B3643" s="5"/>
      <c r="C3643" s="3"/>
    </row>
    <row r="3644" spans="1:9" x14ac:dyDescent="0.3">
      <c r="A3644" s="2" t="s">
        <v>0</v>
      </c>
      <c r="B3644" s="2" t="s">
        <v>13</v>
      </c>
    </row>
    <row r="3645" spans="1:9" x14ac:dyDescent="0.3">
      <c r="A3645" t="s">
        <v>1</v>
      </c>
      <c r="B3645">
        <v>1</v>
      </c>
    </row>
    <row r="3646" spans="1:9" x14ac:dyDescent="0.3">
      <c r="A3646" t="s">
        <v>46</v>
      </c>
      <c r="B3646" t="s">
        <v>47</v>
      </c>
    </row>
    <row r="3647" spans="1:9" x14ac:dyDescent="0.3">
      <c r="A3647" t="s">
        <v>2</v>
      </c>
      <c r="B3647" t="s">
        <v>16</v>
      </c>
    </row>
    <row r="3648" spans="1:9" x14ac:dyDescent="0.3">
      <c r="A3648" t="s">
        <v>4</v>
      </c>
      <c r="B3648" t="s">
        <v>5</v>
      </c>
    </row>
    <row r="3649" spans="1:8" x14ac:dyDescent="0.3">
      <c r="A3649" t="s">
        <v>6</v>
      </c>
      <c r="B3649" t="s">
        <v>14</v>
      </c>
    </row>
    <row r="3650" spans="1:8" x14ac:dyDescent="0.3">
      <c r="A3650" t="s">
        <v>26</v>
      </c>
      <c r="B3650" t="s">
        <v>79</v>
      </c>
    </row>
    <row r="3651" spans="1:8" x14ac:dyDescent="0.3">
      <c r="A3651" t="s">
        <v>11</v>
      </c>
      <c r="B3651" t="s">
        <v>68</v>
      </c>
    </row>
    <row r="3652" spans="1:8" x14ac:dyDescent="0.3">
      <c r="A3652" s="2" t="s">
        <v>8</v>
      </c>
    </row>
    <row r="3653" spans="1:8" x14ac:dyDescent="0.3">
      <c r="A3653" s="2" t="s">
        <v>9</v>
      </c>
      <c r="B3653" s="2" t="s">
        <v>10</v>
      </c>
      <c r="C3653" s="2" t="s">
        <v>11</v>
      </c>
      <c r="D3653" s="2" t="s">
        <v>6</v>
      </c>
      <c r="E3653" s="2" t="s">
        <v>12</v>
      </c>
      <c r="F3653" s="2" t="s">
        <v>4</v>
      </c>
      <c r="G3653" s="2" t="s">
        <v>2</v>
      </c>
      <c r="H3653" s="2" t="s">
        <v>25</v>
      </c>
    </row>
    <row r="3654" spans="1:8" x14ac:dyDescent="0.3">
      <c r="A3654" t="s">
        <v>48</v>
      </c>
      <c r="B3654">
        <v>1</v>
      </c>
      <c r="C3654" t="s">
        <v>68</v>
      </c>
      <c r="D3654" t="s">
        <v>14</v>
      </c>
      <c r="F3654" t="s">
        <v>15</v>
      </c>
      <c r="G3654" t="s">
        <v>49</v>
      </c>
      <c r="H3654" t="s">
        <v>3</v>
      </c>
    </row>
    <row r="3655" spans="1:8" x14ac:dyDescent="0.3">
      <c r="A3655" t="s">
        <v>13</v>
      </c>
      <c r="B3655">
        <v>1</v>
      </c>
      <c r="C3655" t="s">
        <v>68</v>
      </c>
      <c r="D3655" t="s">
        <v>14</v>
      </c>
      <c r="F3655" t="s">
        <v>21</v>
      </c>
      <c r="G3655" t="s">
        <v>16</v>
      </c>
      <c r="H3655" t="s">
        <v>3</v>
      </c>
    </row>
    <row r="3656" spans="1:8" x14ac:dyDescent="0.3">
      <c r="A3656" t="s">
        <v>50</v>
      </c>
      <c r="B3656">
        <v>3.5098030277376187</v>
      </c>
      <c r="C3656" t="s">
        <v>51</v>
      </c>
      <c r="D3656" t="s">
        <v>17</v>
      </c>
      <c r="F3656" t="s">
        <v>15</v>
      </c>
      <c r="G3656" t="s">
        <v>52</v>
      </c>
      <c r="H3656" t="s">
        <v>28</v>
      </c>
    </row>
    <row r="3657" spans="1:8" x14ac:dyDescent="0.3">
      <c r="A3657" t="s">
        <v>78</v>
      </c>
      <c r="B3657">
        <v>0.13206758828730655</v>
      </c>
      <c r="D3657" t="s">
        <v>14</v>
      </c>
      <c r="E3657" t="s">
        <v>18</v>
      </c>
      <c r="F3657" t="s">
        <v>19</v>
      </c>
      <c r="H3657" t="s">
        <v>27</v>
      </c>
    </row>
    <row r="3658" spans="1:8" x14ac:dyDescent="0.3">
      <c r="A3658" t="s">
        <v>53</v>
      </c>
      <c r="B3658">
        <v>1.6694063119110985E-6</v>
      </c>
      <c r="D3658" t="s">
        <v>14</v>
      </c>
      <c r="E3658" t="s">
        <v>18</v>
      </c>
      <c r="F3658" t="s">
        <v>19</v>
      </c>
      <c r="H3658" t="s">
        <v>27</v>
      </c>
    </row>
    <row r="3659" spans="1:8" x14ac:dyDescent="0.3">
      <c r="A3659" t="s">
        <v>20</v>
      </c>
      <c r="B3659">
        <v>12.456827894327896</v>
      </c>
      <c r="C3659" t="s">
        <v>29</v>
      </c>
      <c r="D3659" t="s">
        <v>6</v>
      </c>
      <c r="F3659" t="s">
        <v>15</v>
      </c>
      <c r="G3659" t="s">
        <v>20</v>
      </c>
      <c r="H3659" t="s">
        <v>3</v>
      </c>
    </row>
    <row r="3661" spans="1:8" ht="15.6" x14ac:dyDescent="0.3">
      <c r="A3661" s="1" t="s">
        <v>0</v>
      </c>
      <c r="B3661" s="2" t="s">
        <v>48</v>
      </c>
    </row>
    <row r="3662" spans="1:8" x14ac:dyDescent="0.3">
      <c r="A3662" t="s">
        <v>1</v>
      </c>
      <c r="B3662">
        <v>1</v>
      </c>
    </row>
    <row r="3663" spans="1:8" x14ac:dyDescent="0.3">
      <c r="A3663" t="s">
        <v>2</v>
      </c>
      <c r="B3663" t="s">
        <v>49</v>
      </c>
    </row>
    <row r="3664" spans="1:8" x14ac:dyDescent="0.3">
      <c r="A3664" t="s">
        <v>4</v>
      </c>
      <c r="B3664" t="s">
        <v>5</v>
      </c>
    </row>
    <row r="3665" spans="1:8" x14ac:dyDescent="0.3">
      <c r="A3665" t="s">
        <v>6</v>
      </c>
      <c r="B3665" t="s">
        <v>14</v>
      </c>
    </row>
    <row r="3666" spans="1:8" x14ac:dyDescent="0.3">
      <c r="A3666" t="s">
        <v>26</v>
      </c>
      <c r="B3666" t="s">
        <v>79</v>
      </c>
    </row>
    <row r="3667" spans="1:8" x14ac:dyDescent="0.3">
      <c r="A3667" t="s">
        <v>11</v>
      </c>
      <c r="B3667" t="s">
        <v>68</v>
      </c>
    </row>
    <row r="3668" spans="1:8" ht="15.6" x14ac:dyDescent="0.3">
      <c r="A3668" s="1" t="s">
        <v>8</v>
      </c>
    </row>
    <row r="3669" spans="1:8" x14ac:dyDescent="0.3">
      <c r="A3669" t="s">
        <v>9</v>
      </c>
      <c r="B3669" t="s">
        <v>10</v>
      </c>
      <c r="C3669" t="s">
        <v>11</v>
      </c>
      <c r="D3669" t="s">
        <v>6</v>
      </c>
      <c r="E3669" t="s">
        <v>12</v>
      </c>
      <c r="F3669" t="s">
        <v>4</v>
      </c>
      <c r="G3669" t="s">
        <v>2</v>
      </c>
      <c r="H3669" t="s">
        <v>25</v>
      </c>
    </row>
    <row r="3670" spans="1:8" x14ac:dyDescent="0.3">
      <c r="A3670" t="s">
        <v>20</v>
      </c>
      <c r="B3670">
        <f>12.89</f>
        <v>12.89</v>
      </c>
      <c r="C3670" t="s">
        <v>29</v>
      </c>
      <c r="D3670" t="s">
        <v>6</v>
      </c>
      <c r="F3670" t="s">
        <v>15</v>
      </c>
      <c r="G3670" t="s">
        <v>20</v>
      </c>
      <c r="H3670" t="s">
        <v>3</v>
      </c>
    </row>
    <row r="3671" spans="1:8" x14ac:dyDescent="0.3">
      <c r="A3671" t="s">
        <v>48</v>
      </c>
      <c r="B3671">
        <v>1</v>
      </c>
      <c r="C3671" t="s">
        <v>68</v>
      </c>
      <c r="D3671" t="s">
        <v>14</v>
      </c>
      <c r="F3671" t="s">
        <v>21</v>
      </c>
      <c r="G3671" t="s">
        <v>49</v>
      </c>
      <c r="H3671" t="s">
        <v>3</v>
      </c>
    </row>
    <row r="3672" spans="1:8" x14ac:dyDescent="0.3">
      <c r="A3672" t="s">
        <v>75</v>
      </c>
      <c r="B3672" s="5">
        <f>((3090000*1000)/44900000)</f>
        <v>68.819599109131403</v>
      </c>
      <c r="C3672" t="s">
        <v>51</v>
      </c>
      <c r="D3672" t="s">
        <v>14</v>
      </c>
      <c r="F3672" t="s">
        <v>15</v>
      </c>
      <c r="G3672" t="s">
        <v>76</v>
      </c>
      <c r="H3672" t="s">
        <v>28</v>
      </c>
    </row>
    <row r="3673" spans="1:8" x14ac:dyDescent="0.3">
      <c r="A3673" t="s">
        <v>22</v>
      </c>
      <c r="B3673" s="5">
        <f>(13600*1000)/44900000</f>
        <v>0.30289532293986637</v>
      </c>
      <c r="C3673" t="s">
        <v>68</v>
      </c>
      <c r="D3673" t="s">
        <v>7</v>
      </c>
      <c r="F3673" t="s">
        <v>15</v>
      </c>
      <c r="G3673" t="s">
        <v>24</v>
      </c>
      <c r="H3673" t="s">
        <v>28</v>
      </c>
    </row>
    <row r="3674" spans="1:8" x14ac:dyDescent="0.3">
      <c r="A3674" t="s">
        <v>55</v>
      </c>
      <c r="B3674" s="5">
        <f>356/44900000</f>
        <v>7.9287305122494425E-6</v>
      </c>
      <c r="C3674" t="s">
        <v>31</v>
      </c>
      <c r="D3674" t="s">
        <v>14</v>
      </c>
      <c r="F3674" t="s">
        <v>15</v>
      </c>
      <c r="G3674" t="s">
        <v>56</v>
      </c>
      <c r="H3674" t="s">
        <v>28</v>
      </c>
    </row>
    <row r="3675" spans="1:8" x14ac:dyDescent="0.3">
      <c r="A3675" t="s">
        <v>57</v>
      </c>
      <c r="B3675" s="5">
        <f>949/44900000</f>
        <v>2.11358574610245E-5</v>
      </c>
      <c r="C3675" t="s">
        <v>31</v>
      </c>
      <c r="D3675" t="s">
        <v>14</v>
      </c>
      <c r="F3675" t="s">
        <v>15</v>
      </c>
      <c r="G3675" t="s">
        <v>58</v>
      </c>
      <c r="H3675" t="s">
        <v>28</v>
      </c>
    </row>
    <row r="3676" spans="1:8" x14ac:dyDescent="0.3">
      <c r="A3676" t="s">
        <v>59</v>
      </c>
      <c r="B3676" s="5">
        <f>178/44900000</f>
        <v>3.9643652561247212E-6</v>
      </c>
      <c r="C3676" t="s">
        <v>60</v>
      </c>
      <c r="D3676" t="s">
        <v>14</v>
      </c>
      <c r="F3676" t="s">
        <v>15</v>
      </c>
      <c r="G3676" t="s">
        <v>61</v>
      </c>
      <c r="H3676" t="s">
        <v>28</v>
      </c>
    </row>
    <row r="3677" spans="1:8" ht="15.6" x14ac:dyDescent="0.3">
      <c r="A3677" s="4" t="s">
        <v>62</v>
      </c>
      <c r="B3677" s="5">
        <f>6240000/44900000</f>
        <v>0.13897550111358575</v>
      </c>
      <c r="C3677" t="s">
        <v>68</v>
      </c>
      <c r="D3677" t="s">
        <v>14</v>
      </c>
      <c r="F3677" t="s">
        <v>15</v>
      </c>
      <c r="G3677" s="4" t="s">
        <v>62</v>
      </c>
      <c r="H3677" t="s">
        <v>3</v>
      </c>
    </row>
    <row r="3678" spans="1:8" ht="15.6" x14ac:dyDescent="0.3">
      <c r="A3678" s="4" t="s">
        <v>63</v>
      </c>
      <c r="B3678" s="5">
        <f>75900000/44900000</f>
        <v>1.6904231625835189</v>
      </c>
      <c r="C3678" t="s">
        <v>29</v>
      </c>
      <c r="D3678" t="s">
        <v>14</v>
      </c>
      <c r="F3678" t="s">
        <v>15</v>
      </c>
      <c r="G3678" s="4" t="s">
        <v>63</v>
      </c>
      <c r="H3678" t="s">
        <v>3</v>
      </c>
    </row>
    <row r="3679" spans="1:8" ht="15.6" x14ac:dyDescent="0.3">
      <c r="A3679" s="4"/>
      <c r="B3679" s="5"/>
      <c r="G3679" s="4"/>
    </row>
    <row r="3680" spans="1:8" ht="15.6" x14ac:dyDescent="0.3">
      <c r="A3680" s="1" t="s">
        <v>0</v>
      </c>
      <c r="B3680" s="1" t="s">
        <v>167</v>
      </c>
    </row>
    <row r="3681" spans="1:11" x14ac:dyDescent="0.3">
      <c r="A3681" t="s">
        <v>11</v>
      </c>
      <c r="B3681" t="s">
        <v>67</v>
      </c>
    </row>
    <row r="3682" spans="1:11" x14ac:dyDescent="0.3">
      <c r="A3682" t="s">
        <v>1</v>
      </c>
      <c r="B3682">
        <v>1</v>
      </c>
    </row>
    <row r="3683" spans="1:11" ht="15.6" x14ac:dyDescent="0.3">
      <c r="A3683" t="s">
        <v>2</v>
      </c>
      <c r="B3683" s="4" t="s">
        <v>105</v>
      </c>
    </row>
    <row r="3684" spans="1:11" x14ac:dyDescent="0.3">
      <c r="A3684" t="s">
        <v>4</v>
      </c>
      <c r="B3684" t="s">
        <v>5</v>
      </c>
    </row>
    <row r="3685" spans="1:11" x14ac:dyDescent="0.3">
      <c r="A3685" t="s">
        <v>6</v>
      </c>
      <c r="B3685" t="s">
        <v>14</v>
      </c>
    </row>
    <row r="3686" spans="1:11" ht="15.6" x14ac:dyDescent="0.3">
      <c r="A3686" s="1" t="s">
        <v>8</v>
      </c>
    </row>
    <row r="3687" spans="1:11" x14ac:dyDescent="0.3">
      <c r="A3687" t="s">
        <v>9</v>
      </c>
      <c r="B3687" t="s">
        <v>10</v>
      </c>
      <c r="C3687" t="s">
        <v>11</v>
      </c>
      <c r="D3687" t="s">
        <v>6</v>
      </c>
      <c r="E3687" t="s">
        <v>12</v>
      </c>
      <c r="F3687" t="s">
        <v>4</v>
      </c>
      <c r="G3687" t="s">
        <v>85</v>
      </c>
      <c r="H3687" t="s">
        <v>86</v>
      </c>
      <c r="I3687" t="s">
        <v>87</v>
      </c>
      <c r="J3687" t="s">
        <v>46</v>
      </c>
      <c r="K3687" t="s">
        <v>2</v>
      </c>
    </row>
    <row r="3688" spans="1:11" x14ac:dyDescent="0.3">
      <c r="A3688" s="3" t="s">
        <v>167</v>
      </c>
      <c r="B3688" s="3">
        <v>1</v>
      </c>
      <c r="C3688" t="s">
        <v>67</v>
      </c>
      <c r="D3688" s="3" t="s">
        <v>14</v>
      </c>
      <c r="E3688" s="3"/>
      <c r="F3688" s="3" t="s">
        <v>21</v>
      </c>
      <c r="G3688" s="3"/>
      <c r="H3688" s="3"/>
      <c r="I3688" s="3">
        <v>100</v>
      </c>
      <c r="J3688" s="3" t="s">
        <v>88</v>
      </c>
      <c r="K3688" s="3" t="s">
        <v>105</v>
      </c>
    </row>
    <row r="3689" spans="1:11" x14ac:dyDescent="0.3">
      <c r="A3689" s="3" t="s">
        <v>142</v>
      </c>
      <c r="B3689" s="3">
        <v>1.00057</v>
      </c>
      <c r="C3689" t="s">
        <v>67</v>
      </c>
      <c r="D3689" s="3" t="s">
        <v>14</v>
      </c>
      <c r="E3689" s="3"/>
      <c r="F3689" s="3" t="s">
        <v>15</v>
      </c>
      <c r="G3689" s="3"/>
      <c r="H3689" s="3"/>
      <c r="I3689" s="3"/>
      <c r="J3689" s="3"/>
      <c r="K3689" s="3" t="s">
        <v>80</v>
      </c>
    </row>
    <row r="3690" spans="1:11" x14ac:dyDescent="0.3">
      <c r="A3690" t="s">
        <v>54</v>
      </c>
      <c r="B3690" s="3">
        <v>6.7000000000000002E-3</v>
      </c>
      <c r="C3690" t="s">
        <v>67</v>
      </c>
      <c r="D3690" s="3" t="s">
        <v>7</v>
      </c>
      <c r="E3690" s="3"/>
      <c r="F3690" s="3" t="s">
        <v>15</v>
      </c>
      <c r="G3690" s="3"/>
      <c r="H3690" s="3"/>
      <c r="I3690" s="3"/>
      <c r="J3690" s="3"/>
      <c r="K3690" s="3" t="s">
        <v>24</v>
      </c>
    </row>
    <row r="3691" spans="1:11" x14ac:dyDescent="0.3">
      <c r="A3691" s="3" t="s">
        <v>89</v>
      </c>
      <c r="B3691" s="3">
        <v>-1.6799999999999999E-4</v>
      </c>
      <c r="C3691" t="s">
        <v>51</v>
      </c>
      <c r="D3691" s="3" t="s">
        <v>14</v>
      </c>
      <c r="E3691" s="3"/>
      <c r="F3691" s="3" t="s">
        <v>15</v>
      </c>
      <c r="G3691" s="3"/>
      <c r="H3691" s="3"/>
      <c r="I3691" s="3"/>
      <c r="J3691" s="3"/>
      <c r="K3691" s="3" t="s">
        <v>90</v>
      </c>
    </row>
    <row r="3692" spans="1:11" x14ac:dyDescent="0.3">
      <c r="A3692" s="3" t="s">
        <v>91</v>
      </c>
      <c r="B3692" s="6">
        <v>5.8399999999999999E-4</v>
      </c>
      <c r="C3692" t="s">
        <v>51</v>
      </c>
      <c r="D3692" s="3" t="s">
        <v>17</v>
      </c>
      <c r="E3692" s="3"/>
      <c r="F3692" s="3" t="s">
        <v>15</v>
      </c>
      <c r="G3692" s="3"/>
      <c r="H3692" s="3"/>
      <c r="I3692" s="3"/>
      <c r="J3692" s="3"/>
      <c r="K3692" s="3" t="s">
        <v>92</v>
      </c>
    </row>
    <row r="3693" spans="1:11" x14ac:dyDescent="0.3">
      <c r="A3693" s="3" t="s">
        <v>93</v>
      </c>
      <c r="B3693" s="6">
        <v>2.5999999999999998E-10</v>
      </c>
      <c r="C3693" t="s">
        <v>51</v>
      </c>
      <c r="D3693" s="3" t="s">
        <v>6</v>
      </c>
      <c r="E3693" s="3"/>
      <c r="F3693" s="3" t="s">
        <v>15</v>
      </c>
      <c r="G3693" s="3"/>
      <c r="H3693" s="3"/>
      <c r="I3693" s="3"/>
      <c r="J3693" s="3"/>
      <c r="K3693" s="3" t="s">
        <v>94</v>
      </c>
    </row>
    <row r="3694" spans="1:11" x14ac:dyDescent="0.3">
      <c r="A3694" s="3" t="s">
        <v>95</v>
      </c>
      <c r="B3694" s="6">
        <v>-6.2700000000000001E-6</v>
      </c>
      <c r="C3694" t="s">
        <v>51</v>
      </c>
      <c r="D3694" s="3" t="s">
        <v>14</v>
      </c>
      <c r="E3694" s="3"/>
      <c r="F3694" s="3" t="s">
        <v>15</v>
      </c>
      <c r="G3694" s="3"/>
      <c r="H3694" s="3"/>
      <c r="I3694" s="3"/>
      <c r="J3694" s="3"/>
      <c r="K3694" s="3" t="s">
        <v>96</v>
      </c>
    </row>
    <row r="3695" spans="1:11" x14ac:dyDescent="0.3">
      <c r="A3695" s="3" t="s">
        <v>97</v>
      </c>
      <c r="B3695" s="6">
        <v>-7.4999999999999993E-5</v>
      </c>
      <c r="C3695" t="s">
        <v>51</v>
      </c>
      <c r="D3695" s="3" t="s">
        <v>39</v>
      </c>
      <c r="E3695" s="3"/>
      <c r="F3695" s="3" t="s">
        <v>15</v>
      </c>
      <c r="G3695" s="3"/>
      <c r="H3695" s="3"/>
      <c r="I3695" s="3"/>
      <c r="J3695" s="3"/>
      <c r="K3695" s="3" t="s">
        <v>98</v>
      </c>
    </row>
    <row r="3696" spans="1:11" x14ac:dyDescent="0.3">
      <c r="A3696" s="3" t="s">
        <v>82</v>
      </c>
      <c r="B3696" s="6">
        <v>6.8900000000000005E-4</v>
      </c>
      <c r="C3696" t="s">
        <v>51</v>
      </c>
      <c r="D3696" s="3" t="s">
        <v>14</v>
      </c>
      <c r="E3696" s="3"/>
      <c r="F3696" s="3" t="s">
        <v>15</v>
      </c>
      <c r="G3696" s="3"/>
      <c r="H3696" s="3"/>
      <c r="I3696" s="3"/>
      <c r="J3696" s="3"/>
      <c r="K3696" s="3" t="s">
        <v>84</v>
      </c>
    </row>
    <row r="3697" spans="1:11" x14ac:dyDescent="0.3">
      <c r="A3697" s="3" t="s">
        <v>99</v>
      </c>
      <c r="B3697" s="3">
        <v>3.3599999999999998E-2</v>
      </c>
      <c r="C3697" t="s">
        <v>51</v>
      </c>
      <c r="D3697" s="3" t="s">
        <v>100</v>
      </c>
      <c r="E3697" s="3"/>
      <c r="F3697" s="3" t="s">
        <v>15</v>
      </c>
      <c r="G3697" s="3"/>
      <c r="H3697" s="3"/>
      <c r="I3697" s="3"/>
      <c r="J3697" s="3"/>
      <c r="K3697" s="3" t="s">
        <v>101</v>
      </c>
    </row>
    <row r="3698" spans="1:11" x14ac:dyDescent="0.3">
      <c r="A3698" s="3" t="s">
        <v>102</v>
      </c>
      <c r="B3698" s="3">
        <v>3.2599999999999997E-2</v>
      </c>
      <c r="C3698" t="s">
        <v>51</v>
      </c>
      <c r="D3698" s="3" t="s">
        <v>100</v>
      </c>
      <c r="E3698" s="3"/>
      <c r="F3698" s="3" t="s">
        <v>15</v>
      </c>
      <c r="G3698" s="3"/>
      <c r="H3698" s="3"/>
      <c r="I3698" s="3"/>
      <c r="J3698" s="3"/>
      <c r="K3698" s="3" t="s">
        <v>103</v>
      </c>
    </row>
    <row r="3699" spans="1:11" x14ac:dyDescent="0.3">
      <c r="A3699" s="3" t="s">
        <v>107</v>
      </c>
      <c r="B3699" s="6">
        <v>-6.8899999999999999E-7</v>
      </c>
      <c r="C3699" s="3" t="s">
        <v>77</v>
      </c>
      <c r="D3699" s="3" t="s">
        <v>39</v>
      </c>
      <c r="E3699" s="3"/>
      <c r="F3699" s="3" t="s">
        <v>15</v>
      </c>
      <c r="G3699" s="3"/>
      <c r="H3699" s="3"/>
      <c r="I3699" s="3"/>
      <c r="J3699" s="3"/>
      <c r="K3699" s="3" t="s">
        <v>104</v>
      </c>
    </row>
    <row r="3700" spans="1:11" x14ac:dyDescent="0.3">
      <c r="A3700" s="3"/>
      <c r="B3700" s="6"/>
      <c r="C3700" s="3"/>
      <c r="D3700" s="3"/>
      <c r="E3700" s="3"/>
      <c r="F3700" s="3"/>
      <c r="G3700" s="3"/>
      <c r="H3700" s="3"/>
      <c r="I3700" s="3"/>
      <c r="J3700" s="3"/>
      <c r="K3700" s="3"/>
    </row>
    <row r="3701" spans="1:11" ht="15.6" x14ac:dyDescent="0.3">
      <c r="A3701" s="1" t="s">
        <v>0</v>
      </c>
      <c r="B3701" s="1" t="s">
        <v>168</v>
      </c>
    </row>
    <row r="3702" spans="1:11" x14ac:dyDescent="0.3">
      <c r="A3702" t="s">
        <v>11</v>
      </c>
      <c r="B3702" t="s">
        <v>67</v>
      </c>
    </row>
    <row r="3703" spans="1:11" x14ac:dyDescent="0.3">
      <c r="A3703" t="s">
        <v>1</v>
      </c>
      <c r="B3703">
        <v>1</v>
      </c>
    </row>
    <row r="3704" spans="1:11" ht="15.6" x14ac:dyDescent="0.3">
      <c r="A3704" t="s">
        <v>2</v>
      </c>
      <c r="B3704" s="4" t="s">
        <v>155</v>
      </c>
    </row>
    <row r="3705" spans="1:11" x14ac:dyDescent="0.3">
      <c r="A3705" t="s">
        <v>4</v>
      </c>
      <c r="B3705" t="s">
        <v>5</v>
      </c>
    </row>
    <row r="3706" spans="1:11" x14ac:dyDescent="0.3">
      <c r="A3706" t="s">
        <v>6</v>
      </c>
      <c r="B3706" t="s">
        <v>14</v>
      </c>
    </row>
    <row r="3707" spans="1:11" ht="15.6" x14ac:dyDescent="0.3">
      <c r="A3707" s="1" t="s">
        <v>8</v>
      </c>
    </row>
    <row r="3708" spans="1:11" x14ac:dyDescent="0.3">
      <c r="A3708" t="s">
        <v>9</v>
      </c>
      <c r="B3708" t="s">
        <v>10</v>
      </c>
      <c r="C3708" t="s">
        <v>11</v>
      </c>
      <c r="D3708" t="s">
        <v>6</v>
      </c>
      <c r="E3708" t="s">
        <v>12</v>
      </c>
      <c r="F3708" t="s">
        <v>4</v>
      </c>
      <c r="G3708" t="s">
        <v>85</v>
      </c>
      <c r="H3708" t="s">
        <v>86</v>
      </c>
      <c r="I3708" t="s">
        <v>87</v>
      </c>
      <c r="J3708" t="s">
        <v>46</v>
      </c>
      <c r="K3708" t="s">
        <v>2</v>
      </c>
    </row>
    <row r="3709" spans="1:11" ht="15.6" x14ac:dyDescent="0.3">
      <c r="A3709" s="3" t="s">
        <v>168</v>
      </c>
      <c r="B3709" s="3">
        <v>1</v>
      </c>
      <c r="C3709" t="s">
        <v>67</v>
      </c>
      <c r="D3709" t="s">
        <v>14</v>
      </c>
      <c r="E3709" s="3"/>
      <c r="F3709" t="s">
        <v>21</v>
      </c>
      <c r="G3709" s="3"/>
      <c r="H3709" s="3"/>
      <c r="I3709" s="3">
        <v>100</v>
      </c>
      <c r="J3709" s="3" t="s">
        <v>88</v>
      </c>
      <c r="K3709" s="4" t="s">
        <v>155</v>
      </c>
    </row>
    <row r="3710" spans="1:11" x14ac:dyDescent="0.3">
      <c r="A3710" s="3" t="s">
        <v>143</v>
      </c>
      <c r="B3710" s="3">
        <v>1.02</v>
      </c>
      <c r="C3710" t="s">
        <v>67</v>
      </c>
      <c r="D3710" t="s">
        <v>14</v>
      </c>
      <c r="E3710" s="3"/>
      <c r="F3710" t="s">
        <v>15</v>
      </c>
      <c r="G3710" s="3"/>
      <c r="H3710" s="3"/>
      <c r="I3710" s="3"/>
      <c r="J3710" s="3"/>
      <c r="K3710" s="3" t="s">
        <v>151</v>
      </c>
    </row>
    <row r="3711" spans="1:11" ht="15.6" x14ac:dyDescent="0.3">
      <c r="A3711" s="4" t="s">
        <v>156</v>
      </c>
      <c r="B3711">
        <f>(0.0028236*0.669)+0.208</f>
        <v>0.2098889884</v>
      </c>
      <c r="C3711" t="s">
        <v>67</v>
      </c>
      <c r="D3711" t="s">
        <v>7</v>
      </c>
      <c r="E3711" s="3"/>
      <c r="F3711" t="s">
        <v>15</v>
      </c>
      <c r="G3711" s="3"/>
      <c r="H3711" s="3"/>
      <c r="I3711" s="3"/>
      <c r="J3711" s="3"/>
      <c r="K3711" s="4" t="s">
        <v>157</v>
      </c>
    </row>
    <row r="3712" spans="1:11" x14ac:dyDescent="0.3">
      <c r="A3712" t="s">
        <v>179</v>
      </c>
      <c r="B3712">
        <f>0.061874*0.669</f>
        <v>4.1393706000000002E-2</v>
      </c>
      <c r="C3712" t="s">
        <v>51</v>
      </c>
      <c r="D3712" t="s">
        <v>17</v>
      </c>
      <c r="E3712" s="3"/>
      <c r="F3712" t="s">
        <v>15</v>
      </c>
      <c r="G3712" s="3"/>
      <c r="H3712" s="3"/>
      <c r="I3712" s="3"/>
      <c r="J3712" s="3"/>
      <c r="K3712" t="s">
        <v>92</v>
      </c>
    </row>
    <row r="3713" spans="1:11" x14ac:dyDescent="0.3">
      <c r="A3713" t="s">
        <v>158</v>
      </c>
      <c r="B3713">
        <f>0.000000034944*0.669</f>
        <v>2.3377536E-8</v>
      </c>
      <c r="C3713" t="s">
        <v>51</v>
      </c>
      <c r="D3713" t="s">
        <v>159</v>
      </c>
      <c r="E3713" s="3"/>
      <c r="F3713" t="s">
        <v>15</v>
      </c>
      <c r="G3713" s="3"/>
      <c r="H3713" s="3"/>
      <c r="I3713" s="3"/>
      <c r="J3713" s="3"/>
      <c r="K3713" t="s">
        <v>160</v>
      </c>
    </row>
    <row r="3714" spans="1:11" x14ac:dyDescent="0.3">
      <c r="A3714" t="s">
        <v>161</v>
      </c>
      <c r="B3714" s="8">
        <v>8.4800000000000005E-8</v>
      </c>
      <c r="C3714" t="s">
        <v>31</v>
      </c>
      <c r="D3714" t="s">
        <v>6</v>
      </c>
      <c r="E3714" s="3"/>
      <c r="F3714" t="s">
        <v>15</v>
      </c>
      <c r="G3714" s="3"/>
      <c r="H3714" s="3"/>
      <c r="I3714" s="3"/>
      <c r="J3714" s="3"/>
      <c r="K3714" t="s">
        <v>162</v>
      </c>
    </row>
    <row r="3715" spans="1:11" x14ac:dyDescent="0.3">
      <c r="A3715" t="s">
        <v>163</v>
      </c>
      <c r="B3715">
        <f>(0.00000521*0.669)+0.000010376</f>
        <v>1.386149E-5</v>
      </c>
      <c r="C3715" s="3"/>
      <c r="D3715" t="s">
        <v>14</v>
      </c>
      <c r="E3715" t="s">
        <v>18</v>
      </c>
      <c r="F3715" t="s">
        <v>19</v>
      </c>
      <c r="G3715" s="3"/>
      <c r="H3715" s="3"/>
      <c r="I3715" s="3"/>
      <c r="J3715" s="3"/>
      <c r="K3715" s="3"/>
    </row>
    <row r="3716" spans="1:11" x14ac:dyDescent="0.3">
      <c r="A3716" t="s">
        <v>164</v>
      </c>
      <c r="B3716">
        <f>(0.000000000597*0.669)+0.000000004</f>
        <v>4.3993930000000006E-9</v>
      </c>
      <c r="C3716" s="3"/>
      <c r="D3716" t="s">
        <v>14</v>
      </c>
      <c r="E3716" t="s">
        <v>18</v>
      </c>
      <c r="F3716" t="s">
        <v>19</v>
      </c>
      <c r="G3716" s="3"/>
      <c r="H3716" s="3"/>
      <c r="I3716" s="3"/>
      <c r="J3716" s="3"/>
      <c r="K3716" s="3"/>
    </row>
    <row r="3717" spans="1:11" x14ac:dyDescent="0.3">
      <c r="A3717" t="s">
        <v>165</v>
      </c>
      <c r="B3717">
        <f>(0.00018*0.669)+0.00018</f>
        <v>3.0042000000000003E-4</v>
      </c>
      <c r="C3717" s="3"/>
      <c r="D3717" t="s">
        <v>14</v>
      </c>
      <c r="E3717" t="s">
        <v>18</v>
      </c>
      <c r="F3717" t="s">
        <v>19</v>
      </c>
      <c r="G3717" s="3"/>
      <c r="H3717" s="3"/>
      <c r="I3717" s="3"/>
      <c r="J3717" s="3"/>
      <c r="K3717" s="3"/>
    </row>
    <row r="3718" spans="1:11" x14ac:dyDescent="0.3">
      <c r="A3718" t="s">
        <v>166</v>
      </c>
      <c r="B3718">
        <f>0.0000018*0.669</f>
        <v>1.2042E-6</v>
      </c>
      <c r="C3718" s="3"/>
      <c r="D3718" t="s">
        <v>14</v>
      </c>
      <c r="E3718" t="s">
        <v>18</v>
      </c>
      <c r="F3718" t="s">
        <v>19</v>
      </c>
      <c r="G3718" s="3"/>
      <c r="H3718" s="3"/>
      <c r="I3718" s="3"/>
      <c r="J3718" s="3"/>
      <c r="K3718" s="3"/>
    </row>
    <row r="3719" spans="1:11" x14ac:dyDescent="0.3">
      <c r="A3719" s="3"/>
      <c r="B3719" s="6"/>
      <c r="C3719" s="3"/>
      <c r="D3719" s="3"/>
      <c r="E3719" s="3"/>
      <c r="F3719" s="3"/>
      <c r="G3719" s="3"/>
      <c r="H3719" s="3"/>
      <c r="I3719" s="3"/>
      <c r="J3719" s="3"/>
      <c r="K3719" s="3"/>
    </row>
    <row r="3720" spans="1:11" ht="15.6" x14ac:dyDescent="0.3">
      <c r="A3720" s="1" t="s">
        <v>0</v>
      </c>
      <c r="B3720" s="1" t="s">
        <v>169</v>
      </c>
    </row>
    <row r="3721" spans="1:11" x14ac:dyDescent="0.3">
      <c r="A3721" t="s">
        <v>11</v>
      </c>
      <c r="B3721" t="s">
        <v>67</v>
      </c>
    </row>
    <row r="3722" spans="1:11" x14ac:dyDescent="0.3">
      <c r="A3722" t="s">
        <v>1</v>
      </c>
      <c r="B3722">
        <v>1</v>
      </c>
    </row>
    <row r="3723" spans="1:11" ht="15.6" x14ac:dyDescent="0.3">
      <c r="A3723" t="s">
        <v>2</v>
      </c>
      <c r="B3723" s="4" t="s">
        <v>105</v>
      </c>
    </row>
    <row r="3724" spans="1:11" x14ac:dyDescent="0.3">
      <c r="A3724" t="s">
        <v>4</v>
      </c>
      <c r="B3724" t="s">
        <v>5</v>
      </c>
    </row>
    <row r="3725" spans="1:11" x14ac:dyDescent="0.3">
      <c r="A3725" t="s">
        <v>6</v>
      </c>
      <c r="B3725" t="s">
        <v>14</v>
      </c>
    </row>
    <row r="3726" spans="1:11" ht="15.6" x14ac:dyDescent="0.3">
      <c r="A3726" s="1" t="s">
        <v>8</v>
      </c>
    </row>
    <row r="3727" spans="1:11" x14ac:dyDescent="0.3">
      <c r="A3727" t="s">
        <v>9</v>
      </c>
      <c r="B3727" t="s">
        <v>10</v>
      </c>
      <c r="C3727" t="s">
        <v>11</v>
      </c>
      <c r="D3727" t="s">
        <v>6</v>
      </c>
      <c r="E3727" t="s">
        <v>12</v>
      </c>
      <c r="F3727" t="s">
        <v>4</v>
      </c>
      <c r="G3727" t="s">
        <v>85</v>
      </c>
      <c r="H3727" t="s">
        <v>86</v>
      </c>
      <c r="I3727" t="s">
        <v>87</v>
      </c>
      <c r="J3727" t="s">
        <v>46</v>
      </c>
      <c r="K3727" t="s">
        <v>2</v>
      </c>
    </row>
    <row r="3728" spans="1:11" x14ac:dyDescent="0.3">
      <c r="A3728" s="3" t="s">
        <v>169</v>
      </c>
      <c r="B3728" s="3">
        <v>1</v>
      </c>
      <c r="C3728" t="s">
        <v>67</v>
      </c>
      <c r="D3728" s="3" t="s">
        <v>14</v>
      </c>
      <c r="E3728" s="3"/>
      <c r="F3728" s="3" t="s">
        <v>21</v>
      </c>
      <c r="G3728" s="3"/>
      <c r="H3728" s="3"/>
      <c r="I3728" s="3">
        <v>100</v>
      </c>
      <c r="J3728" s="3" t="s">
        <v>88</v>
      </c>
      <c r="K3728" s="3" t="s">
        <v>105</v>
      </c>
    </row>
    <row r="3729" spans="1:11" x14ac:dyDescent="0.3">
      <c r="A3729" s="3" t="s">
        <v>140</v>
      </c>
      <c r="B3729" s="3">
        <v>1.00057</v>
      </c>
      <c r="C3729" t="s">
        <v>67</v>
      </c>
      <c r="D3729" s="3" t="s">
        <v>14</v>
      </c>
      <c r="E3729" s="3"/>
      <c r="F3729" s="3" t="s">
        <v>15</v>
      </c>
      <c r="G3729" s="3"/>
      <c r="H3729" s="3"/>
      <c r="I3729" s="3"/>
      <c r="J3729" s="3"/>
      <c r="K3729" s="3" t="s">
        <v>80</v>
      </c>
    </row>
    <row r="3730" spans="1:11" x14ac:dyDescent="0.3">
      <c r="A3730" t="s">
        <v>54</v>
      </c>
      <c r="B3730" s="3">
        <v>6.7000000000000002E-3</v>
      </c>
      <c r="C3730" t="s">
        <v>67</v>
      </c>
      <c r="D3730" s="3" t="s">
        <v>7</v>
      </c>
      <c r="E3730" s="3"/>
      <c r="F3730" s="3" t="s">
        <v>15</v>
      </c>
      <c r="G3730" s="3"/>
      <c r="H3730" s="3"/>
      <c r="I3730" s="3"/>
      <c r="J3730" s="3"/>
      <c r="K3730" s="3" t="s">
        <v>24</v>
      </c>
    </row>
    <row r="3731" spans="1:11" x14ac:dyDescent="0.3">
      <c r="A3731" s="3" t="s">
        <v>89</v>
      </c>
      <c r="B3731" s="3">
        <v>-1.6799999999999999E-4</v>
      </c>
      <c r="C3731" s="3" t="s">
        <v>51</v>
      </c>
      <c r="D3731" s="3" t="s">
        <v>14</v>
      </c>
      <c r="E3731" s="3"/>
      <c r="F3731" s="3" t="s">
        <v>15</v>
      </c>
      <c r="G3731" s="3"/>
      <c r="H3731" s="3"/>
      <c r="I3731" s="3"/>
      <c r="J3731" s="3"/>
      <c r="K3731" s="3" t="s">
        <v>90</v>
      </c>
    </row>
    <row r="3732" spans="1:11" x14ac:dyDescent="0.3">
      <c r="A3732" s="3" t="s">
        <v>91</v>
      </c>
      <c r="B3732" s="6">
        <v>5.8399999999999999E-4</v>
      </c>
      <c r="C3732" s="3" t="s">
        <v>51</v>
      </c>
      <c r="D3732" s="3" t="s">
        <v>17</v>
      </c>
      <c r="E3732" s="3"/>
      <c r="F3732" s="3" t="s">
        <v>15</v>
      </c>
      <c r="G3732" s="3"/>
      <c r="H3732" s="3"/>
      <c r="I3732" s="3"/>
      <c r="J3732" s="3"/>
      <c r="K3732" s="3" t="s">
        <v>92</v>
      </c>
    </row>
    <row r="3733" spans="1:11" x14ac:dyDescent="0.3">
      <c r="A3733" s="3" t="s">
        <v>93</v>
      </c>
      <c r="B3733" s="6">
        <v>2.5999999999999998E-10</v>
      </c>
      <c r="C3733" s="3" t="s">
        <v>51</v>
      </c>
      <c r="D3733" s="3" t="s">
        <v>6</v>
      </c>
      <c r="E3733" s="3"/>
      <c r="F3733" s="3" t="s">
        <v>15</v>
      </c>
      <c r="G3733" s="3"/>
      <c r="H3733" s="3"/>
      <c r="I3733" s="3"/>
      <c r="J3733" s="3"/>
      <c r="K3733" s="3" t="s">
        <v>94</v>
      </c>
    </row>
    <row r="3734" spans="1:11" x14ac:dyDescent="0.3">
      <c r="A3734" s="3" t="s">
        <v>95</v>
      </c>
      <c r="B3734" s="6">
        <v>-6.2700000000000001E-6</v>
      </c>
      <c r="C3734" s="3" t="s">
        <v>51</v>
      </c>
      <c r="D3734" s="3" t="s">
        <v>14</v>
      </c>
      <c r="E3734" s="3"/>
      <c r="F3734" s="3" t="s">
        <v>15</v>
      </c>
      <c r="G3734" s="3"/>
      <c r="H3734" s="3"/>
      <c r="I3734" s="3"/>
      <c r="J3734" s="3"/>
      <c r="K3734" s="3" t="s">
        <v>96</v>
      </c>
    </row>
    <row r="3735" spans="1:11" x14ac:dyDescent="0.3">
      <c r="A3735" s="3" t="s">
        <v>97</v>
      </c>
      <c r="B3735" s="6">
        <v>-7.4999999999999993E-5</v>
      </c>
      <c r="C3735" s="3" t="s">
        <v>51</v>
      </c>
      <c r="D3735" s="3" t="s">
        <v>39</v>
      </c>
      <c r="E3735" s="3"/>
      <c r="F3735" s="3" t="s">
        <v>15</v>
      </c>
      <c r="G3735" s="3"/>
      <c r="H3735" s="3"/>
      <c r="I3735" s="3"/>
      <c r="J3735" s="3"/>
      <c r="K3735" s="3" t="s">
        <v>98</v>
      </c>
    </row>
    <row r="3736" spans="1:11" x14ac:dyDescent="0.3">
      <c r="A3736" s="3" t="s">
        <v>82</v>
      </c>
      <c r="B3736" s="6">
        <v>6.8900000000000005E-4</v>
      </c>
      <c r="C3736" s="3" t="s">
        <v>51</v>
      </c>
      <c r="D3736" s="3" t="s">
        <v>14</v>
      </c>
      <c r="E3736" s="3"/>
      <c r="F3736" s="3" t="s">
        <v>15</v>
      </c>
      <c r="G3736" s="3"/>
      <c r="H3736" s="3"/>
      <c r="I3736" s="3"/>
      <c r="J3736" s="3"/>
      <c r="K3736" s="3" t="s">
        <v>84</v>
      </c>
    </row>
    <row r="3737" spans="1:11" x14ac:dyDescent="0.3">
      <c r="A3737" s="3" t="s">
        <v>99</v>
      </c>
      <c r="B3737" s="3">
        <v>3.3599999999999998E-2</v>
      </c>
      <c r="C3737" s="3" t="s">
        <v>51</v>
      </c>
      <c r="D3737" s="3" t="s">
        <v>100</v>
      </c>
      <c r="E3737" s="3"/>
      <c r="F3737" s="3" t="s">
        <v>15</v>
      </c>
      <c r="G3737" s="3"/>
      <c r="H3737" s="3"/>
      <c r="I3737" s="3"/>
      <c r="J3737" s="3"/>
      <c r="K3737" s="3" t="s">
        <v>101</v>
      </c>
    </row>
    <row r="3738" spans="1:11" x14ac:dyDescent="0.3">
      <c r="A3738" s="3" t="s">
        <v>102</v>
      </c>
      <c r="B3738" s="3">
        <v>3.2599999999999997E-2</v>
      </c>
      <c r="C3738" s="3" t="s">
        <v>51</v>
      </c>
      <c r="D3738" s="3" t="s">
        <v>100</v>
      </c>
      <c r="E3738" s="3"/>
      <c r="F3738" s="3" t="s">
        <v>15</v>
      </c>
      <c r="G3738" s="3"/>
      <c r="H3738" s="3"/>
      <c r="I3738" s="3"/>
      <c r="J3738" s="3"/>
      <c r="K3738" s="3" t="s">
        <v>103</v>
      </c>
    </row>
    <row r="3739" spans="1:11" x14ac:dyDescent="0.3">
      <c r="A3739" s="3" t="s">
        <v>107</v>
      </c>
      <c r="B3739" s="6">
        <v>-6.8899999999999999E-7</v>
      </c>
      <c r="C3739" s="3" t="s">
        <v>77</v>
      </c>
      <c r="D3739" s="3" t="s">
        <v>39</v>
      </c>
      <c r="E3739" s="3"/>
      <c r="F3739" s="3" t="s">
        <v>15</v>
      </c>
      <c r="G3739" s="3"/>
      <c r="H3739" s="3"/>
      <c r="I3739" s="3"/>
      <c r="J3739" s="3"/>
      <c r="K3739" s="3" t="s">
        <v>104</v>
      </c>
    </row>
    <row r="3740" spans="1:11" x14ac:dyDescent="0.3">
      <c r="A3740" s="3"/>
      <c r="B3740" s="6"/>
      <c r="C3740" s="3"/>
      <c r="D3740" s="3"/>
      <c r="E3740" s="3"/>
      <c r="F3740" s="3"/>
      <c r="G3740" s="3"/>
      <c r="H3740" s="3"/>
      <c r="I3740" s="3"/>
      <c r="J3740" s="3"/>
      <c r="K3740" s="3"/>
    </row>
    <row r="3741" spans="1:11" ht="15.6" x14ac:dyDescent="0.3">
      <c r="A3741" s="1" t="s">
        <v>0</v>
      </c>
      <c r="B3741" s="1" t="s">
        <v>170</v>
      </c>
    </row>
    <row r="3742" spans="1:11" x14ac:dyDescent="0.3">
      <c r="A3742" t="s">
        <v>11</v>
      </c>
      <c r="B3742" t="s">
        <v>67</v>
      </c>
    </row>
    <row r="3743" spans="1:11" x14ac:dyDescent="0.3">
      <c r="A3743" t="s">
        <v>1</v>
      </c>
      <c r="B3743">
        <v>1</v>
      </c>
    </row>
    <row r="3744" spans="1:11" ht="15.6" x14ac:dyDescent="0.3">
      <c r="A3744" t="s">
        <v>2</v>
      </c>
      <c r="B3744" s="4" t="s">
        <v>155</v>
      </c>
    </row>
    <row r="3745" spans="1:11" x14ac:dyDescent="0.3">
      <c r="A3745" t="s">
        <v>4</v>
      </c>
      <c r="B3745" t="s">
        <v>5</v>
      </c>
    </row>
    <row r="3746" spans="1:11" x14ac:dyDescent="0.3">
      <c r="A3746" t="s">
        <v>6</v>
      </c>
      <c r="B3746" t="s">
        <v>14</v>
      </c>
    </row>
    <row r="3747" spans="1:11" ht="15.6" x14ac:dyDescent="0.3">
      <c r="A3747" s="1" t="s">
        <v>8</v>
      </c>
    </row>
    <row r="3748" spans="1:11" x14ac:dyDescent="0.3">
      <c r="A3748" t="s">
        <v>9</v>
      </c>
      <c r="B3748" t="s">
        <v>10</v>
      </c>
      <c r="C3748" t="s">
        <v>11</v>
      </c>
      <c r="D3748" t="s">
        <v>6</v>
      </c>
      <c r="E3748" t="s">
        <v>12</v>
      </c>
      <c r="F3748" t="s">
        <v>4</v>
      </c>
      <c r="G3748" t="s">
        <v>85</v>
      </c>
      <c r="H3748" t="s">
        <v>86</v>
      </c>
      <c r="I3748" t="s">
        <v>87</v>
      </c>
      <c r="J3748" t="s">
        <v>46</v>
      </c>
      <c r="K3748" t="s">
        <v>2</v>
      </c>
    </row>
    <row r="3749" spans="1:11" ht="15.6" x14ac:dyDescent="0.3">
      <c r="A3749" s="3" t="s">
        <v>170</v>
      </c>
      <c r="B3749" s="3">
        <v>1</v>
      </c>
      <c r="C3749" t="s">
        <v>67</v>
      </c>
      <c r="D3749" s="3" t="s">
        <v>14</v>
      </c>
      <c r="E3749" s="3"/>
      <c r="F3749" s="3" t="s">
        <v>21</v>
      </c>
      <c r="G3749" s="3"/>
      <c r="H3749" s="3"/>
      <c r="I3749" s="3">
        <v>100</v>
      </c>
      <c r="J3749" s="3" t="s">
        <v>88</v>
      </c>
      <c r="K3749" s="4" t="s">
        <v>155</v>
      </c>
    </row>
    <row r="3750" spans="1:11" x14ac:dyDescent="0.3">
      <c r="A3750" s="3" t="s">
        <v>141</v>
      </c>
      <c r="B3750" s="3">
        <v>1.02</v>
      </c>
      <c r="C3750" t="s">
        <v>67</v>
      </c>
      <c r="D3750" s="3" t="s">
        <v>14</v>
      </c>
      <c r="E3750" s="3"/>
      <c r="F3750" s="3" t="s">
        <v>15</v>
      </c>
      <c r="G3750" s="3"/>
      <c r="H3750" s="3"/>
      <c r="I3750" s="3"/>
      <c r="J3750" s="3"/>
      <c r="K3750" s="3" t="s">
        <v>151</v>
      </c>
    </row>
    <row r="3751" spans="1:11" ht="15.6" x14ac:dyDescent="0.3">
      <c r="A3751" s="4" t="s">
        <v>156</v>
      </c>
      <c r="B3751">
        <f>(0.0028236*0.669)+0.208</f>
        <v>0.2098889884</v>
      </c>
      <c r="C3751" t="s">
        <v>67</v>
      </c>
      <c r="D3751" t="s">
        <v>7</v>
      </c>
      <c r="E3751" s="3"/>
      <c r="F3751" t="s">
        <v>15</v>
      </c>
      <c r="G3751" s="3"/>
      <c r="H3751" s="3"/>
      <c r="I3751" s="3"/>
      <c r="J3751" s="3"/>
      <c r="K3751" s="4" t="s">
        <v>157</v>
      </c>
    </row>
    <row r="3752" spans="1:11" x14ac:dyDescent="0.3">
      <c r="A3752" t="s">
        <v>179</v>
      </c>
      <c r="B3752">
        <f>0.061874*0.669</f>
        <v>4.1393706000000002E-2</v>
      </c>
      <c r="C3752" s="3" t="s">
        <v>51</v>
      </c>
      <c r="D3752" t="s">
        <v>17</v>
      </c>
      <c r="E3752" s="3"/>
      <c r="F3752" t="s">
        <v>15</v>
      </c>
      <c r="G3752" s="3"/>
      <c r="H3752" s="3"/>
      <c r="I3752" s="3"/>
      <c r="J3752" s="3"/>
      <c r="K3752" t="s">
        <v>92</v>
      </c>
    </row>
    <row r="3753" spans="1:11" x14ac:dyDescent="0.3">
      <c r="A3753" t="s">
        <v>158</v>
      </c>
      <c r="B3753">
        <f>0.000000034944*0.669</f>
        <v>2.3377536E-8</v>
      </c>
      <c r="C3753" s="3" t="s">
        <v>51</v>
      </c>
      <c r="D3753" t="s">
        <v>159</v>
      </c>
      <c r="E3753" s="3"/>
      <c r="F3753" t="s">
        <v>15</v>
      </c>
      <c r="G3753" s="3"/>
      <c r="H3753" s="3"/>
      <c r="I3753" s="3"/>
      <c r="J3753" s="3"/>
      <c r="K3753" t="s">
        <v>160</v>
      </c>
    </row>
    <row r="3754" spans="1:11" x14ac:dyDescent="0.3">
      <c r="A3754" t="s">
        <v>161</v>
      </c>
      <c r="B3754" s="8">
        <v>8.4800000000000005E-8</v>
      </c>
      <c r="C3754" t="s">
        <v>31</v>
      </c>
      <c r="D3754" t="s">
        <v>6</v>
      </c>
      <c r="E3754" s="3"/>
      <c r="F3754" t="s">
        <v>15</v>
      </c>
      <c r="G3754" s="3"/>
      <c r="H3754" s="3"/>
      <c r="I3754" s="3"/>
      <c r="J3754" s="3"/>
      <c r="K3754" t="s">
        <v>162</v>
      </c>
    </row>
    <row r="3755" spans="1:11" x14ac:dyDescent="0.3">
      <c r="A3755" t="s">
        <v>163</v>
      </c>
      <c r="B3755">
        <f>(0.00000521*0.669)+0.000010376</f>
        <v>1.386149E-5</v>
      </c>
      <c r="C3755" s="3"/>
      <c r="D3755" t="s">
        <v>14</v>
      </c>
      <c r="E3755" t="s">
        <v>18</v>
      </c>
      <c r="F3755" t="s">
        <v>19</v>
      </c>
      <c r="G3755" s="3"/>
      <c r="H3755" s="3"/>
      <c r="I3755" s="3"/>
      <c r="J3755" s="3"/>
      <c r="K3755" s="3"/>
    </row>
    <row r="3756" spans="1:11" x14ac:dyDescent="0.3">
      <c r="A3756" t="s">
        <v>164</v>
      </c>
      <c r="B3756">
        <f>(0.000000000597*0.669)+0.000000004</f>
        <v>4.3993930000000006E-9</v>
      </c>
      <c r="C3756" s="3"/>
      <c r="D3756" t="s">
        <v>14</v>
      </c>
      <c r="E3756" t="s">
        <v>18</v>
      </c>
      <c r="F3756" t="s">
        <v>19</v>
      </c>
      <c r="G3756" s="3"/>
      <c r="H3756" s="3"/>
      <c r="I3756" s="3"/>
      <c r="J3756" s="3"/>
      <c r="K3756" s="3"/>
    </row>
    <row r="3757" spans="1:11" x14ac:dyDescent="0.3">
      <c r="A3757" t="s">
        <v>165</v>
      </c>
      <c r="B3757">
        <f>(0.00018*0.669)+0.00018</f>
        <v>3.0042000000000003E-4</v>
      </c>
      <c r="C3757" s="3"/>
      <c r="D3757" t="s">
        <v>14</v>
      </c>
      <c r="E3757" t="s">
        <v>18</v>
      </c>
      <c r="F3757" t="s">
        <v>19</v>
      </c>
      <c r="G3757" s="3"/>
      <c r="H3757" s="3"/>
      <c r="I3757" s="3"/>
      <c r="J3757" s="3"/>
      <c r="K3757" s="3"/>
    </row>
    <row r="3758" spans="1:11" x14ac:dyDescent="0.3">
      <c r="A3758" t="s">
        <v>166</v>
      </c>
      <c r="B3758">
        <f>0.0000018*0.669</f>
        <v>1.2042E-6</v>
      </c>
      <c r="C3758" s="3"/>
      <c r="D3758" t="s">
        <v>14</v>
      </c>
      <c r="E3758" t="s">
        <v>18</v>
      </c>
      <c r="F3758" t="s">
        <v>19</v>
      </c>
      <c r="G3758" s="3"/>
      <c r="H3758" s="3"/>
      <c r="I3758" s="3"/>
      <c r="J3758" s="3"/>
      <c r="K3758" s="3"/>
    </row>
    <row r="3759" spans="1:11" x14ac:dyDescent="0.3">
      <c r="A3759" s="3"/>
      <c r="B3759" s="6"/>
      <c r="C3759" s="3"/>
      <c r="D3759" s="3"/>
      <c r="E3759" s="3"/>
      <c r="F3759" s="3"/>
      <c r="G3759" s="3"/>
      <c r="H3759" s="3"/>
      <c r="I3759" s="3"/>
      <c r="J3759" s="3"/>
      <c r="K3759" s="3"/>
    </row>
    <row r="3760" spans="1:11" ht="15.6" x14ac:dyDescent="0.3">
      <c r="A3760" s="1" t="s">
        <v>0</v>
      </c>
      <c r="B3760" s="1" t="s">
        <v>171</v>
      </c>
    </row>
    <row r="3761" spans="1:11" x14ac:dyDescent="0.3">
      <c r="A3761" t="s">
        <v>11</v>
      </c>
      <c r="B3761" t="s">
        <v>67</v>
      </c>
    </row>
    <row r="3762" spans="1:11" x14ac:dyDescent="0.3">
      <c r="A3762" t="s">
        <v>1</v>
      </c>
      <c r="B3762">
        <v>1</v>
      </c>
    </row>
    <row r="3763" spans="1:11" ht="15.6" x14ac:dyDescent="0.3">
      <c r="A3763" t="s">
        <v>2</v>
      </c>
      <c r="B3763" s="4" t="s">
        <v>105</v>
      </c>
    </row>
    <row r="3764" spans="1:11" x14ac:dyDescent="0.3">
      <c r="A3764" t="s">
        <v>4</v>
      </c>
      <c r="B3764" t="s">
        <v>5</v>
      </c>
    </row>
    <row r="3765" spans="1:11" x14ac:dyDescent="0.3">
      <c r="A3765" t="s">
        <v>6</v>
      </c>
      <c r="B3765" t="s">
        <v>14</v>
      </c>
    </row>
    <row r="3766" spans="1:11" ht="15.6" x14ac:dyDescent="0.3">
      <c r="A3766" s="1" t="s">
        <v>8</v>
      </c>
    </row>
    <row r="3767" spans="1:11" x14ac:dyDescent="0.3">
      <c r="A3767" t="s">
        <v>9</v>
      </c>
      <c r="B3767" t="s">
        <v>10</v>
      </c>
      <c r="C3767" t="s">
        <v>11</v>
      </c>
      <c r="D3767" t="s">
        <v>6</v>
      </c>
      <c r="E3767" t="s">
        <v>12</v>
      </c>
      <c r="F3767" t="s">
        <v>4</v>
      </c>
      <c r="G3767" t="s">
        <v>85</v>
      </c>
      <c r="H3767" t="s">
        <v>86</v>
      </c>
      <c r="I3767" t="s">
        <v>87</v>
      </c>
      <c r="J3767" t="s">
        <v>46</v>
      </c>
      <c r="K3767" t="s">
        <v>2</v>
      </c>
    </row>
    <row r="3768" spans="1:11" x14ac:dyDescent="0.3">
      <c r="A3768" s="3" t="s">
        <v>171</v>
      </c>
      <c r="B3768" s="3">
        <v>1</v>
      </c>
      <c r="C3768" t="s">
        <v>67</v>
      </c>
      <c r="D3768" s="3" t="s">
        <v>14</v>
      </c>
      <c r="E3768" s="3"/>
      <c r="F3768" s="3" t="s">
        <v>21</v>
      </c>
      <c r="G3768" s="3"/>
      <c r="H3768" s="3"/>
      <c r="I3768" s="3">
        <v>100</v>
      </c>
      <c r="J3768" s="3" t="s">
        <v>88</v>
      </c>
      <c r="K3768" s="3" t="s">
        <v>105</v>
      </c>
    </row>
    <row r="3769" spans="1:11" x14ac:dyDescent="0.3">
      <c r="A3769" s="3" t="s">
        <v>131</v>
      </c>
      <c r="B3769" s="3">
        <v>1.00057</v>
      </c>
      <c r="C3769" t="s">
        <v>67</v>
      </c>
      <c r="D3769" s="3" t="s">
        <v>14</v>
      </c>
      <c r="E3769" s="3"/>
      <c r="F3769" s="3" t="s">
        <v>15</v>
      </c>
      <c r="G3769" s="3"/>
      <c r="H3769" s="3"/>
      <c r="I3769" s="3"/>
      <c r="J3769" s="3"/>
      <c r="K3769" s="3" t="s">
        <v>80</v>
      </c>
    </row>
    <row r="3770" spans="1:11" x14ac:dyDescent="0.3">
      <c r="A3770" t="s">
        <v>54</v>
      </c>
      <c r="B3770" s="3">
        <v>6.7000000000000002E-3</v>
      </c>
      <c r="C3770" t="s">
        <v>67</v>
      </c>
      <c r="D3770" s="3" t="s">
        <v>7</v>
      </c>
      <c r="E3770" s="3"/>
      <c r="F3770" s="3" t="s">
        <v>15</v>
      </c>
      <c r="G3770" s="3"/>
      <c r="H3770" s="3"/>
      <c r="I3770" s="3"/>
      <c r="J3770" s="3"/>
      <c r="K3770" s="3" t="s">
        <v>24</v>
      </c>
    </row>
    <row r="3771" spans="1:11" x14ac:dyDescent="0.3">
      <c r="A3771" s="3" t="s">
        <v>89</v>
      </c>
      <c r="B3771" s="3">
        <v>-1.6799999999999999E-4</v>
      </c>
      <c r="C3771" s="3" t="s">
        <v>51</v>
      </c>
      <c r="D3771" s="3" t="s">
        <v>14</v>
      </c>
      <c r="E3771" s="3"/>
      <c r="F3771" s="3" t="s">
        <v>15</v>
      </c>
      <c r="G3771" s="3"/>
      <c r="H3771" s="3"/>
      <c r="I3771" s="3"/>
      <c r="J3771" s="3"/>
      <c r="K3771" s="3" t="s">
        <v>90</v>
      </c>
    </row>
    <row r="3772" spans="1:11" x14ac:dyDescent="0.3">
      <c r="A3772" s="3" t="s">
        <v>91</v>
      </c>
      <c r="B3772" s="6">
        <v>5.8399999999999999E-4</v>
      </c>
      <c r="C3772" s="3" t="s">
        <v>51</v>
      </c>
      <c r="D3772" s="3" t="s">
        <v>17</v>
      </c>
      <c r="E3772" s="3"/>
      <c r="F3772" s="3" t="s">
        <v>15</v>
      </c>
      <c r="G3772" s="3"/>
      <c r="H3772" s="3"/>
      <c r="I3772" s="3"/>
      <c r="J3772" s="3"/>
      <c r="K3772" s="3" t="s">
        <v>92</v>
      </c>
    </row>
    <row r="3773" spans="1:11" x14ac:dyDescent="0.3">
      <c r="A3773" s="3" t="s">
        <v>93</v>
      </c>
      <c r="B3773" s="6">
        <v>2.5999999999999998E-10</v>
      </c>
      <c r="C3773" s="3" t="s">
        <v>51</v>
      </c>
      <c r="D3773" s="3" t="s">
        <v>6</v>
      </c>
      <c r="E3773" s="3"/>
      <c r="F3773" s="3" t="s">
        <v>15</v>
      </c>
      <c r="G3773" s="3"/>
      <c r="H3773" s="3"/>
      <c r="I3773" s="3"/>
      <c r="J3773" s="3"/>
      <c r="K3773" s="3" t="s">
        <v>94</v>
      </c>
    </row>
    <row r="3774" spans="1:11" x14ac:dyDescent="0.3">
      <c r="A3774" s="3" t="s">
        <v>95</v>
      </c>
      <c r="B3774" s="6">
        <v>-6.2700000000000001E-6</v>
      </c>
      <c r="C3774" s="3" t="s">
        <v>51</v>
      </c>
      <c r="D3774" s="3" t="s">
        <v>14</v>
      </c>
      <c r="E3774" s="3"/>
      <c r="F3774" s="3" t="s">
        <v>15</v>
      </c>
      <c r="G3774" s="3"/>
      <c r="H3774" s="3"/>
      <c r="I3774" s="3"/>
      <c r="J3774" s="3"/>
      <c r="K3774" s="3" t="s">
        <v>96</v>
      </c>
    </row>
    <row r="3775" spans="1:11" x14ac:dyDescent="0.3">
      <c r="A3775" s="3" t="s">
        <v>97</v>
      </c>
      <c r="B3775" s="6">
        <v>-7.4999999999999993E-5</v>
      </c>
      <c r="C3775" s="3" t="s">
        <v>51</v>
      </c>
      <c r="D3775" s="3" t="s">
        <v>39</v>
      </c>
      <c r="E3775" s="3"/>
      <c r="F3775" s="3" t="s">
        <v>15</v>
      </c>
      <c r="G3775" s="3"/>
      <c r="H3775" s="3"/>
      <c r="I3775" s="3"/>
      <c r="J3775" s="3"/>
      <c r="K3775" s="3" t="s">
        <v>98</v>
      </c>
    </row>
    <row r="3776" spans="1:11" x14ac:dyDescent="0.3">
      <c r="A3776" s="3" t="s">
        <v>82</v>
      </c>
      <c r="B3776" s="6">
        <v>6.8900000000000005E-4</v>
      </c>
      <c r="C3776" s="3" t="s">
        <v>51</v>
      </c>
      <c r="D3776" s="3" t="s">
        <v>14</v>
      </c>
      <c r="E3776" s="3"/>
      <c r="F3776" s="3" t="s">
        <v>15</v>
      </c>
      <c r="G3776" s="3"/>
      <c r="H3776" s="3"/>
      <c r="I3776" s="3"/>
      <c r="J3776" s="3"/>
      <c r="K3776" s="3" t="s">
        <v>84</v>
      </c>
    </row>
    <row r="3777" spans="1:11" x14ac:dyDescent="0.3">
      <c r="A3777" s="3" t="s">
        <v>99</v>
      </c>
      <c r="B3777" s="3">
        <v>3.3599999999999998E-2</v>
      </c>
      <c r="C3777" s="3" t="s">
        <v>51</v>
      </c>
      <c r="D3777" s="3" t="s">
        <v>100</v>
      </c>
      <c r="E3777" s="3"/>
      <c r="F3777" s="3" t="s">
        <v>15</v>
      </c>
      <c r="G3777" s="3"/>
      <c r="H3777" s="3"/>
      <c r="I3777" s="3"/>
      <c r="J3777" s="3"/>
      <c r="K3777" s="3" t="s">
        <v>101</v>
      </c>
    </row>
    <row r="3778" spans="1:11" x14ac:dyDescent="0.3">
      <c r="A3778" s="3" t="s">
        <v>102</v>
      </c>
      <c r="B3778" s="3">
        <v>3.2599999999999997E-2</v>
      </c>
      <c r="C3778" s="3" t="s">
        <v>51</v>
      </c>
      <c r="D3778" s="3" t="s">
        <v>100</v>
      </c>
      <c r="E3778" s="3"/>
      <c r="F3778" s="3" t="s">
        <v>15</v>
      </c>
      <c r="G3778" s="3"/>
      <c r="H3778" s="3"/>
      <c r="I3778" s="3"/>
      <c r="J3778" s="3"/>
      <c r="K3778" s="3" t="s">
        <v>103</v>
      </c>
    </row>
    <row r="3779" spans="1:11" x14ac:dyDescent="0.3">
      <c r="A3779" s="3" t="s">
        <v>107</v>
      </c>
      <c r="B3779" s="6">
        <v>-6.8899999999999999E-7</v>
      </c>
      <c r="C3779" s="3" t="s">
        <v>77</v>
      </c>
      <c r="D3779" s="3" t="s">
        <v>39</v>
      </c>
      <c r="E3779" s="3"/>
      <c r="F3779" s="3" t="s">
        <v>15</v>
      </c>
      <c r="G3779" s="3"/>
      <c r="H3779" s="3"/>
      <c r="I3779" s="3"/>
      <c r="J3779" s="3"/>
      <c r="K3779" s="3" t="s">
        <v>104</v>
      </c>
    </row>
    <row r="3780" spans="1:11" ht="15.6" x14ac:dyDescent="0.3">
      <c r="A3780" s="4"/>
      <c r="B3780" s="5"/>
      <c r="G3780" s="4"/>
    </row>
    <row r="3781" spans="1:11" ht="15.6" x14ac:dyDescent="0.3">
      <c r="A3781" s="1" t="s">
        <v>0</v>
      </c>
      <c r="B3781" s="1" t="s">
        <v>172</v>
      </c>
    </row>
    <row r="3782" spans="1:11" x14ac:dyDescent="0.3">
      <c r="A3782" t="s">
        <v>11</v>
      </c>
      <c r="B3782" t="s">
        <v>67</v>
      </c>
    </row>
    <row r="3783" spans="1:11" x14ac:dyDescent="0.3">
      <c r="A3783" t="s">
        <v>1</v>
      </c>
      <c r="B3783">
        <v>1</v>
      </c>
    </row>
    <row r="3784" spans="1:11" ht="15.6" x14ac:dyDescent="0.3">
      <c r="A3784" t="s">
        <v>2</v>
      </c>
      <c r="B3784" s="4" t="s">
        <v>152</v>
      </c>
    </row>
    <row r="3785" spans="1:11" x14ac:dyDescent="0.3">
      <c r="A3785" t="s">
        <v>4</v>
      </c>
      <c r="B3785" t="s">
        <v>5</v>
      </c>
    </row>
    <row r="3786" spans="1:11" x14ac:dyDescent="0.3">
      <c r="A3786" t="s">
        <v>6</v>
      </c>
      <c r="B3786" t="s">
        <v>14</v>
      </c>
    </row>
    <row r="3787" spans="1:11" ht="15.6" x14ac:dyDescent="0.3">
      <c r="A3787" s="1" t="s">
        <v>8</v>
      </c>
    </row>
    <row r="3788" spans="1:11" x14ac:dyDescent="0.3">
      <c r="A3788" t="s">
        <v>9</v>
      </c>
      <c r="B3788" t="s">
        <v>10</v>
      </c>
      <c r="C3788" t="s">
        <v>11</v>
      </c>
      <c r="D3788" t="s">
        <v>6</v>
      </c>
      <c r="E3788" t="s">
        <v>12</v>
      </c>
      <c r="F3788" t="s">
        <v>4</v>
      </c>
      <c r="G3788" t="s">
        <v>85</v>
      </c>
      <c r="H3788" t="s">
        <v>86</v>
      </c>
      <c r="I3788" t="s">
        <v>87</v>
      </c>
      <c r="J3788" t="s">
        <v>46</v>
      </c>
      <c r="K3788" t="s">
        <v>2</v>
      </c>
    </row>
    <row r="3789" spans="1:11" ht="15.6" x14ac:dyDescent="0.3">
      <c r="A3789" s="3" t="s">
        <v>172</v>
      </c>
      <c r="B3789" s="3">
        <v>1</v>
      </c>
      <c r="C3789" t="s">
        <v>67</v>
      </c>
      <c r="D3789" s="3" t="s">
        <v>14</v>
      </c>
      <c r="E3789" s="3"/>
      <c r="F3789" s="3" t="s">
        <v>21</v>
      </c>
      <c r="G3789" s="3"/>
      <c r="H3789" s="3"/>
      <c r="I3789" s="3">
        <v>100</v>
      </c>
      <c r="J3789" s="3" t="s">
        <v>88</v>
      </c>
      <c r="K3789" s="4" t="s">
        <v>152</v>
      </c>
    </row>
    <row r="3790" spans="1:11" x14ac:dyDescent="0.3">
      <c r="A3790" s="3" t="s">
        <v>124</v>
      </c>
      <c r="B3790" s="3">
        <v>1.00057</v>
      </c>
      <c r="C3790" t="s">
        <v>67</v>
      </c>
      <c r="D3790" s="3" t="s">
        <v>14</v>
      </c>
      <c r="E3790" s="3"/>
      <c r="F3790" s="3" t="s">
        <v>15</v>
      </c>
      <c r="G3790" s="3"/>
      <c r="H3790" s="3"/>
      <c r="I3790" s="3"/>
      <c r="J3790" s="3"/>
      <c r="K3790" s="3" t="s">
        <v>149</v>
      </c>
    </row>
    <row r="3791" spans="1:11" x14ac:dyDescent="0.3">
      <c r="A3791" t="s">
        <v>54</v>
      </c>
      <c r="B3791" s="3">
        <v>6.7000000000000002E-3</v>
      </c>
      <c r="C3791" t="s">
        <v>67</v>
      </c>
      <c r="D3791" s="3" t="s">
        <v>7</v>
      </c>
      <c r="E3791" s="3"/>
      <c r="F3791" s="3" t="s">
        <v>15</v>
      </c>
      <c r="G3791" s="3"/>
      <c r="H3791" s="3"/>
      <c r="I3791" s="3"/>
      <c r="J3791" s="3"/>
      <c r="K3791" s="3" t="s">
        <v>24</v>
      </c>
    </row>
    <row r="3792" spans="1:11" x14ac:dyDescent="0.3">
      <c r="A3792" s="3" t="s">
        <v>89</v>
      </c>
      <c r="B3792" s="3">
        <v>-1.6799999999999999E-4</v>
      </c>
      <c r="C3792" s="3" t="s">
        <v>51</v>
      </c>
      <c r="D3792" s="3" t="s">
        <v>14</v>
      </c>
      <c r="E3792" s="3"/>
      <c r="F3792" s="3" t="s">
        <v>15</v>
      </c>
      <c r="G3792" s="3"/>
      <c r="H3792" s="3"/>
      <c r="I3792" s="3"/>
      <c r="J3792" s="3"/>
      <c r="K3792" s="3" t="s">
        <v>90</v>
      </c>
    </row>
    <row r="3793" spans="1:11" x14ac:dyDescent="0.3">
      <c r="A3793" s="3" t="s">
        <v>91</v>
      </c>
      <c r="B3793" s="6">
        <v>5.8399999999999999E-4</v>
      </c>
      <c r="C3793" s="3" t="s">
        <v>51</v>
      </c>
      <c r="D3793" s="3" t="s">
        <v>17</v>
      </c>
      <c r="E3793" s="3"/>
      <c r="F3793" s="3" t="s">
        <v>15</v>
      </c>
      <c r="G3793" s="3"/>
      <c r="H3793" s="3"/>
      <c r="I3793" s="3"/>
      <c r="J3793" s="3"/>
      <c r="K3793" s="3" t="s">
        <v>92</v>
      </c>
    </row>
    <row r="3794" spans="1:11" x14ac:dyDescent="0.3">
      <c r="A3794" s="3" t="s">
        <v>93</v>
      </c>
      <c r="B3794" s="6">
        <v>2.5999999999999998E-10</v>
      </c>
      <c r="C3794" s="3" t="s">
        <v>51</v>
      </c>
      <c r="D3794" s="3" t="s">
        <v>6</v>
      </c>
      <c r="E3794" s="3"/>
      <c r="F3794" s="3" t="s">
        <v>15</v>
      </c>
      <c r="G3794" s="3"/>
      <c r="H3794" s="3"/>
      <c r="I3794" s="3"/>
      <c r="J3794" s="3"/>
      <c r="K3794" s="3" t="s">
        <v>94</v>
      </c>
    </row>
    <row r="3795" spans="1:11" x14ac:dyDescent="0.3">
      <c r="A3795" s="3" t="s">
        <v>95</v>
      </c>
      <c r="B3795" s="6">
        <v>-6.2700000000000001E-6</v>
      </c>
      <c r="C3795" s="3" t="s">
        <v>51</v>
      </c>
      <c r="D3795" s="3" t="s">
        <v>14</v>
      </c>
      <c r="E3795" s="3"/>
      <c r="F3795" s="3" t="s">
        <v>15</v>
      </c>
      <c r="G3795" s="3"/>
      <c r="H3795" s="3"/>
      <c r="I3795" s="3"/>
      <c r="J3795" s="3"/>
      <c r="K3795" s="3" t="s">
        <v>96</v>
      </c>
    </row>
    <row r="3796" spans="1:11" x14ac:dyDescent="0.3">
      <c r="A3796" s="3" t="s">
        <v>97</v>
      </c>
      <c r="B3796" s="6">
        <v>-7.4999999999999993E-5</v>
      </c>
      <c r="C3796" s="3" t="s">
        <v>51</v>
      </c>
      <c r="D3796" s="3" t="s">
        <v>39</v>
      </c>
      <c r="E3796" s="3"/>
      <c r="F3796" s="3" t="s">
        <v>15</v>
      </c>
      <c r="G3796" s="3"/>
      <c r="H3796" s="3"/>
      <c r="I3796" s="3"/>
      <c r="J3796" s="3"/>
      <c r="K3796" s="3" t="s">
        <v>98</v>
      </c>
    </row>
    <row r="3797" spans="1:11" x14ac:dyDescent="0.3">
      <c r="A3797" s="3" t="s">
        <v>82</v>
      </c>
      <c r="B3797" s="6">
        <v>6.8900000000000005E-4</v>
      </c>
      <c r="C3797" s="3" t="s">
        <v>51</v>
      </c>
      <c r="D3797" s="3" t="s">
        <v>14</v>
      </c>
      <c r="E3797" s="3"/>
      <c r="F3797" s="3" t="s">
        <v>15</v>
      </c>
      <c r="G3797" s="3"/>
      <c r="H3797" s="3"/>
      <c r="I3797" s="3"/>
      <c r="J3797" s="3"/>
      <c r="K3797" s="3" t="s">
        <v>84</v>
      </c>
    </row>
    <row r="3798" spans="1:11" x14ac:dyDescent="0.3">
      <c r="A3798" s="3" t="s">
        <v>99</v>
      </c>
      <c r="B3798" s="3">
        <v>3.3599999999999998E-2</v>
      </c>
      <c r="C3798" s="3" t="s">
        <v>51</v>
      </c>
      <c r="D3798" s="3" t="s">
        <v>100</v>
      </c>
      <c r="E3798" s="3"/>
      <c r="F3798" s="3" t="s">
        <v>15</v>
      </c>
      <c r="G3798" s="3"/>
      <c r="H3798" s="3"/>
      <c r="I3798" s="3"/>
      <c r="J3798" s="3"/>
      <c r="K3798" s="3" t="s">
        <v>101</v>
      </c>
    </row>
    <row r="3799" spans="1:11" x14ac:dyDescent="0.3">
      <c r="A3799" s="3" t="s">
        <v>102</v>
      </c>
      <c r="B3799" s="3">
        <v>3.2599999999999997E-2</v>
      </c>
      <c r="C3799" s="3" t="s">
        <v>51</v>
      </c>
      <c r="D3799" s="3" t="s">
        <v>100</v>
      </c>
      <c r="E3799" s="3"/>
      <c r="F3799" s="3" t="s">
        <v>15</v>
      </c>
      <c r="G3799" s="3"/>
      <c r="H3799" s="3"/>
      <c r="I3799" s="3"/>
      <c r="J3799" s="3"/>
      <c r="K3799" s="3" t="s">
        <v>103</v>
      </c>
    </row>
    <row r="3800" spans="1:11" x14ac:dyDescent="0.3">
      <c r="A3800" s="3" t="s">
        <v>107</v>
      </c>
      <c r="B3800" s="6">
        <v>-6.8899999999999999E-7</v>
      </c>
      <c r="C3800" s="3" t="s">
        <v>77</v>
      </c>
      <c r="D3800" s="3" t="s">
        <v>39</v>
      </c>
      <c r="E3800" s="3"/>
      <c r="F3800" s="3" t="s">
        <v>15</v>
      </c>
      <c r="G3800" s="3"/>
      <c r="H3800" s="3"/>
      <c r="I3800" s="3"/>
      <c r="J3800" s="3"/>
      <c r="K3800" s="3" t="s">
        <v>104</v>
      </c>
    </row>
    <row r="3801" spans="1:11" ht="15.6" x14ac:dyDescent="0.3">
      <c r="A3801" s="4"/>
      <c r="B3801" s="5"/>
      <c r="G3801" s="4"/>
    </row>
    <row r="3802" spans="1:11" ht="15.6" x14ac:dyDescent="0.3">
      <c r="A3802" s="1" t="s">
        <v>0</v>
      </c>
      <c r="B3802" s="1" t="s">
        <v>173</v>
      </c>
    </row>
    <row r="3803" spans="1:11" x14ac:dyDescent="0.3">
      <c r="A3803" t="s">
        <v>11</v>
      </c>
      <c r="B3803" t="s">
        <v>67</v>
      </c>
    </row>
    <row r="3804" spans="1:11" x14ac:dyDescent="0.3">
      <c r="A3804" t="s">
        <v>1</v>
      </c>
      <c r="B3804">
        <v>1</v>
      </c>
    </row>
    <row r="3805" spans="1:11" ht="15.6" x14ac:dyDescent="0.3">
      <c r="A3805" t="s">
        <v>2</v>
      </c>
      <c r="B3805" s="4" t="s">
        <v>153</v>
      </c>
    </row>
    <row r="3806" spans="1:11" x14ac:dyDescent="0.3">
      <c r="A3806" t="s">
        <v>4</v>
      </c>
      <c r="B3806" t="s">
        <v>5</v>
      </c>
    </row>
    <row r="3807" spans="1:11" x14ac:dyDescent="0.3">
      <c r="A3807" t="s">
        <v>6</v>
      </c>
      <c r="B3807" t="s">
        <v>14</v>
      </c>
    </row>
    <row r="3808" spans="1:11" ht="15.6" x14ac:dyDescent="0.3">
      <c r="A3808" s="1" t="s">
        <v>8</v>
      </c>
    </row>
    <row r="3809" spans="1:11" x14ac:dyDescent="0.3">
      <c r="A3809" t="s">
        <v>9</v>
      </c>
      <c r="B3809" t="s">
        <v>10</v>
      </c>
      <c r="C3809" t="s">
        <v>11</v>
      </c>
      <c r="D3809" t="s">
        <v>6</v>
      </c>
      <c r="E3809" t="s">
        <v>12</v>
      </c>
      <c r="F3809" t="s">
        <v>4</v>
      </c>
      <c r="G3809" t="s">
        <v>85</v>
      </c>
      <c r="H3809" t="s">
        <v>86</v>
      </c>
      <c r="I3809" t="s">
        <v>87</v>
      </c>
      <c r="J3809" t="s">
        <v>46</v>
      </c>
      <c r="K3809" t="s">
        <v>2</v>
      </c>
    </row>
    <row r="3810" spans="1:11" ht="15.6" x14ac:dyDescent="0.3">
      <c r="A3810" s="3" t="s">
        <v>173</v>
      </c>
      <c r="B3810" s="3">
        <v>1</v>
      </c>
      <c r="C3810" t="s">
        <v>67</v>
      </c>
      <c r="D3810" s="3" t="s">
        <v>14</v>
      </c>
      <c r="E3810" s="3"/>
      <c r="F3810" s="3" t="s">
        <v>21</v>
      </c>
      <c r="G3810" s="3"/>
      <c r="H3810" s="3"/>
      <c r="I3810" s="3">
        <v>100</v>
      </c>
      <c r="J3810" s="3" t="s">
        <v>88</v>
      </c>
      <c r="K3810" s="4" t="s">
        <v>154</v>
      </c>
    </row>
    <row r="3811" spans="1:11" x14ac:dyDescent="0.3">
      <c r="A3811" s="3" t="s">
        <v>133</v>
      </c>
      <c r="B3811" s="3">
        <v>1.00057</v>
      </c>
      <c r="C3811" t="s">
        <v>67</v>
      </c>
      <c r="D3811" s="3" t="s">
        <v>14</v>
      </c>
      <c r="E3811" s="3"/>
      <c r="F3811" s="3" t="s">
        <v>15</v>
      </c>
      <c r="G3811" s="3"/>
      <c r="H3811" s="3"/>
      <c r="I3811" s="3"/>
      <c r="J3811" s="3"/>
      <c r="K3811" s="3" t="s">
        <v>150</v>
      </c>
    </row>
    <row r="3812" spans="1:11" x14ac:dyDescent="0.3">
      <c r="A3812" t="s">
        <v>54</v>
      </c>
      <c r="B3812" s="3">
        <v>6.7000000000000002E-3</v>
      </c>
      <c r="C3812" t="s">
        <v>67</v>
      </c>
      <c r="D3812" s="3" t="s">
        <v>7</v>
      </c>
      <c r="E3812" s="3"/>
      <c r="F3812" s="3" t="s">
        <v>15</v>
      </c>
      <c r="G3812" s="3"/>
      <c r="H3812" s="3"/>
      <c r="I3812" s="3"/>
      <c r="J3812" s="3"/>
      <c r="K3812" s="3" t="s">
        <v>24</v>
      </c>
    </row>
    <row r="3813" spans="1:11" x14ac:dyDescent="0.3">
      <c r="A3813" s="3" t="s">
        <v>89</v>
      </c>
      <c r="B3813" s="3">
        <v>-1.6799999999999999E-4</v>
      </c>
      <c r="C3813" s="3" t="s">
        <v>51</v>
      </c>
      <c r="D3813" s="3" t="s">
        <v>14</v>
      </c>
      <c r="E3813" s="3"/>
      <c r="F3813" s="3" t="s">
        <v>15</v>
      </c>
      <c r="G3813" s="3"/>
      <c r="H3813" s="3"/>
      <c r="I3813" s="3"/>
      <c r="J3813" s="3"/>
      <c r="K3813" s="3" t="s">
        <v>90</v>
      </c>
    </row>
    <row r="3814" spans="1:11" x14ac:dyDescent="0.3">
      <c r="A3814" s="3" t="s">
        <v>91</v>
      </c>
      <c r="B3814" s="6">
        <v>5.8399999999999999E-4</v>
      </c>
      <c r="C3814" s="3" t="s">
        <v>51</v>
      </c>
      <c r="D3814" s="3" t="s">
        <v>17</v>
      </c>
      <c r="E3814" s="3"/>
      <c r="F3814" s="3" t="s">
        <v>15</v>
      </c>
      <c r="G3814" s="3"/>
      <c r="H3814" s="3"/>
      <c r="I3814" s="3"/>
      <c r="J3814" s="3"/>
      <c r="K3814" s="3" t="s">
        <v>92</v>
      </c>
    </row>
    <row r="3815" spans="1:11" x14ac:dyDescent="0.3">
      <c r="A3815" s="3" t="s">
        <v>93</v>
      </c>
      <c r="B3815" s="6">
        <v>2.5999999999999998E-10</v>
      </c>
      <c r="C3815" s="3" t="s">
        <v>51</v>
      </c>
      <c r="D3815" s="3" t="s">
        <v>6</v>
      </c>
      <c r="E3815" s="3"/>
      <c r="F3815" s="3" t="s">
        <v>15</v>
      </c>
      <c r="G3815" s="3"/>
      <c r="H3815" s="3"/>
      <c r="I3815" s="3"/>
      <c r="J3815" s="3"/>
      <c r="K3815" s="3" t="s">
        <v>94</v>
      </c>
    </row>
    <row r="3816" spans="1:11" x14ac:dyDescent="0.3">
      <c r="A3816" s="3" t="s">
        <v>95</v>
      </c>
      <c r="B3816" s="6">
        <v>-6.2700000000000001E-6</v>
      </c>
      <c r="C3816" s="3" t="s">
        <v>51</v>
      </c>
      <c r="D3816" s="3" t="s">
        <v>14</v>
      </c>
      <c r="E3816" s="3"/>
      <c r="F3816" s="3" t="s">
        <v>15</v>
      </c>
      <c r="G3816" s="3"/>
      <c r="H3816" s="3"/>
      <c r="I3816" s="3"/>
      <c r="J3816" s="3"/>
      <c r="K3816" s="3" t="s">
        <v>96</v>
      </c>
    </row>
    <row r="3817" spans="1:11" x14ac:dyDescent="0.3">
      <c r="A3817" s="3" t="s">
        <v>97</v>
      </c>
      <c r="B3817" s="6">
        <v>-7.4999999999999993E-5</v>
      </c>
      <c r="C3817" s="3" t="s">
        <v>51</v>
      </c>
      <c r="D3817" s="3" t="s">
        <v>39</v>
      </c>
      <c r="E3817" s="3"/>
      <c r="F3817" s="3" t="s">
        <v>15</v>
      </c>
      <c r="G3817" s="3"/>
      <c r="H3817" s="3"/>
      <c r="I3817" s="3"/>
      <c r="J3817" s="3"/>
      <c r="K3817" s="3" t="s">
        <v>98</v>
      </c>
    </row>
    <row r="3818" spans="1:11" x14ac:dyDescent="0.3">
      <c r="A3818" s="3" t="s">
        <v>82</v>
      </c>
      <c r="B3818" s="6">
        <v>6.8900000000000005E-4</v>
      </c>
      <c r="C3818" s="3" t="s">
        <v>51</v>
      </c>
      <c r="D3818" s="3" t="s">
        <v>14</v>
      </c>
      <c r="E3818" s="3"/>
      <c r="F3818" s="3" t="s">
        <v>15</v>
      </c>
      <c r="G3818" s="3"/>
      <c r="H3818" s="3"/>
      <c r="I3818" s="3"/>
      <c r="J3818" s="3"/>
      <c r="K3818" s="3" t="s">
        <v>84</v>
      </c>
    </row>
    <row r="3819" spans="1:11" x14ac:dyDescent="0.3">
      <c r="A3819" s="3" t="s">
        <v>99</v>
      </c>
      <c r="B3819" s="3">
        <v>3.3599999999999998E-2</v>
      </c>
      <c r="C3819" s="3" t="s">
        <v>51</v>
      </c>
      <c r="D3819" s="3" t="s">
        <v>100</v>
      </c>
      <c r="E3819" s="3"/>
      <c r="F3819" s="3" t="s">
        <v>15</v>
      </c>
      <c r="G3819" s="3"/>
      <c r="H3819" s="3"/>
      <c r="I3819" s="3"/>
      <c r="J3819" s="3"/>
      <c r="K3819" s="3" t="s">
        <v>101</v>
      </c>
    </row>
    <row r="3820" spans="1:11" x14ac:dyDescent="0.3">
      <c r="A3820" s="3" t="s">
        <v>102</v>
      </c>
      <c r="B3820" s="3">
        <v>3.2599999999999997E-2</v>
      </c>
      <c r="C3820" s="3" t="s">
        <v>51</v>
      </c>
      <c r="D3820" s="3" t="s">
        <v>100</v>
      </c>
      <c r="E3820" s="3"/>
      <c r="F3820" s="3" t="s">
        <v>15</v>
      </c>
      <c r="G3820" s="3"/>
      <c r="H3820" s="3"/>
      <c r="I3820" s="3"/>
      <c r="J3820" s="3"/>
      <c r="K3820" s="3" t="s">
        <v>103</v>
      </c>
    </row>
    <row r="3821" spans="1:11" x14ac:dyDescent="0.3">
      <c r="A3821" s="3" t="s">
        <v>107</v>
      </c>
      <c r="B3821" s="6">
        <v>-6.8899999999999999E-7</v>
      </c>
      <c r="C3821" s="3" t="s">
        <v>77</v>
      </c>
      <c r="D3821" s="3" t="s">
        <v>39</v>
      </c>
      <c r="E3821" s="3"/>
      <c r="F3821" s="3" t="s">
        <v>15</v>
      </c>
      <c r="G3821" s="3"/>
      <c r="H3821" s="3"/>
      <c r="I3821" s="3"/>
      <c r="J3821" s="3"/>
      <c r="K3821" s="3" t="s">
        <v>104</v>
      </c>
    </row>
    <row r="3822" spans="1:11" ht="15.6" x14ac:dyDescent="0.3">
      <c r="A3822" s="4"/>
      <c r="B3822" s="5"/>
      <c r="G3822" s="4"/>
    </row>
    <row r="3823" spans="1:11" ht="15.6" x14ac:dyDescent="0.3">
      <c r="A3823" s="1" t="s">
        <v>0</v>
      </c>
      <c r="B3823" s="1" t="s">
        <v>174</v>
      </c>
    </row>
    <row r="3824" spans="1:11" x14ac:dyDescent="0.3">
      <c r="A3824" t="s">
        <v>11</v>
      </c>
      <c r="B3824" t="s">
        <v>67</v>
      </c>
    </row>
    <row r="3825" spans="1:11" x14ac:dyDescent="0.3">
      <c r="A3825" t="s">
        <v>1</v>
      </c>
      <c r="B3825">
        <v>1</v>
      </c>
    </row>
    <row r="3826" spans="1:11" ht="15.6" x14ac:dyDescent="0.3">
      <c r="A3826" t="s">
        <v>2</v>
      </c>
      <c r="B3826" s="4" t="s">
        <v>106</v>
      </c>
    </row>
    <row r="3827" spans="1:11" x14ac:dyDescent="0.3">
      <c r="A3827" t="s">
        <v>4</v>
      </c>
      <c r="B3827" t="s">
        <v>5</v>
      </c>
    </row>
    <row r="3828" spans="1:11" x14ac:dyDescent="0.3">
      <c r="A3828" t="s">
        <v>6</v>
      </c>
      <c r="B3828" t="s">
        <v>14</v>
      </c>
    </row>
    <row r="3829" spans="1:11" ht="15.6" x14ac:dyDescent="0.3">
      <c r="A3829" s="1" t="s">
        <v>8</v>
      </c>
    </row>
    <row r="3830" spans="1:11" x14ac:dyDescent="0.3">
      <c r="A3830" t="s">
        <v>9</v>
      </c>
      <c r="B3830" t="s">
        <v>10</v>
      </c>
      <c r="C3830" t="s">
        <v>11</v>
      </c>
      <c r="D3830" t="s">
        <v>6</v>
      </c>
      <c r="E3830" t="s">
        <v>12</v>
      </c>
      <c r="F3830" t="s">
        <v>4</v>
      </c>
      <c r="G3830" t="s">
        <v>85</v>
      </c>
      <c r="H3830" t="s">
        <v>86</v>
      </c>
      <c r="I3830" t="s">
        <v>87</v>
      </c>
      <c r="J3830" t="s">
        <v>46</v>
      </c>
      <c r="K3830" t="s">
        <v>2</v>
      </c>
    </row>
    <row r="3831" spans="1:11" x14ac:dyDescent="0.3">
      <c r="A3831" s="3" t="s">
        <v>174</v>
      </c>
      <c r="B3831" s="3">
        <v>1</v>
      </c>
      <c r="C3831" t="s">
        <v>67</v>
      </c>
      <c r="D3831" s="3" t="s">
        <v>14</v>
      </c>
      <c r="E3831" s="3"/>
      <c r="F3831" s="3" t="s">
        <v>21</v>
      </c>
      <c r="G3831" s="3"/>
      <c r="H3831" s="3"/>
      <c r="I3831" s="3">
        <v>100</v>
      </c>
      <c r="J3831" s="3" t="s">
        <v>88</v>
      </c>
      <c r="K3831" s="3" t="s">
        <v>106</v>
      </c>
    </row>
    <row r="3832" spans="1:11" x14ac:dyDescent="0.3">
      <c r="A3832" s="3" t="s">
        <v>130</v>
      </c>
      <c r="B3832" s="3">
        <v>1.00057</v>
      </c>
      <c r="C3832" t="s">
        <v>67</v>
      </c>
      <c r="D3832" s="3" t="s">
        <v>14</v>
      </c>
      <c r="E3832" s="3"/>
      <c r="F3832" s="3" t="s">
        <v>15</v>
      </c>
      <c r="G3832" s="3"/>
      <c r="H3832" s="3"/>
      <c r="I3832" s="3"/>
      <c r="J3832" s="3"/>
      <c r="K3832" s="3" t="s">
        <v>148</v>
      </c>
    </row>
    <row r="3833" spans="1:11" x14ac:dyDescent="0.3">
      <c r="A3833" t="s">
        <v>54</v>
      </c>
      <c r="B3833" s="3">
        <v>6.7000000000000002E-3</v>
      </c>
      <c r="C3833" t="s">
        <v>67</v>
      </c>
      <c r="D3833" s="3" t="s">
        <v>7</v>
      </c>
      <c r="E3833" s="3"/>
      <c r="F3833" s="3" t="s">
        <v>15</v>
      </c>
      <c r="G3833" s="3"/>
      <c r="H3833" s="3"/>
      <c r="I3833" s="3"/>
      <c r="J3833" s="3"/>
      <c r="K3833" s="3" t="s">
        <v>24</v>
      </c>
    </row>
    <row r="3834" spans="1:11" x14ac:dyDescent="0.3">
      <c r="A3834" s="3" t="s">
        <v>89</v>
      </c>
      <c r="B3834" s="3">
        <v>-1.6799999999999999E-4</v>
      </c>
      <c r="C3834" s="3" t="s">
        <v>51</v>
      </c>
      <c r="D3834" s="3" t="s">
        <v>14</v>
      </c>
      <c r="E3834" s="3"/>
      <c r="F3834" s="3" t="s">
        <v>15</v>
      </c>
      <c r="G3834" s="3"/>
      <c r="H3834" s="3"/>
      <c r="I3834" s="3"/>
      <c r="J3834" s="3"/>
      <c r="K3834" s="3" t="s">
        <v>90</v>
      </c>
    </row>
    <row r="3835" spans="1:11" x14ac:dyDescent="0.3">
      <c r="A3835" s="3" t="s">
        <v>91</v>
      </c>
      <c r="B3835" s="6">
        <v>5.8399999999999999E-4</v>
      </c>
      <c r="C3835" s="3" t="s">
        <v>51</v>
      </c>
      <c r="D3835" s="3" t="s">
        <v>17</v>
      </c>
      <c r="E3835" s="3"/>
      <c r="F3835" s="3" t="s">
        <v>15</v>
      </c>
      <c r="G3835" s="3"/>
      <c r="H3835" s="3"/>
      <c r="I3835" s="3"/>
      <c r="J3835" s="3"/>
      <c r="K3835" s="3" t="s">
        <v>92</v>
      </c>
    </row>
    <row r="3836" spans="1:11" x14ac:dyDescent="0.3">
      <c r="A3836" s="3" t="s">
        <v>93</v>
      </c>
      <c r="B3836" s="6">
        <v>2.5999999999999998E-10</v>
      </c>
      <c r="C3836" s="3" t="s">
        <v>51</v>
      </c>
      <c r="D3836" s="3" t="s">
        <v>6</v>
      </c>
      <c r="E3836" s="3"/>
      <c r="F3836" s="3" t="s">
        <v>15</v>
      </c>
      <c r="G3836" s="3"/>
      <c r="H3836" s="3"/>
      <c r="I3836" s="3"/>
      <c r="J3836" s="3"/>
      <c r="K3836" s="3" t="s">
        <v>94</v>
      </c>
    </row>
    <row r="3837" spans="1:11" x14ac:dyDescent="0.3">
      <c r="A3837" s="3" t="s">
        <v>95</v>
      </c>
      <c r="B3837" s="6">
        <v>-6.2700000000000001E-6</v>
      </c>
      <c r="C3837" s="3" t="s">
        <v>51</v>
      </c>
      <c r="D3837" s="3" t="s">
        <v>14</v>
      </c>
      <c r="E3837" s="3"/>
      <c r="F3837" s="3" t="s">
        <v>15</v>
      </c>
      <c r="G3837" s="3"/>
      <c r="H3837" s="3"/>
      <c r="I3837" s="3"/>
      <c r="J3837" s="3"/>
      <c r="K3837" s="3" t="s">
        <v>96</v>
      </c>
    </row>
    <row r="3838" spans="1:11" x14ac:dyDescent="0.3">
      <c r="A3838" s="3" t="s">
        <v>97</v>
      </c>
      <c r="B3838" s="6">
        <v>-7.4999999999999993E-5</v>
      </c>
      <c r="C3838" s="3" t="s">
        <v>51</v>
      </c>
      <c r="D3838" s="3" t="s">
        <v>39</v>
      </c>
      <c r="E3838" s="3"/>
      <c r="F3838" s="3" t="s">
        <v>15</v>
      </c>
      <c r="G3838" s="3"/>
      <c r="H3838" s="3"/>
      <c r="I3838" s="3"/>
      <c r="J3838" s="3"/>
      <c r="K3838" s="3" t="s">
        <v>98</v>
      </c>
    </row>
    <row r="3839" spans="1:11" x14ac:dyDescent="0.3">
      <c r="A3839" s="3" t="s">
        <v>82</v>
      </c>
      <c r="B3839" s="6">
        <v>6.8900000000000005E-4</v>
      </c>
      <c r="C3839" s="3" t="s">
        <v>51</v>
      </c>
      <c r="D3839" s="3" t="s">
        <v>14</v>
      </c>
      <c r="E3839" s="3"/>
      <c r="F3839" s="3" t="s">
        <v>15</v>
      </c>
      <c r="G3839" s="3"/>
      <c r="H3839" s="3"/>
      <c r="I3839" s="3"/>
      <c r="J3839" s="3"/>
      <c r="K3839" s="3" t="s">
        <v>84</v>
      </c>
    </row>
    <row r="3840" spans="1:11" x14ac:dyDescent="0.3">
      <c r="A3840" s="3" t="s">
        <v>99</v>
      </c>
      <c r="B3840" s="3">
        <v>3.3599999999999998E-2</v>
      </c>
      <c r="C3840" s="3" t="s">
        <v>51</v>
      </c>
      <c r="D3840" s="3" t="s">
        <v>100</v>
      </c>
      <c r="E3840" s="3"/>
      <c r="F3840" s="3" t="s">
        <v>15</v>
      </c>
      <c r="G3840" s="3"/>
      <c r="H3840" s="3"/>
      <c r="I3840" s="3"/>
      <c r="J3840" s="3"/>
      <c r="K3840" s="3" t="s">
        <v>101</v>
      </c>
    </row>
    <row r="3841" spans="1:11" x14ac:dyDescent="0.3">
      <c r="A3841" s="3" t="s">
        <v>102</v>
      </c>
      <c r="B3841" s="3">
        <v>3.2599999999999997E-2</v>
      </c>
      <c r="C3841" s="3" t="s">
        <v>51</v>
      </c>
      <c r="D3841" s="3" t="s">
        <v>100</v>
      </c>
      <c r="E3841" s="3"/>
      <c r="F3841" s="3" t="s">
        <v>15</v>
      </c>
      <c r="G3841" s="3"/>
      <c r="H3841" s="3"/>
      <c r="I3841" s="3"/>
      <c r="J3841" s="3"/>
      <c r="K3841" s="3" t="s">
        <v>103</v>
      </c>
    </row>
    <row r="3842" spans="1:11" x14ac:dyDescent="0.3">
      <c r="A3842" s="3" t="s">
        <v>107</v>
      </c>
      <c r="B3842" s="6">
        <v>-6.8899999999999999E-7</v>
      </c>
      <c r="C3842" s="3" t="s">
        <v>77</v>
      </c>
      <c r="D3842" s="3" t="s">
        <v>39</v>
      </c>
      <c r="E3842" s="3"/>
      <c r="F3842" s="3" t="s">
        <v>15</v>
      </c>
      <c r="G3842" s="3"/>
      <c r="H3842" s="3"/>
      <c r="I3842" s="3"/>
      <c r="J3842" s="3"/>
      <c r="K3842" s="3" t="s">
        <v>104</v>
      </c>
    </row>
    <row r="3844" spans="1:11" ht="15.6" x14ac:dyDescent="0.3">
      <c r="A3844" s="1" t="s">
        <v>0</v>
      </c>
      <c r="B3844" s="1" t="s">
        <v>175</v>
      </c>
    </row>
    <row r="3845" spans="1:11" x14ac:dyDescent="0.3">
      <c r="A3845" t="s">
        <v>11</v>
      </c>
      <c r="B3845" t="s">
        <v>67</v>
      </c>
    </row>
    <row r="3846" spans="1:11" x14ac:dyDescent="0.3">
      <c r="A3846" t="s">
        <v>1</v>
      </c>
      <c r="B3846">
        <v>1</v>
      </c>
    </row>
    <row r="3847" spans="1:11" ht="15.6" x14ac:dyDescent="0.3">
      <c r="A3847" t="s">
        <v>2</v>
      </c>
      <c r="B3847" s="4" t="s">
        <v>105</v>
      </c>
    </row>
    <row r="3848" spans="1:11" x14ac:dyDescent="0.3">
      <c r="A3848" t="s">
        <v>4</v>
      </c>
      <c r="B3848" t="s">
        <v>5</v>
      </c>
    </row>
    <row r="3849" spans="1:11" x14ac:dyDescent="0.3">
      <c r="A3849" t="s">
        <v>6</v>
      </c>
      <c r="B3849" t="s">
        <v>14</v>
      </c>
    </row>
    <row r="3850" spans="1:11" ht="15.6" x14ac:dyDescent="0.3">
      <c r="A3850" s="1" t="s">
        <v>8</v>
      </c>
    </row>
    <row r="3851" spans="1:11" x14ac:dyDescent="0.3">
      <c r="A3851" t="s">
        <v>9</v>
      </c>
      <c r="B3851" t="s">
        <v>10</v>
      </c>
      <c r="C3851" t="s">
        <v>11</v>
      </c>
      <c r="D3851" t="s">
        <v>6</v>
      </c>
      <c r="E3851" t="s">
        <v>12</v>
      </c>
      <c r="F3851" t="s">
        <v>4</v>
      </c>
      <c r="G3851" t="s">
        <v>85</v>
      </c>
      <c r="H3851" t="s">
        <v>86</v>
      </c>
      <c r="I3851" t="s">
        <v>87</v>
      </c>
      <c r="J3851" t="s">
        <v>46</v>
      </c>
      <c r="K3851" t="s">
        <v>2</v>
      </c>
    </row>
    <row r="3852" spans="1:11" x14ac:dyDescent="0.3">
      <c r="A3852" s="3" t="s">
        <v>175</v>
      </c>
      <c r="B3852" s="3">
        <v>1</v>
      </c>
      <c r="C3852" t="s">
        <v>67</v>
      </c>
      <c r="D3852" s="3" t="s">
        <v>14</v>
      </c>
      <c r="E3852" s="3"/>
      <c r="F3852" s="3" t="s">
        <v>21</v>
      </c>
      <c r="G3852" s="3"/>
      <c r="H3852" s="3"/>
      <c r="I3852" s="3">
        <v>100</v>
      </c>
      <c r="J3852" s="3" t="s">
        <v>88</v>
      </c>
      <c r="K3852" s="3" t="s">
        <v>105</v>
      </c>
    </row>
    <row r="3853" spans="1:11" x14ac:dyDescent="0.3">
      <c r="A3853" s="3" t="s">
        <v>121</v>
      </c>
      <c r="B3853" s="3">
        <v>1.00057</v>
      </c>
      <c r="C3853" t="s">
        <v>67</v>
      </c>
      <c r="D3853" s="3" t="s">
        <v>14</v>
      </c>
      <c r="E3853" s="3"/>
      <c r="F3853" s="3" t="s">
        <v>15</v>
      </c>
      <c r="G3853" s="3"/>
      <c r="H3853" s="3"/>
      <c r="I3853" s="3"/>
      <c r="J3853" s="3"/>
      <c r="K3853" s="3" t="s">
        <v>80</v>
      </c>
    </row>
    <row r="3854" spans="1:11" x14ac:dyDescent="0.3">
      <c r="A3854" t="s">
        <v>54</v>
      </c>
      <c r="B3854" s="3">
        <v>6.7000000000000002E-3</v>
      </c>
      <c r="C3854" t="s">
        <v>67</v>
      </c>
      <c r="D3854" s="3" t="s">
        <v>7</v>
      </c>
      <c r="E3854" s="3"/>
      <c r="F3854" s="3" t="s">
        <v>15</v>
      </c>
      <c r="G3854" s="3"/>
      <c r="H3854" s="3"/>
      <c r="I3854" s="3"/>
      <c r="J3854" s="3"/>
      <c r="K3854" s="3" t="s">
        <v>24</v>
      </c>
    </row>
    <row r="3855" spans="1:11" x14ac:dyDescent="0.3">
      <c r="A3855" s="3" t="s">
        <v>89</v>
      </c>
      <c r="B3855" s="3">
        <v>-1.6799999999999999E-4</v>
      </c>
      <c r="C3855" s="3" t="s">
        <v>51</v>
      </c>
      <c r="D3855" s="3" t="s">
        <v>14</v>
      </c>
      <c r="E3855" s="3"/>
      <c r="F3855" s="3" t="s">
        <v>15</v>
      </c>
      <c r="G3855" s="3"/>
      <c r="H3855" s="3"/>
      <c r="I3855" s="3"/>
      <c r="J3855" s="3"/>
      <c r="K3855" s="3" t="s">
        <v>90</v>
      </c>
    </row>
    <row r="3856" spans="1:11" x14ac:dyDescent="0.3">
      <c r="A3856" s="3" t="s">
        <v>91</v>
      </c>
      <c r="B3856" s="6">
        <v>5.8399999999999999E-4</v>
      </c>
      <c r="C3856" s="3" t="s">
        <v>51</v>
      </c>
      <c r="D3856" s="3" t="s">
        <v>17</v>
      </c>
      <c r="E3856" s="3"/>
      <c r="F3856" s="3" t="s">
        <v>15</v>
      </c>
      <c r="G3856" s="3"/>
      <c r="H3856" s="3"/>
      <c r="I3856" s="3"/>
      <c r="J3856" s="3"/>
      <c r="K3856" s="3" t="s">
        <v>92</v>
      </c>
    </row>
    <row r="3857" spans="1:11" x14ac:dyDescent="0.3">
      <c r="A3857" s="3" t="s">
        <v>93</v>
      </c>
      <c r="B3857" s="6">
        <v>2.5999999999999998E-10</v>
      </c>
      <c r="C3857" s="3" t="s">
        <v>51</v>
      </c>
      <c r="D3857" s="3" t="s">
        <v>6</v>
      </c>
      <c r="E3857" s="3"/>
      <c r="F3857" s="3" t="s">
        <v>15</v>
      </c>
      <c r="G3857" s="3"/>
      <c r="H3857" s="3"/>
      <c r="I3857" s="3"/>
      <c r="J3857" s="3"/>
      <c r="K3857" s="3" t="s">
        <v>94</v>
      </c>
    </row>
    <row r="3858" spans="1:11" x14ac:dyDescent="0.3">
      <c r="A3858" s="3" t="s">
        <v>95</v>
      </c>
      <c r="B3858" s="6">
        <v>-6.2700000000000001E-6</v>
      </c>
      <c r="C3858" s="3" t="s">
        <v>51</v>
      </c>
      <c r="D3858" s="3" t="s">
        <v>14</v>
      </c>
      <c r="E3858" s="3"/>
      <c r="F3858" s="3" t="s">
        <v>15</v>
      </c>
      <c r="G3858" s="3"/>
      <c r="H3858" s="3"/>
      <c r="I3858" s="3"/>
      <c r="J3858" s="3"/>
      <c r="K3858" s="3" t="s">
        <v>96</v>
      </c>
    </row>
    <row r="3859" spans="1:11" x14ac:dyDescent="0.3">
      <c r="A3859" s="3" t="s">
        <v>97</v>
      </c>
      <c r="B3859" s="6">
        <v>-7.4999999999999993E-5</v>
      </c>
      <c r="C3859" s="3" t="s">
        <v>51</v>
      </c>
      <c r="D3859" s="3" t="s">
        <v>39</v>
      </c>
      <c r="E3859" s="3"/>
      <c r="F3859" s="3" t="s">
        <v>15</v>
      </c>
      <c r="G3859" s="3"/>
      <c r="H3859" s="3"/>
      <c r="I3859" s="3"/>
      <c r="J3859" s="3"/>
      <c r="K3859" s="3" t="s">
        <v>98</v>
      </c>
    </row>
    <row r="3860" spans="1:11" x14ac:dyDescent="0.3">
      <c r="A3860" s="3" t="s">
        <v>82</v>
      </c>
      <c r="B3860" s="6">
        <v>6.8900000000000005E-4</v>
      </c>
      <c r="C3860" s="3" t="s">
        <v>51</v>
      </c>
      <c r="D3860" s="3" t="s">
        <v>14</v>
      </c>
      <c r="E3860" s="3"/>
      <c r="F3860" s="3" t="s">
        <v>15</v>
      </c>
      <c r="G3860" s="3"/>
      <c r="H3860" s="3"/>
      <c r="I3860" s="3"/>
      <c r="J3860" s="3"/>
      <c r="K3860" s="3" t="s">
        <v>84</v>
      </c>
    </row>
    <row r="3861" spans="1:11" x14ac:dyDescent="0.3">
      <c r="A3861" s="3" t="s">
        <v>99</v>
      </c>
      <c r="B3861" s="3">
        <v>3.3599999999999998E-2</v>
      </c>
      <c r="C3861" s="3" t="s">
        <v>51</v>
      </c>
      <c r="D3861" s="3" t="s">
        <v>100</v>
      </c>
      <c r="E3861" s="3"/>
      <c r="F3861" s="3" t="s">
        <v>15</v>
      </c>
      <c r="G3861" s="3"/>
      <c r="H3861" s="3"/>
      <c r="I3861" s="3"/>
      <c r="J3861" s="3"/>
      <c r="K3861" s="3" t="s">
        <v>101</v>
      </c>
    </row>
    <row r="3862" spans="1:11" x14ac:dyDescent="0.3">
      <c r="A3862" s="3" t="s">
        <v>102</v>
      </c>
      <c r="B3862" s="3">
        <v>3.2599999999999997E-2</v>
      </c>
      <c r="C3862" s="3" t="s">
        <v>51</v>
      </c>
      <c r="D3862" s="3" t="s">
        <v>100</v>
      </c>
      <c r="E3862" s="3"/>
      <c r="F3862" s="3" t="s">
        <v>15</v>
      </c>
      <c r="G3862" s="3"/>
      <c r="H3862" s="3"/>
      <c r="I3862" s="3"/>
      <c r="J3862" s="3"/>
      <c r="K3862" s="3" t="s">
        <v>103</v>
      </c>
    </row>
    <row r="3863" spans="1:11" x14ac:dyDescent="0.3">
      <c r="A3863" s="3" t="s">
        <v>107</v>
      </c>
      <c r="B3863" s="6">
        <v>-6.8899999999999999E-7</v>
      </c>
      <c r="C3863" s="3" t="s">
        <v>77</v>
      </c>
      <c r="D3863" s="3" t="s">
        <v>39</v>
      </c>
      <c r="E3863" s="3"/>
      <c r="F3863" s="3" t="s">
        <v>15</v>
      </c>
      <c r="G3863" s="3"/>
      <c r="H3863" s="3"/>
      <c r="I3863" s="3"/>
      <c r="J3863" s="3"/>
      <c r="K3863" s="3" t="s">
        <v>104</v>
      </c>
    </row>
    <row r="3864" spans="1:11" ht="15.6" x14ac:dyDescent="0.3">
      <c r="A3864" s="4"/>
      <c r="B3864" s="5"/>
      <c r="G3864" s="4"/>
    </row>
    <row r="3865" spans="1:11" ht="15.6" x14ac:dyDescent="0.3">
      <c r="A3865" s="1" t="s">
        <v>0</v>
      </c>
      <c r="B3865" s="1" t="s">
        <v>176</v>
      </c>
    </row>
    <row r="3866" spans="1:11" x14ac:dyDescent="0.3">
      <c r="A3866" t="s">
        <v>11</v>
      </c>
      <c r="B3866" t="s">
        <v>67</v>
      </c>
    </row>
    <row r="3867" spans="1:11" x14ac:dyDescent="0.3">
      <c r="A3867" t="s">
        <v>1</v>
      </c>
      <c r="B3867">
        <v>1</v>
      </c>
    </row>
    <row r="3868" spans="1:11" ht="15.6" x14ac:dyDescent="0.3">
      <c r="A3868" t="s">
        <v>2</v>
      </c>
      <c r="B3868" s="4" t="s">
        <v>152</v>
      </c>
    </row>
    <row r="3869" spans="1:11" x14ac:dyDescent="0.3">
      <c r="A3869" t="s">
        <v>4</v>
      </c>
      <c r="B3869" t="s">
        <v>5</v>
      </c>
    </row>
    <row r="3870" spans="1:11" x14ac:dyDescent="0.3">
      <c r="A3870" t="s">
        <v>6</v>
      </c>
      <c r="B3870" t="s">
        <v>14</v>
      </c>
    </row>
    <row r="3871" spans="1:11" ht="15.6" x14ac:dyDescent="0.3">
      <c r="A3871" s="1" t="s">
        <v>8</v>
      </c>
    </row>
    <row r="3872" spans="1:11" x14ac:dyDescent="0.3">
      <c r="A3872" t="s">
        <v>9</v>
      </c>
      <c r="B3872" t="s">
        <v>10</v>
      </c>
      <c r="C3872" t="s">
        <v>11</v>
      </c>
      <c r="D3872" t="s">
        <v>6</v>
      </c>
      <c r="E3872" t="s">
        <v>12</v>
      </c>
      <c r="F3872" t="s">
        <v>4</v>
      </c>
      <c r="G3872" t="s">
        <v>85</v>
      </c>
      <c r="H3872" t="s">
        <v>86</v>
      </c>
      <c r="I3872" t="s">
        <v>87</v>
      </c>
      <c r="J3872" t="s">
        <v>46</v>
      </c>
      <c r="K3872" t="s">
        <v>2</v>
      </c>
    </row>
    <row r="3873" spans="1:11" ht="15.6" x14ac:dyDescent="0.3">
      <c r="A3873" s="3" t="s">
        <v>176</v>
      </c>
      <c r="B3873" s="3">
        <v>1</v>
      </c>
      <c r="C3873" t="s">
        <v>67</v>
      </c>
      <c r="D3873" s="3" t="s">
        <v>14</v>
      </c>
      <c r="E3873" s="3"/>
      <c r="F3873" s="3" t="s">
        <v>21</v>
      </c>
      <c r="G3873" s="3"/>
      <c r="H3873" s="3"/>
      <c r="I3873" s="3">
        <v>100</v>
      </c>
      <c r="J3873" s="3" t="s">
        <v>88</v>
      </c>
      <c r="K3873" s="4" t="s">
        <v>152</v>
      </c>
    </row>
    <row r="3874" spans="1:11" x14ac:dyDescent="0.3">
      <c r="A3874" s="3" t="s">
        <v>124</v>
      </c>
      <c r="B3874" s="3">
        <v>1.00057</v>
      </c>
      <c r="C3874" t="s">
        <v>67</v>
      </c>
      <c r="D3874" s="3" t="s">
        <v>14</v>
      </c>
      <c r="E3874" s="3"/>
      <c r="F3874" s="3" t="s">
        <v>15</v>
      </c>
      <c r="G3874" s="3"/>
      <c r="H3874" s="3"/>
      <c r="I3874" s="3"/>
      <c r="J3874" s="3"/>
      <c r="K3874" s="3" t="s">
        <v>149</v>
      </c>
    </row>
    <row r="3875" spans="1:11" x14ac:dyDescent="0.3">
      <c r="A3875" t="s">
        <v>54</v>
      </c>
      <c r="B3875" s="3">
        <v>6.7000000000000002E-3</v>
      </c>
      <c r="C3875" t="s">
        <v>67</v>
      </c>
      <c r="D3875" s="3" t="s">
        <v>7</v>
      </c>
      <c r="E3875" s="3"/>
      <c r="F3875" s="3" t="s">
        <v>15</v>
      </c>
      <c r="G3875" s="3"/>
      <c r="H3875" s="3"/>
      <c r="I3875" s="3"/>
      <c r="J3875" s="3"/>
      <c r="K3875" s="3" t="s">
        <v>24</v>
      </c>
    </row>
    <row r="3876" spans="1:11" x14ac:dyDescent="0.3">
      <c r="A3876" s="3" t="s">
        <v>89</v>
      </c>
      <c r="B3876" s="3">
        <v>-1.6799999999999999E-4</v>
      </c>
      <c r="C3876" s="3" t="s">
        <v>51</v>
      </c>
      <c r="D3876" s="3" t="s">
        <v>14</v>
      </c>
      <c r="E3876" s="3"/>
      <c r="F3876" s="3" t="s">
        <v>15</v>
      </c>
      <c r="G3876" s="3"/>
      <c r="H3876" s="3"/>
      <c r="I3876" s="3"/>
      <c r="J3876" s="3"/>
      <c r="K3876" s="3" t="s">
        <v>90</v>
      </c>
    </row>
    <row r="3877" spans="1:11" x14ac:dyDescent="0.3">
      <c r="A3877" s="3" t="s">
        <v>91</v>
      </c>
      <c r="B3877" s="6">
        <v>5.8399999999999999E-4</v>
      </c>
      <c r="C3877" s="3" t="s">
        <v>51</v>
      </c>
      <c r="D3877" s="3" t="s">
        <v>17</v>
      </c>
      <c r="E3877" s="3"/>
      <c r="F3877" s="3" t="s">
        <v>15</v>
      </c>
      <c r="G3877" s="3"/>
      <c r="H3877" s="3"/>
      <c r="I3877" s="3"/>
      <c r="J3877" s="3"/>
      <c r="K3877" s="3" t="s">
        <v>92</v>
      </c>
    </row>
    <row r="3878" spans="1:11" x14ac:dyDescent="0.3">
      <c r="A3878" s="3" t="s">
        <v>93</v>
      </c>
      <c r="B3878" s="6">
        <v>2.5999999999999998E-10</v>
      </c>
      <c r="C3878" s="3" t="s">
        <v>51</v>
      </c>
      <c r="D3878" s="3" t="s">
        <v>6</v>
      </c>
      <c r="E3878" s="3"/>
      <c r="F3878" s="3" t="s">
        <v>15</v>
      </c>
      <c r="G3878" s="3"/>
      <c r="H3878" s="3"/>
      <c r="I3878" s="3"/>
      <c r="J3878" s="3"/>
      <c r="K3878" s="3" t="s">
        <v>94</v>
      </c>
    </row>
    <row r="3879" spans="1:11" x14ac:dyDescent="0.3">
      <c r="A3879" s="3" t="s">
        <v>95</v>
      </c>
      <c r="B3879" s="6">
        <v>-6.2700000000000001E-6</v>
      </c>
      <c r="C3879" s="3" t="s">
        <v>51</v>
      </c>
      <c r="D3879" s="3" t="s">
        <v>14</v>
      </c>
      <c r="E3879" s="3"/>
      <c r="F3879" s="3" t="s">
        <v>15</v>
      </c>
      <c r="G3879" s="3"/>
      <c r="H3879" s="3"/>
      <c r="I3879" s="3"/>
      <c r="J3879" s="3"/>
      <c r="K3879" s="3" t="s">
        <v>96</v>
      </c>
    </row>
    <row r="3880" spans="1:11" x14ac:dyDescent="0.3">
      <c r="A3880" s="3" t="s">
        <v>97</v>
      </c>
      <c r="B3880" s="6">
        <v>-7.4999999999999993E-5</v>
      </c>
      <c r="C3880" s="3" t="s">
        <v>51</v>
      </c>
      <c r="D3880" s="3" t="s">
        <v>39</v>
      </c>
      <c r="E3880" s="3"/>
      <c r="F3880" s="3" t="s">
        <v>15</v>
      </c>
      <c r="G3880" s="3"/>
      <c r="H3880" s="3"/>
      <c r="I3880" s="3"/>
      <c r="J3880" s="3"/>
      <c r="K3880" s="3" t="s">
        <v>98</v>
      </c>
    </row>
    <row r="3881" spans="1:11" x14ac:dyDescent="0.3">
      <c r="A3881" s="3" t="s">
        <v>82</v>
      </c>
      <c r="B3881" s="6">
        <v>6.8900000000000005E-4</v>
      </c>
      <c r="C3881" s="3" t="s">
        <v>51</v>
      </c>
      <c r="D3881" s="3" t="s">
        <v>14</v>
      </c>
      <c r="E3881" s="3"/>
      <c r="F3881" s="3" t="s">
        <v>15</v>
      </c>
      <c r="G3881" s="3"/>
      <c r="H3881" s="3"/>
      <c r="I3881" s="3"/>
      <c r="J3881" s="3"/>
      <c r="K3881" s="3" t="s">
        <v>84</v>
      </c>
    </row>
    <row r="3882" spans="1:11" x14ac:dyDescent="0.3">
      <c r="A3882" s="3" t="s">
        <v>99</v>
      </c>
      <c r="B3882" s="3">
        <v>3.3599999999999998E-2</v>
      </c>
      <c r="C3882" s="3" t="s">
        <v>51</v>
      </c>
      <c r="D3882" s="3" t="s">
        <v>100</v>
      </c>
      <c r="E3882" s="3"/>
      <c r="F3882" s="3" t="s">
        <v>15</v>
      </c>
      <c r="G3882" s="3"/>
      <c r="H3882" s="3"/>
      <c r="I3882" s="3"/>
      <c r="J3882" s="3"/>
      <c r="K3882" s="3" t="s">
        <v>101</v>
      </c>
    </row>
    <row r="3883" spans="1:11" x14ac:dyDescent="0.3">
      <c r="A3883" s="3" t="s">
        <v>102</v>
      </c>
      <c r="B3883" s="3">
        <v>3.2599999999999997E-2</v>
      </c>
      <c r="C3883" s="3" t="s">
        <v>51</v>
      </c>
      <c r="D3883" s="3" t="s">
        <v>100</v>
      </c>
      <c r="E3883" s="3"/>
      <c r="F3883" s="3" t="s">
        <v>15</v>
      </c>
      <c r="G3883" s="3"/>
      <c r="H3883" s="3"/>
      <c r="I3883" s="3"/>
      <c r="J3883" s="3"/>
      <c r="K3883" s="3" t="s">
        <v>103</v>
      </c>
    </row>
    <row r="3884" spans="1:11" x14ac:dyDescent="0.3">
      <c r="A3884" s="3" t="s">
        <v>107</v>
      </c>
      <c r="B3884" s="6">
        <v>-6.8899999999999999E-7</v>
      </c>
      <c r="C3884" s="3" t="s">
        <v>77</v>
      </c>
      <c r="D3884" s="3" t="s">
        <v>39</v>
      </c>
      <c r="E3884" s="3"/>
      <c r="F3884" s="3" t="s">
        <v>15</v>
      </c>
      <c r="G3884" s="3"/>
      <c r="H3884" s="3"/>
      <c r="I3884" s="3"/>
      <c r="J3884" s="3"/>
      <c r="K3884" s="3" t="s">
        <v>104</v>
      </c>
    </row>
    <row r="3885" spans="1:11" ht="15.6" x14ac:dyDescent="0.3">
      <c r="A3885" s="4"/>
      <c r="B3885" s="5"/>
      <c r="G3885" s="4"/>
    </row>
    <row r="3886" spans="1:11" ht="15.6" x14ac:dyDescent="0.3">
      <c r="A3886" s="1" t="s">
        <v>0</v>
      </c>
      <c r="B3886" s="1" t="s">
        <v>177</v>
      </c>
    </row>
    <row r="3887" spans="1:11" x14ac:dyDescent="0.3">
      <c r="A3887" t="s">
        <v>11</v>
      </c>
      <c r="B3887" t="s">
        <v>67</v>
      </c>
    </row>
    <row r="3888" spans="1:11" x14ac:dyDescent="0.3">
      <c r="A3888" t="s">
        <v>1</v>
      </c>
      <c r="B3888">
        <v>1</v>
      </c>
    </row>
    <row r="3889" spans="1:11" ht="15.6" x14ac:dyDescent="0.3">
      <c r="A3889" t="s">
        <v>2</v>
      </c>
      <c r="B3889" s="4" t="s">
        <v>153</v>
      </c>
    </row>
    <row r="3890" spans="1:11" x14ac:dyDescent="0.3">
      <c r="A3890" t="s">
        <v>4</v>
      </c>
      <c r="B3890" t="s">
        <v>5</v>
      </c>
    </row>
    <row r="3891" spans="1:11" x14ac:dyDescent="0.3">
      <c r="A3891" t="s">
        <v>6</v>
      </c>
      <c r="B3891" t="s">
        <v>14</v>
      </c>
    </row>
    <row r="3892" spans="1:11" ht="15.6" x14ac:dyDescent="0.3">
      <c r="A3892" s="1" t="s">
        <v>8</v>
      </c>
    </row>
    <row r="3893" spans="1:11" x14ac:dyDescent="0.3">
      <c r="A3893" t="s">
        <v>9</v>
      </c>
      <c r="B3893" t="s">
        <v>10</v>
      </c>
      <c r="C3893" t="s">
        <v>11</v>
      </c>
      <c r="D3893" t="s">
        <v>6</v>
      </c>
      <c r="E3893" t="s">
        <v>12</v>
      </c>
      <c r="F3893" t="s">
        <v>4</v>
      </c>
      <c r="G3893" t="s">
        <v>85</v>
      </c>
      <c r="H3893" t="s">
        <v>86</v>
      </c>
      <c r="I3893" t="s">
        <v>87</v>
      </c>
      <c r="J3893" t="s">
        <v>46</v>
      </c>
      <c r="K3893" t="s">
        <v>2</v>
      </c>
    </row>
    <row r="3894" spans="1:11" ht="15.6" x14ac:dyDescent="0.3">
      <c r="A3894" s="3" t="s">
        <v>177</v>
      </c>
      <c r="B3894" s="3">
        <v>1</v>
      </c>
      <c r="C3894" t="s">
        <v>67</v>
      </c>
      <c r="D3894" s="3" t="s">
        <v>14</v>
      </c>
      <c r="E3894" s="3"/>
      <c r="F3894" s="3" t="s">
        <v>21</v>
      </c>
      <c r="G3894" s="3"/>
      <c r="H3894" s="3"/>
      <c r="I3894" s="3">
        <v>100</v>
      </c>
      <c r="J3894" s="3" t="s">
        <v>88</v>
      </c>
      <c r="K3894" s="4" t="s">
        <v>154</v>
      </c>
    </row>
    <row r="3895" spans="1:11" x14ac:dyDescent="0.3">
      <c r="A3895" s="3" t="s">
        <v>125</v>
      </c>
      <c r="B3895" s="3">
        <v>1.00057</v>
      </c>
      <c r="C3895" t="s">
        <v>67</v>
      </c>
      <c r="D3895" s="3" t="s">
        <v>14</v>
      </c>
      <c r="E3895" s="3"/>
      <c r="F3895" s="3" t="s">
        <v>15</v>
      </c>
      <c r="G3895" s="3"/>
      <c r="H3895" s="3"/>
      <c r="I3895" s="3"/>
      <c r="J3895" s="3"/>
      <c r="K3895" s="3" t="s">
        <v>150</v>
      </c>
    </row>
    <row r="3896" spans="1:11" x14ac:dyDescent="0.3">
      <c r="A3896" t="s">
        <v>54</v>
      </c>
      <c r="B3896" s="3">
        <v>6.7000000000000002E-3</v>
      </c>
      <c r="C3896" t="s">
        <v>67</v>
      </c>
      <c r="D3896" s="3" t="s">
        <v>7</v>
      </c>
      <c r="E3896" s="3"/>
      <c r="F3896" s="3" t="s">
        <v>15</v>
      </c>
      <c r="G3896" s="3"/>
      <c r="H3896" s="3"/>
      <c r="I3896" s="3"/>
      <c r="J3896" s="3"/>
      <c r="K3896" s="3" t="s">
        <v>24</v>
      </c>
    </row>
    <row r="3897" spans="1:11" x14ac:dyDescent="0.3">
      <c r="A3897" s="3" t="s">
        <v>89</v>
      </c>
      <c r="B3897" s="3">
        <v>-1.6799999999999999E-4</v>
      </c>
      <c r="C3897" s="3" t="s">
        <v>51</v>
      </c>
      <c r="D3897" s="3" t="s">
        <v>14</v>
      </c>
      <c r="E3897" s="3"/>
      <c r="F3897" s="3" t="s">
        <v>15</v>
      </c>
      <c r="G3897" s="3"/>
      <c r="H3897" s="3"/>
      <c r="I3897" s="3"/>
      <c r="J3897" s="3"/>
      <c r="K3897" s="3" t="s">
        <v>90</v>
      </c>
    </row>
    <row r="3898" spans="1:11" x14ac:dyDescent="0.3">
      <c r="A3898" s="3" t="s">
        <v>91</v>
      </c>
      <c r="B3898" s="6">
        <v>5.8399999999999999E-4</v>
      </c>
      <c r="C3898" s="3" t="s">
        <v>51</v>
      </c>
      <c r="D3898" s="3" t="s">
        <v>17</v>
      </c>
      <c r="E3898" s="3"/>
      <c r="F3898" s="3" t="s">
        <v>15</v>
      </c>
      <c r="G3898" s="3"/>
      <c r="H3898" s="3"/>
      <c r="I3898" s="3"/>
      <c r="J3898" s="3"/>
      <c r="K3898" s="3" t="s">
        <v>92</v>
      </c>
    </row>
    <row r="3899" spans="1:11" x14ac:dyDescent="0.3">
      <c r="A3899" s="3" t="s">
        <v>93</v>
      </c>
      <c r="B3899" s="6">
        <v>2.5999999999999998E-10</v>
      </c>
      <c r="C3899" s="3" t="s">
        <v>51</v>
      </c>
      <c r="D3899" s="3" t="s">
        <v>6</v>
      </c>
      <c r="E3899" s="3"/>
      <c r="F3899" s="3" t="s">
        <v>15</v>
      </c>
      <c r="G3899" s="3"/>
      <c r="H3899" s="3"/>
      <c r="I3899" s="3"/>
      <c r="J3899" s="3"/>
      <c r="K3899" s="3" t="s">
        <v>94</v>
      </c>
    </row>
    <row r="3900" spans="1:11" x14ac:dyDescent="0.3">
      <c r="A3900" s="3" t="s">
        <v>95</v>
      </c>
      <c r="B3900" s="6">
        <v>-6.2700000000000001E-6</v>
      </c>
      <c r="C3900" s="3" t="s">
        <v>51</v>
      </c>
      <c r="D3900" s="3" t="s">
        <v>14</v>
      </c>
      <c r="E3900" s="3"/>
      <c r="F3900" s="3" t="s">
        <v>15</v>
      </c>
      <c r="G3900" s="3"/>
      <c r="H3900" s="3"/>
      <c r="I3900" s="3"/>
      <c r="J3900" s="3"/>
      <c r="K3900" s="3" t="s">
        <v>96</v>
      </c>
    </row>
    <row r="3901" spans="1:11" x14ac:dyDescent="0.3">
      <c r="A3901" s="3" t="s">
        <v>97</v>
      </c>
      <c r="B3901" s="6">
        <v>-7.4999999999999993E-5</v>
      </c>
      <c r="C3901" s="3" t="s">
        <v>51</v>
      </c>
      <c r="D3901" s="3" t="s">
        <v>39</v>
      </c>
      <c r="E3901" s="3"/>
      <c r="F3901" s="3" t="s">
        <v>15</v>
      </c>
      <c r="G3901" s="3"/>
      <c r="H3901" s="3"/>
      <c r="I3901" s="3"/>
      <c r="J3901" s="3"/>
      <c r="K3901" s="3" t="s">
        <v>98</v>
      </c>
    </row>
    <row r="3902" spans="1:11" x14ac:dyDescent="0.3">
      <c r="A3902" s="3" t="s">
        <v>82</v>
      </c>
      <c r="B3902" s="6">
        <v>6.8900000000000005E-4</v>
      </c>
      <c r="C3902" s="3" t="s">
        <v>51</v>
      </c>
      <c r="D3902" s="3" t="s">
        <v>14</v>
      </c>
      <c r="E3902" s="3"/>
      <c r="F3902" s="3" t="s">
        <v>15</v>
      </c>
      <c r="G3902" s="3"/>
      <c r="H3902" s="3"/>
      <c r="I3902" s="3"/>
      <c r="J3902" s="3"/>
      <c r="K3902" s="3" t="s">
        <v>84</v>
      </c>
    </row>
    <row r="3903" spans="1:11" x14ac:dyDescent="0.3">
      <c r="A3903" s="3" t="s">
        <v>99</v>
      </c>
      <c r="B3903" s="3">
        <v>3.3599999999999998E-2</v>
      </c>
      <c r="C3903" s="3" t="s">
        <v>51</v>
      </c>
      <c r="D3903" s="3" t="s">
        <v>100</v>
      </c>
      <c r="E3903" s="3"/>
      <c r="F3903" s="3" t="s">
        <v>15</v>
      </c>
      <c r="G3903" s="3"/>
      <c r="H3903" s="3"/>
      <c r="I3903" s="3"/>
      <c r="J3903" s="3"/>
      <c r="K3903" s="3" t="s">
        <v>101</v>
      </c>
    </row>
    <row r="3904" spans="1:11" x14ac:dyDescent="0.3">
      <c r="A3904" s="3" t="s">
        <v>102</v>
      </c>
      <c r="B3904" s="3">
        <v>3.2599999999999997E-2</v>
      </c>
      <c r="C3904" s="3" t="s">
        <v>51</v>
      </c>
      <c r="D3904" s="3" t="s">
        <v>100</v>
      </c>
      <c r="E3904" s="3"/>
      <c r="F3904" s="3" t="s">
        <v>15</v>
      </c>
      <c r="G3904" s="3"/>
      <c r="H3904" s="3"/>
      <c r="I3904" s="3"/>
      <c r="J3904" s="3"/>
      <c r="K3904" s="3" t="s">
        <v>103</v>
      </c>
    </row>
    <row r="3905" spans="1:11" x14ac:dyDescent="0.3">
      <c r="A3905" s="3" t="s">
        <v>107</v>
      </c>
      <c r="B3905" s="6">
        <v>-6.8899999999999999E-7</v>
      </c>
      <c r="C3905" s="3" t="s">
        <v>77</v>
      </c>
      <c r="D3905" s="3" t="s">
        <v>39</v>
      </c>
      <c r="E3905" s="3"/>
      <c r="F3905" s="3" t="s">
        <v>15</v>
      </c>
      <c r="G3905" s="3"/>
      <c r="H3905" s="3"/>
      <c r="I3905" s="3"/>
      <c r="J3905" s="3"/>
      <c r="K3905" s="3" t="s">
        <v>104</v>
      </c>
    </row>
    <row r="3906" spans="1:11" ht="15.6" x14ac:dyDescent="0.3">
      <c r="A3906" s="4"/>
      <c r="B3906" s="5"/>
      <c r="G3906" s="4"/>
    </row>
    <row r="3907" spans="1:11" ht="15.6" x14ac:dyDescent="0.3">
      <c r="A3907" s="1" t="s">
        <v>0</v>
      </c>
      <c r="B3907" s="1" t="s">
        <v>178</v>
      </c>
    </row>
    <row r="3908" spans="1:11" x14ac:dyDescent="0.3">
      <c r="A3908" t="s">
        <v>11</v>
      </c>
      <c r="B3908" t="s">
        <v>67</v>
      </c>
    </row>
    <row r="3909" spans="1:11" x14ac:dyDescent="0.3">
      <c r="A3909" t="s">
        <v>1</v>
      </c>
      <c r="B3909">
        <v>1</v>
      </c>
    </row>
    <row r="3910" spans="1:11" ht="15.6" x14ac:dyDescent="0.3">
      <c r="A3910" t="s">
        <v>2</v>
      </c>
      <c r="B3910" s="4" t="s">
        <v>106</v>
      </c>
    </row>
    <row r="3911" spans="1:11" x14ac:dyDescent="0.3">
      <c r="A3911" t="s">
        <v>4</v>
      </c>
      <c r="B3911" t="s">
        <v>5</v>
      </c>
    </row>
    <row r="3912" spans="1:11" x14ac:dyDescent="0.3">
      <c r="A3912" t="s">
        <v>6</v>
      </c>
      <c r="B3912" t="s">
        <v>14</v>
      </c>
    </row>
    <row r="3913" spans="1:11" ht="15.6" x14ac:dyDescent="0.3">
      <c r="A3913" s="1" t="s">
        <v>8</v>
      </c>
    </row>
    <row r="3914" spans="1:11" x14ac:dyDescent="0.3">
      <c r="A3914" t="s">
        <v>9</v>
      </c>
      <c r="B3914" t="s">
        <v>10</v>
      </c>
      <c r="C3914" t="s">
        <v>11</v>
      </c>
      <c r="D3914" t="s">
        <v>6</v>
      </c>
      <c r="E3914" t="s">
        <v>12</v>
      </c>
      <c r="F3914" t="s">
        <v>4</v>
      </c>
      <c r="G3914" t="s">
        <v>85</v>
      </c>
      <c r="H3914" t="s">
        <v>86</v>
      </c>
      <c r="I3914" t="s">
        <v>87</v>
      </c>
      <c r="J3914" t="s">
        <v>46</v>
      </c>
      <c r="K3914" t="s">
        <v>2</v>
      </c>
    </row>
    <row r="3915" spans="1:11" x14ac:dyDescent="0.3">
      <c r="A3915" s="3" t="s">
        <v>178</v>
      </c>
      <c r="B3915" s="3">
        <v>1</v>
      </c>
      <c r="C3915" t="s">
        <v>67</v>
      </c>
      <c r="D3915" s="3" t="s">
        <v>14</v>
      </c>
      <c r="E3915" s="3"/>
      <c r="F3915" s="3" t="s">
        <v>21</v>
      </c>
      <c r="G3915" s="3"/>
      <c r="H3915" s="3"/>
      <c r="I3915" s="3">
        <v>100</v>
      </c>
      <c r="J3915" s="3" t="s">
        <v>88</v>
      </c>
      <c r="K3915" s="3" t="s">
        <v>106</v>
      </c>
    </row>
    <row r="3916" spans="1:11" x14ac:dyDescent="0.3">
      <c r="A3916" s="3" t="s">
        <v>108</v>
      </c>
      <c r="B3916" s="3">
        <v>1.00057</v>
      </c>
      <c r="C3916" t="s">
        <v>67</v>
      </c>
      <c r="D3916" s="3" t="s">
        <v>14</v>
      </c>
      <c r="E3916" s="3"/>
      <c r="F3916" s="3" t="s">
        <v>15</v>
      </c>
      <c r="G3916" s="3"/>
      <c r="H3916" s="3"/>
      <c r="I3916" s="3"/>
      <c r="J3916" s="3"/>
      <c r="K3916" s="3" t="s">
        <v>148</v>
      </c>
    </row>
    <row r="3917" spans="1:11" x14ac:dyDescent="0.3">
      <c r="A3917" t="s">
        <v>54</v>
      </c>
      <c r="B3917" s="3">
        <v>6.7000000000000002E-3</v>
      </c>
      <c r="C3917" t="s">
        <v>67</v>
      </c>
      <c r="D3917" s="3" t="s">
        <v>7</v>
      </c>
      <c r="E3917" s="3"/>
      <c r="F3917" s="3" t="s">
        <v>15</v>
      </c>
      <c r="G3917" s="3"/>
      <c r="H3917" s="3"/>
      <c r="I3917" s="3"/>
      <c r="J3917" s="3"/>
      <c r="K3917" s="3" t="s">
        <v>24</v>
      </c>
    </row>
    <row r="3918" spans="1:11" x14ac:dyDescent="0.3">
      <c r="A3918" s="3" t="s">
        <v>89</v>
      </c>
      <c r="B3918" s="3">
        <v>-1.6799999999999999E-4</v>
      </c>
      <c r="C3918" s="3" t="s">
        <v>51</v>
      </c>
      <c r="D3918" s="3" t="s">
        <v>14</v>
      </c>
      <c r="E3918" s="3"/>
      <c r="F3918" s="3" t="s">
        <v>15</v>
      </c>
      <c r="G3918" s="3"/>
      <c r="H3918" s="3"/>
      <c r="I3918" s="3"/>
      <c r="J3918" s="3"/>
      <c r="K3918" s="3" t="s">
        <v>90</v>
      </c>
    </row>
    <row r="3919" spans="1:11" x14ac:dyDescent="0.3">
      <c r="A3919" s="3" t="s">
        <v>91</v>
      </c>
      <c r="B3919" s="6">
        <v>5.8399999999999999E-4</v>
      </c>
      <c r="C3919" s="3" t="s">
        <v>51</v>
      </c>
      <c r="D3919" s="3" t="s">
        <v>17</v>
      </c>
      <c r="E3919" s="3"/>
      <c r="F3919" s="3" t="s">
        <v>15</v>
      </c>
      <c r="G3919" s="3"/>
      <c r="H3919" s="3"/>
      <c r="I3919" s="3"/>
      <c r="J3919" s="3"/>
      <c r="K3919" s="3" t="s">
        <v>92</v>
      </c>
    </row>
    <row r="3920" spans="1:11" x14ac:dyDescent="0.3">
      <c r="A3920" s="3" t="s">
        <v>93</v>
      </c>
      <c r="B3920" s="6">
        <v>2.5999999999999998E-10</v>
      </c>
      <c r="C3920" s="3" t="s">
        <v>51</v>
      </c>
      <c r="D3920" s="3" t="s">
        <v>6</v>
      </c>
      <c r="E3920" s="3"/>
      <c r="F3920" s="3" t="s">
        <v>15</v>
      </c>
      <c r="G3920" s="3"/>
      <c r="H3920" s="3"/>
      <c r="I3920" s="3"/>
      <c r="J3920" s="3"/>
      <c r="K3920" s="3" t="s">
        <v>94</v>
      </c>
    </row>
    <row r="3921" spans="1:11" x14ac:dyDescent="0.3">
      <c r="A3921" s="3" t="s">
        <v>95</v>
      </c>
      <c r="B3921" s="6">
        <v>-6.2700000000000001E-6</v>
      </c>
      <c r="C3921" s="3" t="s">
        <v>51</v>
      </c>
      <c r="D3921" s="3" t="s">
        <v>14</v>
      </c>
      <c r="E3921" s="3"/>
      <c r="F3921" s="3" t="s">
        <v>15</v>
      </c>
      <c r="G3921" s="3"/>
      <c r="H3921" s="3"/>
      <c r="I3921" s="3"/>
      <c r="J3921" s="3"/>
      <c r="K3921" s="3" t="s">
        <v>96</v>
      </c>
    </row>
    <row r="3922" spans="1:11" x14ac:dyDescent="0.3">
      <c r="A3922" s="3" t="s">
        <v>97</v>
      </c>
      <c r="B3922" s="6">
        <v>-7.4999999999999993E-5</v>
      </c>
      <c r="C3922" s="3" t="s">
        <v>51</v>
      </c>
      <c r="D3922" s="3" t="s">
        <v>39</v>
      </c>
      <c r="E3922" s="3"/>
      <c r="F3922" s="3" t="s">
        <v>15</v>
      </c>
      <c r="G3922" s="3"/>
      <c r="H3922" s="3"/>
      <c r="I3922" s="3"/>
      <c r="J3922" s="3"/>
      <c r="K3922" s="3" t="s">
        <v>98</v>
      </c>
    </row>
    <row r="3923" spans="1:11" x14ac:dyDescent="0.3">
      <c r="A3923" s="3" t="s">
        <v>82</v>
      </c>
      <c r="B3923" s="6">
        <v>6.8900000000000005E-4</v>
      </c>
      <c r="C3923" s="3" t="s">
        <v>51</v>
      </c>
      <c r="D3923" s="3" t="s">
        <v>14</v>
      </c>
      <c r="E3923" s="3"/>
      <c r="F3923" s="3" t="s">
        <v>15</v>
      </c>
      <c r="G3923" s="3"/>
      <c r="H3923" s="3"/>
      <c r="I3923" s="3"/>
      <c r="J3923" s="3"/>
      <c r="K3923" s="3" t="s">
        <v>84</v>
      </c>
    </row>
    <row r="3924" spans="1:11" x14ac:dyDescent="0.3">
      <c r="A3924" s="3" t="s">
        <v>99</v>
      </c>
      <c r="B3924" s="3">
        <v>3.3599999999999998E-2</v>
      </c>
      <c r="C3924" s="3" t="s">
        <v>51</v>
      </c>
      <c r="D3924" s="3" t="s">
        <v>100</v>
      </c>
      <c r="E3924" s="3"/>
      <c r="F3924" s="3" t="s">
        <v>15</v>
      </c>
      <c r="G3924" s="3"/>
      <c r="H3924" s="3"/>
      <c r="I3924" s="3"/>
      <c r="J3924" s="3"/>
      <c r="K3924" s="3" t="s">
        <v>101</v>
      </c>
    </row>
    <row r="3925" spans="1:11" x14ac:dyDescent="0.3">
      <c r="A3925" s="3" t="s">
        <v>102</v>
      </c>
      <c r="B3925" s="3">
        <v>3.2599999999999997E-2</v>
      </c>
      <c r="C3925" s="3" t="s">
        <v>51</v>
      </c>
      <c r="D3925" s="3" t="s">
        <v>100</v>
      </c>
      <c r="E3925" s="3"/>
      <c r="F3925" s="3" t="s">
        <v>15</v>
      </c>
      <c r="G3925" s="3"/>
      <c r="H3925" s="3"/>
      <c r="I3925" s="3"/>
      <c r="J3925" s="3"/>
      <c r="K3925" s="3" t="s">
        <v>103</v>
      </c>
    </row>
    <row r="3926" spans="1:11" x14ac:dyDescent="0.3">
      <c r="A3926" s="3" t="s">
        <v>107</v>
      </c>
      <c r="B3926" s="6">
        <v>-6.8899999999999999E-7</v>
      </c>
      <c r="C3926" s="3" t="s">
        <v>77</v>
      </c>
      <c r="D3926" s="3" t="s">
        <v>39</v>
      </c>
      <c r="E3926" s="3"/>
      <c r="F3926" s="3" t="s">
        <v>15</v>
      </c>
      <c r="G3926" s="3"/>
      <c r="H3926" s="3"/>
      <c r="I3926" s="3"/>
      <c r="J3926" s="3"/>
      <c r="K3926" s="3" t="s">
        <v>104</v>
      </c>
    </row>
    <row r="3929" spans="1:11" x14ac:dyDescent="0.3">
      <c r="A3929" s="2" t="s">
        <v>0</v>
      </c>
      <c r="B3929" s="2" t="s">
        <v>108</v>
      </c>
    </row>
    <row r="3930" spans="1:11" x14ac:dyDescent="0.3">
      <c r="A3930" t="s">
        <v>1</v>
      </c>
      <c r="B3930">
        <v>1</v>
      </c>
    </row>
    <row r="3931" spans="1:11" x14ac:dyDescent="0.3">
      <c r="A3931" t="s">
        <v>2</v>
      </c>
      <c r="B3931" s="3" t="s">
        <v>148</v>
      </c>
    </row>
    <row r="3932" spans="1:11" x14ac:dyDescent="0.3">
      <c r="A3932" t="s">
        <v>4</v>
      </c>
      <c r="B3932" t="s">
        <v>5</v>
      </c>
    </row>
    <row r="3933" spans="1:11" x14ac:dyDescent="0.3">
      <c r="A3933" t="s">
        <v>6</v>
      </c>
      <c r="B3933" t="s">
        <v>14</v>
      </c>
    </row>
    <row r="3934" spans="1:11" x14ac:dyDescent="0.3">
      <c r="A3934" t="s">
        <v>11</v>
      </c>
      <c r="B3934" t="s">
        <v>67</v>
      </c>
    </row>
    <row r="3935" spans="1:11" x14ac:dyDescent="0.3">
      <c r="A3935" t="s">
        <v>46</v>
      </c>
      <c r="B3935" t="s">
        <v>126</v>
      </c>
    </row>
    <row r="3936" spans="1:11" x14ac:dyDescent="0.3">
      <c r="A3936" t="s">
        <v>26</v>
      </c>
      <c r="B3936" s="7" t="s">
        <v>120</v>
      </c>
    </row>
    <row r="3937" spans="1:9" x14ac:dyDescent="0.3">
      <c r="A3937" s="2" t="s">
        <v>8</v>
      </c>
    </row>
    <row r="3938" spans="1:9" x14ac:dyDescent="0.3">
      <c r="A3938" s="2" t="s">
        <v>9</v>
      </c>
      <c r="B3938" s="2" t="s">
        <v>10</v>
      </c>
      <c r="C3938" s="2" t="s">
        <v>11</v>
      </c>
      <c r="D3938" s="2" t="s">
        <v>6</v>
      </c>
      <c r="E3938" s="2" t="s">
        <v>12</v>
      </c>
      <c r="F3938" s="2" t="s">
        <v>4</v>
      </c>
      <c r="G3938" s="2" t="s">
        <v>25</v>
      </c>
      <c r="H3938" s="2" t="s">
        <v>2</v>
      </c>
      <c r="I3938" s="2" t="s">
        <v>46</v>
      </c>
    </row>
    <row r="3939" spans="1:9" x14ac:dyDescent="0.3">
      <c r="A3939" s="3" t="s">
        <v>108</v>
      </c>
      <c r="B3939" s="3">
        <v>1</v>
      </c>
      <c r="C3939" t="s">
        <v>67</v>
      </c>
      <c r="D3939" t="s">
        <v>14</v>
      </c>
      <c r="E3939" s="2"/>
      <c r="F3939" s="3" t="s">
        <v>21</v>
      </c>
      <c r="G3939" t="s">
        <v>81</v>
      </c>
      <c r="H3939" s="3" t="s">
        <v>148</v>
      </c>
    </row>
    <row r="3940" spans="1:9" x14ac:dyDescent="0.3">
      <c r="A3940" t="s">
        <v>13</v>
      </c>
      <c r="B3940" s="5">
        <v>2.4500000000000002</v>
      </c>
      <c r="C3940" t="s">
        <v>67</v>
      </c>
      <c r="D3940" t="s">
        <v>14</v>
      </c>
      <c r="F3940" t="s">
        <v>15</v>
      </c>
      <c r="G3940" t="s">
        <v>81</v>
      </c>
      <c r="H3940" t="s">
        <v>16</v>
      </c>
    </row>
    <row r="3941" spans="1:9" x14ac:dyDescent="0.3">
      <c r="A3941" t="s">
        <v>78</v>
      </c>
      <c r="B3941" s="5">
        <v>0.86</v>
      </c>
      <c r="D3941" t="s">
        <v>14</v>
      </c>
      <c r="E3941" t="s">
        <v>18</v>
      </c>
      <c r="F3941" t="s">
        <v>19</v>
      </c>
      <c r="G3941" t="s">
        <v>27</v>
      </c>
      <c r="I3941" t="s">
        <v>110</v>
      </c>
    </row>
    <row r="3942" spans="1:9" x14ac:dyDescent="0.3">
      <c r="A3942" t="s">
        <v>109</v>
      </c>
      <c r="B3942" s="5">
        <f>(2.79*10)/1000*B3940</f>
        <v>6.8354999999999999E-2</v>
      </c>
      <c r="C3942" s="3" t="s">
        <v>51</v>
      </c>
      <c r="D3942" t="s">
        <v>17</v>
      </c>
      <c r="F3942" t="s">
        <v>15</v>
      </c>
      <c r="G3942" t="s">
        <v>28</v>
      </c>
      <c r="H3942" t="s">
        <v>52</v>
      </c>
      <c r="I3942" t="s">
        <v>111</v>
      </c>
    </row>
    <row r="3943" spans="1:9" x14ac:dyDescent="0.3">
      <c r="A3943" t="s">
        <v>54</v>
      </c>
      <c r="B3943" s="5">
        <f>30/1000*B3940</f>
        <v>7.3499999999999996E-2</v>
      </c>
      <c r="C3943" s="3" t="s">
        <v>67</v>
      </c>
      <c r="D3943" t="s">
        <v>7</v>
      </c>
      <c r="F3943" t="s">
        <v>15</v>
      </c>
      <c r="G3943" t="s">
        <v>28</v>
      </c>
      <c r="H3943" t="s">
        <v>24</v>
      </c>
    </row>
    <row r="3944" spans="1:9" x14ac:dyDescent="0.3">
      <c r="A3944" t="s">
        <v>82</v>
      </c>
      <c r="B3944" s="5">
        <f>12000/1000*B3940</f>
        <v>29.400000000000002</v>
      </c>
      <c r="C3944" s="3" t="s">
        <v>51</v>
      </c>
      <c r="D3944" t="s">
        <v>14</v>
      </c>
      <c r="F3944" t="s">
        <v>15</v>
      </c>
      <c r="G3944" t="s">
        <v>28</v>
      </c>
      <c r="H3944" t="s">
        <v>84</v>
      </c>
      <c r="I3944" t="s">
        <v>113</v>
      </c>
    </row>
    <row r="3945" spans="1:9" x14ac:dyDescent="0.3">
      <c r="A3945" t="s">
        <v>112</v>
      </c>
      <c r="B3945" s="5">
        <f>50/1000*B3940</f>
        <v>0.12250000000000001</v>
      </c>
      <c r="C3945" s="3" t="s">
        <v>51</v>
      </c>
      <c r="D3945" t="s">
        <v>14</v>
      </c>
      <c r="F3945" t="s">
        <v>15</v>
      </c>
      <c r="G3945" t="s">
        <v>28</v>
      </c>
      <c r="H3945" t="s">
        <v>115</v>
      </c>
      <c r="I3945" t="s">
        <v>114</v>
      </c>
    </row>
    <row r="3946" spans="1:9" ht="15.6" x14ac:dyDescent="0.3">
      <c r="A3946" s="4" t="s">
        <v>62</v>
      </c>
      <c r="B3946" s="5">
        <f>4/1000*B3940</f>
        <v>9.8000000000000014E-3</v>
      </c>
      <c r="C3946" t="s">
        <v>67</v>
      </c>
      <c r="D3946" t="s">
        <v>14</v>
      </c>
      <c r="F3946" t="s">
        <v>15</v>
      </c>
      <c r="G3946" t="s">
        <v>28</v>
      </c>
      <c r="H3946" s="4" t="s">
        <v>62</v>
      </c>
      <c r="I3946" t="s">
        <v>116</v>
      </c>
    </row>
    <row r="3947" spans="1:9" x14ac:dyDescent="0.3">
      <c r="A3947" t="s">
        <v>117</v>
      </c>
      <c r="B3947" s="5">
        <f>45*1.25/1000*B3940</f>
        <v>0.1378125</v>
      </c>
      <c r="C3947" s="3" t="s">
        <v>51</v>
      </c>
      <c r="D3947" t="s">
        <v>14</v>
      </c>
      <c r="F3947" t="s">
        <v>15</v>
      </c>
      <c r="G3947" t="s">
        <v>28</v>
      </c>
      <c r="H3947" t="s">
        <v>118</v>
      </c>
      <c r="I3947" t="s">
        <v>119</v>
      </c>
    </row>
    <row r="3949" spans="1:9" x14ac:dyDescent="0.3">
      <c r="A3949" s="2" t="s">
        <v>0</v>
      </c>
      <c r="B3949" s="2" t="s">
        <v>121</v>
      </c>
    </row>
    <row r="3950" spans="1:9" x14ac:dyDescent="0.3">
      <c r="A3950" t="s">
        <v>1</v>
      </c>
      <c r="B3950">
        <v>1</v>
      </c>
    </row>
    <row r="3951" spans="1:9" x14ac:dyDescent="0.3">
      <c r="A3951" t="s">
        <v>2</v>
      </c>
      <c r="B3951" s="3" t="s">
        <v>80</v>
      </c>
    </row>
    <row r="3952" spans="1:9" x14ac:dyDescent="0.3">
      <c r="A3952" t="s">
        <v>4</v>
      </c>
      <c r="B3952" t="s">
        <v>5</v>
      </c>
    </row>
    <row r="3953" spans="1:9" x14ac:dyDescent="0.3">
      <c r="A3953" t="s">
        <v>6</v>
      </c>
      <c r="B3953" t="s">
        <v>14</v>
      </c>
    </row>
    <row r="3954" spans="1:9" x14ac:dyDescent="0.3">
      <c r="A3954" t="s">
        <v>11</v>
      </c>
      <c r="B3954" t="s">
        <v>67</v>
      </c>
    </row>
    <row r="3955" spans="1:9" x14ac:dyDescent="0.3">
      <c r="A3955" t="s">
        <v>46</v>
      </c>
      <c r="B3955" t="s">
        <v>127</v>
      </c>
    </row>
    <row r="3956" spans="1:9" x14ac:dyDescent="0.3">
      <c r="A3956" t="s">
        <v>26</v>
      </c>
      <c r="B3956" s="7" t="s">
        <v>120</v>
      </c>
    </row>
    <row r="3957" spans="1:9" x14ac:dyDescent="0.3">
      <c r="A3957" s="2" t="s">
        <v>8</v>
      </c>
    </row>
    <row r="3958" spans="1:9" x14ac:dyDescent="0.3">
      <c r="A3958" s="2" t="s">
        <v>9</v>
      </c>
      <c r="B3958" s="2" t="s">
        <v>10</v>
      </c>
      <c r="C3958" s="2" t="s">
        <v>11</v>
      </c>
      <c r="D3958" s="2" t="s">
        <v>6</v>
      </c>
      <c r="E3958" s="2" t="s">
        <v>12</v>
      </c>
      <c r="F3958" s="2" t="s">
        <v>4</v>
      </c>
      <c r="G3958" s="2" t="s">
        <v>25</v>
      </c>
      <c r="H3958" s="2" t="s">
        <v>2</v>
      </c>
      <c r="I3958" s="2" t="s">
        <v>46</v>
      </c>
    </row>
    <row r="3959" spans="1:9" x14ac:dyDescent="0.3">
      <c r="A3959" s="3" t="s">
        <v>121</v>
      </c>
      <c r="B3959" s="3">
        <v>1</v>
      </c>
      <c r="C3959" t="s">
        <v>67</v>
      </c>
      <c r="D3959" t="s">
        <v>14</v>
      </c>
      <c r="E3959" s="2"/>
      <c r="F3959" s="3" t="s">
        <v>21</v>
      </c>
      <c r="G3959" t="s">
        <v>81</v>
      </c>
      <c r="H3959" s="3" t="s">
        <v>80</v>
      </c>
    </row>
    <row r="3960" spans="1:9" x14ac:dyDescent="0.3">
      <c r="A3960" t="s">
        <v>13</v>
      </c>
      <c r="B3960" s="5">
        <v>2.34</v>
      </c>
      <c r="C3960" t="s">
        <v>67</v>
      </c>
      <c r="D3960" t="s">
        <v>14</v>
      </c>
      <c r="F3960" t="s">
        <v>15</v>
      </c>
      <c r="G3960" t="s">
        <v>81</v>
      </c>
      <c r="H3960" t="s">
        <v>16</v>
      </c>
    </row>
    <row r="3961" spans="1:9" x14ac:dyDescent="0.3">
      <c r="A3961" t="s">
        <v>78</v>
      </c>
      <c r="B3961" s="5">
        <v>0.46</v>
      </c>
      <c r="D3961" t="s">
        <v>14</v>
      </c>
      <c r="E3961" t="s">
        <v>18</v>
      </c>
      <c r="F3961" t="s">
        <v>19</v>
      </c>
      <c r="G3961" t="s">
        <v>27</v>
      </c>
      <c r="I3961" t="s">
        <v>110</v>
      </c>
    </row>
    <row r="3962" spans="1:9" x14ac:dyDescent="0.3">
      <c r="A3962" t="s">
        <v>109</v>
      </c>
      <c r="B3962" s="5">
        <f>(2.79*10)/1000*B3960</f>
        <v>6.5285999999999997E-2</v>
      </c>
      <c r="C3962" s="3" t="s">
        <v>51</v>
      </c>
      <c r="D3962" t="s">
        <v>17</v>
      </c>
      <c r="F3962" t="s">
        <v>15</v>
      </c>
      <c r="G3962" t="s">
        <v>28</v>
      </c>
      <c r="H3962" t="s">
        <v>52</v>
      </c>
      <c r="I3962" t="s">
        <v>111</v>
      </c>
    </row>
    <row r="3963" spans="1:9" x14ac:dyDescent="0.3">
      <c r="A3963" t="s">
        <v>54</v>
      </c>
      <c r="B3963" s="5">
        <f>30/1000*B3960</f>
        <v>7.0199999999999999E-2</v>
      </c>
      <c r="C3963" s="3" t="s">
        <v>67</v>
      </c>
      <c r="D3963" t="s">
        <v>7</v>
      </c>
      <c r="F3963" t="s">
        <v>15</v>
      </c>
      <c r="G3963" t="s">
        <v>28</v>
      </c>
      <c r="H3963" t="s">
        <v>24</v>
      </c>
    </row>
    <row r="3964" spans="1:9" x14ac:dyDescent="0.3">
      <c r="A3964" t="s">
        <v>82</v>
      </c>
      <c r="B3964" s="5">
        <f>12000/1000*B3960</f>
        <v>28.08</v>
      </c>
      <c r="C3964" s="3" t="s">
        <v>51</v>
      </c>
      <c r="D3964" t="s">
        <v>14</v>
      </c>
      <c r="F3964" t="s">
        <v>15</v>
      </c>
      <c r="G3964" t="s">
        <v>28</v>
      </c>
      <c r="H3964" t="s">
        <v>84</v>
      </c>
      <c r="I3964" t="s">
        <v>113</v>
      </c>
    </row>
    <row r="3965" spans="1:9" x14ac:dyDescent="0.3">
      <c r="A3965" t="s">
        <v>112</v>
      </c>
      <c r="B3965" s="5">
        <f>50/1000*B3960</f>
        <v>0.11699999999999999</v>
      </c>
      <c r="C3965" s="3" t="s">
        <v>51</v>
      </c>
      <c r="D3965" t="s">
        <v>14</v>
      </c>
      <c r="F3965" t="s">
        <v>15</v>
      </c>
      <c r="G3965" t="s">
        <v>28</v>
      </c>
      <c r="H3965" t="s">
        <v>115</v>
      </c>
      <c r="I3965" t="s">
        <v>114</v>
      </c>
    </row>
    <row r="3966" spans="1:9" ht="15.6" x14ac:dyDescent="0.3">
      <c r="A3966" s="4" t="s">
        <v>62</v>
      </c>
      <c r="B3966" s="5">
        <f>4/1000*B3960</f>
        <v>9.3600000000000003E-3</v>
      </c>
      <c r="C3966" t="s">
        <v>67</v>
      </c>
      <c r="D3966" t="s">
        <v>14</v>
      </c>
      <c r="F3966" t="s">
        <v>15</v>
      </c>
      <c r="G3966" t="s">
        <v>28</v>
      </c>
      <c r="H3966" s="4" t="s">
        <v>62</v>
      </c>
      <c r="I3966" t="s">
        <v>122</v>
      </c>
    </row>
    <row r="3967" spans="1:9" x14ac:dyDescent="0.3">
      <c r="A3967" t="s">
        <v>117</v>
      </c>
      <c r="B3967" s="5">
        <f>45*1.25/1000*B3960</f>
        <v>0.13162499999999999</v>
      </c>
      <c r="C3967" s="3" t="s">
        <v>51</v>
      </c>
      <c r="D3967" t="s">
        <v>14</v>
      </c>
      <c r="F3967" t="s">
        <v>15</v>
      </c>
      <c r="G3967" t="s">
        <v>28</v>
      </c>
      <c r="H3967" t="s">
        <v>118</v>
      </c>
      <c r="I3967" t="s">
        <v>123</v>
      </c>
    </row>
    <row r="3968" spans="1:9" x14ac:dyDescent="0.3">
      <c r="B3968" s="5"/>
    </row>
    <row r="3969" spans="1:9" x14ac:dyDescent="0.3">
      <c r="A3969" s="2" t="s">
        <v>0</v>
      </c>
      <c r="B3969" s="2" t="s">
        <v>124</v>
      </c>
    </row>
    <row r="3970" spans="1:9" x14ac:dyDescent="0.3">
      <c r="A3970" t="s">
        <v>1</v>
      </c>
      <c r="B3970">
        <v>1</v>
      </c>
    </row>
    <row r="3971" spans="1:9" x14ac:dyDescent="0.3">
      <c r="A3971" t="s">
        <v>2</v>
      </c>
      <c r="B3971" s="3" t="s">
        <v>149</v>
      </c>
    </row>
    <row r="3972" spans="1:9" x14ac:dyDescent="0.3">
      <c r="A3972" t="s">
        <v>4</v>
      </c>
      <c r="B3972" t="s">
        <v>5</v>
      </c>
    </row>
    <row r="3973" spans="1:9" x14ac:dyDescent="0.3">
      <c r="A3973" t="s">
        <v>6</v>
      </c>
      <c r="B3973" t="s">
        <v>14</v>
      </c>
    </row>
    <row r="3974" spans="1:9" x14ac:dyDescent="0.3">
      <c r="A3974" t="s">
        <v>11</v>
      </c>
      <c r="B3974" t="s">
        <v>67</v>
      </c>
    </row>
    <row r="3975" spans="1:9" x14ac:dyDescent="0.3">
      <c r="A3975" t="s">
        <v>46</v>
      </c>
      <c r="B3975" t="s">
        <v>128</v>
      </c>
    </row>
    <row r="3976" spans="1:9" x14ac:dyDescent="0.3">
      <c r="A3976" t="s">
        <v>26</v>
      </c>
      <c r="B3976" s="7" t="s">
        <v>120</v>
      </c>
    </row>
    <row r="3977" spans="1:9" x14ac:dyDescent="0.3">
      <c r="A3977" s="2" t="s">
        <v>8</v>
      </c>
    </row>
    <row r="3978" spans="1:9" x14ac:dyDescent="0.3">
      <c r="A3978" s="2" t="s">
        <v>9</v>
      </c>
      <c r="B3978" s="2" t="s">
        <v>10</v>
      </c>
      <c r="C3978" s="2" t="s">
        <v>11</v>
      </c>
      <c r="D3978" s="2" t="s">
        <v>6</v>
      </c>
      <c r="E3978" s="2" t="s">
        <v>12</v>
      </c>
      <c r="F3978" s="2" t="s">
        <v>4</v>
      </c>
      <c r="G3978" s="2" t="s">
        <v>25</v>
      </c>
      <c r="H3978" s="2" t="s">
        <v>2</v>
      </c>
      <c r="I3978" s="2" t="s">
        <v>46</v>
      </c>
    </row>
    <row r="3979" spans="1:9" x14ac:dyDescent="0.3">
      <c r="A3979" s="3" t="s">
        <v>124</v>
      </c>
      <c r="B3979" s="3">
        <v>1</v>
      </c>
      <c r="C3979" t="s">
        <v>67</v>
      </c>
      <c r="D3979" t="s">
        <v>14</v>
      </c>
      <c r="E3979" s="2"/>
      <c r="F3979" s="3" t="s">
        <v>21</v>
      </c>
      <c r="G3979" t="s">
        <v>81</v>
      </c>
      <c r="H3979" s="3" t="s">
        <v>149</v>
      </c>
    </row>
    <row r="3980" spans="1:9" x14ac:dyDescent="0.3">
      <c r="A3980" t="s">
        <v>13</v>
      </c>
      <c r="B3980" s="5">
        <v>2.29</v>
      </c>
      <c r="C3980" t="s">
        <v>67</v>
      </c>
      <c r="D3980" t="s">
        <v>14</v>
      </c>
      <c r="F3980" t="s">
        <v>15</v>
      </c>
      <c r="G3980" t="s">
        <v>81</v>
      </c>
      <c r="H3980" t="s">
        <v>16</v>
      </c>
    </row>
    <row r="3981" spans="1:9" x14ac:dyDescent="0.3">
      <c r="A3981" t="s">
        <v>78</v>
      </c>
      <c r="B3981" s="5">
        <v>0.43</v>
      </c>
      <c r="D3981" t="s">
        <v>14</v>
      </c>
      <c r="E3981" t="s">
        <v>18</v>
      </c>
      <c r="F3981" t="s">
        <v>19</v>
      </c>
      <c r="G3981" t="s">
        <v>27</v>
      </c>
      <c r="I3981" t="s">
        <v>110</v>
      </c>
    </row>
    <row r="3982" spans="1:9" x14ac:dyDescent="0.3">
      <c r="A3982" t="s">
        <v>109</v>
      </c>
      <c r="B3982" s="5">
        <f>(2.79*10)/1000*B3980</f>
        <v>6.3890999999999989E-2</v>
      </c>
      <c r="C3982" s="3" t="s">
        <v>51</v>
      </c>
      <c r="D3982" t="s">
        <v>17</v>
      </c>
      <c r="F3982" t="s">
        <v>15</v>
      </c>
      <c r="G3982" t="s">
        <v>28</v>
      </c>
      <c r="H3982" t="s">
        <v>52</v>
      </c>
      <c r="I3982" t="s">
        <v>111</v>
      </c>
    </row>
    <row r="3983" spans="1:9" x14ac:dyDescent="0.3">
      <c r="A3983" t="s">
        <v>54</v>
      </c>
      <c r="B3983" s="5">
        <f>30/1000*B3980</f>
        <v>6.8699999999999997E-2</v>
      </c>
      <c r="C3983" s="3" t="s">
        <v>67</v>
      </c>
      <c r="D3983" t="s">
        <v>7</v>
      </c>
      <c r="F3983" t="s">
        <v>15</v>
      </c>
      <c r="G3983" t="s">
        <v>28</v>
      </c>
      <c r="H3983" t="s">
        <v>24</v>
      </c>
    </row>
    <row r="3984" spans="1:9" x14ac:dyDescent="0.3">
      <c r="A3984" t="s">
        <v>82</v>
      </c>
      <c r="B3984" s="5">
        <f>12000/1000*B3980</f>
        <v>27.48</v>
      </c>
      <c r="C3984" s="3" t="s">
        <v>51</v>
      </c>
      <c r="D3984" t="s">
        <v>14</v>
      </c>
      <c r="F3984" t="s">
        <v>15</v>
      </c>
      <c r="G3984" t="s">
        <v>28</v>
      </c>
      <c r="H3984" t="s">
        <v>84</v>
      </c>
      <c r="I3984" t="s">
        <v>113</v>
      </c>
    </row>
    <row r="3985" spans="1:9" x14ac:dyDescent="0.3">
      <c r="A3985" t="s">
        <v>112</v>
      </c>
      <c r="B3985" s="5">
        <f>50/1000*B3980</f>
        <v>0.1145</v>
      </c>
      <c r="C3985" s="3" t="s">
        <v>51</v>
      </c>
      <c r="D3985" t="s">
        <v>14</v>
      </c>
      <c r="F3985" t="s">
        <v>15</v>
      </c>
      <c r="G3985" t="s">
        <v>28</v>
      </c>
      <c r="H3985" t="s">
        <v>115</v>
      </c>
      <c r="I3985" t="s">
        <v>114</v>
      </c>
    </row>
    <row r="3986" spans="1:9" ht="15.6" x14ac:dyDescent="0.3">
      <c r="A3986" s="4" t="s">
        <v>62</v>
      </c>
      <c r="B3986" s="5">
        <f>4/1000*B3980</f>
        <v>9.1599999999999997E-3</v>
      </c>
      <c r="C3986" t="s">
        <v>67</v>
      </c>
      <c r="D3986" t="s">
        <v>14</v>
      </c>
      <c r="F3986" t="s">
        <v>15</v>
      </c>
      <c r="G3986" t="s">
        <v>28</v>
      </c>
      <c r="H3986" s="4" t="s">
        <v>62</v>
      </c>
      <c r="I3986" t="s">
        <v>122</v>
      </c>
    </row>
    <row r="3987" spans="1:9" x14ac:dyDescent="0.3">
      <c r="A3987" t="s">
        <v>117</v>
      </c>
      <c r="B3987" s="5">
        <f>45*1.25/1000*B3980</f>
        <v>0.1288125</v>
      </c>
      <c r="C3987" s="3" t="s">
        <v>51</v>
      </c>
      <c r="D3987" t="s">
        <v>14</v>
      </c>
      <c r="F3987" t="s">
        <v>15</v>
      </c>
      <c r="G3987" t="s">
        <v>28</v>
      </c>
      <c r="H3987" t="s">
        <v>118</v>
      </c>
      <c r="I3987" t="s">
        <v>123</v>
      </c>
    </row>
    <row r="3988" spans="1:9" x14ac:dyDescent="0.3">
      <c r="B3988" s="5"/>
    </row>
    <row r="3989" spans="1:9" x14ac:dyDescent="0.3">
      <c r="A3989" s="2" t="s">
        <v>0</v>
      </c>
      <c r="B3989" s="2" t="s">
        <v>125</v>
      </c>
    </row>
    <row r="3990" spans="1:9" x14ac:dyDescent="0.3">
      <c r="A3990" t="s">
        <v>1</v>
      </c>
      <c r="B3990">
        <v>1</v>
      </c>
    </row>
    <row r="3991" spans="1:9" x14ac:dyDescent="0.3">
      <c r="A3991" t="s">
        <v>2</v>
      </c>
      <c r="B3991" s="3" t="s">
        <v>150</v>
      </c>
    </row>
    <row r="3992" spans="1:9" x14ac:dyDescent="0.3">
      <c r="A3992" t="s">
        <v>4</v>
      </c>
      <c r="B3992" t="s">
        <v>5</v>
      </c>
    </row>
    <row r="3993" spans="1:9" x14ac:dyDescent="0.3">
      <c r="A3993" t="s">
        <v>6</v>
      </c>
      <c r="B3993" t="s">
        <v>14</v>
      </c>
    </row>
    <row r="3994" spans="1:9" x14ac:dyDescent="0.3">
      <c r="A3994" t="s">
        <v>11</v>
      </c>
      <c r="B3994" t="s">
        <v>67</v>
      </c>
    </row>
    <row r="3995" spans="1:9" x14ac:dyDescent="0.3">
      <c r="A3995" t="s">
        <v>46</v>
      </c>
      <c r="B3995" t="s">
        <v>129</v>
      </c>
    </row>
    <row r="3996" spans="1:9" x14ac:dyDescent="0.3">
      <c r="A3996" t="s">
        <v>26</v>
      </c>
      <c r="B3996" s="7" t="s">
        <v>120</v>
      </c>
    </row>
    <row r="3997" spans="1:9" x14ac:dyDescent="0.3">
      <c r="A3997" s="2" t="s">
        <v>8</v>
      </c>
    </row>
    <row r="3998" spans="1:9" x14ac:dyDescent="0.3">
      <c r="A3998" s="2" t="s">
        <v>9</v>
      </c>
      <c r="B3998" s="2" t="s">
        <v>10</v>
      </c>
      <c r="C3998" s="2" t="s">
        <v>11</v>
      </c>
      <c r="D3998" s="2" t="s">
        <v>6</v>
      </c>
      <c r="E3998" s="2" t="s">
        <v>12</v>
      </c>
      <c r="F3998" s="2" t="s">
        <v>4</v>
      </c>
      <c r="G3998" s="2" t="s">
        <v>25</v>
      </c>
      <c r="H3998" s="2" t="s">
        <v>2</v>
      </c>
      <c r="I3998" s="2" t="s">
        <v>46</v>
      </c>
    </row>
    <row r="3999" spans="1:9" x14ac:dyDescent="0.3">
      <c r="A3999" s="3" t="s">
        <v>124</v>
      </c>
      <c r="B3999" s="3">
        <v>1</v>
      </c>
      <c r="C3999" t="s">
        <v>67</v>
      </c>
      <c r="D3999" t="s">
        <v>14</v>
      </c>
      <c r="E3999" s="2"/>
      <c r="F3999" s="3" t="s">
        <v>21</v>
      </c>
      <c r="G3999" t="s">
        <v>81</v>
      </c>
      <c r="H3999" s="3" t="s">
        <v>150</v>
      </c>
    </row>
    <row r="4000" spans="1:9" x14ac:dyDescent="0.3">
      <c r="A4000" t="s">
        <v>13</v>
      </c>
      <c r="B4000" s="5">
        <v>2.29</v>
      </c>
      <c r="C4000" t="s">
        <v>67</v>
      </c>
      <c r="D4000" t="s">
        <v>14</v>
      </c>
      <c r="F4000" t="s">
        <v>15</v>
      </c>
      <c r="G4000" t="s">
        <v>81</v>
      </c>
      <c r="H4000" t="s">
        <v>16</v>
      </c>
    </row>
    <row r="4001" spans="1:9" x14ac:dyDescent="0.3">
      <c r="A4001" t="s">
        <v>78</v>
      </c>
      <c r="B4001" s="5">
        <v>0.43</v>
      </c>
      <c r="D4001" t="s">
        <v>14</v>
      </c>
      <c r="E4001" t="s">
        <v>18</v>
      </c>
      <c r="F4001" t="s">
        <v>19</v>
      </c>
      <c r="G4001" t="s">
        <v>27</v>
      </c>
      <c r="I4001" t="s">
        <v>110</v>
      </c>
    </row>
    <row r="4002" spans="1:9" x14ac:dyDescent="0.3">
      <c r="A4002" t="s">
        <v>109</v>
      </c>
      <c r="B4002" s="5">
        <f>(2.79*10)/1000*B4000</f>
        <v>6.3890999999999989E-2</v>
      </c>
      <c r="C4002" s="3" t="s">
        <v>51</v>
      </c>
      <c r="D4002" t="s">
        <v>17</v>
      </c>
      <c r="F4002" t="s">
        <v>15</v>
      </c>
      <c r="G4002" t="s">
        <v>28</v>
      </c>
      <c r="H4002" t="s">
        <v>52</v>
      </c>
      <c r="I4002" t="s">
        <v>111</v>
      </c>
    </row>
    <row r="4003" spans="1:9" x14ac:dyDescent="0.3">
      <c r="A4003" t="s">
        <v>54</v>
      </c>
      <c r="B4003" s="5">
        <f>30/1000*B4000</f>
        <v>6.8699999999999997E-2</v>
      </c>
      <c r="C4003" s="3" t="s">
        <v>67</v>
      </c>
      <c r="D4003" t="s">
        <v>7</v>
      </c>
      <c r="F4003" t="s">
        <v>15</v>
      </c>
      <c r="G4003" t="s">
        <v>28</v>
      </c>
      <c r="H4003" t="s">
        <v>24</v>
      </c>
    </row>
    <row r="4004" spans="1:9" x14ac:dyDescent="0.3">
      <c r="A4004" t="s">
        <v>82</v>
      </c>
      <c r="B4004" s="5">
        <f>12000/1000*B4000</f>
        <v>27.48</v>
      </c>
      <c r="C4004" s="3" t="s">
        <v>51</v>
      </c>
      <c r="D4004" t="s">
        <v>14</v>
      </c>
      <c r="F4004" t="s">
        <v>15</v>
      </c>
      <c r="G4004" t="s">
        <v>28</v>
      </c>
      <c r="H4004" t="s">
        <v>84</v>
      </c>
      <c r="I4004" t="s">
        <v>113</v>
      </c>
    </row>
    <row r="4005" spans="1:9" x14ac:dyDescent="0.3">
      <c r="A4005" t="s">
        <v>112</v>
      </c>
      <c r="B4005" s="5">
        <f>50/1000*B4000</f>
        <v>0.1145</v>
      </c>
      <c r="C4005" s="3" t="s">
        <v>51</v>
      </c>
      <c r="D4005" t="s">
        <v>14</v>
      </c>
      <c r="F4005" t="s">
        <v>15</v>
      </c>
      <c r="G4005" t="s">
        <v>28</v>
      </c>
      <c r="H4005" t="s">
        <v>115</v>
      </c>
      <c r="I4005" t="s">
        <v>114</v>
      </c>
    </row>
    <row r="4006" spans="1:9" ht="15.6" x14ac:dyDescent="0.3">
      <c r="A4006" s="4" t="s">
        <v>62</v>
      </c>
      <c r="B4006" s="5">
        <f>4/1000*B4000</f>
        <v>9.1599999999999997E-3</v>
      </c>
      <c r="C4006" t="s">
        <v>67</v>
      </c>
      <c r="D4006" t="s">
        <v>14</v>
      </c>
      <c r="F4006" t="s">
        <v>15</v>
      </c>
      <c r="G4006" t="s">
        <v>28</v>
      </c>
      <c r="H4006" s="4" t="s">
        <v>62</v>
      </c>
      <c r="I4006" t="s">
        <v>122</v>
      </c>
    </row>
    <row r="4007" spans="1:9" x14ac:dyDescent="0.3">
      <c r="A4007" t="s">
        <v>117</v>
      </c>
      <c r="B4007" s="5">
        <f>45*1.25/1000*B4000</f>
        <v>0.1288125</v>
      </c>
      <c r="C4007" s="3" t="s">
        <v>51</v>
      </c>
      <c r="D4007" t="s">
        <v>14</v>
      </c>
      <c r="F4007" t="s">
        <v>15</v>
      </c>
      <c r="G4007" t="s">
        <v>28</v>
      </c>
      <c r="H4007" t="s">
        <v>118</v>
      </c>
      <c r="I4007" t="s">
        <v>123</v>
      </c>
    </row>
    <row r="4008" spans="1:9" x14ac:dyDescent="0.3">
      <c r="B4008" s="5"/>
    </row>
    <row r="4009" spans="1:9" x14ac:dyDescent="0.3">
      <c r="A4009" s="2" t="s">
        <v>0</v>
      </c>
      <c r="B4009" s="2" t="s">
        <v>130</v>
      </c>
    </row>
    <row r="4010" spans="1:9" x14ac:dyDescent="0.3">
      <c r="A4010" t="s">
        <v>1</v>
      </c>
      <c r="B4010">
        <v>1</v>
      </c>
    </row>
    <row r="4011" spans="1:9" x14ac:dyDescent="0.3">
      <c r="A4011" t="s">
        <v>2</v>
      </c>
      <c r="B4011" s="3" t="s">
        <v>148</v>
      </c>
    </row>
    <row r="4012" spans="1:9" x14ac:dyDescent="0.3">
      <c r="A4012" t="s">
        <v>4</v>
      </c>
      <c r="B4012" t="s">
        <v>5</v>
      </c>
    </row>
    <row r="4013" spans="1:9" x14ac:dyDescent="0.3">
      <c r="A4013" t="s">
        <v>6</v>
      </c>
      <c r="B4013" t="s">
        <v>14</v>
      </c>
    </row>
    <row r="4014" spans="1:9" x14ac:dyDescent="0.3">
      <c r="A4014" t="s">
        <v>11</v>
      </c>
      <c r="B4014" t="s">
        <v>67</v>
      </c>
    </row>
    <row r="4015" spans="1:9" x14ac:dyDescent="0.3">
      <c r="A4015" t="s">
        <v>46</v>
      </c>
      <c r="B4015" t="s">
        <v>134</v>
      </c>
    </row>
    <row r="4016" spans="1:9" x14ac:dyDescent="0.3">
      <c r="A4016" t="s">
        <v>26</v>
      </c>
      <c r="B4016" s="7" t="s">
        <v>120</v>
      </c>
    </row>
    <row r="4017" spans="1:9" x14ac:dyDescent="0.3">
      <c r="A4017" s="2" t="s">
        <v>8</v>
      </c>
    </row>
    <row r="4018" spans="1:9" x14ac:dyDescent="0.3">
      <c r="A4018" s="2" t="s">
        <v>9</v>
      </c>
      <c r="B4018" s="2" t="s">
        <v>10</v>
      </c>
      <c r="C4018" s="2" t="s">
        <v>11</v>
      </c>
      <c r="D4018" s="2" t="s">
        <v>6</v>
      </c>
      <c r="E4018" s="2" t="s">
        <v>12</v>
      </c>
      <c r="F4018" s="2" t="s">
        <v>4</v>
      </c>
      <c r="G4018" s="2" t="s">
        <v>25</v>
      </c>
      <c r="H4018" s="2" t="s">
        <v>2</v>
      </c>
      <c r="I4018" s="2" t="s">
        <v>46</v>
      </c>
    </row>
    <row r="4019" spans="1:9" x14ac:dyDescent="0.3">
      <c r="A4019" s="3" t="s">
        <v>130</v>
      </c>
      <c r="B4019" s="3">
        <v>1</v>
      </c>
      <c r="C4019" t="s">
        <v>67</v>
      </c>
      <c r="D4019" t="s">
        <v>14</v>
      </c>
      <c r="E4019" s="2"/>
      <c r="F4019" s="3" t="s">
        <v>21</v>
      </c>
      <c r="G4019" t="s">
        <v>81</v>
      </c>
      <c r="H4019" s="3" t="s">
        <v>148</v>
      </c>
    </row>
    <row r="4020" spans="1:9" x14ac:dyDescent="0.3">
      <c r="A4020" t="s">
        <v>13</v>
      </c>
      <c r="B4020" s="5">
        <v>0.92</v>
      </c>
      <c r="C4020" t="s">
        <v>67</v>
      </c>
      <c r="D4020" t="s">
        <v>14</v>
      </c>
      <c r="F4020" t="s">
        <v>15</v>
      </c>
      <c r="G4020" t="s">
        <v>81</v>
      </c>
      <c r="H4020" t="s">
        <v>16</v>
      </c>
    </row>
    <row r="4021" spans="1:9" x14ac:dyDescent="0.3">
      <c r="A4021" t="s">
        <v>138</v>
      </c>
      <c r="B4021" s="5">
        <v>1.52</v>
      </c>
      <c r="D4021" t="s">
        <v>14</v>
      </c>
      <c r="E4021" t="s">
        <v>139</v>
      </c>
      <c r="F4021" t="s">
        <v>19</v>
      </c>
      <c r="G4021" t="s">
        <v>27</v>
      </c>
      <c r="I4021" t="s">
        <v>110</v>
      </c>
    </row>
    <row r="4022" spans="1:9" x14ac:dyDescent="0.3">
      <c r="A4022" t="s">
        <v>109</v>
      </c>
      <c r="B4022" s="5">
        <f>(2.79*10)/1000*B4020</f>
        <v>2.5668E-2</v>
      </c>
      <c r="C4022" s="3" t="s">
        <v>51</v>
      </c>
      <c r="D4022" t="s">
        <v>17</v>
      </c>
      <c r="F4022" t="s">
        <v>15</v>
      </c>
      <c r="G4022" t="s">
        <v>28</v>
      </c>
      <c r="H4022" t="s">
        <v>52</v>
      </c>
      <c r="I4022" t="s">
        <v>111</v>
      </c>
    </row>
    <row r="4023" spans="1:9" x14ac:dyDescent="0.3">
      <c r="A4023" t="s">
        <v>54</v>
      </c>
      <c r="B4023" s="5">
        <f>30/1000*B4020</f>
        <v>2.76E-2</v>
      </c>
      <c r="C4023" s="3" t="s">
        <v>67</v>
      </c>
      <c r="D4023" t="s">
        <v>7</v>
      </c>
      <c r="F4023" t="s">
        <v>15</v>
      </c>
      <c r="G4023" t="s">
        <v>28</v>
      </c>
      <c r="H4023" t="s">
        <v>24</v>
      </c>
    </row>
    <row r="4024" spans="1:9" x14ac:dyDescent="0.3">
      <c r="A4024" t="s">
        <v>82</v>
      </c>
      <c r="B4024" s="5">
        <f>12000/1000*B4020</f>
        <v>11.040000000000001</v>
      </c>
      <c r="C4024" s="3" t="s">
        <v>51</v>
      </c>
      <c r="D4024" t="s">
        <v>14</v>
      </c>
      <c r="F4024" t="s">
        <v>15</v>
      </c>
      <c r="G4024" t="s">
        <v>28</v>
      </c>
      <c r="H4024" t="s">
        <v>84</v>
      </c>
      <c r="I4024" t="s">
        <v>113</v>
      </c>
    </row>
    <row r="4025" spans="1:9" x14ac:dyDescent="0.3">
      <c r="A4025" t="s">
        <v>112</v>
      </c>
      <c r="B4025" s="5">
        <f>50/1000*B4020</f>
        <v>4.6000000000000006E-2</v>
      </c>
      <c r="C4025" s="3" t="s">
        <v>51</v>
      </c>
      <c r="D4025" t="s">
        <v>14</v>
      </c>
      <c r="F4025" t="s">
        <v>15</v>
      </c>
      <c r="G4025" t="s">
        <v>28</v>
      </c>
      <c r="H4025" t="s">
        <v>115</v>
      </c>
      <c r="I4025" t="s">
        <v>114</v>
      </c>
    </row>
    <row r="4026" spans="1:9" ht="15.6" x14ac:dyDescent="0.3">
      <c r="A4026" s="4" t="s">
        <v>62</v>
      </c>
      <c r="B4026" s="5">
        <f>4/1000*B4020</f>
        <v>3.6800000000000001E-3</v>
      </c>
      <c r="C4026" t="s">
        <v>67</v>
      </c>
      <c r="D4026" t="s">
        <v>14</v>
      </c>
      <c r="F4026" t="s">
        <v>15</v>
      </c>
      <c r="G4026" t="s">
        <v>28</v>
      </c>
      <c r="H4026" s="4" t="s">
        <v>62</v>
      </c>
      <c r="I4026" t="s">
        <v>116</v>
      </c>
    </row>
    <row r="4027" spans="1:9" x14ac:dyDescent="0.3">
      <c r="A4027" t="s">
        <v>117</v>
      </c>
      <c r="B4027" s="5">
        <f>45*1.25/1000*B4020</f>
        <v>5.1750000000000004E-2</v>
      </c>
      <c r="C4027" s="3" t="s">
        <v>51</v>
      </c>
      <c r="D4027" t="s">
        <v>14</v>
      </c>
      <c r="F4027" t="s">
        <v>15</v>
      </c>
      <c r="G4027" t="s">
        <v>28</v>
      </c>
      <c r="H4027" t="s">
        <v>118</v>
      </c>
      <c r="I4027" t="s">
        <v>119</v>
      </c>
    </row>
    <row r="4029" spans="1:9" x14ac:dyDescent="0.3">
      <c r="A4029" s="2" t="s">
        <v>0</v>
      </c>
      <c r="B4029" s="2" t="s">
        <v>131</v>
      </c>
    </row>
    <row r="4030" spans="1:9" x14ac:dyDescent="0.3">
      <c r="A4030" t="s">
        <v>1</v>
      </c>
      <c r="B4030">
        <v>1</v>
      </c>
    </row>
    <row r="4031" spans="1:9" x14ac:dyDescent="0.3">
      <c r="A4031" t="s">
        <v>2</v>
      </c>
      <c r="B4031" s="3" t="s">
        <v>80</v>
      </c>
    </row>
    <row r="4032" spans="1:9" x14ac:dyDescent="0.3">
      <c r="A4032" t="s">
        <v>4</v>
      </c>
      <c r="B4032" t="s">
        <v>5</v>
      </c>
    </row>
    <row r="4033" spans="1:9" x14ac:dyDescent="0.3">
      <c r="A4033" t="s">
        <v>6</v>
      </c>
      <c r="B4033" t="s">
        <v>14</v>
      </c>
    </row>
    <row r="4034" spans="1:9" x14ac:dyDescent="0.3">
      <c r="A4034" t="s">
        <v>11</v>
      </c>
      <c r="B4034" t="s">
        <v>67</v>
      </c>
    </row>
    <row r="4035" spans="1:9" x14ac:dyDescent="0.3">
      <c r="A4035" t="s">
        <v>46</v>
      </c>
      <c r="B4035" t="s">
        <v>135</v>
      </c>
    </row>
    <row r="4036" spans="1:9" x14ac:dyDescent="0.3">
      <c r="A4036" t="s">
        <v>26</v>
      </c>
      <c r="B4036" s="7" t="s">
        <v>120</v>
      </c>
    </row>
    <row r="4037" spans="1:9" x14ac:dyDescent="0.3">
      <c r="A4037" s="2" t="s">
        <v>8</v>
      </c>
    </row>
    <row r="4038" spans="1:9" x14ac:dyDescent="0.3">
      <c r="A4038" s="2" t="s">
        <v>9</v>
      </c>
      <c r="B4038" s="2" t="s">
        <v>10</v>
      </c>
      <c r="C4038" s="2" t="s">
        <v>11</v>
      </c>
      <c r="D4038" s="2" t="s">
        <v>6</v>
      </c>
      <c r="E4038" s="2" t="s">
        <v>12</v>
      </c>
      <c r="F4038" s="2" t="s">
        <v>4</v>
      </c>
      <c r="G4038" s="2" t="s">
        <v>25</v>
      </c>
      <c r="H4038" s="2" t="s">
        <v>2</v>
      </c>
      <c r="I4038" s="2" t="s">
        <v>46</v>
      </c>
    </row>
    <row r="4039" spans="1:9" x14ac:dyDescent="0.3">
      <c r="A4039" s="3" t="s">
        <v>131</v>
      </c>
      <c r="B4039" s="3">
        <v>1</v>
      </c>
      <c r="C4039" t="s">
        <v>67</v>
      </c>
      <c r="D4039" t="s">
        <v>14</v>
      </c>
      <c r="E4039" s="2"/>
      <c r="F4039" s="3" t="s">
        <v>21</v>
      </c>
      <c r="G4039" t="s">
        <v>81</v>
      </c>
      <c r="H4039" s="3" t="s">
        <v>80</v>
      </c>
    </row>
    <row r="4040" spans="1:9" x14ac:dyDescent="0.3">
      <c r="A4040" t="s">
        <v>13</v>
      </c>
      <c r="B4040" s="5">
        <v>2.37</v>
      </c>
      <c r="C4040" t="s">
        <v>67</v>
      </c>
      <c r="D4040" t="s">
        <v>14</v>
      </c>
      <c r="F4040" t="s">
        <v>15</v>
      </c>
      <c r="G4040" t="s">
        <v>81</v>
      </c>
      <c r="H4040" t="s">
        <v>16</v>
      </c>
    </row>
    <row r="4041" spans="1:9" x14ac:dyDescent="0.3">
      <c r="A4041" t="s">
        <v>78</v>
      </c>
      <c r="B4041" s="5">
        <v>0.52</v>
      </c>
      <c r="D4041" t="s">
        <v>14</v>
      </c>
      <c r="E4041" t="s">
        <v>18</v>
      </c>
      <c r="F4041" t="s">
        <v>19</v>
      </c>
      <c r="G4041" t="s">
        <v>27</v>
      </c>
      <c r="I4041" t="s">
        <v>110</v>
      </c>
    </row>
    <row r="4042" spans="1:9" x14ac:dyDescent="0.3">
      <c r="A4042" t="s">
        <v>109</v>
      </c>
      <c r="B4042" s="5">
        <f>(2.79*10)/1000*B4040</f>
        <v>6.6123000000000001E-2</v>
      </c>
      <c r="C4042" s="3" t="s">
        <v>51</v>
      </c>
      <c r="D4042" t="s">
        <v>17</v>
      </c>
      <c r="F4042" t="s">
        <v>15</v>
      </c>
      <c r="G4042" t="s">
        <v>28</v>
      </c>
      <c r="H4042" t="s">
        <v>52</v>
      </c>
      <c r="I4042" t="s">
        <v>111</v>
      </c>
    </row>
    <row r="4043" spans="1:9" x14ac:dyDescent="0.3">
      <c r="A4043" t="s">
        <v>54</v>
      </c>
      <c r="B4043" s="5">
        <f>30/1000*B4040</f>
        <v>7.1099999999999997E-2</v>
      </c>
      <c r="C4043" s="3" t="s">
        <v>67</v>
      </c>
      <c r="D4043" t="s">
        <v>7</v>
      </c>
      <c r="F4043" t="s">
        <v>15</v>
      </c>
      <c r="G4043" t="s">
        <v>28</v>
      </c>
      <c r="H4043" t="s">
        <v>24</v>
      </c>
    </row>
    <row r="4044" spans="1:9" x14ac:dyDescent="0.3">
      <c r="A4044" t="s">
        <v>82</v>
      </c>
      <c r="B4044" s="5">
        <f>12000/1000*B4040</f>
        <v>28.44</v>
      </c>
      <c r="C4044" s="3" t="s">
        <v>51</v>
      </c>
      <c r="D4044" t="s">
        <v>14</v>
      </c>
      <c r="F4044" t="s">
        <v>15</v>
      </c>
      <c r="G4044" t="s">
        <v>28</v>
      </c>
      <c r="H4044" t="s">
        <v>84</v>
      </c>
      <c r="I4044" t="s">
        <v>113</v>
      </c>
    </row>
    <row r="4045" spans="1:9" x14ac:dyDescent="0.3">
      <c r="A4045" t="s">
        <v>112</v>
      </c>
      <c r="B4045" s="5">
        <f>50/1000*B4040</f>
        <v>0.11850000000000001</v>
      </c>
      <c r="C4045" s="3" t="s">
        <v>51</v>
      </c>
      <c r="D4045" t="s">
        <v>14</v>
      </c>
      <c r="F4045" t="s">
        <v>15</v>
      </c>
      <c r="G4045" t="s">
        <v>28</v>
      </c>
      <c r="H4045" t="s">
        <v>115</v>
      </c>
      <c r="I4045" t="s">
        <v>114</v>
      </c>
    </row>
    <row r="4046" spans="1:9" ht="15.6" x14ac:dyDescent="0.3">
      <c r="A4046" s="4" t="s">
        <v>62</v>
      </c>
      <c r="B4046" s="5">
        <f>4/1000*B4040</f>
        <v>9.4800000000000006E-3</v>
      </c>
      <c r="C4046" t="s">
        <v>67</v>
      </c>
      <c r="D4046" t="s">
        <v>14</v>
      </c>
      <c r="F4046" t="s">
        <v>15</v>
      </c>
      <c r="G4046" t="s">
        <v>28</v>
      </c>
      <c r="H4046" s="4" t="s">
        <v>62</v>
      </c>
      <c r="I4046" t="s">
        <v>122</v>
      </c>
    </row>
    <row r="4047" spans="1:9" x14ac:dyDescent="0.3">
      <c r="A4047" t="s">
        <v>117</v>
      </c>
      <c r="B4047" s="5">
        <f>45*1.25/1000*B4040</f>
        <v>0.1333125</v>
      </c>
      <c r="C4047" s="3" t="s">
        <v>51</v>
      </c>
      <c r="D4047" t="s">
        <v>14</v>
      </c>
      <c r="F4047" t="s">
        <v>15</v>
      </c>
      <c r="G4047" t="s">
        <v>28</v>
      </c>
      <c r="H4047" t="s">
        <v>118</v>
      </c>
      <c r="I4047" t="s">
        <v>123</v>
      </c>
    </row>
    <row r="4048" spans="1:9" x14ac:dyDescent="0.3">
      <c r="B4048" s="5"/>
    </row>
    <row r="4049" spans="1:9" x14ac:dyDescent="0.3">
      <c r="A4049" s="2" t="s">
        <v>0</v>
      </c>
      <c r="B4049" s="2" t="s">
        <v>132</v>
      </c>
    </row>
    <row r="4050" spans="1:9" x14ac:dyDescent="0.3">
      <c r="A4050" t="s">
        <v>1</v>
      </c>
      <c r="B4050">
        <v>1</v>
      </c>
    </row>
    <row r="4051" spans="1:9" x14ac:dyDescent="0.3">
      <c r="A4051" t="s">
        <v>2</v>
      </c>
      <c r="B4051" s="3" t="s">
        <v>149</v>
      </c>
    </row>
    <row r="4052" spans="1:9" x14ac:dyDescent="0.3">
      <c r="A4052" t="s">
        <v>4</v>
      </c>
      <c r="B4052" t="s">
        <v>5</v>
      </c>
    </row>
    <row r="4053" spans="1:9" x14ac:dyDescent="0.3">
      <c r="A4053" t="s">
        <v>6</v>
      </c>
      <c r="B4053" t="s">
        <v>14</v>
      </c>
    </row>
    <row r="4054" spans="1:9" x14ac:dyDescent="0.3">
      <c r="A4054" t="s">
        <v>11</v>
      </c>
      <c r="B4054" t="s">
        <v>67</v>
      </c>
    </row>
    <row r="4055" spans="1:9" x14ac:dyDescent="0.3">
      <c r="A4055" t="s">
        <v>46</v>
      </c>
      <c r="B4055" t="s">
        <v>136</v>
      </c>
    </row>
    <row r="4056" spans="1:9" x14ac:dyDescent="0.3">
      <c r="A4056" t="s">
        <v>26</v>
      </c>
      <c r="B4056" s="7" t="s">
        <v>120</v>
      </c>
    </row>
    <row r="4057" spans="1:9" x14ac:dyDescent="0.3">
      <c r="A4057" s="2" t="s">
        <v>8</v>
      </c>
    </row>
    <row r="4058" spans="1:9" x14ac:dyDescent="0.3">
      <c r="A4058" s="2" t="s">
        <v>9</v>
      </c>
      <c r="B4058" s="2" t="s">
        <v>10</v>
      </c>
      <c r="C4058" s="2" t="s">
        <v>11</v>
      </c>
      <c r="D4058" s="2" t="s">
        <v>6</v>
      </c>
      <c r="E4058" s="2" t="s">
        <v>12</v>
      </c>
      <c r="F4058" s="2" t="s">
        <v>4</v>
      </c>
      <c r="G4058" s="2" t="s">
        <v>25</v>
      </c>
      <c r="H4058" s="2" t="s">
        <v>2</v>
      </c>
      <c r="I4058" s="2" t="s">
        <v>46</v>
      </c>
    </row>
    <row r="4059" spans="1:9" x14ac:dyDescent="0.3">
      <c r="A4059" s="3" t="s">
        <v>132</v>
      </c>
      <c r="B4059" s="3">
        <v>1</v>
      </c>
      <c r="C4059" t="s">
        <v>67</v>
      </c>
      <c r="D4059" t="s">
        <v>14</v>
      </c>
      <c r="E4059" s="2"/>
      <c r="F4059" s="3" t="s">
        <v>21</v>
      </c>
      <c r="G4059" t="s">
        <v>81</v>
      </c>
      <c r="H4059" s="3" t="s">
        <v>149</v>
      </c>
    </row>
    <row r="4060" spans="1:9" x14ac:dyDescent="0.3">
      <c r="A4060" t="s">
        <v>13</v>
      </c>
      <c r="B4060" s="5">
        <v>1.34</v>
      </c>
      <c r="C4060" t="s">
        <v>67</v>
      </c>
      <c r="D4060" t="s">
        <v>14</v>
      </c>
      <c r="F4060" t="s">
        <v>15</v>
      </c>
      <c r="G4060" t="s">
        <v>81</v>
      </c>
      <c r="H4060" t="s">
        <v>16</v>
      </c>
    </row>
    <row r="4061" spans="1:9" x14ac:dyDescent="0.3">
      <c r="A4061" t="s">
        <v>138</v>
      </c>
      <c r="B4061" s="5">
        <v>1.06</v>
      </c>
      <c r="D4061" t="s">
        <v>14</v>
      </c>
      <c r="E4061" t="s">
        <v>139</v>
      </c>
      <c r="F4061" t="s">
        <v>19</v>
      </c>
      <c r="G4061" t="s">
        <v>27</v>
      </c>
      <c r="I4061" t="s">
        <v>110</v>
      </c>
    </row>
    <row r="4062" spans="1:9" x14ac:dyDescent="0.3">
      <c r="A4062" t="s">
        <v>109</v>
      </c>
      <c r="B4062" s="5">
        <f>(2.79*10)/1000*B4060</f>
        <v>3.7386000000000003E-2</v>
      </c>
      <c r="C4062" s="3" t="s">
        <v>51</v>
      </c>
      <c r="D4062" t="s">
        <v>17</v>
      </c>
      <c r="F4062" t="s">
        <v>15</v>
      </c>
      <c r="G4062" t="s">
        <v>28</v>
      </c>
      <c r="H4062" t="s">
        <v>52</v>
      </c>
      <c r="I4062" t="s">
        <v>111</v>
      </c>
    </row>
    <row r="4063" spans="1:9" x14ac:dyDescent="0.3">
      <c r="A4063" t="s">
        <v>54</v>
      </c>
      <c r="B4063" s="5">
        <f>30/1000*B4060</f>
        <v>4.02E-2</v>
      </c>
      <c r="C4063" s="3" t="s">
        <v>67</v>
      </c>
      <c r="D4063" t="s">
        <v>7</v>
      </c>
      <c r="F4063" t="s">
        <v>15</v>
      </c>
      <c r="G4063" t="s">
        <v>28</v>
      </c>
      <c r="H4063" t="s">
        <v>24</v>
      </c>
    </row>
    <row r="4064" spans="1:9" x14ac:dyDescent="0.3">
      <c r="A4064" t="s">
        <v>82</v>
      </c>
      <c r="B4064" s="5">
        <f>12000/1000*B4060</f>
        <v>16.080000000000002</v>
      </c>
      <c r="C4064" s="3" t="s">
        <v>51</v>
      </c>
      <c r="D4064" t="s">
        <v>14</v>
      </c>
      <c r="F4064" t="s">
        <v>15</v>
      </c>
      <c r="G4064" t="s">
        <v>28</v>
      </c>
      <c r="H4064" t="s">
        <v>84</v>
      </c>
      <c r="I4064" t="s">
        <v>113</v>
      </c>
    </row>
    <row r="4065" spans="1:9" x14ac:dyDescent="0.3">
      <c r="A4065" t="s">
        <v>112</v>
      </c>
      <c r="B4065" s="5">
        <f>50/1000*B4060</f>
        <v>6.7000000000000004E-2</v>
      </c>
      <c r="C4065" s="3" t="s">
        <v>51</v>
      </c>
      <c r="D4065" t="s">
        <v>14</v>
      </c>
      <c r="F4065" t="s">
        <v>15</v>
      </c>
      <c r="G4065" t="s">
        <v>28</v>
      </c>
      <c r="H4065" t="s">
        <v>115</v>
      </c>
      <c r="I4065" t="s">
        <v>114</v>
      </c>
    </row>
    <row r="4066" spans="1:9" ht="15.6" x14ac:dyDescent="0.3">
      <c r="A4066" s="4" t="s">
        <v>62</v>
      </c>
      <c r="B4066" s="5">
        <f>4/1000*B4060</f>
        <v>5.3600000000000002E-3</v>
      </c>
      <c r="C4066" t="s">
        <v>67</v>
      </c>
      <c r="D4066" t="s">
        <v>14</v>
      </c>
      <c r="F4066" t="s">
        <v>15</v>
      </c>
      <c r="G4066" t="s">
        <v>28</v>
      </c>
      <c r="H4066" s="4" t="s">
        <v>62</v>
      </c>
      <c r="I4066" t="s">
        <v>122</v>
      </c>
    </row>
    <row r="4067" spans="1:9" x14ac:dyDescent="0.3">
      <c r="A4067" t="s">
        <v>117</v>
      </c>
      <c r="B4067" s="5">
        <f>45*1.25/1000*B4060</f>
        <v>7.5375000000000011E-2</v>
      </c>
      <c r="C4067" s="3" t="s">
        <v>51</v>
      </c>
      <c r="D4067" t="s">
        <v>14</v>
      </c>
      <c r="F4067" t="s">
        <v>15</v>
      </c>
      <c r="G4067" t="s">
        <v>28</v>
      </c>
      <c r="H4067" t="s">
        <v>118</v>
      </c>
      <c r="I4067" t="s">
        <v>123</v>
      </c>
    </row>
    <row r="4068" spans="1:9" x14ac:dyDescent="0.3">
      <c r="B4068" s="5"/>
    </row>
    <row r="4069" spans="1:9" x14ac:dyDescent="0.3">
      <c r="A4069" s="2" t="s">
        <v>0</v>
      </c>
      <c r="B4069" s="2" t="s">
        <v>133</v>
      </c>
    </row>
    <row r="4070" spans="1:9" x14ac:dyDescent="0.3">
      <c r="A4070" t="s">
        <v>1</v>
      </c>
      <c r="B4070">
        <v>1</v>
      </c>
    </row>
    <row r="4071" spans="1:9" x14ac:dyDescent="0.3">
      <c r="A4071" t="s">
        <v>2</v>
      </c>
      <c r="B4071" s="3" t="s">
        <v>150</v>
      </c>
    </row>
    <row r="4072" spans="1:9" x14ac:dyDescent="0.3">
      <c r="A4072" t="s">
        <v>4</v>
      </c>
      <c r="B4072" t="s">
        <v>5</v>
      </c>
    </row>
    <row r="4073" spans="1:9" x14ac:dyDescent="0.3">
      <c r="A4073" t="s">
        <v>6</v>
      </c>
      <c r="B4073" t="s">
        <v>14</v>
      </c>
    </row>
    <row r="4074" spans="1:9" x14ac:dyDescent="0.3">
      <c r="A4074" t="s">
        <v>11</v>
      </c>
      <c r="B4074" t="s">
        <v>67</v>
      </c>
    </row>
    <row r="4075" spans="1:9" x14ac:dyDescent="0.3">
      <c r="A4075" t="s">
        <v>46</v>
      </c>
      <c r="B4075" t="s">
        <v>137</v>
      </c>
    </row>
    <row r="4076" spans="1:9" x14ac:dyDescent="0.3">
      <c r="A4076" t="s">
        <v>26</v>
      </c>
      <c r="B4076" s="7" t="s">
        <v>120</v>
      </c>
    </row>
    <row r="4077" spans="1:9" x14ac:dyDescent="0.3">
      <c r="A4077" s="2" t="s">
        <v>8</v>
      </c>
    </row>
    <row r="4078" spans="1:9" x14ac:dyDescent="0.3">
      <c r="A4078" s="2" t="s">
        <v>9</v>
      </c>
      <c r="B4078" s="2" t="s">
        <v>10</v>
      </c>
      <c r="C4078" s="2" t="s">
        <v>11</v>
      </c>
      <c r="D4078" s="2" t="s">
        <v>6</v>
      </c>
      <c r="E4078" s="2" t="s">
        <v>12</v>
      </c>
      <c r="F4078" s="2" t="s">
        <v>4</v>
      </c>
      <c r="G4078" s="2" t="s">
        <v>25</v>
      </c>
      <c r="H4078" s="2" t="s">
        <v>2</v>
      </c>
      <c r="I4078" s="2" t="s">
        <v>46</v>
      </c>
    </row>
    <row r="4079" spans="1:9" x14ac:dyDescent="0.3">
      <c r="A4079" s="3" t="s">
        <v>132</v>
      </c>
      <c r="B4079" s="3">
        <v>1</v>
      </c>
      <c r="C4079" t="s">
        <v>67</v>
      </c>
      <c r="D4079" t="s">
        <v>14</v>
      </c>
      <c r="E4079" s="2"/>
      <c r="F4079" s="3" t="s">
        <v>21</v>
      </c>
      <c r="G4079" t="s">
        <v>81</v>
      </c>
      <c r="H4079" s="3" t="s">
        <v>150</v>
      </c>
    </row>
    <row r="4080" spans="1:9" x14ac:dyDescent="0.3">
      <c r="A4080" t="s">
        <v>13</v>
      </c>
      <c r="B4080" s="5">
        <v>1.34</v>
      </c>
      <c r="C4080" t="s">
        <v>67</v>
      </c>
      <c r="D4080" t="s">
        <v>14</v>
      </c>
      <c r="F4080" t="s">
        <v>15</v>
      </c>
      <c r="G4080" t="s">
        <v>81</v>
      </c>
      <c r="H4080" t="s">
        <v>16</v>
      </c>
    </row>
    <row r="4081" spans="1:9" x14ac:dyDescent="0.3">
      <c r="A4081" t="s">
        <v>138</v>
      </c>
      <c r="B4081" s="5">
        <v>1.06</v>
      </c>
      <c r="D4081" t="s">
        <v>14</v>
      </c>
      <c r="E4081" t="s">
        <v>139</v>
      </c>
      <c r="F4081" t="s">
        <v>19</v>
      </c>
      <c r="G4081" t="s">
        <v>27</v>
      </c>
      <c r="I4081" t="s">
        <v>110</v>
      </c>
    </row>
    <row r="4082" spans="1:9" x14ac:dyDescent="0.3">
      <c r="A4082" t="s">
        <v>109</v>
      </c>
      <c r="B4082" s="5">
        <f>(2.79*10)/1000*B4080</f>
        <v>3.7386000000000003E-2</v>
      </c>
      <c r="C4082" s="3" t="s">
        <v>51</v>
      </c>
      <c r="D4082" t="s">
        <v>17</v>
      </c>
      <c r="F4082" t="s">
        <v>15</v>
      </c>
      <c r="G4082" t="s">
        <v>28</v>
      </c>
      <c r="H4082" t="s">
        <v>52</v>
      </c>
      <c r="I4082" t="s">
        <v>111</v>
      </c>
    </row>
    <row r="4083" spans="1:9" x14ac:dyDescent="0.3">
      <c r="A4083" t="s">
        <v>54</v>
      </c>
      <c r="B4083" s="5">
        <f>30/1000*B4080</f>
        <v>4.02E-2</v>
      </c>
      <c r="C4083" s="3" t="s">
        <v>67</v>
      </c>
      <c r="D4083" t="s">
        <v>7</v>
      </c>
      <c r="F4083" t="s">
        <v>15</v>
      </c>
      <c r="G4083" t="s">
        <v>28</v>
      </c>
      <c r="H4083" t="s">
        <v>24</v>
      </c>
    </row>
    <row r="4084" spans="1:9" x14ac:dyDescent="0.3">
      <c r="A4084" t="s">
        <v>82</v>
      </c>
      <c r="B4084" s="5">
        <f>12000/1000*B4080</f>
        <v>16.080000000000002</v>
      </c>
      <c r="C4084" s="3" t="s">
        <v>51</v>
      </c>
      <c r="D4084" t="s">
        <v>14</v>
      </c>
      <c r="F4084" t="s">
        <v>15</v>
      </c>
      <c r="G4084" t="s">
        <v>28</v>
      </c>
      <c r="H4084" t="s">
        <v>84</v>
      </c>
      <c r="I4084" t="s">
        <v>113</v>
      </c>
    </row>
    <row r="4085" spans="1:9" x14ac:dyDescent="0.3">
      <c r="A4085" t="s">
        <v>112</v>
      </c>
      <c r="B4085" s="5">
        <f>50/1000*B4080</f>
        <v>6.7000000000000004E-2</v>
      </c>
      <c r="C4085" s="3" t="s">
        <v>51</v>
      </c>
      <c r="D4085" t="s">
        <v>14</v>
      </c>
      <c r="F4085" t="s">
        <v>15</v>
      </c>
      <c r="G4085" t="s">
        <v>28</v>
      </c>
      <c r="H4085" t="s">
        <v>115</v>
      </c>
      <c r="I4085" t="s">
        <v>114</v>
      </c>
    </row>
    <row r="4086" spans="1:9" ht="15.6" x14ac:dyDescent="0.3">
      <c r="A4086" s="4" t="s">
        <v>62</v>
      </c>
      <c r="B4086" s="5">
        <f>4/1000*B4080</f>
        <v>5.3600000000000002E-3</v>
      </c>
      <c r="C4086" t="s">
        <v>67</v>
      </c>
      <c r="D4086" t="s">
        <v>14</v>
      </c>
      <c r="F4086" t="s">
        <v>15</v>
      </c>
      <c r="G4086" t="s">
        <v>28</v>
      </c>
      <c r="H4086" s="4" t="s">
        <v>62</v>
      </c>
      <c r="I4086" t="s">
        <v>122</v>
      </c>
    </row>
    <row r="4087" spans="1:9" x14ac:dyDescent="0.3">
      <c r="A4087" t="s">
        <v>117</v>
      </c>
      <c r="B4087" s="5">
        <f>45*1.25/1000*B4080</f>
        <v>7.5375000000000011E-2</v>
      </c>
      <c r="C4087" s="3" t="s">
        <v>51</v>
      </c>
      <c r="D4087" t="s">
        <v>14</v>
      </c>
      <c r="F4087" t="s">
        <v>15</v>
      </c>
      <c r="G4087" t="s">
        <v>28</v>
      </c>
      <c r="H4087" t="s">
        <v>118</v>
      </c>
      <c r="I4087" t="s">
        <v>123</v>
      </c>
    </row>
    <row r="4088" spans="1:9" x14ac:dyDescent="0.3">
      <c r="B4088" s="5"/>
    </row>
    <row r="4089" spans="1:9" x14ac:dyDescent="0.3">
      <c r="A4089" s="2" t="s">
        <v>0</v>
      </c>
      <c r="B4089" s="2" t="s">
        <v>140</v>
      </c>
    </row>
    <row r="4090" spans="1:9" x14ac:dyDescent="0.3">
      <c r="A4090" t="s">
        <v>1</v>
      </c>
      <c r="B4090">
        <v>1</v>
      </c>
    </row>
    <row r="4091" spans="1:9" x14ac:dyDescent="0.3">
      <c r="A4091" t="s">
        <v>2</v>
      </c>
      <c r="B4091" s="3" t="s">
        <v>80</v>
      </c>
    </row>
    <row r="4092" spans="1:9" x14ac:dyDescent="0.3">
      <c r="A4092" t="s">
        <v>4</v>
      </c>
      <c r="B4092" t="s">
        <v>5</v>
      </c>
    </row>
    <row r="4093" spans="1:9" x14ac:dyDescent="0.3">
      <c r="A4093" t="s">
        <v>6</v>
      </c>
      <c r="B4093" t="s">
        <v>14</v>
      </c>
    </row>
    <row r="4094" spans="1:9" x14ac:dyDescent="0.3">
      <c r="A4094" t="s">
        <v>11</v>
      </c>
      <c r="B4094" t="s">
        <v>67</v>
      </c>
    </row>
    <row r="4095" spans="1:9" x14ac:dyDescent="0.3">
      <c r="A4095" t="s">
        <v>46</v>
      </c>
      <c r="B4095" t="s">
        <v>144</v>
      </c>
    </row>
    <row r="4096" spans="1:9" x14ac:dyDescent="0.3">
      <c r="A4096" t="s">
        <v>26</v>
      </c>
      <c r="B4096" s="7" t="s">
        <v>120</v>
      </c>
    </row>
    <row r="4097" spans="1:9" x14ac:dyDescent="0.3">
      <c r="A4097" s="2" t="s">
        <v>8</v>
      </c>
    </row>
    <row r="4098" spans="1:9" x14ac:dyDescent="0.3">
      <c r="A4098" s="2" t="s">
        <v>9</v>
      </c>
      <c r="B4098" s="2" t="s">
        <v>10</v>
      </c>
      <c r="C4098" s="2" t="s">
        <v>11</v>
      </c>
      <c r="D4098" s="2" t="s">
        <v>6</v>
      </c>
      <c r="E4098" s="2" t="s">
        <v>12</v>
      </c>
      <c r="F4098" s="2" t="s">
        <v>4</v>
      </c>
      <c r="G4098" s="2" t="s">
        <v>25</v>
      </c>
      <c r="H4098" s="2" t="s">
        <v>2</v>
      </c>
      <c r="I4098" s="2" t="s">
        <v>46</v>
      </c>
    </row>
    <row r="4099" spans="1:9" x14ac:dyDescent="0.3">
      <c r="A4099" s="3" t="s">
        <v>140</v>
      </c>
      <c r="B4099" s="3">
        <v>1</v>
      </c>
      <c r="C4099" t="s">
        <v>67</v>
      </c>
      <c r="D4099" t="s">
        <v>14</v>
      </c>
      <c r="E4099" s="2"/>
      <c r="F4099" s="3" t="s">
        <v>21</v>
      </c>
      <c r="G4099" t="s">
        <v>81</v>
      </c>
      <c r="H4099" s="3" t="s">
        <v>80</v>
      </c>
    </row>
    <row r="4100" spans="1:9" x14ac:dyDescent="0.3">
      <c r="A4100" t="s">
        <v>13</v>
      </c>
      <c r="B4100" s="5">
        <v>2.2799999999999998</v>
      </c>
      <c r="C4100" t="s">
        <v>67</v>
      </c>
      <c r="D4100" t="s">
        <v>14</v>
      </c>
      <c r="F4100" t="s">
        <v>15</v>
      </c>
      <c r="G4100" t="s">
        <v>81</v>
      </c>
      <c r="H4100" t="s">
        <v>16</v>
      </c>
    </row>
    <row r="4101" spans="1:9" x14ac:dyDescent="0.3">
      <c r="A4101" t="s">
        <v>78</v>
      </c>
      <c r="B4101" s="5">
        <v>0.38</v>
      </c>
      <c r="D4101" t="s">
        <v>14</v>
      </c>
      <c r="E4101" t="s">
        <v>18</v>
      </c>
      <c r="F4101" t="s">
        <v>19</v>
      </c>
      <c r="G4101" t="s">
        <v>27</v>
      </c>
      <c r="I4101" t="s">
        <v>110</v>
      </c>
    </row>
    <row r="4102" spans="1:9" x14ac:dyDescent="0.3">
      <c r="A4102" t="s">
        <v>109</v>
      </c>
      <c r="B4102" s="5">
        <f>(2.79*318)/1000*B4100</f>
        <v>2.0228615999999997</v>
      </c>
      <c r="C4102" s="3" t="s">
        <v>51</v>
      </c>
      <c r="D4102" t="s">
        <v>17</v>
      </c>
      <c r="F4102" t="s">
        <v>15</v>
      </c>
      <c r="G4102" t="s">
        <v>28</v>
      </c>
      <c r="H4102" t="s">
        <v>52</v>
      </c>
      <c r="I4102" t="s">
        <v>111</v>
      </c>
    </row>
    <row r="4103" spans="1:9" x14ac:dyDescent="0.3">
      <c r="A4103" t="s">
        <v>54</v>
      </c>
      <c r="B4103" s="5">
        <f>18.4/1000*B4100</f>
        <v>4.1951999999999996E-2</v>
      </c>
      <c r="C4103" s="3" t="s">
        <v>67</v>
      </c>
      <c r="D4103" t="s">
        <v>7</v>
      </c>
      <c r="F4103" t="s">
        <v>15</v>
      </c>
      <c r="G4103" t="s">
        <v>28</v>
      </c>
      <c r="H4103" t="s">
        <v>24</v>
      </c>
    </row>
    <row r="4104" spans="1:9" x14ac:dyDescent="0.3">
      <c r="A4104" t="s">
        <v>82</v>
      </c>
      <c r="B4104" s="5">
        <f>20000/1000*B4100</f>
        <v>45.599999999999994</v>
      </c>
      <c r="C4104" s="3" t="s">
        <v>51</v>
      </c>
      <c r="D4104" t="s">
        <v>14</v>
      </c>
      <c r="F4104" t="s">
        <v>15</v>
      </c>
      <c r="G4104" t="s">
        <v>28</v>
      </c>
      <c r="H4104" t="s">
        <v>84</v>
      </c>
      <c r="I4104" t="s">
        <v>113</v>
      </c>
    </row>
    <row r="4105" spans="1:9" x14ac:dyDescent="0.3">
      <c r="A4105" t="s">
        <v>112</v>
      </c>
      <c r="B4105" s="5">
        <f>200/1000*B4100</f>
        <v>0.45599999999999996</v>
      </c>
      <c r="C4105" s="3" t="s">
        <v>51</v>
      </c>
      <c r="D4105" t="s">
        <v>14</v>
      </c>
      <c r="F4105" t="s">
        <v>15</v>
      </c>
      <c r="G4105" t="s">
        <v>28</v>
      </c>
      <c r="H4105" t="s">
        <v>115</v>
      </c>
      <c r="I4105" t="s">
        <v>114</v>
      </c>
    </row>
    <row r="4106" spans="1:9" ht="15.6" x14ac:dyDescent="0.3">
      <c r="A4106" s="4" t="s">
        <v>62</v>
      </c>
      <c r="B4106" s="5">
        <f>4/1000*B4100</f>
        <v>9.1199999999999996E-3</v>
      </c>
      <c r="C4106" t="s">
        <v>67</v>
      </c>
      <c r="D4106" t="s">
        <v>14</v>
      </c>
      <c r="F4106" t="s">
        <v>15</v>
      </c>
      <c r="G4106" t="s">
        <v>28</v>
      </c>
      <c r="H4106" s="4" t="s">
        <v>62</v>
      </c>
      <c r="I4106" t="s">
        <v>122</v>
      </c>
    </row>
    <row r="4107" spans="1:9" x14ac:dyDescent="0.3">
      <c r="A4107" t="s">
        <v>117</v>
      </c>
      <c r="B4107" s="5">
        <f>46*1.25/1000*B4100</f>
        <v>0.13109999999999999</v>
      </c>
      <c r="C4107" s="3" t="s">
        <v>51</v>
      </c>
      <c r="D4107" t="s">
        <v>14</v>
      </c>
      <c r="F4107" t="s">
        <v>15</v>
      </c>
      <c r="G4107" t="s">
        <v>28</v>
      </c>
      <c r="H4107" t="s">
        <v>118</v>
      </c>
      <c r="I4107" t="s">
        <v>123</v>
      </c>
    </row>
    <row r="4108" spans="1:9" x14ac:dyDescent="0.3">
      <c r="B4108" s="5"/>
    </row>
    <row r="4109" spans="1:9" x14ac:dyDescent="0.3">
      <c r="A4109" s="2" t="s">
        <v>0</v>
      </c>
      <c r="B4109" s="2" t="s">
        <v>141</v>
      </c>
    </row>
    <row r="4110" spans="1:9" x14ac:dyDescent="0.3">
      <c r="A4110" t="s">
        <v>1</v>
      </c>
      <c r="B4110">
        <v>1</v>
      </c>
    </row>
    <row r="4111" spans="1:9" x14ac:dyDescent="0.3">
      <c r="A4111" t="s">
        <v>2</v>
      </c>
      <c r="B4111" s="3" t="s">
        <v>151</v>
      </c>
    </row>
    <row r="4112" spans="1:9" x14ac:dyDescent="0.3">
      <c r="A4112" t="s">
        <v>4</v>
      </c>
      <c r="B4112" t="s">
        <v>5</v>
      </c>
    </row>
    <row r="4113" spans="1:9" x14ac:dyDescent="0.3">
      <c r="A4113" t="s">
        <v>6</v>
      </c>
      <c r="B4113" t="s">
        <v>14</v>
      </c>
    </row>
    <row r="4114" spans="1:9" x14ac:dyDescent="0.3">
      <c r="A4114" t="s">
        <v>11</v>
      </c>
      <c r="B4114" t="s">
        <v>67</v>
      </c>
    </row>
    <row r="4115" spans="1:9" x14ac:dyDescent="0.3">
      <c r="A4115" t="s">
        <v>46</v>
      </c>
      <c r="B4115" t="s">
        <v>145</v>
      </c>
    </row>
    <row r="4116" spans="1:9" x14ac:dyDescent="0.3">
      <c r="A4116" t="s">
        <v>26</v>
      </c>
      <c r="B4116" s="7" t="s">
        <v>120</v>
      </c>
    </row>
    <row r="4117" spans="1:9" x14ac:dyDescent="0.3">
      <c r="A4117" s="2" t="s">
        <v>8</v>
      </c>
    </row>
    <row r="4118" spans="1:9" x14ac:dyDescent="0.3">
      <c r="A4118" s="2" t="s">
        <v>9</v>
      </c>
      <c r="B4118" s="2" t="s">
        <v>10</v>
      </c>
      <c r="C4118" s="2" t="s">
        <v>11</v>
      </c>
      <c r="D4118" s="2" t="s">
        <v>6</v>
      </c>
      <c r="E4118" s="2" t="s">
        <v>12</v>
      </c>
      <c r="F4118" s="2" t="s">
        <v>4</v>
      </c>
      <c r="G4118" s="2" t="s">
        <v>25</v>
      </c>
      <c r="H4118" s="2" t="s">
        <v>2</v>
      </c>
      <c r="I4118" s="2" t="s">
        <v>46</v>
      </c>
    </row>
    <row r="4119" spans="1:9" x14ac:dyDescent="0.3">
      <c r="A4119" s="3" t="s">
        <v>141</v>
      </c>
      <c r="B4119" s="3">
        <v>1</v>
      </c>
      <c r="C4119" t="s">
        <v>67</v>
      </c>
      <c r="D4119" t="s">
        <v>14</v>
      </c>
      <c r="E4119" s="2"/>
      <c r="F4119" s="3" t="s">
        <v>21</v>
      </c>
      <c r="G4119" t="s">
        <v>81</v>
      </c>
      <c r="H4119" s="3" t="s">
        <v>151</v>
      </c>
    </row>
    <row r="4120" spans="1:9" x14ac:dyDescent="0.3">
      <c r="A4120" t="s">
        <v>13</v>
      </c>
      <c r="B4120" s="5">
        <v>2.44</v>
      </c>
      <c r="C4120" t="s">
        <v>67</v>
      </c>
      <c r="D4120" t="s">
        <v>14</v>
      </c>
      <c r="F4120" t="s">
        <v>15</v>
      </c>
      <c r="G4120" t="s">
        <v>81</v>
      </c>
      <c r="H4120" t="s">
        <v>16</v>
      </c>
    </row>
    <row r="4121" spans="1:9" x14ac:dyDescent="0.3">
      <c r="A4121" t="s">
        <v>78</v>
      </c>
      <c r="B4121" s="5">
        <v>0.79</v>
      </c>
      <c r="D4121" t="s">
        <v>14</v>
      </c>
      <c r="E4121" t="s">
        <v>18</v>
      </c>
      <c r="F4121" t="s">
        <v>19</v>
      </c>
      <c r="G4121" t="s">
        <v>27</v>
      </c>
      <c r="I4121" t="s">
        <v>110</v>
      </c>
    </row>
    <row r="4122" spans="1:9" x14ac:dyDescent="0.3">
      <c r="A4122" t="s">
        <v>109</v>
      </c>
      <c r="B4122" s="5">
        <f>(2.79*318)/1000*B4120</f>
        <v>2.1648168000000001</v>
      </c>
      <c r="C4122" s="3" t="s">
        <v>51</v>
      </c>
      <c r="D4122" t="s">
        <v>17</v>
      </c>
      <c r="F4122" t="s">
        <v>15</v>
      </c>
      <c r="G4122" t="s">
        <v>28</v>
      </c>
      <c r="H4122" t="s">
        <v>52</v>
      </c>
      <c r="I4122" t="s">
        <v>111</v>
      </c>
    </row>
    <row r="4123" spans="1:9" x14ac:dyDescent="0.3">
      <c r="A4123" t="s">
        <v>54</v>
      </c>
      <c r="B4123" s="5">
        <f>18.4/1000*B4120</f>
        <v>4.4895999999999998E-2</v>
      </c>
      <c r="C4123" s="3" t="s">
        <v>67</v>
      </c>
      <c r="D4123" t="s">
        <v>7</v>
      </c>
      <c r="F4123" t="s">
        <v>15</v>
      </c>
      <c r="G4123" t="s">
        <v>28</v>
      </c>
      <c r="H4123" t="s">
        <v>24</v>
      </c>
    </row>
    <row r="4124" spans="1:9" x14ac:dyDescent="0.3">
      <c r="A4124" t="s">
        <v>82</v>
      </c>
      <c r="B4124" s="5">
        <f>20000/1000*B4120</f>
        <v>48.8</v>
      </c>
      <c r="C4124" s="3" t="s">
        <v>51</v>
      </c>
      <c r="D4124" t="s">
        <v>14</v>
      </c>
      <c r="F4124" t="s">
        <v>15</v>
      </c>
      <c r="G4124" t="s">
        <v>28</v>
      </c>
      <c r="H4124" t="s">
        <v>84</v>
      </c>
      <c r="I4124" t="s">
        <v>113</v>
      </c>
    </row>
    <row r="4125" spans="1:9" x14ac:dyDescent="0.3">
      <c r="A4125" t="s">
        <v>112</v>
      </c>
      <c r="B4125" s="5">
        <f>200/1000*B4120</f>
        <v>0.48799999999999999</v>
      </c>
      <c r="C4125" s="3" t="s">
        <v>51</v>
      </c>
      <c r="D4125" t="s">
        <v>14</v>
      </c>
      <c r="F4125" t="s">
        <v>15</v>
      </c>
      <c r="G4125" t="s">
        <v>28</v>
      </c>
      <c r="H4125" t="s">
        <v>115</v>
      </c>
      <c r="I4125" t="s">
        <v>114</v>
      </c>
    </row>
    <row r="4126" spans="1:9" ht="15.6" x14ac:dyDescent="0.3">
      <c r="A4126" s="4" t="s">
        <v>62</v>
      </c>
      <c r="B4126" s="5">
        <f>4/1000*B4120</f>
        <v>9.7599999999999996E-3</v>
      </c>
      <c r="C4126" t="s">
        <v>67</v>
      </c>
      <c r="D4126" t="s">
        <v>14</v>
      </c>
      <c r="F4126" t="s">
        <v>15</v>
      </c>
      <c r="G4126" t="s">
        <v>28</v>
      </c>
      <c r="H4126" s="4" t="s">
        <v>62</v>
      </c>
      <c r="I4126" t="s">
        <v>122</v>
      </c>
    </row>
    <row r="4127" spans="1:9" x14ac:dyDescent="0.3">
      <c r="A4127" t="s">
        <v>117</v>
      </c>
      <c r="B4127" s="5">
        <f>46*1.25/1000*B4120</f>
        <v>0.14030000000000001</v>
      </c>
      <c r="C4127" s="3" t="s">
        <v>51</v>
      </c>
      <c r="D4127" t="s">
        <v>14</v>
      </c>
      <c r="F4127" t="s">
        <v>15</v>
      </c>
      <c r="G4127" t="s">
        <v>28</v>
      </c>
      <c r="H4127" t="s">
        <v>118</v>
      </c>
      <c r="I4127" t="s">
        <v>123</v>
      </c>
    </row>
    <row r="4128" spans="1:9" x14ac:dyDescent="0.3">
      <c r="B4128" s="5"/>
    </row>
    <row r="4129" spans="1:9" x14ac:dyDescent="0.3">
      <c r="A4129" s="2" t="s">
        <v>0</v>
      </c>
      <c r="B4129" s="2" t="s">
        <v>142</v>
      </c>
    </row>
    <row r="4130" spans="1:9" x14ac:dyDescent="0.3">
      <c r="A4130" t="s">
        <v>1</v>
      </c>
      <c r="B4130">
        <v>1</v>
      </c>
    </row>
    <row r="4131" spans="1:9" x14ac:dyDescent="0.3">
      <c r="A4131" t="s">
        <v>2</v>
      </c>
      <c r="B4131" s="3" t="s">
        <v>80</v>
      </c>
    </row>
    <row r="4132" spans="1:9" x14ac:dyDescent="0.3">
      <c r="A4132" t="s">
        <v>4</v>
      </c>
      <c r="B4132" t="s">
        <v>5</v>
      </c>
    </row>
    <row r="4133" spans="1:9" x14ac:dyDescent="0.3">
      <c r="A4133" t="s">
        <v>6</v>
      </c>
      <c r="B4133" t="s">
        <v>14</v>
      </c>
    </row>
    <row r="4134" spans="1:9" x14ac:dyDescent="0.3">
      <c r="A4134" t="s">
        <v>11</v>
      </c>
      <c r="B4134" t="s">
        <v>67</v>
      </c>
    </row>
    <row r="4135" spans="1:9" x14ac:dyDescent="0.3">
      <c r="A4135" t="s">
        <v>46</v>
      </c>
      <c r="B4135" t="s">
        <v>146</v>
      </c>
    </row>
    <row r="4136" spans="1:9" x14ac:dyDescent="0.3">
      <c r="A4136" t="s">
        <v>26</v>
      </c>
      <c r="B4136" s="7" t="s">
        <v>120</v>
      </c>
    </row>
    <row r="4137" spans="1:9" x14ac:dyDescent="0.3">
      <c r="A4137" s="2" t="s">
        <v>8</v>
      </c>
    </row>
    <row r="4138" spans="1:9" x14ac:dyDescent="0.3">
      <c r="A4138" s="2" t="s">
        <v>9</v>
      </c>
      <c r="B4138" s="2" t="s">
        <v>10</v>
      </c>
      <c r="C4138" s="2" t="s">
        <v>11</v>
      </c>
      <c r="D4138" s="2" t="s">
        <v>6</v>
      </c>
      <c r="E4138" s="2" t="s">
        <v>12</v>
      </c>
      <c r="F4138" s="2" t="s">
        <v>4</v>
      </c>
      <c r="G4138" s="2" t="s">
        <v>25</v>
      </c>
      <c r="H4138" s="2" t="s">
        <v>2</v>
      </c>
      <c r="I4138" s="2" t="s">
        <v>46</v>
      </c>
    </row>
    <row r="4139" spans="1:9" x14ac:dyDescent="0.3">
      <c r="A4139" s="3" t="s">
        <v>142</v>
      </c>
      <c r="B4139" s="3">
        <v>1</v>
      </c>
      <c r="C4139" t="s">
        <v>67</v>
      </c>
      <c r="D4139" t="s">
        <v>14</v>
      </c>
      <c r="E4139" s="2"/>
      <c r="F4139" s="3" t="s">
        <v>21</v>
      </c>
      <c r="G4139" t="s">
        <v>81</v>
      </c>
      <c r="H4139" s="3" t="s">
        <v>80</v>
      </c>
    </row>
    <row r="4140" spans="1:9" x14ac:dyDescent="0.3">
      <c r="A4140" t="s">
        <v>13</v>
      </c>
      <c r="B4140" s="5">
        <v>2.37</v>
      </c>
      <c r="C4140" t="s">
        <v>67</v>
      </c>
      <c r="D4140" t="s">
        <v>14</v>
      </c>
      <c r="F4140" t="s">
        <v>15</v>
      </c>
      <c r="G4140" t="s">
        <v>81</v>
      </c>
      <c r="H4140" t="s">
        <v>16</v>
      </c>
    </row>
    <row r="4141" spans="1:9" x14ac:dyDescent="0.3">
      <c r="A4141" t="s">
        <v>78</v>
      </c>
      <c r="B4141" s="5">
        <v>0.52</v>
      </c>
      <c r="D4141" t="s">
        <v>14</v>
      </c>
      <c r="E4141" t="s">
        <v>18</v>
      </c>
      <c r="F4141" t="s">
        <v>19</v>
      </c>
      <c r="G4141" t="s">
        <v>27</v>
      </c>
      <c r="I4141" t="s">
        <v>110</v>
      </c>
    </row>
    <row r="4142" spans="1:9" x14ac:dyDescent="0.3">
      <c r="A4142" t="s">
        <v>109</v>
      </c>
      <c r="B4142" s="5">
        <f>(2.79*318)/1000*B4140</f>
        <v>2.1027114</v>
      </c>
      <c r="C4142" s="3" t="s">
        <v>51</v>
      </c>
      <c r="D4142" t="s">
        <v>17</v>
      </c>
      <c r="F4142" t="s">
        <v>15</v>
      </c>
      <c r="G4142" t="s">
        <v>28</v>
      </c>
      <c r="H4142" t="s">
        <v>52</v>
      </c>
      <c r="I4142" t="s">
        <v>111</v>
      </c>
    </row>
    <row r="4143" spans="1:9" x14ac:dyDescent="0.3">
      <c r="A4143" t="s">
        <v>54</v>
      </c>
      <c r="B4143" s="5">
        <f>18.4/1000*B4140</f>
        <v>4.3608000000000001E-2</v>
      </c>
      <c r="C4143" s="3" t="s">
        <v>67</v>
      </c>
      <c r="D4143" t="s">
        <v>7</v>
      </c>
      <c r="F4143" t="s">
        <v>15</v>
      </c>
      <c r="G4143" t="s">
        <v>28</v>
      </c>
      <c r="H4143" t="s">
        <v>24</v>
      </c>
    </row>
    <row r="4144" spans="1:9" x14ac:dyDescent="0.3">
      <c r="A4144" t="s">
        <v>82</v>
      </c>
      <c r="B4144" s="5">
        <f>20000/1000*B4140</f>
        <v>47.400000000000006</v>
      </c>
      <c r="C4144" s="3" t="s">
        <v>51</v>
      </c>
      <c r="D4144" t="s">
        <v>14</v>
      </c>
      <c r="F4144" t="s">
        <v>15</v>
      </c>
      <c r="G4144" t="s">
        <v>28</v>
      </c>
      <c r="H4144" t="s">
        <v>84</v>
      </c>
      <c r="I4144" t="s">
        <v>113</v>
      </c>
    </row>
    <row r="4145" spans="1:9" x14ac:dyDescent="0.3">
      <c r="A4145" t="s">
        <v>112</v>
      </c>
      <c r="B4145" s="5">
        <f>200/1000*B4140</f>
        <v>0.47400000000000003</v>
      </c>
      <c r="C4145" s="3" t="s">
        <v>51</v>
      </c>
      <c r="D4145" t="s">
        <v>14</v>
      </c>
      <c r="F4145" t="s">
        <v>15</v>
      </c>
      <c r="G4145" t="s">
        <v>28</v>
      </c>
      <c r="H4145" t="s">
        <v>115</v>
      </c>
      <c r="I4145" t="s">
        <v>114</v>
      </c>
    </row>
    <row r="4146" spans="1:9" ht="15.6" x14ac:dyDescent="0.3">
      <c r="A4146" s="4" t="s">
        <v>62</v>
      </c>
      <c r="B4146" s="5">
        <f>4/1000*B4140</f>
        <v>9.4800000000000006E-3</v>
      </c>
      <c r="C4146" t="s">
        <v>67</v>
      </c>
      <c r="D4146" t="s">
        <v>14</v>
      </c>
      <c r="F4146" t="s">
        <v>15</v>
      </c>
      <c r="G4146" t="s">
        <v>28</v>
      </c>
      <c r="H4146" s="4" t="s">
        <v>62</v>
      </c>
      <c r="I4146" t="s">
        <v>122</v>
      </c>
    </row>
    <row r="4147" spans="1:9" x14ac:dyDescent="0.3">
      <c r="A4147" t="s">
        <v>117</v>
      </c>
      <c r="B4147" s="5">
        <f>46*1.25/1000*B4140</f>
        <v>0.13627500000000001</v>
      </c>
      <c r="C4147" s="3" t="s">
        <v>51</v>
      </c>
      <c r="D4147" t="s">
        <v>14</v>
      </c>
      <c r="F4147" t="s">
        <v>15</v>
      </c>
      <c r="G4147" t="s">
        <v>28</v>
      </c>
      <c r="H4147" t="s">
        <v>118</v>
      </c>
      <c r="I4147" t="s">
        <v>123</v>
      </c>
    </row>
    <row r="4148" spans="1:9" x14ac:dyDescent="0.3">
      <c r="B4148" s="5"/>
    </row>
    <row r="4149" spans="1:9" x14ac:dyDescent="0.3">
      <c r="A4149" s="2" t="s">
        <v>0</v>
      </c>
      <c r="B4149" s="2" t="s">
        <v>143</v>
      </c>
    </row>
    <row r="4150" spans="1:9" x14ac:dyDescent="0.3">
      <c r="A4150" t="s">
        <v>1</v>
      </c>
      <c r="B4150">
        <v>1</v>
      </c>
    </row>
    <row r="4151" spans="1:9" x14ac:dyDescent="0.3">
      <c r="A4151" t="s">
        <v>2</v>
      </c>
      <c r="B4151" s="3" t="s">
        <v>151</v>
      </c>
    </row>
    <row r="4152" spans="1:9" x14ac:dyDescent="0.3">
      <c r="A4152" t="s">
        <v>4</v>
      </c>
      <c r="B4152" t="s">
        <v>5</v>
      </c>
    </row>
    <row r="4153" spans="1:9" x14ac:dyDescent="0.3">
      <c r="A4153" t="s">
        <v>6</v>
      </c>
      <c r="B4153" t="s">
        <v>14</v>
      </c>
    </row>
    <row r="4154" spans="1:9" x14ac:dyDescent="0.3">
      <c r="A4154" t="s">
        <v>11</v>
      </c>
      <c r="B4154" t="s">
        <v>67</v>
      </c>
    </row>
    <row r="4155" spans="1:9" x14ac:dyDescent="0.3">
      <c r="A4155" t="s">
        <v>46</v>
      </c>
      <c r="B4155" t="s">
        <v>147</v>
      </c>
    </row>
    <row r="4156" spans="1:9" x14ac:dyDescent="0.3">
      <c r="A4156" t="s">
        <v>26</v>
      </c>
      <c r="B4156" s="7" t="s">
        <v>120</v>
      </c>
    </row>
    <row r="4157" spans="1:9" x14ac:dyDescent="0.3">
      <c r="A4157" s="2" t="s">
        <v>8</v>
      </c>
    </row>
    <row r="4158" spans="1:9" x14ac:dyDescent="0.3">
      <c r="A4158" s="2" t="s">
        <v>9</v>
      </c>
      <c r="B4158" s="2" t="s">
        <v>10</v>
      </c>
      <c r="C4158" s="2" t="s">
        <v>11</v>
      </c>
      <c r="D4158" s="2" t="s">
        <v>6</v>
      </c>
      <c r="E4158" s="2" t="s">
        <v>12</v>
      </c>
      <c r="F4158" s="2" t="s">
        <v>4</v>
      </c>
      <c r="G4158" s="2" t="s">
        <v>25</v>
      </c>
      <c r="H4158" s="2" t="s">
        <v>2</v>
      </c>
      <c r="I4158" s="2" t="s">
        <v>46</v>
      </c>
    </row>
    <row r="4159" spans="1:9" x14ac:dyDescent="0.3">
      <c r="A4159" s="3" t="s">
        <v>143</v>
      </c>
      <c r="B4159" s="3">
        <v>1</v>
      </c>
      <c r="C4159" t="s">
        <v>67</v>
      </c>
      <c r="D4159" t="s">
        <v>14</v>
      </c>
      <c r="E4159" s="2"/>
      <c r="F4159" s="3" t="s">
        <v>21</v>
      </c>
      <c r="G4159" t="s">
        <v>81</v>
      </c>
      <c r="H4159" s="3" t="s">
        <v>151</v>
      </c>
    </row>
    <row r="4160" spans="1:9" x14ac:dyDescent="0.3">
      <c r="A4160" t="s">
        <v>13</v>
      </c>
      <c r="B4160" s="5">
        <v>0.89</v>
      </c>
      <c r="C4160" t="s">
        <v>67</v>
      </c>
      <c r="D4160" t="s">
        <v>14</v>
      </c>
      <c r="F4160" t="s">
        <v>15</v>
      </c>
      <c r="G4160" t="s">
        <v>81</v>
      </c>
      <c r="H4160" t="s">
        <v>16</v>
      </c>
    </row>
    <row r="4161" spans="1:9" x14ac:dyDescent="0.3">
      <c r="A4161" t="s">
        <v>78</v>
      </c>
      <c r="B4161" s="5">
        <v>1.39</v>
      </c>
      <c r="D4161" t="s">
        <v>14</v>
      </c>
      <c r="E4161" t="s">
        <v>18</v>
      </c>
      <c r="F4161" t="s">
        <v>19</v>
      </c>
      <c r="G4161" t="s">
        <v>27</v>
      </c>
      <c r="I4161" t="s">
        <v>110</v>
      </c>
    </row>
    <row r="4162" spans="1:9" x14ac:dyDescent="0.3">
      <c r="A4162" t="s">
        <v>109</v>
      </c>
      <c r="B4162" s="5">
        <f>(2.79*318)/1000*B4160</f>
        <v>0.78962580000000004</v>
      </c>
      <c r="C4162" s="3" t="s">
        <v>51</v>
      </c>
      <c r="D4162" t="s">
        <v>17</v>
      </c>
      <c r="F4162" t="s">
        <v>15</v>
      </c>
      <c r="G4162" t="s">
        <v>28</v>
      </c>
      <c r="H4162" t="s">
        <v>52</v>
      </c>
      <c r="I4162" t="s">
        <v>111</v>
      </c>
    </row>
    <row r="4163" spans="1:9" x14ac:dyDescent="0.3">
      <c r="A4163" t="s">
        <v>54</v>
      </c>
      <c r="B4163" s="5">
        <f>18.4/1000*B4160</f>
        <v>1.6376000000000002E-2</v>
      </c>
      <c r="C4163" s="3" t="s">
        <v>67</v>
      </c>
      <c r="D4163" t="s">
        <v>7</v>
      </c>
      <c r="F4163" t="s">
        <v>15</v>
      </c>
      <c r="G4163" t="s">
        <v>28</v>
      </c>
      <c r="H4163" t="s">
        <v>24</v>
      </c>
    </row>
    <row r="4164" spans="1:9" x14ac:dyDescent="0.3">
      <c r="A4164" t="s">
        <v>82</v>
      </c>
      <c r="B4164" s="5">
        <f>20000/1000*B4160</f>
        <v>17.8</v>
      </c>
      <c r="C4164" s="3" t="s">
        <v>51</v>
      </c>
      <c r="D4164" t="s">
        <v>14</v>
      </c>
      <c r="F4164" t="s">
        <v>15</v>
      </c>
      <c r="G4164" t="s">
        <v>28</v>
      </c>
      <c r="H4164" t="s">
        <v>84</v>
      </c>
      <c r="I4164" t="s">
        <v>113</v>
      </c>
    </row>
    <row r="4165" spans="1:9" x14ac:dyDescent="0.3">
      <c r="A4165" t="s">
        <v>112</v>
      </c>
      <c r="B4165" s="5">
        <f>200/1000*B4160</f>
        <v>0.17800000000000002</v>
      </c>
      <c r="C4165" s="3" t="s">
        <v>51</v>
      </c>
      <c r="D4165" t="s">
        <v>14</v>
      </c>
      <c r="F4165" t="s">
        <v>15</v>
      </c>
      <c r="G4165" t="s">
        <v>28</v>
      </c>
      <c r="H4165" t="s">
        <v>115</v>
      </c>
      <c r="I4165" t="s">
        <v>114</v>
      </c>
    </row>
    <row r="4166" spans="1:9" ht="15.6" x14ac:dyDescent="0.3">
      <c r="A4166" s="4" t="s">
        <v>62</v>
      </c>
      <c r="B4166" s="5">
        <f>4/1000*B4160</f>
        <v>3.5600000000000002E-3</v>
      </c>
      <c r="C4166" t="s">
        <v>67</v>
      </c>
      <c r="D4166" t="s">
        <v>14</v>
      </c>
      <c r="F4166" t="s">
        <v>15</v>
      </c>
      <c r="G4166" t="s">
        <v>28</v>
      </c>
      <c r="H4166" s="4" t="s">
        <v>62</v>
      </c>
      <c r="I4166" t="s">
        <v>122</v>
      </c>
    </row>
    <row r="4167" spans="1:9" x14ac:dyDescent="0.3">
      <c r="A4167" t="s">
        <v>117</v>
      </c>
      <c r="B4167" s="5">
        <f>46*1.25/1000*B4160</f>
        <v>5.1175000000000005E-2</v>
      </c>
      <c r="C4167" s="3" t="s">
        <v>51</v>
      </c>
      <c r="D4167" t="s">
        <v>14</v>
      </c>
      <c r="F4167" t="s">
        <v>15</v>
      </c>
      <c r="G4167" t="s">
        <v>28</v>
      </c>
      <c r="H4167" t="s">
        <v>118</v>
      </c>
      <c r="I4167" t="s">
        <v>123</v>
      </c>
    </row>
    <row r="4168" spans="1:9" x14ac:dyDescent="0.3">
      <c r="B4168" s="5"/>
      <c r="C4168" s="3"/>
    </row>
    <row r="4169" spans="1:9" x14ac:dyDescent="0.3">
      <c r="A4169" s="2" t="s">
        <v>0</v>
      </c>
      <c r="B4169" s="2" t="s">
        <v>13</v>
      </c>
    </row>
    <row r="4170" spans="1:9" x14ac:dyDescent="0.3">
      <c r="A4170" t="s">
        <v>1</v>
      </c>
      <c r="B4170">
        <v>1</v>
      </c>
    </row>
    <row r="4171" spans="1:9" x14ac:dyDescent="0.3">
      <c r="A4171" t="s">
        <v>46</v>
      </c>
      <c r="B4171" t="s">
        <v>47</v>
      </c>
    </row>
    <row r="4172" spans="1:9" x14ac:dyDescent="0.3">
      <c r="A4172" t="s">
        <v>2</v>
      </c>
      <c r="B4172" t="s">
        <v>16</v>
      </c>
    </row>
    <row r="4173" spans="1:9" x14ac:dyDescent="0.3">
      <c r="A4173" t="s">
        <v>4</v>
      </c>
      <c r="B4173" t="s">
        <v>5</v>
      </c>
    </row>
    <row r="4174" spans="1:9" x14ac:dyDescent="0.3">
      <c r="A4174" t="s">
        <v>6</v>
      </c>
      <c r="B4174" t="s">
        <v>14</v>
      </c>
    </row>
    <row r="4175" spans="1:9" x14ac:dyDescent="0.3">
      <c r="A4175" t="s">
        <v>26</v>
      </c>
      <c r="B4175" t="s">
        <v>79</v>
      </c>
    </row>
    <row r="4176" spans="1:9" x14ac:dyDescent="0.3">
      <c r="A4176" t="s">
        <v>11</v>
      </c>
      <c r="B4176" t="s">
        <v>67</v>
      </c>
    </row>
    <row r="4177" spans="1:8" x14ac:dyDescent="0.3">
      <c r="A4177" s="2" t="s">
        <v>8</v>
      </c>
    </row>
    <row r="4178" spans="1:8" x14ac:dyDescent="0.3">
      <c r="A4178" s="2" t="s">
        <v>9</v>
      </c>
      <c r="B4178" s="2" t="s">
        <v>10</v>
      </c>
      <c r="C4178" s="2" t="s">
        <v>11</v>
      </c>
      <c r="D4178" s="2" t="s">
        <v>6</v>
      </c>
      <c r="E4178" s="2" t="s">
        <v>12</v>
      </c>
      <c r="F4178" s="2" t="s">
        <v>4</v>
      </c>
      <c r="G4178" s="2" t="s">
        <v>2</v>
      </c>
      <c r="H4178" s="2" t="s">
        <v>25</v>
      </c>
    </row>
    <row r="4179" spans="1:8" x14ac:dyDescent="0.3">
      <c r="A4179" t="s">
        <v>48</v>
      </c>
      <c r="B4179">
        <v>1</v>
      </c>
      <c r="C4179" t="s">
        <v>67</v>
      </c>
      <c r="D4179" t="s">
        <v>14</v>
      </c>
      <c r="F4179" t="s">
        <v>15</v>
      </c>
      <c r="G4179" t="s">
        <v>49</v>
      </c>
      <c r="H4179" t="s">
        <v>3</v>
      </c>
    </row>
    <row r="4180" spans="1:8" x14ac:dyDescent="0.3">
      <c r="A4180" t="s">
        <v>13</v>
      </c>
      <c r="B4180">
        <v>1</v>
      </c>
      <c r="C4180" t="s">
        <v>67</v>
      </c>
      <c r="D4180" t="s">
        <v>14</v>
      </c>
      <c r="F4180" t="s">
        <v>21</v>
      </c>
      <c r="G4180" t="s">
        <v>16</v>
      </c>
      <c r="H4180" t="s">
        <v>3</v>
      </c>
    </row>
    <row r="4181" spans="1:8" x14ac:dyDescent="0.3">
      <c r="A4181" t="s">
        <v>50</v>
      </c>
      <c r="B4181">
        <v>3.5098030277376187</v>
      </c>
      <c r="C4181" t="s">
        <v>51</v>
      </c>
      <c r="D4181" t="s">
        <v>17</v>
      </c>
      <c r="F4181" t="s">
        <v>15</v>
      </c>
      <c r="G4181" t="s">
        <v>52</v>
      </c>
      <c r="H4181" t="s">
        <v>28</v>
      </c>
    </row>
    <row r="4182" spans="1:8" x14ac:dyDescent="0.3">
      <c r="A4182" t="s">
        <v>78</v>
      </c>
      <c r="B4182">
        <v>0.13206758828730655</v>
      </c>
      <c r="D4182" t="s">
        <v>14</v>
      </c>
      <c r="E4182" t="s">
        <v>18</v>
      </c>
      <c r="F4182" t="s">
        <v>19</v>
      </c>
      <c r="H4182" t="s">
        <v>27</v>
      </c>
    </row>
    <row r="4183" spans="1:8" x14ac:dyDescent="0.3">
      <c r="A4183" t="s">
        <v>53</v>
      </c>
      <c r="B4183">
        <v>1.6694063119110985E-6</v>
      </c>
      <c r="D4183" t="s">
        <v>14</v>
      </c>
      <c r="E4183" t="s">
        <v>18</v>
      </c>
      <c r="F4183" t="s">
        <v>19</v>
      </c>
      <c r="H4183" t="s">
        <v>27</v>
      </c>
    </row>
    <row r="4184" spans="1:8" x14ac:dyDescent="0.3">
      <c r="A4184" t="s">
        <v>20</v>
      </c>
      <c r="B4184">
        <v>12.456827894327896</v>
      </c>
      <c r="C4184" t="s">
        <v>29</v>
      </c>
      <c r="D4184" t="s">
        <v>6</v>
      </c>
      <c r="F4184" t="s">
        <v>15</v>
      </c>
      <c r="G4184" t="s">
        <v>20</v>
      </c>
      <c r="H4184" t="s">
        <v>3</v>
      </c>
    </row>
    <row r="4186" spans="1:8" ht="15.6" x14ac:dyDescent="0.3">
      <c r="A4186" s="1" t="s">
        <v>0</v>
      </c>
      <c r="B4186" s="2" t="s">
        <v>48</v>
      </c>
    </row>
    <row r="4187" spans="1:8" x14ac:dyDescent="0.3">
      <c r="A4187" t="s">
        <v>1</v>
      </c>
      <c r="B4187">
        <v>1</v>
      </c>
    </row>
    <row r="4188" spans="1:8" x14ac:dyDescent="0.3">
      <c r="A4188" t="s">
        <v>2</v>
      </c>
      <c r="B4188" t="s">
        <v>49</v>
      </c>
    </row>
    <row r="4189" spans="1:8" x14ac:dyDescent="0.3">
      <c r="A4189" t="s">
        <v>4</v>
      </c>
      <c r="B4189" t="s">
        <v>5</v>
      </c>
    </row>
    <row r="4190" spans="1:8" x14ac:dyDescent="0.3">
      <c r="A4190" t="s">
        <v>6</v>
      </c>
      <c r="B4190" t="s">
        <v>14</v>
      </c>
    </row>
    <row r="4191" spans="1:8" x14ac:dyDescent="0.3">
      <c r="A4191" t="s">
        <v>26</v>
      </c>
      <c r="B4191" t="s">
        <v>79</v>
      </c>
    </row>
    <row r="4192" spans="1:8" x14ac:dyDescent="0.3">
      <c r="A4192" t="s">
        <v>11</v>
      </c>
      <c r="B4192" t="s">
        <v>67</v>
      </c>
    </row>
    <row r="4193" spans="1:8" ht="15.6" x14ac:dyDescent="0.3">
      <c r="A4193" s="1" t="s">
        <v>8</v>
      </c>
    </row>
    <row r="4194" spans="1:8" x14ac:dyDescent="0.3">
      <c r="A4194" t="s">
        <v>9</v>
      </c>
      <c r="B4194" t="s">
        <v>10</v>
      </c>
      <c r="C4194" t="s">
        <v>11</v>
      </c>
      <c r="D4194" t="s">
        <v>6</v>
      </c>
      <c r="E4194" t="s">
        <v>12</v>
      </c>
      <c r="F4194" t="s">
        <v>4</v>
      </c>
      <c r="G4194" t="s">
        <v>2</v>
      </c>
      <c r="H4194" t="s">
        <v>25</v>
      </c>
    </row>
    <row r="4195" spans="1:8" x14ac:dyDescent="0.3">
      <c r="A4195" t="s">
        <v>20</v>
      </c>
      <c r="B4195">
        <f>12.89</f>
        <v>12.89</v>
      </c>
      <c r="C4195" t="s">
        <v>29</v>
      </c>
      <c r="D4195" t="s">
        <v>6</v>
      </c>
      <c r="F4195" t="s">
        <v>15</v>
      </c>
      <c r="G4195" t="s">
        <v>20</v>
      </c>
      <c r="H4195" t="s">
        <v>3</v>
      </c>
    </row>
    <row r="4196" spans="1:8" x14ac:dyDescent="0.3">
      <c r="A4196" t="s">
        <v>48</v>
      </c>
      <c r="B4196">
        <v>1</v>
      </c>
      <c r="C4196" t="s">
        <v>67</v>
      </c>
      <c r="D4196" t="s">
        <v>14</v>
      </c>
      <c r="F4196" t="s">
        <v>21</v>
      </c>
      <c r="G4196" t="s">
        <v>49</v>
      </c>
      <c r="H4196" t="s">
        <v>3</v>
      </c>
    </row>
    <row r="4197" spans="1:8" x14ac:dyDescent="0.3">
      <c r="A4197" t="s">
        <v>75</v>
      </c>
      <c r="B4197" s="5">
        <f>((3090000*1000)/44900000)</f>
        <v>68.819599109131403</v>
      </c>
      <c r="C4197" t="s">
        <v>77</v>
      </c>
      <c r="D4197" t="s">
        <v>14</v>
      </c>
      <c r="F4197" t="s">
        <v>15</v>
      </c>
      <c r="G4197" t="s">
        <v>76</v>
      </c>
      <c r="H4197" t="s">
        <v>28</v>
      </c>
    </row>
    <row r="4198" spans="1:8" x14ac:dyDescent="0.3">
      <c r="A4198" t="s">
        <v>54</v>
      </c>
      <c r="B4198" s="5">
        <f>(13600*1000)/44900000</f>
        <v>0.30289532293986637</v>
      </c>
      <c r="C4198" t="s">
        <v>67</v>
      </c>
      <c r="D4198" t="s">
        <v>7</v>
      </c>
      <c r="F4198" t="s">
        <v>15</v>
      </c>
      <c r="G4198" t="s">
        <v>24</v>
      </c>
      <c r="H4198" t="s">
        <v>28</v>
      </c>
    </row>
    <row r="4199" spans="1:8" x14ac:dyDescent="0.3">
      <c r="A4199" t="s">
        <v>55</v>
      </c>
      <c r="B4199" s="5">
        <f>356/44900000</f>
        <v>7.9287305122494425E-6</v>
      </c>
      <c r="C4199" t="s">
        <v>31</v>
      </c>
      <c r="D4199" t="s">
        <v>14</v>
      </c>
      <c r="F4199" t="s">
        <v>15</v>
      </c>
      <c r="G4199" t="s">
        <v>56</v>
      </c>
      <c r="H4199" t="s">
        <v>28</v>
      </c>
    </row>
    <row r="4200" spans="1:8" x14ac:dyDescent="0.3">
      <c r="A4200" t="s">
        <v>57</v>
      </c>
      <c r="B4200" s="5">
        <f>949/44900000</f>
        <v>2.11358574610245E-5</v>
      </c>
      <c r="C4200" t="s">
        <v>31</v>
      </c>
      <c r="D4200" t="s">
        <v>14</v>
      </c>
      <c r="F4200" t="s">
        <v>15</v>
      </c>
      <c r="G4200" t="s">
        <v>58</v>
      </c>
      <c r="H4200" t="s">
        <v>28</v>
      </c>
    </row>
    <row r="4201" spans="1:8" x14ac:dyDescent="0.3">
      <c r="A4201" t="s">
        <v>59</v>
      </c>
      <c r="B4201" s="5">
        <f>178/44900000</f>
        <v>3.9643652561247212E-6</v>
      </c>
      <c r="C4201" t="s">
        <v>60</v>
      </c>
      <c r="D4201" t="s">
        <v>14</v>
      </c>
      <c r="F4201" t="s">
        <v>15</v>
      </c>
      <c r="G4201" t="s">
        <v>61</v>
      </c>
      <c r="H4201" t="s">
        <v>28</v>
      </c>
    </row>
    <row r="4202" spans="1:8" ht="15.6" x14ac:dyDescent="0.3">
      <c r="A4202" s="4" t="s">
        <v>62</v>
      </c>
      <c r="B4202" s="5">
        <f>6240000/44900000</f>
        <v>0.13897550111358575</v>
      </c>
      <c r="C4202" t="s">
        <v>67</v>
      </c>
      <c r="D4202" t="s">
        <v>14</v>
      </c>
      <c r="F4202" t="s">
        <v>15</v>
      </c>
      <c r="G4202" s="4" t="s">
        <v>62</v>
      </c>
      <c r="H4202" t="s">
        <v>3</v>
      </c>
    </row>
    <row r="4203" spans="1:8" ht="15.6" x14ac:dyDescent="0.3">
      <c r="A4203" s="4" t="s">
        <v>63</v>
      </c>
      <c r="B4203" s="5">
        <f>75900000/44900000</f>
        <v>1.6904231625835189</v>
      </c>
      <c r="C4203" t="s">
        <v>29</v>
      </c>
      <c r="D4203" t="s">
        <v>14</v>
      </c>
      <c r="F4203" t="s">
        <v>15</v>
      </c>
      <c r="G4203" s="4" t="s">
        <v>63</v>
      </c>
      <c r="H4203" t="s">
        <v>3</v>
      </c>
    </row>
    <row r="4204" spans="1:8" ht="15.6" x14ac:dyDescent="0.3">
      <c r="A4204" s="4"/>
      <c r="B4204" s="5"/>
      <c r="G4204" s="4"/>
    </row>
    <row r="4205" spans="1:8" ht="15.6" x14ac:dyDescent="0.3">
      <c r="A4205" s="1" t="s">
        <v>0</v>
      </c>
      <c r="B4205" s="1" t="s">
        <v>167</v>
      </c>
    </row>
    <row r="4206" spans="1:8" x14ac:dyDescent="0.3">
      <c r="A4206" t="s">
        <v>11</v>
      </c>
      <c r="B4206" t="s">
        <v>66</v>
      </c>
    </row>
    <row r="4207" spans="1:8" x14ac:dyDescent="0.3">
      <c r="A4207" t="s">
        <v>1</v>
      </c>
      <c r="B4207">
        <v>1</v>
      </c>
    </row>
    <row r="4208" spans="1:8" ht="15.6" x14ac:dyDescent="0.3">
      <c r="A4208" t="s">
        <v>2</v>
      </c>
      <c r="B4208" s="4" t="s">
        <v>105</v>
      </c>
    </row>
    <row r="4209" spans="1:11" x14ac:dyDescent="0.3">
      <c r="A4209" t="s">
        <v>4</v>
      </c>
      <c r="B4209" t="s">
        <v>5</v>
      </c>
    </row>
    <row r="4210" spans="1:11" x14ac:dyDescent="0.3">
      <c r="A4210" t="s">
        <v>6</v>
      </c>
      <c r="B4210" t="s">
        <v>14</v>
      </c>
    </row>
    <row r="4211" spans="1:11" ht="15.6" x14ac:dyDescent="0.3">
      <c r="A4211" s="1" t="s">
        <v>8</v>
      </c>
    </row>
    <row r="4212" spans="1:11" x14ac:dyDescent="0.3">
      <c r="A4212" t="s">
        <v>9</v>
      </c>
      <c r="B4212" t="s">
        <v>10</v>
      </c>
      <c r="C4212" t="s">
        <v>11</v>
      </c>
      <c r="D4212" t="s">
        <v>6</v>
      </c>
      <c r="E4212" t="s">
        <v>12</v>
      </c>
      <c r="F4212" t="s">
        <v>4</v>
      </c>
      <c r="G4212" t="s">
        <v>85</v>
      </c>
      <c r="H4212" t="s">
        <v>86</v>
      </c>
      <c r="I4212" t="s">
        <v>87</v>
      </c>
      <c r="J4212" t="s">
        <v>46</v>
      </c>
      <c r="K4212" t="s">
        <v>2</v>
      </c>
    </row>
    <row r="4213" spans="1:11" x14ac:dyDescent="0.3">
      <c r="A4213" s="3" t="s">
        <v>167</v>
      </c>
      <c r="B4213" s="3">
        <v>1</v>
      </c>
      <c r="C4213" t="s">
        <v>66</v>
      </c>
      <c r="D4213" s="3" t="s">
        <v>14</v>
      </c>
      <c r="E4213" s="3"/>
      <c r="F4213" s="3" t="s">
        <v>21</v>
      </c>
      <c r="G4213" s="3"/>
      <c r="H4213" s="3"/>
      <c r="I4213" s="3">
        <v>100</v>
      </c>
      <c r="J4213" s="3" t="s">
        <v>88</v>
      </c>
      <c r="K4213" s="3" t="s">
        <v>105</v>
      </c>
    </row>
    <row r="4214" spans="1:11" x14ac:dyDescent="0.3">
      <c r="A4214" s="3" t="s">
        <v>142</v>
      </c>
      <c r="B4214" s="3">
        <v>1.00057</v>
      </c>
      <c r="C4214" t="s">
        <v>66</v>
      </c>
      <c r="D4214" s="3" t="s">
        <v>14</v>
      </c>
      <c r="E4214" s="3"/>
      <c r="F4214" s="3" t="s">
        <v>15</v>
      </c>
      <c r="G4214" s="3"/>
      <c r="H4214" s="3"/>
      <c r="I4214" s="3"/>
      <c r="J4214" s="3"/>
      <c r="K4214" s="3" t="s">
        <v>80</v>
      </c>
    </row>
    <row r="4215" spans="1:11" x14ac:dyDescent="0.3">
      <c r="A4215" t="s">
        <v>54</v>
      </c>
      <c r="B4215" s="3">
        <v>6.7000000000000002E-3</v>
      </c>
      <c r="C4215" t="s">
        <v>66</v>
      </c>
      <c r="D4215" s="3" t="s">
        <v>7</v>
      </c>
      <c r="E4215" s="3"/>
      <c r="F4215" s="3" t="s">
        <v>15</v>
      </c>
      <c r="G4215" s="3"/>
      <c r="H4215" s="3"/>
      <c r="I4215" s="3"/>
      <c r="J4215" s="3"/>
      <c r="K4215" s="3" t="s">
        <v>24</v>
      </c>
    </row>
    <row r="4216" spans="1:11" x14ac:dyDescent="0.3">
      <c r="A4216" s="3" t="s">
        <v>89</v>
      </c>
      <c r="B4216" s="3">
        <v>-1.6799999999999999E-4</v>
      </c>
      <c r="C4216" t="s">
        <v>51</v>
      </c>
      <c r="D4216" s="3" t="s">
        <v>14</v>
      </c>
      <c r="E4216" s="3"/>
      <c r="F4216" s="3" t="s">
        <v>15</v>
      </c>
      <c r="G4216" s="3"/>
      <c r="H4216" s="3"/>
      <c r="I4216" s="3"/>
      <c r="J4216" s="3"/>
      <c r="K4216" s="3" t="s">
        <v>90</v>
      </c>
    </row>
    <row r="4217" spans="1:11" x14ac:dyDescent="0.3">
      <c r="A4217" s="3" t="s">
        <v>91</v>
      </c>
      <c r="B4217" s="6">
        <v>5.8399999999999999E-4</v>
      </c>
      <c r="C4217" t="s">
        <v>51</v>
      </c>
      <c r="D4217" s="3" t="s">
        <v>17</v>
      </c>
      <c r="E4217" s="3"/>
      <c r="F4217" s="3" t="s">
        <v>15</v>
      </c>
      <c r="G4217" s="3"/>
      <c r="H4217" s="3"/>
      <c r="I4217" s="3"/>
      <c r="J4217" s="3"/>
      <c r="K4217" s="3" t="s">
        <v>92</v>
      </c>
    </row>
    <row r="4218" spans="1:11" x14ac:dyDescent="0.3">
      <c r="A4218" s="3" t="s">
        <v>93</v>
      </c>
      <c r="B4218" s="6">
        <v>2.5999999999999998E-10</v>
      </c>
      <c r="C4218" t="s">
        <v>51</v>
      </c>
      <c r="D4218" s="3" t="s">
        <v>6</v>
      </c>
      <c r="E4218" s="3"/>
      <c r="F4218" s="3" t="s">
        <v>15</v>
      </c>
      <c r="G4218" s="3"/>
      <c r="H4218" s="3"/>
      <c r="I4218" s="3"/>
      <c r="J4218" s="3"/>
      <c r="K4218" s="3" t="s">
        <v>94</v>
      </c>
    </row>
    <row r="4219" spans="1:11" x14ac:dyDescent="0.3">
      <c r="A4219" s="3" t="s">
        <v>95</v>
      </c>
      <c r="B4219" s="6">
        <v>-6.2700000000000001E-6</v>
      </c>
      <c r="C4219" t="s">
        <v>51</v>
      </c>
      <c r="D4219" s="3" t="s">
        <v>14</v>
      </c>
      <c r="E4219" s="3"/>
      <c r="F4219" s="3" t="s">
        <v>15</v>
      </c>
      <c r="G4219" s="3"/>
      <c r="H4219" s="3"/>
      <c r="I4219" s="3"/>
      <c r="J4219" s="3"/>
      <c r="K4219" s="3" t="s">
        <v>96</v>
      </c>
    </row>
    <row r="4220" spans="1:11" x14ac:dyDescent="0.3">
      <c r="A4220" s="3" t="s">
        <v>97</v>
      </c>
      <c r="B4220" s="6">
        <v>-7.4999999999999993E-5</v>
      </c>
      <c r="C4220" t="s">
        <v>51</v>
      </c>
      <c r="D4220" s="3" t="s">
        <v>39</v>
      </c>
      <c r="E4220" s="3"/>
      <c r="F4220" s="3" t="s">
        <v>15</v>
      </c>
      <c r="G4220" s="3"/>
      <c r="H4220" s="3"/>
      <c r="I4220" s="3"/>
      <c r="J4220" s="3"/>
      <c r="K4220" s="3" t="s">
        <v>98</v>
      </c>
    </row>
    <row r="4221" spans="1:11" x14ac:dyDescent="0.3">
      <c r="A4221" s="3" t="s">
        <v>82</v>
      </c>
      <c r="B4221" s="6">
        <v>6.8900000000000005E-4</v>
      </c>
      <c r="C4221" t="s">
        <v>51</v>
      </c>
      <c r="D4221" s="3" t="s">
        <v>14</v>
      </c>
      <c r="E4221" s="3"/>
      <c r="F4221" s="3" t="s">
        <v>15</v>
      </c>
      <c r="G4221" s="3"/>
      <c r="H4221" s="3"/>
      <c r="I4221" s="3"/>
      <c r="J4221" s="3"/>
      <c r="K4221" s="3" t="s">
        <v>84</v>
      </c>
    </row>
    <row r="4222" spans="1:11" x14ac:dyDescent="0.3">
      <c r="A4222" s="3" t="s">
        <v>99</v>
      </c>
      <c r="B4222" s="3">
        <v>3.3599999999999998E-2</v>
      </c>
      <c r="C4222" s="3" t="s">
        <v>66</v>
      </c>
      <c r="D4222" s="3" t="s">
        <v>100</v>
      </c>
      <c r="E4222" s="3"/>
      <c r="F4222" s="3" t="s">
        <v>15</v>
      </c>
      <c r="G4222" s="3"/>
      <c r="H4222" s="3"/>
      <c r="I4222" s="3"/>
      <c r="J4222" s="3"/>
      <c r="K4222" s="3" t="s">
        <v>101</v>
      </c>
    </row>
    <row r="4223" spans="1:11" x14ac:dyDescent="0.3">
      <c r="A4223" s="3" t="s">
        <v>102</v>
      </c>
      <c r="B4223" s="3">
        <v>3.2599999999999997E-2</v>
      </c>
      <c r="C4223" t="s">
        <v>51</v>
      </c>
      <c r="D4223" s="3" t="s">
        <v>100</v>
      </c>
      <c r="E4223" s="3"/>
      <c r="F4223" s="3" t="s">
        <v>15</v>
      </c>
      <c r="G4223" s="3"/>
      <c r="H4223" s="3"/>
      <c r="I4223" s="3"/>
      <c r="J4223" s="3"/>
      <c r="K4223" s="3" t="s">
        <v>103</v>
      </c>
    </row>
    <row r="4224" spans="1:11" x14ac:dyDescent="0.3">
      <c r="A4224" s="3" t="s">
        <v>107</v>
      </c>
      <c r="B4224" s="6">
        <v>-6.8899999999999999E-7</v>
      </c>
      <c r="C4224" t="s">
        <v>51</v>
      </c>
      <c r="D4224" s="3" t="s">
        <v>39</v>
      </c>
      <c r="E4224" s="3"/>
      <c r="F4224" s="3" t="s">
        <v>15</v>
      </c>
      <c r="G4224" s="3"/>
      <c r="H4224" s="3"/>
      <c r="I4224" s="3"/>
      <c r="J4224" s="3"/>
      <c r="K4224" s="3" t="s">
        <v>104</v>
      </c>
    </row>
    <row r="4225" spans="1:11" x14ac:dyDescent="0.3">
      <c r="A4225" s="3"/>
      <c r="B4225" s="6"/>
      <c r="C4225" s="3"/>
      <c r="D4225" s="3"/>
      <c r="E4225" s="3"/>
      <c r="F4225" s="3"/>
      <c r="G4225" s="3"/>
      <c r="H4225" s="3"/>
      <c r="I4225" s="3"/>
      <c r="J4225" s="3"/>
      <c r="K4225" s="3"/>
    </row>
    <row r="4226" spans="1:11" ht="15.6" x14ac:dyDescent="0.3">
      <c r="A4226" s="1" t="s">
        <v>0</v>
      </c>
      <c r="B4226" s="1" t="s">
        <v>168</v>
      </c>
    </row>
    <row r="4227" spans="1:11" x14ac:dyDescent="0.3">
      <c r="A4227" t="s">
        <v>11</v>
      </c>
      <c r="B4227" t="s">
        <v>66</v>
      </c>
    </row>
    <row r="4228" spans="1:11" x14ac:dyDescent="0.3">
      <c r="A4228" t="s">
        <v>1</v>
      </c>
      <c r="B4228">
        <v>1</v>
      </c>
    </row>
    <row r="4229" spans="1:11" ht="15.6" x14ac:dyDescent="0.3">
      <c r="A4229" t="s">
        <v>2</v>
      </c>
      <c r="B4229" s="4" t="s">
        <v>155</v>
      </c>
    </row>
    <row r="4230" spans="1:11" x14ac:dyDescent="0.3">
      <c r="A4230" t="s">
        <v>4</v>
      </c>
      <c r="B4230" t="s">
        <v>5</v>
      </c>
    </row>
    <row r="4231" spans="1:11" x14ac:dyDescent="0.3">
      <c r="A4231" t="s">
        <v>6</v>
      </c>
      <c r="B4231" t="s">
        <v>14</v>
      </c>
    </row>
    <row r="4232" spans="1:11" ht="15.6" x14ac:dyDescent="0.3">
      <c r="A4232" s="1" t="s">
        <v>8</v>
      </c>
    </row>
    <row r="4233" spans="1:11" x14ac:dyDescent="0.3">
      <c r="A4233" t="s">
        <v>9</v>
      </c>
      <c r="B4233" t="s">
        <v>10</v>
      </c>
      <c r="C4233" t="s">
        <v>11</v>
      </c>
      <c r="D4233" t="s">
        <v>6</v>
      </c>
      <c r="E4233" t="s">
        <v>12</v>
      </c>
      <c r="F4233" t="s">
        <v>4</v>
      </c>
      <c r="G4233" t="s">
        <v>85</v>
      </c>
      <c r="H4233" t="s">
        <v>86</v>
      </c>
      <c r="I4233" t="s">
        <v>87</v>
      </c>
      <c r="J4233" t="s">
        <v>46</v>
      </c>
      <c r="K4233" t="s">
        <v>2</v>
      </c>
    </row>
    <row r="4234" spans="1:11" ht="15.6" x14ac:dyDescent="0.3">
      <c r="A4234" s="3" t="s">
        <v>168</v>
      </c>
      <c r="B4234" s="3">
        <v>1</v>
      </c>
      <c r="C4234" t="s">
        <v>66</v>
      </c>
      <c r="D4234" t="s">
        <v>14</v>
      </c>
      <c r="E4234" s="3"/>
      <c r="F4234" t="s">
        <v>21</v>
      </c>
      <c r="G4234" s="3"/>
      <c r="H4234" s="3"/>
      <c r="I4234" s="3">
        <v>100</v>
      </c>
      <c r="J4234" s="3" t="s">
        <v>88</v>
      </c>
      <c r="K4234" s="4" t="s">
        <v>155</v>
      </c>
    </row>
    <row r="4235" spans="1:11" x14ac:dyDescent="0.3">
      <c r="A4235" s="3" t="s">
        <v>143</v>
      </c>
      <c r="B4235" s="3">
        <v>1.02</v>
      </c>
      <c r="C4235" t="s">
        <v>66</v>
      </c>
      <c r="D4235" t="s">
        <v>14</v>
      </c>
      <c r="E4235" s="3"/>
      <c r="F4235" t="s">
        <v>15</v>
      </c>
      <c r="G4235" s="3"/>
      <c r="H4235" s="3"/>
      <c r="I4235" s="3"/>
      <c r="J4235" s="3"/>
      <c r="K4235" s="3" t="s">
        <v>151</v>
      </c>
    </row>
    <row r="4236" spans="1:11" ht="15.6" x14ac:dyDescent="0.3">
      <c r="A4236" s="4" t="s">
        <v>156</v>
      </c>
      <c r="B4236">
        <f>(0.0028236*0.669)+0.208</f>
        <v>0.2098889884</v>
      </c>
      <c r="C4236" t="s">
        <v>66</v>
      </c>
      <c r="D4236" t="s">
        <v>7</v>
      </c>
      <c r="E4236" s="3"/>
      <c r="F4236" t="s">
        <v>15</v>
      </c>
      <c r="G4236" s="3"/>
      <c r="H4236" s="3"/>
      <c r="I4236" s="3"/>
      <c r="J4236" s="3"/>
      <c r="K4236" s="4" t="s">
        <v>157</v>
      </c>
    </row>
    <row r="4237" spans="1:11" x14ac:dyDescent="0.3">
      <c r="A4237" t="s">
        <v>179</v>
      </c>
      <c r="B4237">
        <f>0.061874*0.669</f>
        <v>4.1393706000000002E-2</v>
      </c>
      <c r="C4237" t="s">
        <v>51</v>
      </c>
      <c r="D4237" t="s">
        <v>17</v>
      </c>
      <c r="E4237" s="3"/>
      <c r="F4237" t="s">
        <v>15</v>
      </c>
      <c r="G4237" s="3"/>
      <c r="H4237" s="3"/>
      <c r="I4237" s="3"/>
      <c r="J4237" s="3"/>
      <c r="K4237" t="s">
        <v>92</v>
      </c>
    </row>
    <row r="4238" spans="1:11" x14ac:dyDescent="0.3">
      <c r="A4238" t="s">
        <v>158</v>
      </c>
      <c r="B4238">
        <f>0.000000034944*0.669</f>
        <v>2.3377536E-8</v>
      </c>
      <c r="C4238" t="s">
        <v>51</v>
      </c>
      <c r="D4238" t="s">
        <v>159</v>
      </c>
      <c r="E4238" s="3"/>
      <c r="F4238" t="s">
        <v>15</v>
      </c>
      <c r="G4238" s="3"/>
      <c r="H4238" s="3"/>
      <c r="I4238" s="3"/>
      <c r="J4238" s="3"/>
      <c r="K4238" t="s">
        <v>160</v>
      </c>
    </row>
    <row r="4239" spans="1:11" x14ac:dyDescent="0.3">
      <c r="A4239" t="s">
        <v>161</v>
      </c>
      <c r="B4239" s="8">
        <v>8.4800000000000005E-8</v>
      </c>
      <c r="C4239" t="s">
        <v>31</v>
      </c>
      <c r="D4239" t="s">
        <v>6</v>
      </c>
      <c r="E4239" s="3"/>
      <c r="F4239" t="s">
        <v>15</v>
      </c>
      <c r="G4239" s="3"/>
      <c r="H4239" s="3"/>
      <c r="I4239" s="3"/>
      <c r="J4239" s="3"/>
      <c r="K4239" t="s">
        <v>162</v>
      </c>
    </row>
    <row r="4240" spans="1:11" x14ac:dyDescent="0.3">
      <c r="A4240" t="s">
        <v>163</v>
      </c>
      <c r="B4240">
        <f>(0.00000521*0.669)+0.000010376</f>
        <v>1.386149E-5</v>
      </c>
      <c r="C4240" s="3"/>
      <c r="D4240" t="s">
        <v>14</v>
      </c>
      <c r="E4240" t="s">
        <v>18</v>
      </c>
      <c r="F4240" t="s">
        <v>19</v>
      </c>
      <c r="G4240" s="3"/>
      <c r="H4240" s="3"/>
      <c r="I4240" s="3"/>
      <c r="J4240" s="3"/>
      <c r="K4240" s="3"/>
    </row>
    <row r="4241" spans="1:11" x14ac:dyDescent="0.3">
      <c r="A4241" t="s">
        <v>164</v>
      </c>
      <c r="B4241">
        <f>(0.000000000597*0.669)+0.000000004</f>
        <v>4.3993930000000006E-9</v>
      </c>
      <c r="C4241" s="3"/>
      <c r="D4241" t="s">
        <v>14</v>
      </c>
      <c r="E4241" t="s">
        <v>18</v>
      </c>
      <c r="F4241" t="s">
        <v>19</v>
      </c>
      <c r="G4241" s="3"/>
      <c r="H4241" s="3"/>
      <c r="I4241" s="3"/>
      <c r="J4241" s="3"/>
      <c r="K4241" s="3"/>
    </row>
    <row r="4242" spans="1:11" x14ac:dyDescent="0.3">
      <c r="A4242" t="s">
        <v>165</v>
      </c>
      <c r="B4242">
        <f>(0.00018*0.669)+0.00018</f>
        <v>3.0042000000000003E-4</v>
      </c>
      <c r="C4242" s="3"/>
      <c r="D4242" t="s">
        <v>14</v>
      </c>
      <c r="E4242" t="s">
        <v>18</v>
      </c>
      <c r="F4242" t="s">
        <v>19</v>
      </c>
      <c r="G4242" s="3"/>
      <c r="H4242" s="3"/>
      <c r="I4242" s="3"/>
      <c r="J4242" s="3"/>
      <c r="K4242" s="3"/>
    </row>
    <row r="4243" spans="1:11" x14ac:dyDescent="0.3">
      <c r="A4243" t="s">
        <v>166</v>
      </c>
      <c r="B4243">
        <f>0.0000018*0.669</f>
        <v>1.2042E-6</v>
      </c>
      <c r="C4243" s="3"/>
      <c r="D4243" t="s">
        <v>14</v>
      </c>
      <c r="E4243" t="s">
        <v>18</v>
      </c>
      <c r="F4243" t="s">
        <v>19</v>
      </c>
      <c r="G4243" s="3"/>
      <c r="H4243" s="3"/>
      <c r="I4243" s="3"/>
      <c r="J4243" s="3"/>
      <c r="K4243" s="3"/>
    </row>
    <row r="4244" spans="1:11" x14ac:dyDescent="0.3">
      <c r="A4244" s="3"/>
      <c r="B4244" s="6"/>
      <c r="C4244" s="3"/>
      <c r="D4244" s="3"/>
      <c r="E4244" s="3"/>
      <c r="F4244" s="3"/>
      <c r="G4244" s="3"/>
      <c r="H4244" s="3"/>
      <c r="I4244" s="3"/>
      <c r="J4244" s="3"/>
      <c r="K4244" s="3"/>
    </row>
    <row r="4245" spans="1:11" ht="15.6" x14ac:dyDescent="0.3">
      <c r="A4245" s="1" t="s">
        <v>0</v>
      </c>
      <c r="B4245" s="1" t="s">
        <v>169</v>
      </c>
    </row>
    <row r="4246" spans="1:11" x14ac:dyDescent="0.3">
      <c r="A4246" t="s">
        <v>11</v>
      </c>
      <c r="B4246" t="s">
        <v>66</v>
      </c>
    </row>
    <row r="4247" spans="1:11" x14ac:dyDescent="0.3">
      <c r="A4247" t="s">
        <v>1</v>
      </c>
      <c r="B4247">
        <v>1</v>
      </c>
    </row>
    <row r="4248" spans="1:11" ht="15.6" x14ac:dyDescent="0.3">
      <c r="A4248" t="s">
        <v>2</v>
      </c>
      <c r="B4248" s="4" t="s">
        <v>105</v>
      </c>
    </row>
    <row r="4249" spans="1:11" x14ac:dyDescent="0.3">
      <c r="A4249" t="s">
        <v>4</v>
      </c>
      <c r="B4249" t="s">
        <v>5</v>
      </c>
    </row>
    <row r="4250" spans="1:11" x14ac:dyDescent="0.3">
      <c r="A4250" t="s">
        <v>6</v>
      </c>
      <c r="B4250" t="s">
        <v>14</v>
      </c>
    </row>
    <row r="4251" spans="1:11" ht="15.6" x14ac:dyDescent="0.3">
      <c r="A4251" s="1" t="s">
        <v>8</v>
      </c>
    </row>
    <row r="4252" spans="1:11" x14ac:dyDescent="0.3">
      <c r="A4252" t="s">
        <v>9</v>
      </c>
      <c r="B4252" t="s">
        <v>10</v>
      </c>
      <c r="C4252" t="s">
        <v>11</v>
      </c>
      <c r="D4252" t="s">
        <v>6</v>
      </c>
      <c r="E4252" t="s">
        <v>12</v>
      </c>
      <c r="F4252" t="s">
        <v>4</v>
      </c>
      <c r="G4252" t="s">
        <v>85</v>
      </c>
      <c r="H4252" t="s">
        <v>86</v>
      </c>
      <c r="I4252" t="s">
        <v>87</v>
      </c>
      <c r="J4252" t="s">
        <v>46</v>
      </c>
      <c r="K4252" t="s">
        <v>2</v>
      </c>
    </row>
    <row r="4253" spans="1:11" x14ac:dyDescent="0.3">
      <c r="A4253" s="3" t="s">
        <v>169</v>
      </c>
      <c r="B4253" s="3">
        <v>1</v>
      </c>
      <c r="C4253" t="s">
        <v>66</v>
      </c>
      <c r="D4253" s="3" t="s">
        <v>14</v>
      </c>
      <c r="E4253" s="3"/>
      <c r="F4253" s="3" t="s">
        <v>21</v>
      </c>
      <c r="G4253" s="3"/>
      <c r="H4253" s="3"/>
      <c r="I4253" s="3">
        <v>100</v>
      </c>
      <c r="J4253" s="3" t="s">
        <v>88</v>
      </c>
      <c r="K4253" s="3" t="s">
        <v>105</v>
      </c>
    </row>
    <row r="4254" spans="1:11" x14ac:dyDescent="0.3">
      <c r="A4254" s="3" t="s">
        <v>140</v>
      </c>
      <c r="B4254" s="3">
        <v>1.00057</v>
      </c>
      <c r="C4254" t="s">
        <v>66</v>
      </c>
      <c r="D4254" s="3" t="s">
        <v>14</v>
      </c>
      <c r="E4254" s="3"/>
      <c r="F4254" s="3" t="s">
        <v>15</v>
      </c>
      <c r="G4254" s="3"/>
      <c r="H4254" s="3"/>
      <c r="I4254" s="3"/>
      <c r="J4254" s="3"/>
      <c r="K4254" s="3" t="s">
        <v>80</v>
      </c>
    </row>
    <row r="4255" spans="1:11" x14ac:dyDescent="0.3">
      <c r="A4255" t="s">
        <v>54</v>
      </c>
      <c r="B4255" s="3">
        <v>6.7000000000000002E-3</v>
      </c>
      <c r="C4255" t="s">
        <v>66</v>
      </c>
      <c r="D4255" s="3" t="s">
        <v>7</v>
      </c>
      <c r="E4255" s="3"/>
      <c r="F4255" s="3" t="s">
        <v>15</v>
      </c>
      <c r="G4255" s="3"/>
      <c r="H4255" s="3"/>
      <c r="I4255" s="3"/>
      <c r="J4255" s="3"/>
      <c r="K4255" s="3" t="s">
        <v>24</v>
      </c>
    </row>
    <row r="4256" spans="1:11" x14ac:dyDescent="0.3">
      <c r="A4256" s="3" t="s">
        <v>89</v>
      </c>
      <c r="B4256" s="3">
        <v>-1.6799999999999999E-4</v>
      </c>
      <c r="C4256" s="3" t="s">
        <v>51</v>
      </c>
      <c r="D4256" s="3" t="s">
        <v>14</v>
      </c>
      <c r="E4256" s="3"/>
      <c r="F4256" s="3" t="s">
        <v>15</v>
      </c>
      <c r="G4256" s="3"/>
      <c r="H4256" s="3"/>
      <c r="I4256" s="3"/>
      <c r="J4256" s="3"/>
      <c r="K4256" s="3" t="s">
        <v>90</v>
      </c>
    </row>
    <row r="4257" spans="1:11" x14ac:dyDescent="0.3">
      <c r="A4257" s="3" t="s">
        <v>91</v>
      </c>
      <c r="B4257" s="6">
        <v>5.8399999999999999E-4</v>
      </c>
      <c r="C4257" s="3" t="s">
        <v>51</v>
      </c>
      <c r="D4257" s="3" t="s">
        <v>17</v>
      </c>
      <c r="E4257" s="3"/>
      <c r="F4257" s="3" t="s">
        <v>15</v>
      </c>
      <c r="G4257" s="3"/>
      <c r="H4257" s="3"/>
      <c r="I4257" s="3"/>
      <c r="J4257" s="3"/>
      <c r="K4257" s="3" t="s">
        <v>92</v>
      </c>
    </row>
    <row r="4258" spans="1:11" x14ac:dyDescent="0.3">
      <c r="A4258" s="3" t="s">
        <v>93</v>
      </c>
      <c r="B4258" s="6">
        <v>2.5999999999999998E-10</v>
      </c>
      <c r="C4258" s="3" t="s">
        <v>51</v>
      </c>
      <c r="D4258" s="3" t="s">
        <v>6</v>
      </c>
      <c r="E4258" s="3"/>
      <c r="F4258" s="3" t="s">
        <v>15</v>
      </c>
      <c r="G4258" s="3"/>
      <c r="H4258" s="3"/>
      <c r="I4258" s="3"/>
      <c r="J4258" s="3"/>
      <c r="K4258" s="3" t="s">
        <v>94</v>
      </c>
    </row>
    <row r="4259" spans="1:11" x14ac:dyDescent="0.3">
      <c r="A4259" s="3" t="s">
        <v>95</v>
      </c>
      <c r="B4259" s="6">
        <v>-6.2700000000000001E-6</v>
      </c>
      <c r="C4259" s="3" t="s">
        <v>51</v>
      </c>
      <c r="D4259" s="3" t="s">
        <v>14</v>
      </c>
      <c r="E4259" s="3"/>
      <c r="F4259" s="3" t="s">
        <v>15</v>
      </c>
      <c r="G4259" s="3"/>
      <c r="H4259" s="3"/>
      <c r="I4259" s="3"/>
      <c r="J4259" s="3"/>
      <c r="K4259" s="3" t="s">
        <v>96</v>
      </c>
    </row>
    <row r="4260" spans="1:11" x14ac:dyDescent="0.3">
      <c r="A4260" s="3" t="s">
        <v>97</v>
      </c>
      <c r="B4260" s="6">
        <v>-7.4999999999999993E-5</v>
      </c>
      <c r="C4260" s="3" t="s">
        <v>51</v>
      </c>
      <c r="D4260" s="3" t="s">
        <v>39</v>
      </c>
      <c r="E4260" s="3"/>
      <c r="F4260" s="3" t="s">
        <v>15</v>
      </c>
      <c r="G4260" s="3"/>
      <c r="H4260" s="3"/>
      <c r="I4260" s="3"/>
      <c r="J4260" s="3"/>
      <c r="K4260" s="3" t="s">
        <v>98</v>
      </c>
    </row>
    <row r="4261" spans="1:11" x14ac:dyDescent="0.3">
      <c r="A4261" s="3" t="s">
        <v>82</v>
      </c>
      <c r="B4261" s="6">
        <v>6.8900000000000005E-4</v>
      </c>
      <c r="C4261" s="3" t="s">
        <v>51</v>
      </c>
      <c r="D4261" s="3" t="s">
        <v>14</v>
      </c>
      <c r="E4261" s="3"/>
      <c r="F4261" s="3" t="s">
        <v>15</v>
      </c>
      <c r="G4261" s="3"/>
      <c r="H4261" s="3"/>
      <c r="I4261" s="3"/>
      <c r="J4261" s="3"/>
      <c r="K4261" s="3" t="s">
        <v>84</v>
      </c>
    </row>
    <row r="4262" spans="1:11" x14ac:dyDescent="0.3">
      <c r="A4262" s="3" t="s">
        <v>99</v>
      </c>
      <c r="B4262" s="3">
        <v>3.3599999999999998E-2</v>
      </c>
      <c r="C4262" s="3" t="s">
        <v>66</v>
      </c>
      <c r="D4262" s="3" t="s">
        <v>100</v>
      </c>
      <c r="E4262" s="3"/>
      <c r="F4262" s="3" t="s">
        <v>15</v>
      </c>
      <c r="G4262" s="3"/>
      <c r="H4262" s="3"/>
      <c r="I4262" s="3"/>
      <c r="J4262" s="3"/>
      <c r="K4262" s="3" t="s">
        <v>101</v>
      </c>
    </row>
    <row r="4263" spans="1:11" x14ac:dyDescent="0.3">
      <c r="A4263" s="3" t="s">
        <v>102</v>
      </c>
      <c r="B4263" s="3">
        <v>3.2599999999999997E-2</v>
      </c>
      <c r="C4263" s="3" t="s">
        <v>51</v>
      </c>
      <c r="D4263" s="3" t="s">
        <v>100</v>
      </c>
      <c r="E4263" s="3"/>
      <c r="F4263" s="3" t="s">
        <v>15</v>
      </c>
      <c r="G4263" s="3"/>
      <c r="H4263" s="3"/>
      <c r="I4263" s="3"/>
      <c r="J4263" s="3"/>
      <c r="K4263" s="3" t="s">
        <v>103</v>
      </c>
    </row>
    <row r="4264" spans="1:11" x14ac:dyDescent="0.3">
      <c r="A4264" s="3" t="s">
        <v>107</v>
      </c>
      <c r="B4264" s="6">
        <v>-6.8899999999999999E-7</v>
      </c>
      <c r="C4264" s="3" t="s">
        <v>51</v>
      </c>
      <c r="D4264" s="3" t="s">
        <v>39</v>
      </c>
      <c r="E4264" s="3"/>
      <c r="F4264" s="3" t="s">
        <v>15</v>
      </c>
      <c r="G4264" s="3"/>
      <c r="H4264" s="3"/>
      <c r="I4264" s="3"/>
      <c r="J4264" s="3"/>
      <c r="K4264" s="3" t="s">
        <v>104</v>
      </c>
    </row>
    <row r="4265" spans="1:11" x14ac:dyDescent="0.3">
      <c r="A4265" s="3"/>
      <c r="B4265" s="6"/>
      <c r="C4265" s="3"/>
      <c r="D4265" s="3"/>
      <c r="E4265" s="3"/>
      <c r="F4265" s="3"/>
      <c r="G4265" s="3"/>
      <c r="H4265" s="3"/>
      <c r="I4265" s="3"/>
      <c r="J4265" s="3"/>
      <c r="K4265" s="3"/>
    </row>
    <row r="4266" spans="1:11" ht="15.6" x14ac:dyDescent="0.3">
      <c r="A4266" s="1" t="s">
        <v>0</v>
      </c>
      <c r="B4266" s="1" t="s">
        <v>170</v>
      </c>
    </row>
    <row r="4267" spans="1:11" x14ac:dyDescent="0.3">
      <c r="A4267" t="s">
        <v>11</v>
      </c>
      <c r="B4267" t="s">
        <v>66</v>
      </c>
    </row>
    <row r="4268" spans="1:11" x14ac:dyDescent="0.3">
      <c r="A4268" t="s">
        <v>1</v>
      </c>
      <c r="B4268">
        <v>1</v>
      </c>
    </row>
    <row r="4269" spans="1:11" ht="15.6" x14ac:dyDescent="0.3">
      <c r="A4269" t="s">
        <v>2</v>
      </c>
      <c r="B4269" s="4" t="s">
        <v>155</v>
      </c>
    </row>
    <row r="4270" spans="1:11" x14ac:dyDescent="0.3">
      <c r="A4270" t="s">
        <v>4</v>
      </c>
      <c r="B4270" t="s">
        <v>5</v>
      </c>
    </row>
    <row r="4271" spans="1:11" x14ac:dyDescent="0.3">
      <c r="A4271" t="s">
        <v>6</v>
      </c>
      <c r="B4271" t="s">
        <v>14</v>
      </c>
    </row>
    <row r="4272" spans="1:11" ht="15.6" x14ac:dyDescent="0.3">
      <c r="A4272" s="1" t="s">
        <v>8</v>
      </c>
    </row>
    <row r="4273" spans="1:11" x14ac:dyDescent="0.3">
      <c r="A4273" t="s">
        <v>9</v>
      </c>
      <c r="B4273" t="s">
        <v>10</v>
      </c>
      <c r="C4273" t="s">
        <v>11</v>
      </c>
      <c r="D4273" t="s">
        <v>6</v>
      </c>
      <c r="E4273" t="s">
        <v>12</v>
      </c>
      <c r="F4273" t="s">
        <v>4</v>
      </c>
      <c r="G4273" t="s">
        <v>85</v>
      </c>
      <c r="H4273" t="s">
        <v>86</v>
      </c>
      <c r="I4273" t="s">
        <v>87</v>
      </c>
      <c r="J4273" t="s">
        <v>46</v>
      </c>
      <c r="K4273" t="s">
        <v>2</v>
      </c>
    </row>
    <row r="4274" spans="1:11" ht="15.6" x14ac:dyDescent="0.3">
      <c r="A4274" s="3" t="s">
        <v>170</v>
      </c>
      <c r="B4274" s="3">
        <v>1</v>
      </c>
      <c r="C4274" t="s">
        <v>66</v>
      </c>
      <c r="D4274" s="3" t="s">
        <v>14</v>
      </c>
      <c r="E4274" s="3"/>
      <c r="F4274" s="3" t="s">
        <v>21</v>
      </c>
      <c r="G4274" s="3"/>
      <c r="H4274" s="3"/>
      <c r="I4274" s="3">
        <v>100</v>
      </c>
      <c r="J4274" s="3" t="s">
        <v>88</v>
      </c>
      <c r="K4274" s="4" t="s">
        <v>155</v>
      </c>
    </row>
    <row r="4275" spans="1:11" x14ac:dyDescent="0.3">
      <c r="A4275" s="3" t="s">
        <v>141</v>
      </c>
      <c r="B4275" s="3">
        <v>1.02</v>
      </c>
      <c r="C4275" t="s">
        <v>66</v>
      </c>
      <c r="D4275" s="3" t="s">
        <v>14</v>
      </c>
      <c r="E4275" s="3"/>
      <c r="F4275" s="3" t="s">
        <v>15</v>
      </c>
      <c r="G4275" s="3"/>
      <c r="H4275" s="3"/>
      <c r="I4275" s="3"/>
      <c r="J4275" s="3"/>
      <c r="K4275" s="3" t="s">
        <v>151</v>
      </c>
    </row>
    <row r="4276" spans="1:11" ht="15.6" x14ac:dyDescent="0.3">
      <c r="A4276" s="4" t="s">
        <v>156</v>
      </c>
      <c r="B4276">
        <f>(0.0028236*0.669)+0.208</f>
        <v>0.2098889884</v>
      </c>
      <c r="C4276" t="s">
        <v>66</v>
      </c>
      <c r="D4276" t="s">
        <v>7</v>
      </c>
      <c r="E4276" s="3"/>
      <c r="F4276" t="s">
        <v>15</v>
      </c>
      <c r="G4276" s="3"/>
      <c r="H4276" s="3"/>
      <c r="I4276" s="3"/>
      <c r="J4276" s="3"/>
      <c r="K4276" s="4" t="s">
        <v>157</v>
      </c>
    </row>
    <row r="4277" spans="1:11" x14ac:dyDescent="0.3">
      <c r="A4277" t="s">
        <v>179</v>
      </c>
      <c r="B4277">
        <f>0.061874*0.669</f>
        <v>4.1393706000000002E-2</v>
      </c>
      <c r="C4277" s="3" t="s">
        <v>51</v>
      </c>
      <c r="D4277" t="s">
        <v>17</v>
      </c>
      <c r="E4277" s="3"/>
      <c r="F4277" t="s">
        <v>15</v>
      </c>
      <c r="G4277" s="3"/>
      <c r="H4277" s="3"/>
      <c r="I4277" s="3"/>
      <c r="J4277" s="3"/>
      <c r="K4277" t="s">
        <v>92</v>
      </c>
    </row>
    <row r="4278" spans="1:11" x14ac:dyDescent="0.3">
      <c r="A4278" t="s">
        <v>158</v>
      </c>
      <c r="B4278">
        <f>0.000000034944*0.669</f>
        <v>2.3377536E-8</v>
      </c>
      <c r="C4278" s="3" t="s">
        <v>51</v>
      </c>
      <c r="D4278" t="s">
        <v>159</v>
      </c>
      <c r="E4278" s="3"/>
      <c r="F4278" t="s">
        <v>15</v>
      </c>
      <c r="G4278" s="3"/>
      <c r="H4278" s="3"/>
      <c r="I4278" s="3"/>
      <c r="J4278" s="3"/>
      <c r="K4278" t="s">
        <v>160</v>
      </c>
    </row>
    <row r="4279" spans="1:11" x14ac:dyDescent="0.3">
      <c r="A4279" t="s">
        <v>161</v>
      </c>
      <c r="B4279" s="8">
        <v>8.4800000000000005E-8</v>
      </c>
      <c r="C4279" t="s">
        <v>31</v>
      </c>
      <c r="D4279" t="s">
        <v>6</v>
      </c>
      <c r="E4279" s="3"/>
      <c r="F4279" t="s">
        <v>15</v>
      </c>
      <c r="G4279" s="3"/>
      <c r="H4279" s="3"/>
      <c r="I4279" s="3"/>
      <c r="J4279" s="3"/>
      <c r="K4279" t="s">
        <v>162</v>
      </c>
    </row>
    <row r="4280" spans="1:11" x14ac:dyDescent="0.3">
      <c r="A4280" t="s">
        <v>163</v>
      </c>
      <c r="B4280">
        <f>(0.00000521*0.669)+0.000010376</f>
        <v>1.386149E-5</v>
      </c>
      <c r="C4280" s="3"/>
      <c r="D4280" t="s">
        <v>14</v>
      </c>
      <c r="E4280" t="s">
        <v>18</v>
      </c>
      <c r="F4280" t="s">
        <v>19</v>
      </c>
      <c r="G4280" s="3"/>
      <c r="H4280" s="3"/>
      <c r="I4280" s="3"/>
      <c r="J4280" s="3"/>
      <c r="K4280" s="3"/>
    </row>
    <row r="4281" spans="1:11" x14ac:dyDescent="0.3">
      <c r="A4281" t="s">
        <v>164</v>
      </c>
      <c r="B4281">
        <f>(0.000000000597*0.669)+0.000000004</f>
        <v>4.3993930000000006E-9</v>
      </c>
      <c r="C4281" s="3"/>
      <c r="D4281" t="s">
        <v>14</v>
      </c>
      <c r="E4281" t="s">
        <v>18</v>
      </c>
      <c r="F4281" t="s">
        <v>19</v>
      </c>
      <c r="G4281" s="3"/>
      <c r="H4281" s="3"/>
      <c r="I4281" s="3"/>
      <c r="J4281" s="3"/>
      <c r="K4281" s="3"/>
    </row>
    <row r="4282" spans="1:11" x14ac:dyDescent="0.3">
      <c r="A4282" t="s">
        <v>165</v>
      </c>
      <c r="B4282">
        <f>(0.00018*0.669)+0.00018</f>
        <v>3.0042000000000003E-4</v>
      </c>
      <c r="C4282" s="3"/>
      <c r="D4282" t="s">
        <v>14</v>
      </c>
      <c r="E4282" t="s">
        <v>18</v>
      </c>
      <c r="F4282" t="s">
        <v>19</v>
      </c>
      <c r="G4282" s="3"/>
      <c r="H4282" s="3"/>
      <c r="I4282" s="3"/>
      <c r="J4282" s="3"/>
      <c r="K4282" s="3"/>
    </row>
    <row r="4283" spans="1:11" x14ac:dyDescent="0.3">
      <c r="A4283" t="s">
        <v>166</v>
      </c>
      <c r="B4283">
        <f>0.0000018*0.669</f>
        <v>1.2042E-6</v>
      </c>
      <c r="C4283" s="3"/>
      <c r="D4283" t="s">
        <v>14</v>
      </c>
      <c r="E4283" t="s">
        <v>18</v>
      </c>
      <c r="F4283" t="s">
        <v>19</v>
      </c>
      <c r="G4283" s="3"/>
      <c r="H4283" s="3"/>
      <c r="I4283" s="3"/>
      <c r="J4283" s="3"/>
      <c r="K4283" s="3"/>
    </row>
    <row r="4284" spans="1:11" x14ac:dyDescent="0.3">
      <c r="A4284" s="3"/>
      <c r="B4284" s="6"/>
      <c r="C4284" s="3"/>
      <c r="D4284" s="3"/>
      <c r="E4284" s="3"/>
      <c r="F4284" s="3"/>
      <c r="G4284" s="3"/>
      <c r="H4284" s="3"/>
      <c r="I4284" s="3"/>
      <c r="J4284" s="3"/>
      <c r="K4284" s="3"/>
    </row>
    <row r="4285" spans="1:11" ht="15.6" x14ac:dyDescent="0.3">
      <c r="A4285" s="1" t="s">
        <v>0</v>
      </c>
      <c r="B4285" s="1" t="s">
        <v>171</v>
      </c>
    </row>
    <row r="4286" spans="1:11" x14ac:dyDescent="0.3">
      <c r="A4286" t="s">
        <v>11</v>
      </c>
      <c r="B4286" t="s">
        <v>66</v>
      </c>
    </row>
    <row r="4287" spans="1:11" x14ac:dyDescent="0.3">
      <c r="A4287" t="s">
        <v>1</v>
      </c>
      <c r="B4287">
        <v>1</v>
      </c>
    </row>
    <row r="4288" spans="1:11" ht="15.6" x14ac:dyDescent="0.3">
      <c r="A4288" t="s">
        <v>2</v>
      </c>
      <c r="B4288" s="4" t="s">
        <v>105</v>
      </c>
    </row>
    <row r="4289" spans="1:11" x14ac:dyDescent="0.3">
      <c r="A4289" t="s">
        <v>4</v>
      </c>
      <c r="B4289" t="s">
        <v>5</v>
      </c>
    </row>
    <row r="4290" spans="1:11" x14ac:dyDescent="0.3">
      <c r="A4290" t="s">
        <v>6</v>
      </c>
      <c r="B4290" t="s">
        <v>14</v>
      </c>
    </row>
    <row r="4291" spans="1:11" ht="15.6" x14ac:dyDescent="0.3">
      <c r="A4291" s="1" t="s">
        <v>8</v>
      </c>
    </row>
    <row r="4292" spans="1:11" x14ac:dyDescent="0.3">
      <c r="A4292" t="s">
        <v>9</v>
      </c>
      <c r="B4292" t="s">
        <v>10</v>
      </c>
      <c r="C4292" t="s">
        <v>11</v>
      </c>
      <c r="D4292" t="s">
        <v>6</v>
      </c>
      <c r="E4292" t="s">
        <v>12</v>
      </c>
      <c r="F4292" t="s">
        <v>4</v>
      </c>
      <c r="G4292" t="s">
        <v>85</v>
      </c>
      <c r="H4292" t="s">
        <v>86</v>
      </c>
      <c r="I4292" t="s">
        <v>87</v>
      </c>
      <c r="J4292" t="s">
        <v>46</v>
      </c>
      <c r="K4292" t="s">
        <v>2</v>
      </c>
    </row>
    <row r="4293" spans="1:11" x14ac:dyDescent="0.3">
      <c r="A4293" s="3" t="s">
        <v>171</v>
      </c>
      <c r="B4293" s="3">
        <v>1</v>
      </c>
      <c r="C4293" t="s">
        <v>66</v>
      </c>
      <c r="D4293" s="3" t="s">
        <v>14</v>
      </c>
      <c r="E4293" s="3"/>
      <c r="F4293" s="3" t="s">
        <v>21</v>
      </c>
      <c r="G4293" s="3"/>
      <c r="H4293" s="3"/>
      <c r="I4293" s="3">
        <v>100</v>
      </c>
      <c r="J4293" s="3" t="s">
        <v>88</v>
      </c>
      <c r="K4293" s="3" t="s">
        <v>105</v>
      </c>
    </row>
    <row r="4294" spans="1:11" x14ac:dyDescent="0.3">
      <c r="A4294" s="3" t="s">
        <v>131</v>
      </c>
      <c r="B4294" s="3">
        <v>1.00057</v>
      </c>
      <c r="C4294" t="s">
        <v>66</v>
      </c>
      <c r="D4294" s="3" t="s">
        <v>14</v>
      </c>
      <c r="E4294" s="3"/>
      <c r="F4294" s="3" t="s">
        <v>15</v>
      </c>
      <c r="G4294" s="3"/>
      <c r="H4294" s="3"/>
      <c r="I4294" s="3"/>
      <c r="J4294" s="3"/>
      <c r="K4294" s="3" t="s">
        <v>80</v>
      </c>
    </row>
    <row r="4295" spans="1:11" x14ac:dyDescent="0.3">
      <c r="A4295" t="s">
        <v>54</v>
      </c>
      <c r="B4295" s="3">
        <v>6.7000000000000002E-3</v>
      </c>
      <c r="C4295" t="s">
        <v>66</v>
      </c>
      <c r="D4295" s="3" t="s">
        <v>7</v>
      </c>
      <c r="E4295" s="3"/>
      <c r="F4295" s="3" t="s">
        <v>15</v>
      </c>
      <c r="G4295" s="3"/>
      <c r="H4295" s="3"/>
      <c r="I4295" s="3"/>
      <c r="J4295" s="3"/>
      <c r="K4295" s="3" t="s">
        <v>24</v>
      </c>
    </row>
    <row r="4296" spans="1:11" x14ac:dyDescent="0.3">
      <c r="A4296" s="3" t="s">
        <v>89</v>
      </c>
      <c r="B4296" s="3">
        <v>-1.6799999999999999E-4</v>
      </c>
      <c r="C4296" s="3" t="s">
        <v>51</v>
      </c>
      <c r="D4296" s="3" t="s">
        <v>14</v>
      </c>
      <c r="E4296" s="3"/>
      <c r="F4296" s="3" t="s">
        <v>15</v>
      </c>
      <c r="G4296" s="3"/>
      <c r="H4296" s="3"/>
      <c r="I4296" s="3"/>
      <c r="J4296" s="3"/>
      <c r="K4296" s="3" t="s">
        <v>90</v>
      </c>
    </row>
    <row r="4297" spans="1:11" x14ac:dyDescent="0.3">
      <c r="A4297" s="3" t="s">
        <v>91</v>
      </c>
      <c r="B4297" s="6">
        <v>5.8399999999999999E-4</v>
      </c>
      <c r="C4297" s="3" t="s">
        <v>51</v>
      </c>
      <c r="D4297" s="3" t="s">
        <v>17</v>
      </c>
      <c r="E4297" s="3"/>
      <c r="F4297" s="3" t="s">
        <v>15</v>
      </c>
      <c r="G4297" s="3"/>
      <c r="H4297" s="3"/>
      <c r="I4297" s="3"/>
      <c r="J4297" s="3"/>
      <c r="K4297" s="3" t="s">
        <v>92</v>
      </c>
    </row>
    <row r="4298" spans="1:11" x14ac:dyDescent="0.3">
      <c r="A4298" s="3" t="s">
        <v>93</v>
      </c>
      <c r="B4298" s="6">
        <v>2.5999999999999998E-10</v>
      </c>
      <c r="C4298" s="3" t="s">
        <v>51</v>
      </c>
      <c r="D4298" s="3" t="s">
        <v>6</v>
      </c>
      <c r="E4298" s="3"/>
      <c r="F4298" s="3" t="s">
        <v>15</v>
      </c>
      <c r="G4298" s="3"/>
      <c r="H4298" s="3"/>
      <c r="I4298" s="3"/>
      <c r="J4298" s="3"/>
      <c r="K4298" s="3" t="s">
        <v>94</v>
      </c>
    </row>
    <row r="4299" spans="1:11" x14ac:dyDescent="0.3">
      <c r="A4299" s="3" t="s">
        <v>95</v>
      </c>
      <c r="B4299" s="6">
        <v>-6.2700000000000001E-6</v>
      </c>
      <c r="C4299" s="3" t="s">
        <v>51</v>
      </c>
      <c r="D4299" s="3" t="s">
        <v>14</v>
      </c>
      <c r="E4299" s="3"/>
      <c r="F4299" s="3" t="s">
        <v>15</v>
      </c>
      <c r="G4299" s="3"/>
      <c r="H4299" s="3"/>
      <c r="I4299" s="3"/>
      <c r="J4299" s="3"/>
      <c r="K4299" s="3" t="s">
        <v>96</v>
      </c>
    </row>
    <row r="4300" spans="1:11" x14ac:dyDescent="0.3">
      <c r="A4300" s="3" t="s">
        <v>97</v>
      </c>
      <c r="B4300" s="6">
        <v>-7.4999999999999993E-5</v>
      </c>
      <c r="C4300" s="3" t="s">
        <v>51</v>
      </c>
      <c r="D4300" s="3" t="s">
        <v>39</v>
      </c>
      <c r="E4300" s="3"/>
      <c r="F4300" s="3" t="s">
        <v>15</v>
      </c>
      <c r="G4300" s="3"/>
      <c r="H4300" s="3"/>
      <c r="I4300" s="3"/>
      <c r="J4300" s="3"/>
      <c r="K4300" s="3" t="s">
        <v>98</v>
      </c>
    </row>
    <row r="4301" spans="1:11" x14ac:dyDescent="0.3">
      <c r="A4301" s="3" t="s">
        <v>82</v>
      </c>
      <c r="B4301" s="6">
        <v>6.8900000000000005E-4</v>
      </c>
      <c r="C4301" s="3" t="s">
        <v>51</v>
      </c>
      <c r="D4301" s="3" t="s">
        <v>14</v>
      </c>
      <c r="E4301" s="3"/>
      <c r="F4301" s="3" t="s">
        <v>15</v>
      </c>
      <c r="G4301" s="3"/>
      <c r="H4301" s="3"/>
      <c r="I4301" s="3"/>
      <c r="J4301" s="3"/>
      <c r="K4301" s="3" t="s">
        <v>84</v>
      </c>
    </row>
    <row r="4302" spans="1:11" x14ac:dyDescent="0.3">
      <c r="A4302" s="3" t="s">
        <v>99</v>
      </c>
      <c r="B4302" s="3">
        <v>3.3599999999999998E-2</v>
      </c>
      <c r="C4302" s="3" t="s">
        <v>66</v>
      </c>
      <c r="D4302" s="3" t="s">
        <v>100</v>
      </c>
      <c r="E4302" s="3"/>
      <c r="F4302" s="3" t="s">
        <v>15</v>
      </c>
      <c r="G4302" s="3"/>
      <c r="H4302" s="3"/>
      <c r="I4302" s="3"/>
      <c r="J4302" s="3"/>
      <c r="K4302" s="3" t="s">
        <v>101</v>
      </c>
    </row>
    <row r="4303" spans="1:11" x14ac:dyDescent="0.3">
      <c r="A4303" s="3" t="s">
        <v>102</v>
      </c>
      <c r="B4303" s="3">
        <v>3.2599999999999997E-2</v>
      </c>
      <c r="C4303" s="3" t="s">
        <v>51</v>
      </c>
      <c r="D4303" s="3" t="s">
        <v>100</v>
      </c>
      <c r="E4303" s="3"/>
      <c r="F4303" s="3" t="s">
        <v>15</v>
      </c>
      <c r="G4303" s="3"/>
      <c r="H4303" s="3"/>
      <c r="I4303" s="3"/>
      <c r="J4303" s="3"/>
      <c r="K4303" s="3" t="s">
        <v>103</v>
      </c>
    </row>
    <row r="4304" spans="1:11" x14ac:dyDescent="0.3">
      <c r="A4304" s="3" t="s">
        <v>107</v>
      </c>
      <c r="B4304" s="6">
        <v>-6.8899999999999999E-7</v>
      </c>
      <c r="C4304" s="3" t="s">
        <v>51</v>
      </c>
      <c r="D4304" s="3" t="s">
        <v>39</v>
      </c>
      <c r="E4304" s="3"/>
      <c r="F4304" s="3" t="s">
        <v>15</v>
      </c>
      <c r="G4304" s="3"/>
      <c r="H4304" s="3"/>
      <c r="I4304" s="3"/>
      <c r="J4304" s="3"/>
      <c r="K4304" s="3" t="s">
        <v>104</v>
      </c>
    </row>
    <row r="4305" spans="1:11" ht="15.6" x14ac:dyDescent="0.3">
      <c r="A4305" s="4"/>
      <c r="B4305" s="5"/>
      <c r="G4305" s="4"/>
    </row>
    <row r="4306" spans="1:11" ht="15.6" x14ac:dyDescent="0.3">
      <c r="A4306" s="1" t="s">
        <v>0</v>
      </c>
      <c r="B4306" s="1" t="s">
        <v>172</v>
      </c>
    </row>
    <row r="4307" spans="1:11" x14ac:dyDescent="0.3">
      <c r="A4307" t="s">
        <v>11</v>
      </c>
      <c r="B4307" t="s">
        <v>66</v>
      </c>
    </row>
    <row r="4308" spans="1:11" x14ac:dyDescent="0.3">
      <c r="A4308" t="s">
        <v>1</v>
      </c>
      <c r="B4308">
        <v>1</v>
      </c>
    </row>
    <row r="4309" spans="1:11" ht="15.6" x14ac:dyDescent="0.3">
      <c r="A4309" t="s">
        <v>2</v>
      </c>
      <c r="B4309" s="4" t="s">
        <v>152</v>
      </c>
    </row>
    <row r="4310" spans="1:11" x14ac:dyDescent="0.3">
      <c r="A4310" t="s">
        <v>4</v>
      </c>
      <c r="B4310" t="s">
        <v>5</v>
      </c>
    </row>
    <row r="4311" spans="1:11" x14ac:dyDescent="0.3">
      <c r="A4311" t="s">
        <v>6</v>
      </c>
      <c r="B4311" t="s">
        <v>14</v>
      </c>
    </row>
    <row r="4312" spans="1:11" ht="15.6" x14ac:dyDescent="0.3">
      <c r="A4312" s="1" t="s">
        <v>8</v>
      </c>
    </row>
    <row r="4313" spans="1:11" x14ac:dyDescent="0.3">
      <c r="A4313" t="s">
        <v>9</v>
      </c>
      <c r="B4313" t="s">
        <v>10</v>
      </c>
      <c r="C4313" t="s">
        <v>11</v>
      </c>
      <c r="D4313" t="s">
        <v>6</v>
      </c>
      <c r="E4313" t="s">
        <v>12</v>
      </c>
      <c r="F4313" t="s">
        <v>4</v>
      </c>
      <c r="G4313" t="s">
        <v>85</v>
      </c>
      <c r="H4313" t="s">
        <v>86</v>
      </c>
      <c r="I4313" t="s">
        <v>87</v>
      </c>
      <c r="J4313" t="s">
        <v>46</v>
      </c>
      <c r="K4313" t="s">
        <v>2</v>
      </c>
    </row>
    <row r="4314" spans="1:11" ht="15.6" x14ac:dyDescent="0.3">
      <c r="A4314" s="3" t="s">
        <v>172</v>
      </c>
      <c r="B4314" s="3">
        <v>1</v>
      </c>
      <c r="C4314" t="s">
        <v>66</v>
      </c>
      <c r="D4314" s="3" t="s">
        <v>14</v>
      </c>
      <c r="E4314" s="3"/>
      <c r="F4314" s="3" t="s">
        <v>21</v>
      </c>
      <c r="G4314" s="3"/>
      <c r="H4314" s="3"/>
      <c r="I4314" s="3">
        <v>100</v>
      </c>
      <c r="J4314" s="3" t="s">
        <v>88</v>
      </c>
      <c r="K4314" s="4" t="s">
        <v>152</v>
      </c>
    </row>
    <row r="4315" spans="1:11" x14ac:dyDescent="0.3">
      <c r="A4315" s="3" t="s">
        <v>124</v>
      </c>
      <c r="B4315" s="3">
        <v>1.00057</v>
      </c>
      <c r="C4315" t="s">
        <v>66</v>
      </c>
      <c r="D4315" s="3" t="s">
        <v>14</v>
      </c>
      <c r="E4315" s="3"/>
      <c r="F4315" s="3" t="s">
        <v>15</v>
      </c>
      <c r="G4315" s="3"/>
      <c r="H4315" s="3"/>
      <c r="I4315" s="3"/>
      <c r="J4315" s="3"/>
      <c r="K4315" s="3" t="s">
        <v>149</v>
      </c>
    </row>
    <row r="4316" spans="1:11" x14ac:dyDescent="0.3">
      <c r="A4316" t="s">
        <v>54</v>
      </c>
      <c r="B4316" s="3">
        <v>6.7000000000000002E-3</v>
      </c>
      <c r="C4316" t="s">
        <v>66</v>
      </c>
      <c r="D4316" s="3" t="s">
        <v>7</v>
      </c>
      <c r="E4316" s="3"/>
      <c r="F4316" s="3" t="s">
        <v>15</v>
      </c>
      <c r="G4316" s="3"/>
      <c r="H4316" s="3"/>
      <c r="I4316" s="3"/>
      <c r="J4316" s="3"/>
      <c r="K4316" s="3" t="s">
        <v>24</v>
      </c>
    </row>
    <row r="4317" spans="1:11" x14ac:dyDescent="0.3">
      <c r="A4317" s="3" t="s">
        <v>89</v>
      </c>
      <c r="B4317" s="3">
        <v>-1.6799999999999999E-4</v>
      </c>
      <c r="C4317" s="3" t="s">
        <v>51</v>
      </c>
      <c r="D4317" s="3" t="s">
        <v>14</v>
      </c>
      <c r="E4317" s="3"/>
      <c r="F4317" s="3" t="s">
        <v>15</v>
      </c>
      <c r="G4317" s="3"/>
      <c r="H4317" s="3"/>
      <c r="I4317" s="3"/>
      <c r="J4317" s="3"/>
      <c r="K4317" s="3" t="s">
        <v>90</v>
      </c>
    </row>
    <row r="4318" spans="1:11" x14ac:dyDescent="0.3">
      <c r="A4318" s="3" t="s">
        <v>91</v>
      </c>
      <c r="B4318" s="6">
        <v>5.8399999999999999E-4</v>
      </c>
      <c r="C4318" s="3" t="s">
        <v>51</v>
      </c>
      <c r="D4318" s="3" t="s">
        <v>17</v>
      </c>
      <c r="E4318" s="3"/>
      <c r="F4318" s="3" t="s">
        <v>15</v>
      </c>
      <c r="G4318" s="3"/>
      <c r="H4318" s="3"/>
      <c r="I4318" s="3"/>
      <c r="J4318" s="3"/>
      <c r="K4318" s="3" t="s">
        <v>92</v>
      </c>
    </row>
    <row r="4319" spans="1:11" x14ac:dyDescent="0.3">
      <c r="A4319" s="3" t="s">
        <v>93</v>
      </c>
      <c r="B4319" s="6">
        <v>2.5999999999999998E-10</v>
      </c>
      <c r="C4319" s="3" t="s">
        <v>51</v>
      </c>
      <c r="D4319" s="3" t="s">
        <v>6</v>
      </c>
      <c r="E4319" s="3"/>
      <c r="F4319" s="3" t="s">
        <v>15</v>
      </c>
      <c r="G4319" s="3"/>
      <c r="H4319" s="3"/>
      <c r="I4319" s="3"/>
      <c r="J4319" s="3"/>
      <c r="K4319" s="3" t="s">
        <v>94</v>
      </c>
    </row>
    <row r="4320" spans="1:11" x14ac:dyDescent="0.3">
      <c r="A4320" s="3" t="s">
        <v>95</v>
      </c>
      <c r="B4320" s="6">
        <v>-6.2700000000000001E-6</v>
      </c>
      <c r="C4320" s="3" t="s">
        <v>51</v>
      </c>
      <c r="D4320" s="3" t="s">
        <v>14</v>
      </c>
      <c r="E4320" s="3"/>
      <c r="F4320" s="3" t="s">
        <v>15</v>
      </c>
      <c r="G4320" s="3"/>
      <c r="H4320" s="3"/>
      <c r="I4320" s="3"/>
      <c r="J4320" s="3"/>
      <c r="K4320" s="3" t="s">
        <v>96</v>
      </c>
    </row>
    <row r="4321" spans="1:11" x14ac:dyDescent="0.3">
      <c r="A4321" s="3" t="s">
        <v>97</v>
      </c>
      <c r="B4321" s="6">
        <v>-7.4999999999999993E-5</v>
      </c>
      <c r="C4321" s="3" t="s">
        <v>51</v>
      </c>
      <c r="D4321" s="3" t="s">
        <v>39</v>
      </c>
      <c r="E4321" s="3"/>
      <c r="F4321" s="3" t="s">
        <v>15</v>
      </c>
      <c r="G4321" s="3"/>
      <c r="H4321" s="3"/>
      <c r="I4321" s="3"/>
      <c r="J4321" s="3"/>
      <c r="K4321" s="3" t="s">
        <v>98</v>
      </c>
    </row>
    <row r="4322" spans="1:11" x14ac:dyDescent="0.3">
      <c r="A4322" s="3" t="s">
        <v>82</v>
      </c>
      <c r="B4322" s="6">
        <v>6.8900000000000005E-4</v>
      </c>
      <c r="C4322" s="3" t="s">
        <v>51</v>
      </c>
      <c r="D4322" s="3" t="s">
        <v>14</v>
      </c>
      <c r="E4322" s="3"/>
      <c r="F4322" s="3" t="s">
        <v>15</v>
      </c>
      <c r="G4322" s="3"/>
      <c r="H4322" s="3"/>
      <c r="I4322" s="3"/>
      <c r="J4322" s="3"/>
      <c r="K4322" s="3" t="s">
        <v>84</v>
      </c>
    </row>
    <row r="4323" spans="1:11" x14ac:dyDescent="0.3">
      <c r="A4323" s="3" t="s">
        <v>99</v>
      </c>
      <c r="B4323" s="3">
        <v>3.3599999999999998E-2</v>
      </c>
      <c r="C4323" s="3" t="s">
        <v>66</v>
      </c>
      <c r="D4323" s="3" t="s">
        <v>100</v>
      </c>
      <c r="E4323" s="3"/>
      <c r="F4323" s="3" t="s">
        <v>15</v>
      </c>
      <c r="G4323" s="3"/>
      <c r="H4323" s="3"/>
      <c r="I4323" s="3"/>
      <c r="J4323" s="3"/>
      <c r="K4323" s="3" t="s">
        <v>101</v>
      </c>
    </row>
    <row r="4324" spans="1:11" x14ac:dyDescent="0.3">
      <c r="A4324" s="3" t="s">
        <v>102</v>
      </c>
      <c r="B4324" s="3">
        <v>3.2599999999999997E-2</v>
      </c>
      <c r="C4324" s="3" t="s">
        <v>51</v>
      </c>
      <c r="D4324" s="3" t="s">
        <v>100</v>
      </c>
      <c r="E4324" s="3"/>
      <c r="F4324" s="3" t="s">
        <v>15</v>
      </c>
      <c r="G4324" s="3"/>
      <c r="H4324" s="3"/>
      <c r="I4324" s="3"/>
      <c r="J4324" s="3"/>
      <c r="K4324" s="3" t="s">
        <v>103</v>
      </c>
    </row>
    <row r="4325" spans="1:11" x14ac:dyDescent="0.3">
      <c r="A4325" s="3" t="s">
        <v>107</v>
      </c>
      <c r="B4325" s="6">
        <v>-6.8899999999999999E-7</v>
      </c>
      <c r="C4325" s="3" t="s">
        <v>51</v>
      </c>
      <c r="D4325" s="3" t="s">
        <v>39</v>
      </c>
      <c r="E4325" s="3"/>
      <c r="F4325" s="3" t="s">
        <v>15</v>
      </c>
      <c r="G4325" s="3"/>
      <c r="H4325" s="3"/>
      <c r="I4325" s="3"/>
      <c r="J4325" s="3"/>
      <c r="K4325" s="3" t="s">
        <v>104</v>
      </c>
    </row>
    <row r="4326" spans="1:11" ht="15.6" x14ac:dyDescent="0.3">
      <c r="A4326" s="4"/>
      <c r="B4326" s="5"/>
      <c r="G4326" s="4"/>
    </row>
    <row r="4327" spans="1:11" ht="15.6" x14ac:dyDescent="0.3">
      <c r="A4327" s="1" t="s">
        <v>0</v>
      </c>
      <c r="B4327" s="1" t="s">
        <v>173</v>
      </c>
    </row>
    <row r="4328" spans="1:11" x14ac:dyDescent="0.3">
      <c r="A4328" t="s">
        <v>11</v>
      </c>
      <c r="B4328" t="s">
        <v>66</v>
      </c>
    </row>
    <row r="4329" spans="1:11" x14ac:dyDescent="0.3">
      <c r="A4329" t="s">
        <v>1</v>
      </c>
      <c r="B4329">
        <v>1</v>
      </c>
    </row>
    <row r="4330" spans="1:11" ht="15.6" x14ac:dyDescent="0.3">
      <c r="A4330" t="s">
        <v>2</v>
      </c>
      <c r="B4330" s="4" t="s">
        <v>153</v>
      </c>
    </row>
    <row r="4331" spans="1:11" x14ac:dyDescent="0.3">
      <c r="A4331" t="s">
        <v>4</v>
      </c>
      <c r="B4331" t="s">
        <v>5</v>
      </c>
    </row>
    <row r="4332" spans="1:11" x14ac:dyDescent="0.3">
      <c r="A4332" t="s">
        <v>6</v>
      </c>
      <c r="B4332" t="s">
        <v>14</v>
      </c>
    </row>
    <row r="4333" spans="1:11" ht="15.6" x14ac:dyDescent="0.3">
      <c r="A4333" s="1" t="s">
        <v>8</v>
      </c>
    </row>
    <row r="4334" spans="1:11" x14ac:dyDescent="0.3">
      <c r="A4334" t="s">
        <v>9</v>
      </c>
      <c r="B4334" t="s">
        <v>10</v>
      </c>
      <c r="C4334" t="s">
        <v>11</v>
      </c>
      <c r="D4334" t="s">
        <v>6</v>
      </c>
      <c r="E4334" t="s">
        <v>12</v>
      </c>
      <c r="F4334" t="s">
        <v>4</v>
      </c>
      <c r="G4334" t="s">
        <v>85</v>
      </c>
      <c r="H4334" t="s">
        <v>86</v>
      </c>
      <c r="I4334" t="s">
        <v>87</v>
      </c>
      <c r="J4334" t="s">
        <v>46</v>
      </c>
      <c r="K4334" t="s">
        <v>2</v>
      </c>
    </row>
    <row r="4335" spans="1:11" ht="15.6" x14ac:dyDescent="0.3">
      <c r="A4335" s="3" t="s">
        <v>173</v>
      </c>
      <c r="B4335" s="3">
        <v>1</v>
      </c>
      <c r="C4335" t="s">
        <v>66</v>
      </c>
      <c r="D4335" s="3" t="s">
        <v>14</v>
      </c>
      <c r="E4335" s="3"/>
      <c r="F4335" s="3" t="s">
        <v>21</v>
      </c>
      <c r="G4335" s="3"/>
      <c r="H4335" s="3"/>
      <c r="I4335" s="3">
        <v>100</v>
      </c>
      <c r="J4335" s="3" t="s">
        <v>88</v>
      </c>
      <c r="K4335" s="4" t="s">
        <v>154</v>
      </c>
    </row>
    <row r="4336" spans="1:11" x14ac:dyDescent="0.3">
      <c r="A4336" s="3" t="s">
        <v>133</v>
      </c>
      <c r="B4336" s="3">
        <v>1.00057</v>
      </c>
      <c r="C4336" t="s">
        <v>66</v>
      </c>
      <c r="D4336" s="3" t="s">
        <v>14</v>
      </c>
      <c r="E4336" s="3"/>
      <c r="F4336" s="3" t="s">
        <v>15</v>
      </c>
      <c r="G4336" s="3"/>
      <c r="H4336" s="3"/>
      <c r="I4336" s="3"/>
      <c r="J4336" s="3"/>
      <c r="K4336" s="3" t="s">
        <v>150</v>
      </c>
    </row>
    <row r="4337" spans="1:11" x14ac:dyDescent="0.3">
      <c r="A4337" t="s">
        <v>54</v>
      </c>
      <c r="B4337" s="3">
        <v>6.7000000000000002E-3</v>
      </c>
      <c r="C4337" t="s">
        <v>66</v>
      </c>
      <c r="D4337" s="3" t="s">
        <v>7</v>
      </c>
      <c r="E4337" s="3"/>
      <c r="F4337" s="3" t="s">
        <v>15</v>
      </c>
      <c r="G4337" s="3"/>
      <c r="H4337" s="3"/>
      <c r="I4337" s="3"/>
      <c r="J4337" s="3"/>
      <c r="K4337" s="3" t="s">
        <v>24</v>
      </c>
    </row>
    <row r="4338" spans="1:11" x14ac:dyDescent="0.3">
      <c r="A4338" s="3" t="s">
        <v>89</v>
      </c>
      <c r="B4338" s="3">
        <v>-1.6799999999999999E-4</v>
      </c>
      <c r="C4338" s="3" t="s">
        <v>51</v>
      </c>
      <c r="D4338" s="3" t="s">
        <v>14</v>
      </c>
      <c r="E4338" s="3"/>
      <c r="F4338" s="3" t="s">
        <v>15</v>
      </c>
      <c r="G4338" s="3"/>
      <c r="H4338" s="3"/>
      <c r="I4338" s="3"/>
      <c r="J4338" s="3"/>
      <c r="K4338" s="3" t="s">
        <v>90</v>
      </c>
    </row>
    <row r="4339" spans="1:11" x14ac:dyDescent="0.3">
      <c r="A4339" s="3" t="s">
        <v>91</v>
      </c>
      <c r="B4339" s="6">
        <v>5.8399999999999999E-4</v>
      </c>
      <c r="C4339" s="3" t="s">
        <v>51</v>
      </c>
      <c r="D4339" s="3" t="s">
        <v>17</v>
      </c>
      <c r="E4339" s="3"/>
      <c r="F4339" s="3" t="s">
        <v>15</v>
      </c>
      <c r="G4339" s="3"/>
      <c r="H4339" s="3"/>
      <c r="I4339" s="3"/>
      <c r="J4339" s="3"/>
      <c r="K4339" s="3" t="s">
        <v>92</v>
      </c>
    </row>
    <row r="4340" spans="1:11" x14ac:dyDescent="0.3">
      <c r="A4340" s="3" t="s">
        <v>93</v>
      </c>
      <c r="B4340" s="6">
        <v>2.5999999999999998E-10</v>
      </c>
      <c r="C4340" s="3" t="s">
        <v>51</v>
      </c>
      <c r="D4340" s="3" t="s">
        <v>6</v>
      </c>
      <c r="E4340" s="3"/>
      <c r="F4340" s="3" t="s">
        <v>15</v>
      </c>
      <c r="G4340" s="3"/>
      <c r="H4340" s="3"/>
      <c r="I4340" s="3"/>
      <c r="J4340" s="3"/>
      <c r="K4340" s="3" t="s">
        <v>94</v>
      </c>
    </row>
    <row r="4341" spans="1:11" x14ac:dyDescent="0.3">
      <c r="A4341" s="3" t="s">
        <v>95</v>
      </c>
      <c r="B4341" s="6">
        <v>-6.2700000000000001E-6</v>
      </c>
      <c r="C4341" s="3" t="s">
        <v>51</v>
      </c>
      <c r="D4341" s="3" t="s">
        <v>14</v>
      </c>
      <c r="E4341" s="3"/>
      <c r="F4341" s="3" t="s">
        <v>15</v>
      </c>
      <c r="G4341" s="3"/>
      <c r="H4341" s="3"/>
      <c r="I4341" s="3"/>
      <c r="J4341" s="3"/>
      <c r="K4341" s="3" t="s">
        <v>96</v>
      </c>
    </row>
    <row r="4342" spans="1:11" x14ac:dyDescent="0.3">
      <c r="A4342" s="3" t="s">
        <v>97</v>
      </c>
      <c r="B4342" s="6">
        <v>-7.4999999999999993E-5</v>
      </c>
      <c r="C4342" s="3" t="s">
        <v>51</v>
      </c>
      <c r="D4342" s="3" t="s">
        <v>39</v>
      </c>
      <c r="E4342" s="3"/>
      <c r="F4342" s="3" t="s">
        <v>15</v>
      </c>
      <c r="G4342" s="3"/>
      <c r="H4342" s="3"/>
      <c r="I4342" s="3"/>
      <c r="J4342" s="3"/>
      <c r="K4342" s="3" t="s">
        <v>98</v>
      </c>
    </row>
    <row r="4343" spans="1:11" x14ac:dyDescent="0.3">
      <c r="A4343" s="3" t="s">
        <v>82</v>
      </c>
      <c r="B4343" s="6">
        <v>6.8900000000000005E-4</v>
      </c>
      <c r="C4343" s="3" t="s">
        <v>51</v>
      </c>
      <c r="D4343" s="3" t="s">
        <v>14</v>
      </c>
      <c r="E4343" s="3"/>
      <c r="F4343" s="3" t="s">
        <v>15</v>
      </c>
      <c r="G4343" s="3"/>
      <c r="H4343" s="3"/>
      <c r="I4343" s="3"/>
      <c r="J4343" s="3"/>
      <c r="K4343" s="3" t="s">
        <v>84</v>
      </c>
    </row>
    <row r="4344" spans="1:11" x14ac:dyDescent="0.3">
      <c r="A4344" s="3" t="s">
        <v>99</v>
      </c>
      <c r="B4344" s="3">
        <v>3.3599999999999998E-2</v>
      </c>
      <c r="C4344" s="3" t="s">
        <v>66</v>
      </c>
      <c r="D4344" s="3" t="s">
        <v>100</v>
      </c>
      <c r="E4344" s="3"/>
      <c r="F4344" s="3" t="s">
        <v>15</v>
      </c>
      <c r="G4344" s="3"/>
      <c r="H4344" s="3"/>
      <c r="I4344" s="3"/>
      <c r="J4344" s="3"/>
      <c r="K4344" s="3" t="s">
        <v>101</v>
      </c>
    </row>
    <row r="4345" spans="1:11" x14ac:dyDescent="0.3">
      <c r="A4345" s="3" t="s">
        <v>102</v>
      </c>
      <c r="B4345" s="3">
        <v>3.2599999999999997E-2</v>
      </c>
      <c r="C4345" s="3" t="s">
        <v>51</v>
      </c>
      <c r="D4345" s="3" t="s">
        <v>100</v>
      </c>
      <c r="E4345" s="3"/>
      <c r="F4345" s="3" t="s">
        <v>15</v>
      </c>
      <c r="G4345" s="3"/>
      <c r="H4345" s="3"/>
      <c r="I4345" s="3"/>
      <c r="J4345" s="3"/>
      <c r="K4345" s="3" t="s">
        <v>103</v>
      </c>
    </row>
    <row r="4346" spans="1:11" x14ac:dyDescent="0.3">
      <c r="A4346" s="3" t="s">
        <v>107</v>
      </c>
      <c r="B4346" s="6">
        <v>-6.8899999999999999E-7</v>
      </c>
      <c r="C4346" s="3" t="s">
        <v>51</v>
      </c>
      <c r="D4346" s="3" t="s">
        <v>39</v>
      </c>
      <c r="E4346" s="3"/>
      <c r="F4346" s="3" t="s">
        <v>15</v>
      </c>
      <c r="G4346" s="3"/>
      <c r="H4346" s="3"/>
      <c r="I4346" s="3"/>
      <c r="J4346" s="3"/>
      <c r="K4346" s="3" t="s">
        <v>104</v>
      </c>
    </row>
    <row r="4347" spans="1:11" ht="15.6" x14ac:dyDescent="0.3">
      <c r="A4347" s="4"/>
      <c r="B4347" s="5"/>
      <c r="G4347" s="4"/>
    </row>
    <row r="4348" spans="1:11" ht="15.6" x14ac:dyDescent="0.3">
      <c r="A4348" s="1" t="s">
        <v>0</v>
      </c>
      <c r="B4348" s="1" t="s">
        <v>174</v>
      </c>
    </row>
    <row r="4349" spans="1:11" x14ac:dyDescent="0.3">
      <c r="A4349" t="s">
        <v>11</v>
      </c>
      <c r="B4349" t="s">
        <v>66</v>
      </c>
    </row>
    <row r="4350" spans="1:11" x14ac:dyDescent="0.3">
      <c r="A4350" t="s">
        <v>1</v>
      </c>
      <c r="B4350">
        <v>1</v>
      </c>
    </row>
    <row r="4351" spans="1:11" ht="15.6" x14ac:dyDescent="0.3">
      <c r="A4351" t="s">
        <v>2</v>
      </c>
      <c r="B4351" s="4" t="s">
        <v>106</v>
      </c>
    </row>
    <row r="4352" spans="1:11" x14ac:dyDescent="0.3">
      <c r="A4352" t="s">
        <v>4</v>
      </c>
      <c r="B4352" t="s">
        <v>5</v>
      </c>
    </row>
    <row r="4353" spans="1:11" x14ac:dyDescent="0.3">
      <c r="A4353" t="s">
        <v>6</v>
      </c>
      <c r="B4353" t="s">
        <v>14</v>
      </c>
    </row>
    <row r="4354" spans="1:11" ht="15.6" x14ac:dyDescent="0.3">
      <c r="A4354" s="1" t="s">
        <v>8</v>
      </c>
    </row>
    <row r="4355" spans="1:11" x14ac:dyDescent="0.3">
      <c r="A4355" t="s">
        <v>9</v>
      </c>
      <c r="B4355" t="s">
        <v>10</v>
      </c>
      <c r="C4355" t="s">
        <v>11</v>
      </c>
      <c r="D4355" t="s">
        <v>6</v>
      </c>
      <c r="E4355" t="s">
        <v>12</v>
      </c>
      <c r="F4355" t="s">
        <v>4</v>
      </c>
      <c r="G4355" t="s">
        <v>85</v>
      </c>
      <c r="H4355" t="s">
        <v>86</v>
      </c>
      <c r="I4355" t="s">
        <v>87</v>
      </c>
      <c r="J4355" t="s">
        <v>46</v>
      </c>
      <c r="K4355" t="s">
        <v>2</v>
      </c>
    </row>
    <row r="4356" spans="1:11" x14ac:dyDescent="0.3">
      <c r="A4356" s="3" t="s">
        <v>174</v>
      </c>
      <c r="B4356" s="3">
        <v>1</v>
      </c>
      <c r="C4356" t="s">
        <v>66</v>
      </c>
      <c r="D4356" s="3" t="s">
        <v>14</v>
      </c>
      <c r="E4356" s="3"/>
      <c r="F4356" s="3" t="s">
        <v>21</v>
      </c>
      <c r="G4356" s="3"/>
      <c r="H4356" s="3"/>
      <c r="I4356" s="3">
        <v>100</v>
      </c>
      <c r="J4356" s="3" t="s">
        <v>88</v>
      </c>
      <c r="K4356" s="3" t="s">
        <v>106</v>
      </c>
    </row>
    <row r="4357" spans="1:11" x14ac:dyDescent="0.3">
      <c r="A4357" s="3" t="s">
        <v>130</v>
      </c>
      <c r="B4357" s="3">
        <v>1.00057</v>
      </c>
      <c r="C4357" t="s">
        <v>66</v>
      </c>
      <c r="D4357" s="3" t="s">
        <v>14</v>
      </c>
      <c r="E4357" s="3"/>
      <c r="F4357" s="3" t="s">
        <v>15</v>
      </c>
      <c r="G4357" s="3"/>
      <c r="H4357" s="3"/>
      <c r="I4357" s="3"/>
      <c r="J4357" s="3"/>
      <c r="K4357" s="3" t="s">
        <v>148</v>
      </c>
    </row>
    <row r="4358" spans="1:11" x14ac:dyDescent="0.3">
      <c r="A4358" t="s">
        <v>54</v>
      </c>
      <c r="B4358" s="3">
        <v>6.7000000000000002E-3</v>
      </c>
      <c r="C4358" t="s">
        <v>66</v>
      </c>
      <c r="D4358" s="3" t="s">
        <v>7</v>
      </c>
      <c r="E4358" s="3"/>
      <c r="F4358" s="3" t="s">
        <v>15</v>
      </c>
      <c r="G4358" s="3"/>
      <c r="H4358" s="3"/>
      <c r="I4358" s="3"/>
      <c r="J4358" s="3"/>
      <c r="K4358" s="3" t="s">
        <v>24</v>
      </c>
    </row>
    <row r="4359" spans="1:11" x14ac:dyDescent="0.3">
      <c r="A4359" s="3" t="s">
        <v>89</v>
      </c>
      <c r="B4359" s="3">
        <v>-1.6799999999999999E-4</v>
      </c>
      <c r="C4359" s="3" t="s">
        <v>51</v>
      </c>
      <c r="D4359" s="3" t="s">
        <v>14</v>
      </c>
      <c r="E4359" s="3"/>
      <c r="F4359" s="3" t="s">
        <v>15</v>
      </c>
      <c r="G4359" s="3"/>
      <c r="H4359" s="3"/>
      <c r="I4359" s="3"/>
      <c r="J4359" s="3"/>
      <c r="K4359" s="3" t="s">
        <v>90</v>
      </c>
    </row>
    <row r="4360" spans="1:11" x14ac:dyDescent="0.3">
      <c r="A4360" s="3" t="s">
        <v>91</v>
      </c>
      <c r="B4360" s="6">
        <v>5.8399999999999999E-4</v>
      </c>
      <c r="C4360" s="3" t="s">
        <v>51</v>
      </c>
      <c r="D4360" s="3" t="s">
        <v>17</v>
      </c>
      <c r="E4360" s="3"/>
      <c r="F4360" s="3" t="s">
        <v>15</v>
      </c>
      <c r="G4360" s="3"/>
      <c r="H4360" s="3"/>
      <c r="I4360" s="3"/>
      <c r="J4360" s="3"/>
      <c r="K4360" s="3" t="s">
        <v>92</v>
      </c>
    </row>
    <row r="4361" spans="1:11" x14ac:dyDescent="0.3">
      <c r="A4361" s="3" t="s">
        <v>93</v>
      </c>
      <c r="B4361" s="6">
        <v>2.5999999999999998E-10</v>
      </c>
      <c r="C4361" s="3" t="s">
        <v>51</v>
      </c>
      <c r="D4361" s="3" t="s">
        <v>6</v>
      </c>
      <c r="E4361" s="3"/>
      <c r="F4361" s="3" t="s">
        <v>15</v>
      </c>
      <c r="G4361" s="3"/>
      <c r="H4361" s="3"/>
      <c r="I4361" s="3"/>
      <c r="J4361" s="3"/>
      <c r="K4361" s="3" t="s">
        <v>94</v>
      </c>
    </row>
    <row r="4362" spans="1:11" x14ac:dyDescent="0.3">
      <c r="A4362" s="3" t="s">
        <v>95</v>
      </c>
      <c r="B4362" s="6">
        <v>-6.2700000000000001E-6</v>
      </c>
      <c r="C4362" s="3" t="s">
        <v>51</v>
      </c>
      <c r="D4362" s="3" t="s">
        <v>14</v>
      </c>
      <c r="E4362" s="3"/>
      <c r="F4362" s="3" t="s">
        <v>15</v>
      </c>
      <c r="G4362" s="3"/>
      <c r="H4362" s="3"/>
      <c r="I4362" s="3"/>
      <c r="J4362" s="3"/>
      <c r="K4362" s="3" t="s">
        <v>96</v>
      </c>
    </row>
    <row r="4363" spans="1:11" x14ac:dyDescent="0.3">
      <c r="A4363" s="3" t="s">
        <v>97</v>
      </c>
      <c r="B4363" s="6">
        <v>-7.4999999999999993E-5</v>
      </c>
      <c r="C4363" s="3" t="s">
        <v>51</v>
      </c>
      <c r="D4363" s="3" t="s">
        <v>39</v>
      </c>
      <c r="E4363" s="3"/>
      <c r="F4363" s="3" t="s">
        <v>15</v>
      </c>
      <c r="G4363" s="3"/>
      <c r="H4363" s="3"/>
      <c r="I4363" s="3"/>
      <c r="J4363" s="3"/>
      <c r="K4363" s="3" t="s">
        <v>98</v>
      </c>
    </row>
    <row r="4364" spans="1:11" x14ac:dyDescent="0.3">
      <c r="A4364" s="3" t="s">
        <v>82</v>
      </c>
      <c r="B4364" s="6">
        <v>6.8900000000000005E-4</v>
      </c>
      <c r="C4364" s="3" t="s">
        <v>51</v>
      </c>
      <c r="D4364" s="3" t="s">
        <v>14</v>
      </c>
      <c r="E4364" s="3"/>
      <c r="F4364" s="3" t="s">
        <v>15</v>
      </c>
      <c r="G4364" s="3"/>
      <c r="H4364" s="3"/>
      <c r="I4364" s="3"/>
      <c r="J4364" s="3"/>
      <c r="K4364" s="3" t="s">
        <v>84</v>
      </c>
    </row>
    <row r="4365" spans="1:11" x14ac:dyDescent="0.3">
      <c r="A4365" s="3" t="s">
        <v>99</v>
      </c>
      <c r="B4365" s="3">
        <v>3.3599999999999998E-2</v>
      </c>
      <c r="C4365" s="3" t="s">
        <v>66</v>
      </c>
      <c r="D4365" s="3" t="s">
        <v>100</v>
      </c>
      <c r="E4365" s="3"/>
      <c r="F4365" s="3" t="s">
        <v>15</v>
      </c>
      <c r="G4365" s="3"/>
      <c r="H4365" s="3"/>
      <c r="I4365" s="3"/>
      <c r="J4365" s="3"/>
      <c r="K4365" s="3" t="s">
        <v>101</v>
      </c>
    </row>
    <row r="4366" spans="1:11" x14ac:dyDescent="0.3">
      <c r="A4366" s="3" t="s">
        <v>102</v>
      </c>
      <c r="B4366" s="3">
        <v>3.2599999999999997E-2</v>
      </c>
      <c r="C4366" s="3" t="s">
        <v>51</v>
      </c>
      <c r="D4366" s="3" t="s">
        <v>100</v>
      </c>
      <c r="E4366" s="3"/>
      <c r="F4366" s="3" t="s">
        <v>15</v>
      </c>
      <c r="G4366" s="3"/>
      <c r="H4366" s="3"/>
      <c r="I4366" s="3"/>
      <c r="J4366" s="3"/>
      <c r="K4366" s="3" t="s">
        <v>103</v>
      </c>
    </row>
    <row r="4367" spans="1:11" x14ac:dyDescent="0.3">
      <c r="A4367" s="3" t="s">
        <v>107</v>
      </c>
      <c r="B4367" s="6">
        <v>-6.8899999999999999E-7</v>
      </c>
      <c r="C4367" s="3" t="s">
        <v>51</v>
      </c>
      <c r="D4367" s="3" t="s">
        <v>39</v>
      </c>
      <c r="E4367" s="3"/>
      <c r="F4367" s="3" t="s">
        <v>15</v>
      </c>
      <c r="G4367" s="3"/>
      <c r="H4367" s="3"/>
      <c r="I4367" s="3"/>
      <c r="J4367" s="3"/>
      <c r="K4367" s="3" t="s">
        <v>104</v>
      </c>
    </row>
    <row r="4369" spans="1:11" ht="15.6" x14ac:dyDescent="0.3">
      <c r="A4369" s="1" t="s">
        <v>0</v>
      </c>
      <c r="B4369" s="1" t="s">
        <v>175</v>
      </c>
    </row>
    <row r="4370" spans="1:11" x14ac:dyDescent="0.3">
      <c r="A4370" t="s">
        <v>11</v>
      </c>
      <c r="B4370" t="s">
        <v>66</v>
      </c>
    </row>
    <row r="4371" spans="1:11" x14ac:dyDescent="0.3">
      <c r="A4371" t="s">
        <v>1</v>
      </c>
      <c r="B4371">
        <v>1</v>
      </c>
    </row>
    <row r="4372" spans="1:11" ht="15.6" x14ac:dyDescent="0.3">
      <c r="A4372" t="s">
        <v>2</v>
      </c>
      <c r="B4372" s="4" t="s">
        <v>105</v>
      </c>
    </row>
    <row r="4373" spans="1:11" x14ac:dyDescent="0.3">
      <c r="A4373" t="s">
        <v>4</v>
      </c>
      <c r="B4373" t="s">
        <v>5</v>
      </c>
    </row>
    <row r="4374" spans="1:11" x14ac:dyDescent="0.3">
      <c r="A4374" t="s">
        <v>6</v>
      </c>
      <c r="B4374" t="s">
        <v>14</v>
      </c>
    </row>
    <row r="4375" spans="1:11" ht="15.6" x14ac:dyDescent="0.3">
      <c r="A4375" s="1" t="s">
        <v>8</v>
      </c>
    </row>
    <row r="4376" spans="1:11" x14ac:dyDescent="0.3">
      <c r="A4376" t="s">
        <v>9</v>
      </c>
      <c r="B4376" t="s">
        <v>10</v>
      </c>
      <c r="C4376" t="s">
        <v>11</v>
      </c>
      <c r="D4376" t="s">
        <v>6</v>
      </c>
      <c r="E4376" t="s">
        <v>12</v>
      </c>
      <c r="F4376" t="s">
        <v>4</v>
      </c>
      <c r="G4376" t="s">
        <v>85</v>
      </c>
      <c r="H4376" t="s">
        <v>86</v>
      </c>
      <c r="I4376" t="s">
        <v>87</v>
      </c>
      <c r="J4376" t="s">
        <v>46</v>
      </c>
      <c r="K4376" t="s">
        <v>2</v>
      </c>
    </row>
    <row r="4377" spans="1:11" x14ac:dyDescent="0.3">
      <c r="A4377" s="3" t="s">
        <v>175</v>
      </c>
      <c r="B4377" s="3">
        <v>1</v>
      </c>
      <c r="C4377" t="s">
        <v>66</v>
      </c>
      <c r="D4377" s="3" t="s">
        <v>14</v>
      </c>
      <c r="E4377" s="3"/>
      <c r="F4377" s="3" t="s">
        <v>21</v>
      </c>
      <c r="G4377" s="3"/>
      <c r="H4377" s="3"/>
      <c r="I4377" s="3">
        <v>100</v>
      </c>
      <c r="J4377" s="3" t="s">
        <v>88</v>
      </c>
      <c r="K4377" s="3" t="s">
        <v>105</v>
      </c>
    </row>
    <row r="4378" spans="1:11" x14ac:dyDescent="0.3">
      <c r="A4378" s="3" t="s">
        <v>121</v>
      </c>
      <c r="B4378" s="3">
        <v>1.00057</v>
      </c>
      <c r="C4378" t="s">
        <v>66</v>
      </c>
      <c r="D4378" s="3" t="s">
        <v>14</v>
      </c>
      <c r="E4378" s="3"/>
      <c r="F4378" s="3" t="s">
        <v>15</v>
      </c>
      <c r="G4378" s="3"/>
      <c r="H4378" s="3"/>
      <c r="I4378" s="3"/>
      <c r="J4378" s="3"/>
      <c r="K4378" s="3" t="s">
        <v>80</v>
      </c>
    </row>
    <row r="4379" spans="1:11" x14ac:dyDescent="0.3">
      <c r="A4379" t="s">
        <v>54</v>
      </c>
      <c r="B4379" s="3">
        <v>6.7000000000000002E-3</v>
      </c>
      <c r="C4379" t="s">
        <v>66</v>
      </c>
      <c r="D4379" s="3" t="s">
        <v>7</v>
      </c>
      <c r="E4379" s="3"/>
      <c r="F4379" s="3" t="s">
        <v>15</v>
      </c>
      <c r="G4379" s="3"/>
      <c r="H4379" s="3"/>
      <c r="I4379" s="3"/>
      <c r="J4379" s="3"/>
      <c r="K4379" s="3" t="s">
        <v>24</v>
      </c>
    </row>
    <row r="4380" spans="1:11" x14ac:dyDescent="0.3">
      <c r="A4380" s="3" t="s">
        <v>89</v>
      </c>
      <c r="B4380" s="3">
        <v>-1.6799999999999999E-4</v>
      </c>
      <c r="C4380" s="3" t="s">
        <v>51</v>
      </c>
      <c r="D4380" s="3" t="s">
        <v>14</v>
      </c>
      <c r="E4380" s="3"/>
      <c r="F4380" s="3" t="s">
        <v>15</v>
      </c>
      <c r="G4380" s="3"/>
      <c r="H4380" s="3"/>
      <c r="I4380" s="3"/>
      <c r="J4380" s="3"/>
      <c r="K4380" s="3" t="s">
        <v>90</v>
      </c>
    </row>
    <row r="4381" spans="1:11" x14ac:dyDescent="0.3">
      <c r="A4381" s="3" t="s">
        <v>91</v>
      </c>
      <c r="B4381" s="6">
        <v>5.8399999999999999E-4</v>
      </c>
      <c r="C4381" s="3" t="s">
        <v>51</v>
      </c>
      <c r="D4381" s="3" t="s">
        <v>17</v>
      </c>
      <c r="E4381" s="3"/>
      <c r="F4381" s="3" t="s">
        <v>15</v>
      </c>
      <c r="G4381" s="3"/>
      <c r="H4381" s="3"/>
      <c r="I4381" s="3"/>
      <c r="J4381" s="3"/>
      <c r="K4381" s="3" t="s">
        <v>92</v>
      </c>
    </row>
    <row r="4382" spans="1:11" x14ac:dyDescent="0.3">
      <c r="A4382" s="3" t="s">
        <v>93</v>
      </c>
      <c r="B4382" s="6">
        <v>2.5999999999999998E-10</v>
      </c>
      <c r="C4382" s="3" t="s">
        <v>51</v>
      </c>
      <c r="D4382" s="3" t="s">
        <v>6</v>
      </c>
      <c r="E4382" s="3"/>
      <c r="F4382" s="3" t="s">
        <v>15</v>
      </c>
      <c r="G4382" s="3"/>
      <c r="H4382" s="3"/>
      <c r="I4382" s="3"/>
      <c r="J4382" s="3"/>
      <c r="K4382" s="3" t="s">
        <v>94</v>
      </c>
    </row>
    <row r="4383" spans="1:11" x14ac:dyDescent="0.3">
      <c r="A4383" s="3" t="s">
        <v>95</v>
      </c>
      <c r="B4383" s="6">
        <v>-6.2700000000000001E-6</v>
      </c>
      <c r="C4383" s="3" t="s">
        <v>51</v>
      </c>
      <c r="D4383" s="3" t="s">
        <v>14</v>
      </c>
      <c r="E4383" s="3"/>
      <c r="F4383" s="3" t="s">
        <v>15</v>
      </c>
      <c r="G4383" s="3"/>
      <c r="H4383" s="3"/>
      <c r="I4383" s="3"/>
      <c r="J4383" s="3"/>
      <c r="K4383" s="3" t="s">
        <v>96</v>
      </c>
    </row>
    <row r="4384" spans="1:11" x14ac:dyDescent="0.3">
      <c r="A4384" s="3" t="s">
        <v>97</v>
      </c>
      <c r="B4384" s="6">
        <v>-7.4999999999999993E-5</v>
      </c>
      <c r="C4384" s="3" t="s">
        <v>51</v>
      </c>
      <c r="D4384" s="3" t="s">
        <v>39</v>
      </c>
      <c r="E4384" s="3"/>
      <c r="F4384" s="3" t="s">
        <v>15</v>
      </c>
      <c r="G4384" s="3"/>
      <c r="H4384" s="3"/>
      <c r="I4384" s="3"/>
      <c r="J4384" s="3"/>
      <c r="K4384" s="3" t="s">
        <v>98</v>
      </c>
    </row>
    <row r="4385" spans="1:11" x14ac:dyDescent="0.3">
      <c r="A4385" s="3" t="s">
        <v>82</v>
      </c>
      <c r="B4385" s="6">
        <v>6.8900000000000005E-4</v>
      </c>
      <c r="C4385" s="3" t="s">
        <v>51</v>
      </c>
      <c r="D4385" s="3" t="s">
        <v>14</v>
      </c>
      <c r="E4385" s="3"/>
      <c r="F4385" s="3" t="s">
        <v>15</v>
      </c>
      <c r="G4385" s="3"/>
      <c r="H4385" s="3"/>
      <c r="I4385" s="3"/>
      <c r="J4385" s="3"/>
      <c r="K4385" s="3" t="s">
        <v>84</v>
      </c>
    </row>
    <row r="4386" spans="1:11" x14ac:dyDescent="0.3">
      <c r="A4386" s="3" t="s">
        <v>99</v>
      </c>
      <c r="B4386" s="3">
        <v>3.3599999999999998E-2</v>
      </c>
      <c r="C4386" s="3" t="s">
        <v>66</v>
      </c>
      <c r="D4386" s="3" t="s">
        <v>100</v>
      </c>
      <c r="E4386" s="3"/>
      <c r="F4386" s="3" t="s">
        <v>15</v>
      </c>
      <c r="G4386" s="3"/>
      <c r="H4386" s="3"/>
      <c r="I4386" s="3"/>
      <c r="J4386" s="3"/>
      <c r="K4386" s="3" t="s">
        <v>101</v>
      </c>
    </row>
    <row r="4387" spans="1:11" x14ac:dyDescent="0.3">
      <c r="A4387" s="3" t="s">
        <v>102</v>
      </c>
      <c r="B4387" s="3">
        <v>3.2599999999999997E-2</v>
      </c>
      <c r="C4387" s="3" t="s">
        <v>51</v>
      </c>
      <c r="D4387" s="3" t="s">
        <v>100</v>
      </c>
      <c r="E4387" s="3"/>
      <c r="F4387" s="3" t="s">
        <v>15</v>
      </c>
      <c r="G4387" s="3"/>
      <c r="H4387" s="3"/>
      <c r="I4387" s="3"/>
      <c r="J4387" s="3"/>
      <c r="K4387" s="3" t="s">
        <v>103</v>
      </c>
    </row>
    <row r="4388" spans="1:11" x14ac:dyDescent="0.3">
      <c r="A4388" s="3" t="s">
        <v>107</v>
      </c>
      <c r="B4388" s="6">
        <v>-6.8899999999999999E-7</v>
      </c>
      <c r="C4388" s="3" t="s">
        <v>51</v>
      </c>
      <c r="D4388" s="3" t="s">
        <v>39</v>
      </c>
      <c r="E4388" s="3"/>
      <c r="F4388" s="3" t="s">
        <v>15</v>
      </c>
      <c r="G4388" s="3"/>
      <c r="H4388" s="3"/>
      <c r="I4388" s="3"/>
      <c r="J4388" s="3"/>
      <c r="K4388" s="3" t="s">
        <v>104</v>
      </c>
    </row>
    <row r="4389" spans="1:11" ht="15.6" x14ac:dyDescent="0.3">
      <c r="A4389" s="4"/>
      <c r="B4389" s="5"/>
      <c r="G4389" s="4"/>
    </row>
    <row r="4390" spans="1:11" ht="15.6" x14ac:dyDescent="0.3">
      <c r="A4390" s="1" t="s">
        <v>0</v>
      </c>
      <c r="B4390" s="1" t="s">
        <v>176</v>
      </c>
    </row>
    <row r="4391" spans="1:11" x14ac:dyDescent="0.3">
      <c r="A4391" t="s">
        <v>11</v>
      </c>
      <c r="B4391" t="s">
        <v>66</v>
      </c>
    </row>
    <row r="4392" spans="1:11" x14ac:dyDescent="0.3">
      <c r="A4392" t="s">
        <v>1</v>
      </c>
      <c r="B4392">
        <v>1</v>
      </c>
    </row>
    <row r="4393" spans="1:11" ht="15.6" x14ac:dyDescent="0.3">
      <c r="A4393" t="s">
        <v>2</v>
      </c>
      <c r="B4393" s="4" t="s">
        <v>152</v>
      </c>
    </row>
    <row r="4394" spans="1:11" x14ac:dyDescent="0.3">
      <c r="A4394" t="s">
        <v>4</v>
      </c>
      <c r="B4394" t="s">
        <v>5</v>
      </c>
    </row>
    <row r="4395" spans="1:11" x14ac:dyDescent="0.3">
      <c r="A4395" t="s">
        <v>6</v>
      </c>
      <c r="B4395" t="s">
        <v>14</v>
      </c>
    </row>
    <row r="4396" spans="1:11" ht="15.6" x14ac:dyDescent="0.3">
      <c r="A4396" s="1" t="s">
        <v>8</v>
      </c>
    </row>
    <row r="4397" spans="1:11" x14ac:dyDescent="0.3">
      <c r="A4397" t="s">
        <v>9</v>
      </c>
      <c r="B4397" t="s">
        <v>10</v>
      </c>
      <c r="C4397" t="s">
        <v>11</v>
      </c>
      <c r="D4397" t="s">
        <v>6</v>
      </c>
      <c r="E4397" t="s">
        <v>12</v>
      </c>
      <c r="F4397" t="s">
        <v>4</v>
      </c>
      <c r="G4397" t="s">
        <v>85</v>
      </c>
      <c r="H4397" t="s">
        <v>86</v>
      </c>
      <c r="I4397" t="s">
        <v>87</v>
      </c>
      <c r="J4397" t="s">
        <v>46</v>
      </c>
      <c r="K4397" t="s">
        <v>2</v>
      </c>
    </row>
    <row r="4398" spans="1:11" ht="15.6" x14ac:dyDescent="0.3">
      <c r="A4398" s="3" t="s">
        <v>176</v>
      </c>
      <c r="B4398" s="3">
        <v>1</v>
      </c>
      <c r="C4398" t="s">
        <v>66</v>
      </c>
      <c r="D4398" s="3" t="s">
        <v>14</v>
      </c>
      <c r="E4398" s="3"/>
      <c r="F4398" s="3" t="s">
        <v>21</v>
      </c>
      <c r="G4398" s="3"/>
      <c r="H4398" s="3"/>
      <c r="I4398" s="3">
        <v>100</v>
      </c>
      <c r="J4398" s="3" t="s">
        <v>88</v>
      </c>
      <c r="K4398" s="4" t="s">
        <v>152</v>
      </c>
    </row>
    <row r="4399" spans="1:11" x14ac:dyDescent="0.3">
      <c r="A4399" s="3" t="s">
        <v>124</v>
      </c>
      <c r="B4399" s="3">
        <v>1.00057</v>
      </c>
      <c r="C4399" t="s">
        <v>66</v>
      </c>
      <c r="D4399" s="3" t="s">
        <v>14</v>
      </c>
      <c r="E4399" s="3"/>
      <c r="F4399" s="3" t="s">
        <v>15</v>
      </c>
      <c r="G4399" s="3"/>
      <c r="H4399" s="3"/>
      <c r="I4399" s="3"/>
      <c r="J4399" s="3"/>
      <c r="K4399" s="3" t="s">
        <v>149</v>
      </c>
    </row>
    <row r="4400" spans="1:11" x14ac:dyDescent="0.3">
      <c r="A4400" t="s">
        <v>54</v>
      </c>
      <c r="B4400" s="3">
        <v>6.7000000000000002E-3</v>
      </c>
      <c r="C4400" t="s">
        <v>66</v>
      </c>
      <c r="D4400" s="3" t="s">
        <v>7</v>
      </c>
      <c r="E4400" s="3"/>
      <c r="F4400" s="3" t="s">
        <v>15</v>
      </c>
      <c r="G4400" s="3"/>
      <c r="H4400" s="3"/>
      <c r="I4400" s="3"/>
      <c r="J4400" s="3"/>
      <c r="K4400" s="3" t="s">
        <v>24</v>
      </c>
    </row>
    <row r="4401" spans="1:11" x14ac:dyDescent="0.3">
      <c r="A4401" s="3" t="s">
        <v>89</v>
      </c>
      <c r="B4401" s="3">
        <v>-1.6799999999999999E-4</v>
      </c>
      <c r="C4401" s="3" t="s">
        <v>51</v>
      </c>
      <c r="D4401" s="3" t="s">
        <v>14</v>
      </c>
      <c r="E4401" s="3"/>
      <c r="F4401" s="3" t="s">
        <v>15</v>
      </c>
      <c r="G4401" s="3"/>
      <c r="H4401" s="3"/>
      <c r="I4401" s="3"/>
      <c r="J4401" s="3"/>
      <c r="K4401" s="3" t="s">
        <v>90</v>
      </c>
    </row>
    <row r="4402" spans="1:11" x14ac:dyDescent="0.3">
      <c r="A4402" s="3" t="s">
        <v>91</v>
      </c>
      <c r="B4402" s="6">
        <v>5.8399999999999999E-4</v>
      </c>
      <c r="C4402" s="3" t="s">
        <v>51</v>
      </c>
      <c r="D4402" s="3" t="s">
        <v>17</v>
      </c>
      <c r="E4402" s="3"/>
      <c r="F4402" s="3" t="s">
        <v>15</v>
      </c>
      <c r="G4402" s="3"/>
      <c r="H4402" s="3"/>
      <c r="I4402" s="3"/>
      <c r="J4402" s="3"/>
      <c r="K4402" s="3" t="s">
        <v>92</v>
      </c>
    </row>
    <row r="4403" spans="1:11" x14ac:dyDescent="0.3">
      <c r="A4403" s="3" t="s">
        <v>93</v>
      </c>
      <c r="B4403" s="6">
        <v>2.5999999999999998E-10</v>
      </c>
      <c r="C4403" s="3" t="s">
        <v>51</v>
      </c>
      <c r="D4403" s="3" t="s">
        <v>6</v>
      </c>
      <c r="E4403" s="3"/>
      <c r="F4403" s="3" t="s">
        <v>15</v>
      </c>
      <c r="G4403" s="3"/>
      <c r="H4403" s="3"/>
      <c r="I4403" s="3"/>
      <c r="J4403" s="3"/>
      <c r="K4403" s="3" t="s">
        <v>94</v>
      </c>
    </row>
    <row r="4404" spans="1:11" x14ac:dyDescent="0.3">
      <c r="A4404" s="3" t="s">
        <v>95</v>
      </c>
      <c r="B4404" s="6">
        <v>-6.2700000000000001E-6</v>
      </c>
      <c r="C4404" s="3" t="s">
        <v>51</v>
      </c>
      <c r="D4404" s="3" t="s">
        <v>14</v>
      </c>
      <c r="E4404" s="3"/>
      <c r="F4404" s="3" t="s">
        <v>15</v>
      </c>
      <c r="G4404" s="3"/>
      <c r="H4404" s="3"/>
      <c r="I4404" s="3"/>
      <c r="J4404" s="3"/>
      <c r="K4404" s="3" t="s">
        <v>96</v>
      </c>
    </row>
    <row r="4405" spans="1:11" x14ac:dyDescent="0.3">
      <c r="A4405" s="3" t="s">
        <v>97</v>
      </c>
      <c r="B4405" s="6">
        <v>-7.4999999999999993E-5</v>
      </c>
      <c r="C4405" s="3" t="s">
        <v>51</v>
      </c>
      <c r="D4405" s="3" t="s">
        <v>39</v>
      </c>
      <c r="E4405" s="3"/>
      <c r="F4405" s="3" t="s">
        <v>15</v>
      </c>
      <c r="G4405" s="3"/>
      <c r="H4405" s="3"/>
      <c r="I4405" s="3"/>
      <c r="J4405" s="3"/>
      <c r="K4405" s="3" t="s">
        <v>98</v>
      </c>
    </row>
    <row r="4406" spans="1:11" x14ac:dyDescent="0.3">
      <c r="A4406" s="3" t="s">
        <v>82</v>
      </c>
      <c r="B4406" s="6">
        <v>6.8900000000000005E-4</v>
      </c>
      <c r="C4406" s="3" t="s">
        <v>51</v>
      </c>
      <c r="D4406" s="3" t="s">
        <v>14</v>
      </c>
      <c r="E4406" s="3"/>
      <c r="F4406" s="3" t="s">
        <v>15</v>
      </c>
      <c r="G4406" s="3"/>
      <c r="H4406" s="3"/>
      <c r="I4406" s="3"/>
      <c r="J4406" s="3"/>
      <c r="K4406" s="3" t="s">
        <v>84</v>
      </c>
    </row>
    <row r="4407" spans="1:11" x14ac:dyDescent="0.3">
      <c r="A4407" s="3" t="s">
        <v>99</v>
      </c>
      <c r="B4407" s="3">
        <v>3.3599999999999998E-2</v>
      </c>
      <c r="C4407" s="3" t="s">
        <v>66</v>
      </c>
      <c r="D4407" s="3" t="s">
        <v>100</v>
      </c>
      <c r="E4407" s="3"/>
      <c r="F4407" s="3" t="s">
        <v>15</v>
      </c>
      <c r="G4407" s="3"/>
      <c r="H4407" s="3"/>
      <c r="I4407" s="3"/>
      <c r="J4407" s="3"/>
      <c r="K4407" s="3" t="s">
        <v>101</v>
      </c>
    </row>
    <row r="4408" spans="1:11" x14ac:dyDescent="0.3">
      <c r="A4408" s="3" t="s">
        <v>102</v>
      </c>
      <c r="B4408" s="3">
        <v>3.2599999999999997E-2</v>
      </c>
      <c r="C4408" s="3" t="s">
        <v>51</v>
      </c>
      <c r="D4408" s="3" t="s">
        <v>100</v>
      </c>
      <c r="E4408" s="3"/>
      <c r="F4408" s="3" t="s">
        <v>15</v>
      </c>
      <c r="G4408" s="3"/>
      <c r="H4408" s="3"/>
      <c r="I4408" s="3"/>
      <c r="J4408" s="3"/>
      <c r="K4408" s="3" t="s">
        <v>103</v>
      </c>
    </row>
    <row r="4409" spans="1:11" x14ac:dyDescent="0.3">
      <c r="A4409" s="3" t="s">
        <v>107</v>
      </c>
      <c r="B4409" s="6">
        <v>-6.8899999999999999E-7</v>
      </c>
      <c r="C4409" s="3" t="s">
        <v>51</v>
      </c>
      <c r="D4409" s="3" t="s">
        <v>39</v>
      </c>
      <c r="E4409" s="3"/>
      <c r="F4409" s="3" t="s">
        <v>15</v>
      </c>
      <c r="G4409" s="3"/>
      <c r="H4409" s="3"/>
      <c r="I4409" s="3"/>
      <c r="J4409" s="3"/>
      <c r="K4409" s="3" t="s">
        <v>104</v>
      </c>
    </row>
    <row r="4410" spans="1:11" ht="15.6" x14ac:dyDescent="0.3">
      <c r="A4410" s="4"/>
      <c r="B4410" s="5"/>
      <c r="G4410" s="4"/>
    </row>
    <row r="4411" spans="1:11" ht="15.6" x14ac:dyDescent="0.3">
      <c r="A4411" s="1" t="s">
        <v>0</v>
      </c>
      <c r="B4411" s="1" t="s">
        <v>177</v>
      </c>
    </row>
    <row r="4412" spans="1:11" x14ac:dyDescent="0.3">
      <c r="A4412" t="s">
        <v>11</v>
      </c>
      <c r="B4412" t="s">
        <v>66</v>
      </c>
    </row>
    <row r="4413" spans="1:11" x14ac:dyDescent="0.3">
      <c r="A4413" t="s">
        <v>1</v>
      </c>
      <c r="B4413">
        <v>1</v>
      </c>
    </row>
    <row r="4414" spans="1:11" ht="15.6" x14ac:dyDescent="0.3">
      <c r="A4414" t="s">
        <v>2</v>
      </c>
      <c r="B4414" s="4" t="s">
        <v>153</v>
      </c>
    </row>
    <row r="4415" spans="1:11" x14ac:dyDescent="0.3">
      <c r="A4415" t="s">
        <v>4</v>
      </c>
      <c r="B4415" t="s">
        <v>5</v>
      </c>
    </row>
    <row r="4416" spans="1:11" x14ac:dyDescent="0.3">
      <c r="A4416" t="s">
        <v>6</v>
      </c>
      <c r="B4416" t="s">
        <v>14</v>
      </c>
    </row>
    <row r="4417" spans="1:11" ht="15.6" x14ac:dyDescent="0.3">
      <c r="A4417" s="1" t="s">
        <v>8</v>
      </c>
    </row>
    <row r="4418" spans="1:11" x14ac:dyDescent="0.3">
      <c r="A4418" t="s">
        <v>9</v>
      </c>
      <c r="B4418" t="s">
        <v>10</v>
      </c>
      <c r="C4418" t="s">
        <v>11</v>
      </c>
      <c r="D4418" t="s">
        <v>6</v>
      </c>
      <c r="E4418" t="s">
        <v>12</v>
      </c>
      <c r="F4418" t="s">
        <v>4</v>
      </c>
      <c r="G4418" t="s">
        <v>85</v>
      </c>
      <c r="H4418" t="s">
        <v>86</v>
      </c>
      <c r="I4418" t="s">
        <v>87</v>
      </c>
      <c r="J4418" t="s">
        <v>46</v>
      </c>
      <c r="K4418" t="s">
        <v>2</v>
      </c>
    </row>
    <row r="4419" spans="1:11" ht="15.6" x14ac:dyDescent="0.3">
      <c r="A4419" s="3" t="s">
        <v>177</v>
      </c>
      <c r="B4419" s="3">
        <v>1</v>
      </c>
      <c r="C4419" t="s">
        <v>66</v>
      </c>
      <c r="D4419" s="3" t="s">
        <v>14</v>
      </c>
      <c r="E4419" s="3"/>
      <c r="F4419" s="3" t="s">
        <v>21</v>
      </c>
      <c r="G4419" s="3"/>
      <c r="H4419" s="3"/>
      <c r="I4419" s="3">
        <v>100</v>
      </c>
      <c r="J4419" s="3" t="s">
        <v>88</v>
      </c>
      <c r="K4419" s="4" t="s">
        <v>154</v>
      </c>
    </row>
    <row r="4420" spans="1:11" x14ac:dyDescent="0.3">
      <c r="A4420" s="3" t="s">
        <v>125</v>
      </c>
      <c r="B4420" s="3">
        <v>1.00057</v>
      </c>
      <c r="C4420" t="s">
        <v>66</v>
      </c>
      <c r="D4420" s="3" t="s">
        <v>14</v>
      </c>
      <c r="E4420" s="3"/>
      <c r="F4420" s="3" t="s">
        <v>15</v>
      </c>
      <c r="G4420" s="3"/>
      <c r="H4420" s="3"/>
      <c r="I4420" s="3"/>
      <c r="J4420" s="3"/>
      <c r="K4420" s="3" t="s">
        <v>150</v>
      </c>
    </row>
    <row r="4421" spans="1:11" x14ac:dyDescent="0.3">
      <c r="A4421" t="s">
        <v>54</v>
      </c>
      <c r="B4421" s="3">
        <v>6.7000000000000002E-3</v>
      </c>
      <c r="C4421" t="s">
        <v>66</v>
      </c>
      <c r="D4421" s="3" t="s">
        <v>7</v>
      </c>
      <c r="E4421" s="3"/>
      <c r="F4421" s="3" t="s">
        <v>15</v>
      </c>
      <c r="G4421" s="3"/>
      <c r="H4421" s="3"/>
      <c r="I4421" s="3"/>
      <c r="J4421" s="3"/>
      <c r="K4421" s="3" t="s">
        <v>24</v>
      </c>
    </row>
    <row r="4422" spans="1:11" x14ac:dyDescent="0.3">
      <c r="A4422" s="3" t="s">
        <v>89</v>
      </c>
      <c r="B4422" s="3">
        <v>-1.6799999999999999E-4</v>
      </c>
      <c r="C4422" s="3" t="s">
        <v>51</v>
      </c>
      <c r="D4422" s="3" t="s">
        <v>14</v>
      </c>
      <c r="E4422" s="3"/>
      <c r="F4422" s="3" t="s">
        <v>15</v>
      </c>
      <c r="G4422" s="3"/>
      <c r="H4422" s="3"/>
      <c r="I4422" s="3"/>
      <c r="J4422" s="3"/>
      <c r="K4422" s="3" t="s">
        <v>90</v>
      </c>
    </row>
    <row r="4423" spans="1:11" x14ac:dyDescent="0.3">
      <c r="A4423" s="3" t="s">
        <v>91</v>
      </c>
      <c r="B4423" s="6">
        <v>5.8399999999999999E-4</v>
      </c>
      <c r="C4423" s="3" t="s">
        <v>51</v>
      </c>
      <c r="D4423" s="3" t="s">
        <v>17</v>
      </c>
      <c r="E4423" s="3"/>
      <c r="F4423" s="3" t="s">
        <v>15</v>
      </c>
      <c r="G4423" s="3"/>
      <c r="H4423" s="3"/>
      <c r="I4423" s="3"/>
      <c r="J4423" s="3"/>
      <c r="K4423" s="3" t="s">
        <v>92</v>
      </c>
    </row>
    <row r="4424" spans="1:11" x14ac:dyDescent="0.3">
      <c r="A4424" s="3" t="s">
        <v>93</v>
      </c>
      <c r="B4424" s="6">
        <v>2.5999999999999998E-10</v>
      </c>
      <c r="C4424" s="3" t="s">
        <v>51</v>
      </c>
      <c r="D4424" s="3" t="s">
        <v>6</v>
      </c>
      <c r="E4424" s="3"/>
      <c r="F4424" s="3" t="s">
        <v>15</v>
      </c>
      <c r="G4424" s="3"/>
      <c r="H4424" s="3"/>
      <c r="I4424" s="3"/>
      <c r="J4424" s="3"/>
      <c r="K4424" s="3" t="s">
        <v>94</v>
      </c>
    </row>
    <row r="4425" spans="1:11" x14ac:dyDescent="0.3">
      <c r="A4425" s="3" t="s">
        <v>95</v>
      </c>
      <c r="B4425" s="6">
        <v>-6.2700000000000001E-6</v>
      </c>
      <c r="C4425" s="3" t="s">
        <v>51</v>
      </c>
      <c r="D4425" s="3" t="s">
        <v>14</v>
      </c>
      <c r="E4425" s="3"/>
      <c r="F4425" s="3" t="s">
        <v>15</v>
      </c>
      <c r="G4425" s="3"/>
      <c r="H4425" s="3"/>
      <c r="I4425" s="3"/>
      <c r="J4425" s="3"/>
      <c r="K4425" s="3" t="s">
        <v>96</v>
      </c>
    </row>
    <row r="4426" spans="1:11" x14ac:dyDescent="0.3">
      <c r="A4426" s="3" t="s">
        <v>97</v>
      </c>
      <c r="B4426" s="6">
        <v>-7.4999999999999993E-5</v>
      </c>
      <c r="C4426" s="3" t="s">
        <v>51</v>
      </c>
      <c r="D4426" s="3" t="s">
        <v>39</v>
      </c>
      <c r="E4426" s="3"/>
      <c r="F4426" s="3" t="s">
        <v>15</v>
      </c>
      <c r="G4426" s="3"/>
      <c r="H4426" s="3"/>
      <c r="I4426" s="3"/>
      <c r="J4426" s="3"/>
      <c r="K4426" s="3" t="s">
        <v>98</v>
      </c>
    </row>
    <row r="4427" spans="1:11" x14ac:dyDescent="0.3">
      <c r="A4427" s="3" t="s">
        <v>82</v>
      </c>
      <c r="B4427" s="6">
        <v>6.8900000000000005E-4</v>
      </c>
      <c r="C4427" s="3" t="s">
        <v>51</v>
      </c>
      <c r="D4427" s="3" t="s">
        <v>14</v>
      </c>
      <c r="E4427" s="3"/>
      <c r="F4427" s="3" t="s">
        <v>15</v>
      </c>
      <c r="G4427" s="3"/>
      <c r="H4427" s="3"/>
      <c r="I4427" s="3"/>
      <c r="J4427" s="3"/>
      <c r="K4427" s="3" t="s">
        <v>84</v>
      </c>
    </row>
    <row r="4428" spans="1:11" x14ac:dyDescent="0.3">
      <c r="A4428" s="3" t="s">
        <v>99</v>
      </c>
      <c r="B4428" s="3">
        <v>3.3599999999999998E-2</v>
      </c>
      <c r="C4428" s="3" t="s">
        <v>66</v>
      </c>
      <c r="D4428" s="3" t="s">
        <v>100</v>
      </c>
      <c r="E4428" s="3"/>
      <c r="F4428" s="3" t="s">
        <v>15</v>
      </c>
      <c r="G4428" s="3"/>
      <c r="H4428" s="3"/>
      <c r="I4428" s="3"/>
      <c r="J4428" s="3"/>
      <c r="K4428" s="3" t="s">
        <v>101</v>
      </c>
    </row>
    <row r="4429" spans="1:11" x14ac:dyDescent="0.3">
      <c r="A4429" s="3" t="s">
        <v>102</v>
      </c>
      <c r="B4429" s="3">
        <v>3.2599999999999997E-2</v>
      </c>
      <c r="C4429" s="3" t="s">
        <v>51</v>
      </c>
      <c r="D4429" s="3" t="s">
        <v>100</v>
      </c>
      <c r="E4429" s="3"/>
      <c r="F4429" s="3" t="s">
        <v>15</v>
      </c>
      <c r="G4429" s="3"/>
      <c r="H4429" s="3"/>
      <c r="I4429" s="3"/>
      <c r="J4429" s="3"/>
      <c r="K4429" s="3" t="s">
        <v>103</v>
      </c>
    </row>
    <row r="4430" spans="1:11" x14ac:dyDescent="0.3">
      <c r="A4430" s="3" t="s">
        <v>107</v>
      </c>
      <c r="B4430" s="6">
        <v>-6.8899999999999999E-7</v>
      </c>
      <c r="C4430" s="3" t="s">
        <v>51</v>
      </c>
      <c r="D4430" s="3" t="s">
        <v>39</v>
      </c>
      <c r="E4430" s="3"/>
      <c r="F4430" s="3" t="s">
        <v>15</v>
      </c>
      <c r="G4430" s="3"/>
      <c r="H4430" s="3"/>
      <c r="I4430" s="3"/>
      <c r="J4430" s="3"/>
      <c r="K4430" s="3" t="s">
        <v>104</v>
      </c>
    </row>
    <row r="4431" spans="1:11" ht="15.6" x14ac:dyDescent="0.3">
      <c r="A4431" s="4"/>
      <c r="B4431" s="5"/>
      <c r="G4431" s="4"/>
    </row>
    <row r="4432" spans="1:11" ht="15.6" x14ac:dyDescent="0.3">
      <c r="A4432" s="1" t="s">
        <v>0</v>
      </c>
      <c r="B4432" s="1" t="s">
        <v>178</v>
      </c>
    </row>
    <row r="4433" spans="1:11" x14ac:dyDescent="0.3">
      <c r="A4433" t="s">
        <v>11</v>
      </c>
      <c r="B4433" t="s">
        <v>66</v>
      </c>
    </row>
    <row r="4434" spans="1:11" x14ac:dyDescent="0.3">
      <c r="A4434" t="s">
        <v>1</v>
      </c>
      <c r="B4434">
        <v>1</v>
      </c>
    </row>
    <row r="4435" spans="1:11" ht="15.6" x14ac:dyDescent="0.3">
      <c r="A4435" t="s">
        <v>2</v>
      </c>
      <c r="B4435" s="4" t="s">
        <v>106</v>
      </c>
    </row>
    <row r="4436" spans="1:11" x14ac:dyDescent="0.3">
      <c r="A4436" t="s">
        <v>4</v>
      </c>
      <c r="B4436" t="s">
        <v>5</v>
      </c>
    </row>
    <row r="4437" spans="1:11" x14ac:dyDescent="0.3">
      <c r="A4437" t="s">
        <v>6</v>
      </c>
      <c r="B4437" t="s">
        <v>14</v>
      </c>
    </row>
    <row r="4438" spans="1:11" ht="15.6" x14ac:dyDescent="0.3">
      <c r="A4438" s="1" t="s">
        <v>8</v>
      </c>
    </row>
    <row r="4439" spans="1:11" x14ac:dyDescent="0.3">
      <c r="A4439" t="s">
        <v>9</v>
      </c>
      <c r="B4439" t="s">
        <v>10</v>
      </c>
      <c r="C4439" t="s">
        <v>11</v>
      </c>
      <c r="D4439" t="s">
        <v>6</v>
      </c>
      <c r="E4439" t="s">
        <v>12</v>
      </c>
      <c r="F4439" t="s">
        <v>4</v>
      </c>
      <c r="G4439" t="s">
        <v>85</v>
      </c>
      <c r="H4439" t="s">
        <v>86</v>
      </c>
      <c r="I4439" t="s">
        <v>87</v>
      </c>
      <c r="J4439" t="s">
        <v>46</v>
      </c>
      <c r="K4439" t="s">
        <v>2</v>
      </c>
    </row>
    <row r="4440" spans="1:11" x14ac:dyDescent="0.3">
      <c r="A4440" s="3" t="s">
        <v>178</v>
      </c>
      <c r="B4440" s="3">
        <v>1</v>
      </c>
      <c r="C4440" t="s">
        <v>66</v>
      </c>
      <c r="D4440" s="3" t="s">
        <v>14</v>
      </c>
      <c r="E4440" s="3"/>
      <c r="F4440" s="3" t="s">
        <v>21</v>
      </c>
      <c r="G4440" s="3"/>
      <c r="H4440" s="3"/>
      <c r="I4440" s="3">
        <v>100</v>
      </c>
      <c r="J4440" s="3" t="s">
        <v>88</v>
      </c>
      <c r="K4440" s="3" t="s">
        <v>106</v>
      </c>
    </row>
    <row r="4441" spans="1:11" x14ac:dyDescent="0.3">
      <c r="A4441" s="3" t="s">
        <v>108</v>
      </c>
      <c r="B4441" s="3">
        <v>1.00057</v>
      </c>
      <c r="C4441" t="s">
        <v>66</v>
      </c>
      <c r="D4441" s="3" t="s">
        <v>14</v>
      </c>
      <c r="E4441" s="3"/>
      <c r="F4441" s="3" t="s">
        <v>15</v>
      </c>
      <c r="G4441" s="3"/>
      <c r="H4441" s="3"/>
      <c r="I4441" s="3"/>
      <c r="J4441" s="3"/>
      <c r="K4441" s="3" t="s">
        <v>148</v>
      </c>
    </row>
    <row r="4442" spans="1:11" x14ac:dyDescent="0.3">
      <c r="A4442" t="s">
        <v>54</v>
      </c>
      <c r="B4442" s="3">
        <v>6.7000000000000002E-3</v>
      </c>
      <c r="C4442" t="s">
        <v>66</v>
      </c>
      <c r="D4442" s="3" t="s">
        <v>7</v>
      </c>
      <c r="E4442" s="3"/>
      <c r="F4442" s="3" t="s">
        <v>15</v>
      </c>
      <c r="G4442" s="3"/>
      <c r="H4442" s="3"/>
      <c r="I4442" s="3"/>
      <c r="J4442" s="3"/>
      <c r="K4442" s="3" t="s">
        <v>24</v>
      </c>
    </row>
    <row r="4443" spans="1:11" x14ac:dyDescent="0.3">
      <c r="A4443" s="3" t="s">
        <v>89</v>
      </c>
      <c r="B4443" s="3">
        <v>-1.6799999999999999E-4</v>
      </c>
      <c r="C4443" s="3" t="s">
        <v>51</v>
      </c>
      <c r="D4443" s="3" t="s">
        <v>14</v>
      </c>
      <c r="E4443" s="3"/>
      <c r="F4443" s="3" t="s">
        <v>15</v>
      </c>
      <c r="G4443" s="3"/>
      <c r="H4443" s="3"/>
      <c r="I4443" s="3"/>
      <c r="J4443" s="3"/>
      <c r="K4443" s="3" t="s">
        <v>90</v>
      </c>
    </row>
    <row r="4444" spans="1:11" x14ac:dyDescent="0.3">
      <c r="A4444" s="3" t="s">
        <v>91</v>
      </c>
      <c r="B4444" s="6">
        <v>5.8399999999999999E-4</v>
      </c>
      <c r="C4444" s="3" t="s">
        <v>51</v>
      </c>
      <c r="D4444" s="3" t="s">
        <v>17</v>
      </c>
      <c r="E4444" s="3"/>
      <c r="F4444" s="3" t="s">
        <v>15</v>
      </c>
      <c r="G4444" s="3"/>
      <c r="H4444" s="3"/>
      <c r="I4444" s="3"/>
      <c r="J4444" s="3"/>
      <c r="K4444" s="3" t="s">
        <v>92</v>
      </c>
    </row>
    <row r="4445" spans="1:11" x14ac:dyDescent="0.3">
      <c r="A4445" s="3" t="s">
        <v>93</v>
      </c>
      <c r="B4445" s="6">
        <v>2.5999999999999998E-10</v>
      </c>
      <c r="C4445" s="3" t="s">
        <v>51</v>
      </c>
      <c r="D4445" s="3" t="s">
        <v>6</v>
      </c>
      <c r="E4445" s="3"/>
      <c r="F4445" s="3" t="s">
        <v>15</v>
      </c>
      <c r="G4445" s="3"/>
      <c r="H4445" s="3"/>
      <c r="I4445" s="3"/>
      <c r="J4445" s="3"/>
      <c r="K4445" s="3" t="s">
        <v>94</v>
      </c>
    </row>
    <row r="4446" spans="1:11" x14ac:dyDescent="0.3">
      <c r="A4446" s="3" t="s">
        <v>95</v>
      </c>
      <c r="B4446" s="6">
        <v>-6.2700000000000001E-6</v>
      </c>
      <c r="C4446" s="3" t="s">
        <v>51</v>
      </c>
      <c r="D4446" s="3" t="s">
        <v>14</v>
      </c>
      <c r="E4446" s="3"/>
      <c r="F4446" s="3" t="s">
        <v>15</v>
      </c>
      <c r="G4446" s="3"/>
      <c r="H4446" s="3"/>
      <c r="I4446" s="3"/>
      <c r="J4446" s="3"/>
      <c r="K4446" s="3" t="s">
        <v>96</v>
      </c>
    </row>
    <row r="4447" spans="1:11" x14ac:dyDescent="0.3">
      <c r="A4447" s="3" t="s">
        <v>97</v>
      </c>
      <c r="B4447" s="6">
        <v>-7.4999999999999993E-5</v>
      </c>
      <c r="C4447" s="3" t="s">
        <v>51</v>
      </c>
      <c r="D4447" s="3" t="s">
        <v>39</v>
      </c>
      <c r="E4447" s="3"/>
      <c r="F4447" s="3" t="s">
        <v>15</v>
      </c>
      <c r="G4447" s="3"/>
      <c r="H4447" s="3"/>
      <c r="I4447" s="3"/>
      <c r="J4447" s="3"/>
      <c r="K4447" s="3" t="s">
        <v>98</v>
      </c>
    </row>
    <row r="4448" spans="1:11" x14ac:dyDescent="0.3">
      <c r="A4448" s="3" t="s">
        <v>82</v>
      </c>
      <c r="B4448" s="6">
        <v>6.8900000000000005E-4</v>
      </c>
      <c r="C4448" s="3" t="s">
        <v>51</v>
      </c>
      <c r="D4448" s="3" t="s">
        <v>14</v>
      </c>
      <c r="E4448" s="3"/>
      <c r="F4448" s="3" t="s">
        <v>15</v>
      </c>
      <c r="G4448" s="3"/>
      <c r="H4448" s="3"/>
      <c r="I4448" s="3"/>
      <c r="J4448" s="3"/>
      <c r="K4448" s="3" t="s">
        <v>84</v>
      </c>
    </row>
    <row r="4449" spans="1:11" x14ac:dyDescent="0.3">
      <c r="A4449" s="3" t="s">
        <v>99</v>
      </c>
      <c r="B4449" s="3">
        <v>3.3599999999999998E-2</v>
      </c>
      <c r="C4449" s="3" t="s">
        <v>66</v>
      </c>
      <c r="D4449" s="3" t="s">
        <v>100</v>
      </c>
      <c r="E4449" s="3"/>
      <c r="F4449" s="3" t="s">
        <v>15</v>
      </c>
      <c r="G4449" s="3"/>
      <c r="H4449" s="3"/>
      <c r="I4449" s="3"/>
      <c r="J4449" s="3"/>
      <c r="K4449" s="3" t="s">
        <v>101</v>
      </c>
    </row>
    <row r="4450" spans="1:11" x14ac:dyDescent="0.3">
      <c r="A4450" s="3" t="s">
        <v>102</v>
      </c>
      <c r="B4450" s="3">
        <v>3.2599999999999997E-2</v>
      </c>
      <c r="C4450" s="3" t="s">
        <v>51</v>
      </c>
      <c r="D4450" s="3" t="s">
        <v>100</v>
      </c>
      <c r="E4450" s="3"/>
      <c r="F4450" s="3" t="s">
        <v>15</v>
      </c>
      <c r="G4450" s="3"/>
      <c r="H4450" s="3"/>
      <c r="I4450" s="3"/>
      <c r="J4450" s="3"/>
      <c r="K4450" s="3" t="s">
        <v>103</v>
      </c>
    </row>
    <row r="4451" spans="1:11" x14ac:dyDescent="0.3">
      <c r="A4451" s="3" t="s">
        <v>107</v>
      </c>
      <c r="B4451" s="6">
        <v>-6.8899999999999999E-7</v>
      </c>
      <c r="C4451" s="3" t="s">
        <v>51</v>
      </c>
      <c r="D4451" s="3" t="s">
        <v>39</v>
      </c>
      <c r="E4451" s="3"/>
      <c r="F4451" s="3" t="s">
        <v>15</v>
      </c>
      <c r="G4451" s="3"/>
      <c r="H4451" s="3"/>
      <c r="I4451" s="3"/>
      <c r="J4451" s="3"/>
      <c r="K4451" s="3" t="s">
        <v>104</v>
      </c>
    </row>
    <row r="4454" spans="1:11" x14ac:dyDescent="0.3">
      <c r="A4454" s="2" t="s">
        <v>0</v>
      </c>
      <c r="B4454" s="2" t="s">
        <v>108</v>
      </c>
    </row>
    <row r="4455" spans="1:11" x14ac:dyDescent="0.3">
      <c r="A4455" t="s">
        <v>1</v>
      </c>
      <c r="B4455">
        <v>1</v>
      </c>
    </row>
    <row r="4456" spans="1:11" x14ac:dyDescent="0.3">
      <c r="A4456" t="s">
        <v>2</v>
      </c>
      <c r="B4456" s="3" t="s">
        <v>148</v>
      </c>
    </row>
    <row r="4457" spans="1:11" x14ac:dyDescent="0.3">
      <c r="A4457" t="s">
        <v>4</v>
      </c>
      <c r="B4457" t="s">
        <v>5</v>
      </c>
    </row>
    <row r="4458" spans="1:11" x14ac:dyDescent="0.3">
      <c r="A4458" t="s">
        <v>6</v>
      </c>
      <c r="B4458" t="s">
        <v>14</v>
      </c>
    </row>
    <row r="4459" spans="1:11" x14ac:dyDescent="0.3">
      <c r="A4459" t="s">
        <v>11</v>
      </c>
      <c r="B4459" t="s">
        <v>66</v>
      </c>
    </row>
    <row r="4460" spans="1:11" x14ac:dyDescent="0.3">
      <c r="A4460" t="s">
        <v>46</v>
      </c>
      <c r="B4460" t="s">
        <v>126</v>
      </c>
    </row>
    <row r="4461" spans="1:11" x14ac:dyDescent="0.3">
      <c r="A4461" t="s">
        <v>26</v>
      </c>
      <c r="B4461" s="7" t="s">
        <v>120</v>
      </c>
    </row>
    <row r="4462" spans="1:11" x14ac:dyDescent="0.3">
      <c r="A4462" s="2" t="s">
        <v>8</v>
      </c>
    </row>
    <row r="4463" spans="1:11" x14ac:dyDescent="0.3">
      <c r="A4463" s="2" t="s">
        <v>9</v>
      </c>
      <c r="B4463" s="2" t="s">
        <v>10</v>
      </c>
      <c r="C4463" s="2" t="s">
        <v>11</v>
      </c>
      <c r="D4463" s="2" t="s">
        <v>6</v>
      </c>
      <c r="E4463" s="2" t="s">
        <v>12</v>
      </c>
      <c r="F4463" s="2" t="s">
        <v>4</v>
      </c>
      <c r="G4463" s="2" t="s">
        <v>25</v>
      </c>
      <c r="H4463" s="2" t="s">
        <v>2</v>
      </c>
      <c r="I4463" s="2" t="s">
        <v>46</v>
      </c>
    </row>
    <row r="4464" spans="1:11" x14ac:dyDescent="0.3">
      <c r="A4464" s="3" t="s">
        <v>108</v>
      </c>
      <c r="B4464" s="3">
        <v>1</v>
      </c>
      <c r="C4464" t="s">
        <v>66</v>
      </c>
      <c r="D4464" t="s">
        <v>14</v>
      </c>
      <c r="E4464" s="2"/>
      <c r="F4464" s="3" t="s">
        <v>21</v>
      </c>
      <c r="G4464" t="s">
        <v>81</v>
      </c>
      <c r="H4464" s="3" t="s">
        <v>148</v>
      </c>
    </row>
    <row r="4465" spans="1:9" x14ac:dyDescent="0.3">
      <c r="A4465" t="s">
        <v>13</v>
      </c>
      <c r="B4465" s="5">
        <v>2.4500000000000002</v>
      </c>
      <c r="C4465" t="s">
        <v>66</v>
      </c>
      <c r="D4465" t="s">
        <v>14</v>
      </c>
      <c r="F4465" t="s">
        <v>15</v>
      </c>
      <c r="G4465" t="s">
        <v>81</v>
      </c>
      <c r="H4465" t="s">
        <v>16</v>
      </c>
    </row>
    <row r="4466" spans="1:9" x14ac:dyDescent="0.3">
      <c r="A4466" t="s">
        <v>78</v>
      </c>
      <c r="B4466" s="5">
        <v>0.86</v>
      </c>
      <c r="D4466" t="s">
        <v>14</v>
      </c>
      <c r="E4466" t="s">
        <v>18</v>
      </c>
      <c r="F4466" t="s">
        <v>19</v>
      </c>
      <c r="G4466" t="s">
        <v>27</v>
      </c>
      <c r="I4466" t="s">
        <v>110</v>
      </c>
    </row>
    <row r="4467" spans="1:9" x14ac:dyDescent="0.3">
      <c r="A4467" t="s">
        <v>109</v>
      </c>
      <c r="B4467" s="5">
        <f>(2.79*10)/1000*B4465</f>
        <v>6.8354999999999999E-2</v>
      </c>
      <c r="C4467" s="3" t="s">
        <v>51</v>
      </c>
      <c r="D4467" t="s">
        <v>17</v>
      </c>
      <c r="F4467" t="s">
        <v>15</v>
      </c>
      <c r="G4467" t="s">
        <v>28</v>
      </c>
      <c r="H4467" t="s">
        <v>52</v>
      </c>
      <c r="I4467" t="s">
        <v>111</v>
      </c>
    </row>
    <row r="4468" spans="1:9" x14ac:dyDescent="0.3">
      <c r="A4468" t="s">
        <v>54</v>
      </c>
      <c r="B4468" s="5">
        <f>30/1000*B4465</f>
        <v>7.3499999999999996E-2</v>
      </c>
      <c r="C4468" s="3" t="s">
        <v>66</v>
      </c>
      <c r="D4468" t="s">
        <v>7</v>
      </c>
      <c r="F4468" t="s">
        <v>15</v>
      </c>
      <c r="G4468" t="s">
        <v>28</v>
      </c>
      <c r="H4468" t="s">
        <v>24</v>
      </c>
    </row>
    <row r="4469" spans="1:9" x14ac:dyDescent="0.3">
      <c r="A4469" t="s">
        <v>82</v>
      </c>
      <c r="B4469" s="5">
        <f>12000/1000*B4465</f>
        <v>29.400000000000002</v>
      </c>
      <c r="C4469" s="3" t="s">
        <v>51</v>
      </c>
      <c r="D4469" t="s">
        <v>14</v>
      </c>
      <c r="F4469" t="s">
        <v>15</v>
      </c>
      <c r="G4469" t="s">
        <v>28</v>
      </c>
      <c r="H4469" t="s">
        <v>84</v>
      </c>
      <c r="I4469" t="s">
        <v>113</v>
      </c>
    </row>
    <row r="4470" spans="1:9" x14ac:dyDescent="0.3">
      <c r="A4470" t="s">
        <v>112</v>
      </c>
      <c r="B4470" s="5">
        <f>50/1000*B4465</f>
        <v>0.12250000000000001</v>
      </c>
      <c r="C4470" s="3" t="s">
        <v>51</v>
      </c>
      <c r="D4470" t="s">
        <v>14</v>
      </c>
      <c r="F4470" t="s">
        <v>15</v>
      </c>
      <c r="G4470" t="s">
        <v>28</v>
      </c>
      <c r="H4470" t="s">
        <v>115</v>
      </c>
      <c r="I4470" t="s">
        <v>114</v>
      </c>
    </row>
    <row r="4471" spans="1:9" ht="15.6" x14ac:dyDescent="0.3">
      <c r="A4471" s="4" t="s">
        <v>62</v>
      </c>
      <c r="B4471" s="5">
        <f>4/1000*B4465</f>
        <v>9.8000000000000014E-3</v>
      </c>
      <c r="C4471" t="s">
        <v>66</v>
      </c>
      <c r="D4471" t="s">
        <v>14</v>
      </c>
      <c r="F4471" t="s">
        <v>15</v>
      </c>
      <c r="G4471" t="s">
        <v>28</v>
      </c>
      <c r="H4471" s="4" t="s">
        <v>62</v>
      </c>
      <c r="I4471" t="s">
        <v>116</v>
      </c>
    </row>
    <row r="4472" spans="1:9" x14ac:dyDescent="0.3">
      <c r="A4472" t="s">
        <v>117</v>
      </c>
      <c r="B4472" s="5">
        <f>45*1.25/1000*B4465</f>
        <v>0.1378125</v>
      </c>
      <c r="C4472" s="3" t="s">
        <v>51</v>
      </c>
      <c r="D4472" t="s">
        <v>14</v>
      </c>
      <c r="F4472" t="s">
        <v>15</v>
      </c>
      <c r="G4472" t="s">
        <v>28</v>
      </c>
      <c r="H4472" t="s">
        <v>118</v>
      </c>
      <c r="I4472" t="s">
        <v>119</v>
      </c>
    </row>
    <row r="4474" spans="1:9" x14ac:dyDescent="0.3">
      <c r="A4474" s="2" t="s">
        <v>0</v>
      </c>
      <c r="B4474" s="2" t="s">
        <v>121</v>
      </c>
    </row>
    <row r="4475" spans="1:9" x14ac:dyDescent="0.3">
      <c r="A4475" t="s">
        <v>1</v>
      </c>
      <c r="B4475">
        <v>1</v>
      </c>
    </row>
    <row r="4476" spans="1:9" x14ac:dyDescent="0.3">
      <c r="A4476" t="s">
        <v>2</v>
      </c>
      <c r="B4476" s="3" t="s">
        <v>80</v>
      </c>
    </row>
    <row r="4477" spans="1:9" x14ac:dyDescent="0.3">
      <c r="A4477" t="s">
        <v>4</v>
      </c>
      <c r="B4477" t="s">
        <v>5</v>
      </c>
    </row>
    <row r="4478" spans="1:9" x14ac:dyDescent="0.3">
      <c r="A4478" t="s">
        <v>6</v>
      </c>
      <c r="B4478" t="s">
        <v>14</v>
      </c>
    </row>
    <row r="4479" spans="1:9" x14ac:dyDescent="0.3">
      <c r="A4479" t="s">
        <v>11</v>
      </c>
      <c r="B4479" t="s">
        <v>66</v>
      </c>
    </row>
    <row r="4480" spans="1:9" x14ac:dyDescent="0.3">
      <c r="A4480" t="s">
        <v>46</v>
      </c>
      <c r="B4480" t="s">
        <v>127</v>
      </c>
    </row>
    <row r="4481" spans="1:9" x14ac:dyDescent="0.3">
      <c r="A4481" t="s">
        <v>26</v>
      </c>
      <c r="B4481" s="7" t="s">
        <v>120</v>
      </c>
    </row>
    <row r="4482" spans="1:9" x14ac:dyDescent="0.3">
      <c r="A4482" s="2" t="s">
        <v>8</v>
      </c>
    </row>
    <row r="4483" spans="1:9" x14ac:dyDescent="0.3">
      <c r="A4483" s="2" t="s">
        <v>9</v>
      </c>
      <c r="B4483" s="2" t="s">
        <v>10</v>
      </c>
      <c r="C4483" s="2" t="s">
        <v>11</v>
      </c>
      <c r="D4483" s="2" t="s">
        <v>6</v>
      </c>
      <c r="E4483" s="2" t="s">
        <v>12</v>
      </c>
      <c r="F4483" s="2" t="s">
        <v>4</v>
      </c>
      <c r="G4483" s="2" t="s">
        <v>25</v>
      </c>
      <c r="H4483" s="2" t="s">
        <v>2</v>
      </c>
      <c r="I4483" s="2" t="s">
        <v>46</v>
      </c>
    </row>
    <row r="4484" spans="1:9" x14ac:dyDescent="0.3">
      <c r="A4484" s="3" t="s">
        <v>121</v>
      </c>
      <c r="B4484" s="3">
        <v>1</v>
      </c>
      <c r="C4484" t="s">
        <v>66</v>
      </c>
      <c r="D4484" t="s">
        <v>14</v>
      </c>
      <c r="E4484" s="2"/>
      <c r="F4484" s="3" t="s">
        <v>21</v>
      </c>
      <c r="G4484" t="s">
        <v>81</v>
      </c>
      <c r="H4484" s="3" t="s">
        <v>80</v>
      </c>
    </row>
    <row r="4485" spans="1:9" x14ac:dyDescent="0.3">
      <c r="A4485" t="s">
        <v>13</v>
      </c>
      <c r="B4485" s="5">
        <v>2.34</v>
      </c>
      <c r="C4485" t="s">
        <v>66</v>
      </c>
      <c r="D4485" t="s">
        <v>14</v>
      </c>
      <c r="F4485" t="s">
        <v>15</v>
      </c>
      <c r="G4485" t="s">
        <v>81</v>
      </c>
      <c r="H4485" t="s">
        <v>16</v>
      </c>
    </row>
    <row r="4486" spans="1:9" x14ac:dyDescent="0.3">
      <c r="A4486" t="s">
        <v>78</v>
      </c>
      <c r="B4486" s="5">
        <v>0.46</v>
      </c>
      <c r="D4486" t="s">
        <v>14</v>
      </c>
      <c r="E4486" t="s">
        <v>18</v>
      </c>
      <c r="F4486" t="s">
        <v>19</v>
      </c>
      <c r="G4486" t="s">
        <v>27</v>
      </c>
      <c r="I4486" t="s">
        <v>110</v>
      </c>
    </row>
    <row r="4487" spans="1:9" x14ac:dyDescent="0.3">
      <c r="A4487" t="s">
        <v>109</v>
      </c>
      <c r="B4487" s="5">
        <f>(2.79*10)/1000*B4485</f>
        <v>6.5285999999999997E-2</v>
      </c>
      <c r="C4487" s="3" t="s">
        <v>51</v>
      </c>
      <c r="D4487" t="s">
        <v>17</v>
      </c>
      <c r="F4487" t="s">
        <v>15</v>
      </c>
      <c r="G4487" t="s">
        <v>28</v>
      </c>
      <c r="H4487" t="s">
        <v>52</v>
      </c>
      <c r="I4487" t="s">
        <v>111</v>
      </c>
    </row>
    <row r="4488" spans="1:9" x14ac:dyDescent="0.3">
      <c r="A4488" t="s">
        <v>54</v>
      </c>
      <c r="B4488" s="5">
        <f>30/1000*B4485</f>
        <v>7.0199999999999999E-2</v>
      </c>
      <c r="C4488" s="3" t="s">
        <v>66</v>
      </c>
      <c r="D4488" t="s">
        <v>7</v>
      </c>
      <c r="F4488" t="s">
        <v>15</v>
      </c>
      <c r="G4488" t="s">
        <v>28</v>
      </c>
      <c r="H4488" t="s">
        <v>24</v>
      </c>
    </row>
    <row r="4489" spans="1:9" x14ac:dyDescent="0.3">
      <c r="A4489" t="s">
        <v>82</v>
      </c>
      <c r="B4489" s="5">
        <f>12000/1000*B4485</f>
        <v>28.08</v>
      </c>
      <c r="C4489" s="3" t="s">
        <v>51</v>
      </c>
      <c r="D4489" t="s">
        <v>14</v>
      </c>
      <c r="F4489" t="s">
        <v>15</v>
      </c>
      <c r="G4489" t="s">
        <v>28</v>
      </c>
      <c r="H4489" t="s">
        <v>84</v>
      </c>
      <c r="I4489" t="s">
        <v>113</v>
      </c>
    </row>
    <row r="4490" spans="1:9" x14ac:dyDescent="0.3">
      <c r="A4490" t="s">
        <v>112</v>
      </c>
      <c r="B4490" s="5">
        <f>50/1000*B4485</f>
        <v>0.11699999999999999</v>
      </c>
      <c r="C4490" s="3" t="s">
        <v>51</v>
      </c>
      <c r="D4490" t="s">
        <v>14</v>
      </c>
      <c r="F4490" t="s">
        <v>15</v>
      </c>
      <c r="G4490" t="s">
        <v>28</v>
      </c>
      <c r="H4490" t="s">
        <v>115</v>
      </c>
      <c r="I4490" t="s">
        <v>114</v>
      </c>
    </row>
    <row r="4491" spans="1:9" ht="15.6" x14ac:dyDescent="0.3">
      <c r="A4491" s="4" t="s">
        <v>62</v>
      </c>
      <c r="B4491" s="5">
        <f>4/1000*B4485</f>
        <v>9.3600000000000003E-3</v>
      </c>
      <c r="C4491" t="s">
        <v>66</v>
      </c>
      <c r="D4491" t="s">
        <v>14</v>
      </c>
      <c r="F4491" t="s">
        <v>15</v>
      </c>
      <c r="G4491" t="s">
        <v>28</v>
      </c>
      <c r="H4491" s="4" t="s">
        <v>62</v>
      </c>
      <c r="I4491" t="s">
        <v>122</v>
      </c>
    </row>
    <row r="4492" spans="1:9" x14ac:dyDescent="0.3">
      <c r="A4492" t="s">
        <v>117</v>
      </c>
      <c r="B4492" s="5">
        <f>45*1.25/1000*B4485</f>
        <v>0.13162499999999999</v>
      </c>
      <c r="C4492" s="3" t="s">
        <v>51</v>
      </c>
      <c r="D4492" t="s">
        <v>14</v>
      </c>
      <c r="F4492" t="s">
        <v>15</v>
      </c>
      <c r="G4492" t="s">
        <v>28</v>
      </c>
      <c r="H4492" t="s">
        <v>118</v>
      </c>
      <c r="I4492" t="s">
        <v>123</v>
      </c>
    </row>
    <row r="4493" spans="1:9" x14ac:dyDescent="0.3">
      <c r="B4493" s="5"/>
    </row>
    <row r="4494" spans="1:9" x14ac:dyDescent="0.3">
      <c r="A4494" s="2" t="s">
        <v>0</v>
      </c>
      <c r="B4494" s="2" t="s">
        <v>124</v>
      </c>
    </row>
    <row r="4495" spans="1:9" x14ac:dyDescent="0.3">
      <c r="A4495" t="s">
        <v>1</v>
      </c>
      <c r="B4495">
        <v>1</v>
      </c>
    </row>
    <row r="4496" spans="1:9" x14ac:dyDescent="0.3">
      <c r="A4496" t="s">
        <v>2</v>
      </c>
      <c r="B4496" s="3" t="s">
        <v>149</v>
      </c>
    </row>
    <row r="4497" spans="1:9" x14ac:dyDescent="0.3">
      <c r="A4497" t="s">
        <v>4</v>
      </c>
      <c r="B4497" t="s">
        <v>5</v>
      </c>
    </row>
    <row r="4498" spans="1:9" x14ac:dyDescent="0.3">
      <c r="A4498" t="s">
        <v>6</v>
      </c>
      <c r="B4498" t="s">
        <v>14</v>
      </c>
    </row>
    <row r="4499" spans="1:9" x14ac:dyDescent="0.3">
      <c r="A4499" t="s">
        <v>11</v>
      </c>
      <c r="B4499" t="s">
        <v>66</v>
      </c>
    </row>
    <row r="4500" spans="1:9" x14ac:dyDescent="0.3">
      <c r="A4500" t="s">
        <v>46</v>
      </c>
      <c r="B4500" t="s">
        <v>128</v>
      </c>
    </row>
    <row r="4501" spans="1:9" x14ac:dyDescent="0.3">
      <c r="A4501" t="s">
        <v>26</v>
      </c>
      <c r="B4501" s="7" t="s">
        <v>120</v>
      </c>
    </row>
    <row r="4502" spans="1:9" x14ac:dyDescent="0.3">
      <c r="A4502" s="2" t="s">
        <v>8</v>
      </c>
    </row>
    <row r="4503" spans="1:9" x14ac:dyDescent="0.3">
      <c r="A4503" s="2" t="s">
        <v>9</v>
      </c>
      <c r="B4503" s="2" t="s">
        <v>10</v>
      </c>
      <c r="C4503" s="2" t="s">
        <v>11</v>
      </c>
      <c r="D4503" s="2" t="s">
        <v>6</v>
      </c>
      <c r="E4503" s="2" t="s">
        <v>12</v>
      </c>
      <c r="F4503" s="2" t="s">
        <v>4</v>
      </c>
      <c r="G4503" s="2" t="s">
        <v>25</v>
      </c>
      <c r="H4503" s="2" t="s">
        <v>2</v>
      </c>
      <c r="I4503" s="2" t="s">
        <v>46</v>
      </c>
    </row>
    <row r="4504" spans="1:9" x14ac:dyDescent="0.3">
      <c r="A4504" s="3" t="s">
        <v>124</v>
      </c>
      <c r="B4504" s="3">
        <v>1</v>
      </c>
      <c r="C4504" t="s">
        <v>66</v>
      </c>
      <c r="D4504" t="s">
        <v>14</v>
      </c>
      <c r="E4504" s="2"/>
      <c r="F4504" s="3" t="s">
        <v>21</v>
      </c>
      <c r="G4504" t="s">
        <v>81</v>
      </c>
      <c r="H4504" s="3" t="s">
        <v>149</v>
      </c>
    </row>
    <row r="4505" spans="1:9" x14ac:dyDescent="0.3">
      <c r="A4505" t="s">
        <v>13</v>
      </c>
      <c r="B4505" s="5">
        <v>2.29</v>
      </c>
      <c r="C4505" t="s">
        <v>66</v>
      </c>
      <c r="D4505" t="s">
        <v>14</v>
      </c>
      <c r="F4505" t="s">
        <v>15</v>
      </c>
      <c r="G4505" t="s">
        <v>81</v>
      </c>
      <c r="H4505" t="s">
        <v>16</v>
      </c>
    </row>
    <row r="4506" spans="1:9" x14ac:dyDescent="0.3">
      <c r="A4506" t="s">
        <v>78</v>
      </c>
      <c r="B4506" s="5">
        <v>0.43</v>
      </c>
      <c r="D4506" t="s">
        <v>14</v>
      </c>
      <c r="E4506" t="s">
        <v>18</v>
      </c>
      <c r="F4506" t="s">
        <v>19</v>
      </c>
      <c r="G4506" t="s">
        <v>27</v>
      </c>
      <c r="I4506" t="s">
        <v>110</v>
      </c>
    </row>
    <row r="4507" spans="1:9" x14ac:dyDescent="0.3">
      <c r="A4507" t="s">
        <v>109</v>
      </c>
      <c r="B4507" s="5">
        <f>(2.79*10)/1000*B4505</f>
        <v>6.3890999999999989E-2</v>
      </c>
      <c r="C4507" s="3" t="s">
        <v>51</v>
      </c>
      <c r="D4507" t="s">
        <v>17</v>
      </c>
      <c r="F4507" t="s">
        <v>15</v>
      </c>
      <c r="G4507" t="s">
        <v>28</v>
      </c>
      <c r="H4507" t="s">
        <v>52</v>
      </c>
      <c r="I4507" t="s">
        <v>111</v>
      </c>
    </row>
    <row r="4508" spans="1:9" x14ac:dyDescent="0.3">
      <c r="A4508" t="s">
        <v>54</v>
      </c>
      <c r="B4508" s="5">
        <f>30/1000*B4505</f>
        <v>6.8699999999999997E-2</v>
      </c>
      <c r="C4508" s="3" t="s">
        <v>66</v>
      </c>
      <c r="D4508" t="s">
        <v>7</v>
      </c>
      <c r="F4508" t="s">
        <v>15</v>
      </c>
      <c r="G4508" t="s">
        <v>28</v>
      </c>
      <c r="H4508" t="s">
        <v>24</v>
      </c>
    </row>
    <row r="4509" spans="1:9" x14ac:dyDescent="0.3">
      <c r="A4509" t="s">
        <v>82</v>
      </c>
      <c r="B4509" s="5">
        <f>12000/1000*B4505</f>
        <v>27.48</v>
      </c>
      <c r="C4509" s="3" t="s">
        <v>51</v>
      </c>
      <c r="D4509" t="s">
        <v>14</v>
      </c>
      <c r="F4509" t="s">
        <v>15</v>
      </c>
      <c r="G4509" t="s">
        <v>28</v>
      </c>
      <c r="H4509" t="s">
        <v>84</v>
      </c>
      <c r="I4509" t="s">
        <v>113</v>
      </c>
    </row>
    <row r="4510" spans="1:9" x14ac:dyDescent="0.3">
      <c r="A4510" t="s">
        <v>112</v>
      </c>
      <c r="B4510" s="5">
        <f>50/1000*B4505</f>
        <v>0.1145</v>
      </c>
      <c r="C4510" s="3" t="s">
        <v>51</v>
      </c>
      <c r="D4510" t="s">
        <v>14</v>
      </c>
      <c r="F4510" t="s">
        <v>15</v>
      </c>
      <c r="G4510" t="s">
        <v>28</v>
      </c>
      <c r="H4510" t="s">
        <v>115</v>
      </c>
      <c r="I4510" t="s">
        <v>114</v>
      </c>
    </row>
    <row r="4511" spans="1:9" ht="15.6" x14ac:dyDescent="0.3">
      <c r="A4511" s="4" t="s">
        <v>62</v>
      </c>
      <c r="B4511" s="5">
        <f>4/1000*B4505</f>
        <v>9.1599999999999997E-3</v>
      </c>
      <c r="C4511" t="s">
        <v>66</v>
      </c>
      <c r="D4511" t="s">
        <v>14</v>
      </c>
      <c r="F4511" t="s">
        <v>15</v>
      </c>
      <c r="G4511" t="s">
        <v>28</v>
      </c>
      <c r="H4511" s="4" t="s">
        <v>62</v>
      </c>
      <c r="I4511" t="s">
        <v>122</v>
      </c>
    </row>
    <row r="4512" spans="1:9" x14ac:dyDescent="0.3">
      <c r="A4512" t="s">
        <v>117</v>
      </c>
      <c r="B4512" s="5">
        <f>45*1.25/1000*B4505</f>
        <v>0.1288125</v>
      </c>
      <c r="C4512" s="3" t="s">
        <v>51</v>
      </c>
      <c r="D4512" t="s">
        <v>14</v>
      </c>
      <c r="F4512" t="s">
        <v>15</v>
      </c>
      <c r="G4512" t="s">
        <v>28</v>
      </c>
      <c r="H4512" t="s">
        <v>118</v>
      </c>
      <c r="I4512" t="s">
        <v>123</v>
      </c>
    </row>
    <row r="4513" spans="1:9" x14ac:dyDescent="0.3">
      <c r="B4513" s="5"/>
    </row>
    <row r="4514" spans="1:9" x14ac:dyDescent="0.3">
      <c r="A4514" s="2" t="s">
        <v>0</v>
      </c>
      <c r="B4514" s="2" t="s">
        <v>125</v>
      </c>
    </row>
    <row r="4515" spans="1:9" x14ac:dyDescent="0.3">
      <c r="A4515" t="s">
        <v>1</v>
      </c>
      <c r="B4515">
        <v>1</v>
      </c>
    </row>
    <row r="4516" spans="1:9" x14ac:dyDescent="0.3">
      <c r="A4516" t="s">
        <v>2</v>
      </c>
      <c r="B4516" s="3" t="s">
        <v>150</v>
      </c>
    </row>
    <row r="4517" spans="1:9" x14ac:dyDescent="0.3">
      <c r="A4517" t="s">
        <v>4</v>
      </c>
      <c r="B4517" t="s">
        <v>5</v>
      </c>
    </row>
    <row r="4518" spans="1:9" x14ac:dyDescent="0.3">
      <c r="A4518" t="s">
        <v>6</v>
      </c>
      <c r="B4518" t="s">
        <v>14</v>
      </c>
    </row>
    <row r="4519" spans="1:9" x14ac:dyDescent="0.3">
      <c r="A4519" t="s">
        <v>11</v>
      </c>
      <c r="B4519" t="s">
        <v>66</v>
      </c>
    </row>
    <row r="4520" spans="1:9" x14ac:dyDescent="0.3">
      <c r="A4520" t="s">
        <v>46</v>
      </c>
      <c r="B4520" t="s">
        <v>129</v>
      </c>
    </row>
    <row r="4521" spans="1:9" x14ac:dyDescent="0.3">
      <c r="A4521" t="s">
        <v>26</v>
      </c>
      <c r="B4521" s="7" t="s">
        <v>120</v>
      </c>
    </row>
    <row r="4522" spans="1:9" x14ac:dyDescent="0.3">
      <c r="A4522" s="2" t="s">
        <v>8</v>
      </c>
    </row>
    <row r="4523" spans="1:9" x14ac:dyDescent="0.3">
      <c r="A4523" s="2" t="s">
        <v>9</v>
      </c>
      <c r="B4523" s="2" t="s">
        <v>10</v>
      </c>
      <c r="C4523" s="2" t="s">
        <v>11</v>
      </c>
      <c r="D4523" s="2" t="s">
        <v>6</v>
      </c>
      <c r="E4523" s="2" t="s">
        <v>12</v>
      </c>
      <c r="F4523" s="2" t="s">
        <v>4</v>
      </c>
      <c r="G4523" s="2" t="s">
        <v>25</v>
      </c>
      <c r="H4523" s="2" t="s">
        <v>2</v>
      </c>
      <c r="I4523" s="2" t="s">
        <v>46</v>
      </c>
    </row>
    <row r="4524" spans="1:9" x14ac:dyDescent="0.3">
      <c r="A4524" s="3" t="s">
        <v>124</v>
      </c>
      <c r="B4524" s="3">
        <v>1</v>
      </c>
      <c r="C4524" t="s">
        <v>66</v>
      </c>
      <c r="D4524" t="s">
        <v>14</v>
      </c>
      <c r="E4524" s="2"/>
      <c r="F4524" s="3" t="s">
        <v>21</v>
      </c>
      <c r="G4524" t="s">
        <v>81</v>
      </c>
      <c r="H4524" s="3" t="s">
        <v>150</v>
      </c>
    </row>
    <row r="4525" spans="1:9" x14ac:dyDescent="0.3">
      <c r="A4525" t="s">
        <v>13</v>
      </c>
      <c r="B4525" s="5">
        <v>2.29</v>
      </c>
      <c r="C4525" t="s">
        <v>66</v>
      </c>
      <c r="D4525" t="s">
        <v>14</v>
      </c>
      <c r="F4525" t="s">
        <v>15</v>
      </c>
      <c r="G4525" t="s">
        <v>81</v>
      </c>
      <c r="H4525" t="s">
        <v>16</v>
      </c>
    </row>
    <row r="4526" spans="1:9" x14ac:dyDescent="0.3">
      <c r="A4526" t="s">
        <v>78</v>
      </c>
      <c r="B4526" s="5">
        <v>0.43</v>
      </c>
      <c r="D4526" t="s">
        <v>14</v>
      </c>
      <c r="E4526" t="s">
        <v>18</v>
      </c>
      <c r="F4526" t="s">
        <v>19</v>
      </c>
      <c r="G4526" t="s">
        <v>27</v>
      </c>
      <c r="I4526" t="s">
        <v>110</v>
      </c>
    </row>
    <row r="4527" spans="1:9" x14ac:dyDescent="0.3">
      <c r="A4527" t="s">
        <v>109</v>
      </c>
      <c r="B4527" s="5">
        <f>(2.79*10)/1000*B4525</f>
        <v>6.3890999999999989E-2</v>
      </c>
      <c r="C4527" s="3" t="s">
        <v>51</v>
      </c>
      <c r="D4527" t="s">
        <v>17</v>
      </c>
      <c r="F4527" t="s">
        <v>15</v>
      </c>
      <c r="G4527" t="s">
        <v>28</v>
      </c>
      <c r="H4527" t="s">
        <v>52</v>
      </c>
      <c r="I4527" t="s">
        <v>111</v>
      </c>
    </row>
    <row r="4528" spans="1:9" x14ac:dyDescent="0.3">
      <c r="A4528" t="s">
        <v>54</v>
      </c>
      <c r="B4528" s="5">
        <f>30/1000*B4525</f>
        <v>6.8699999999999997E-2</v>
      </c>
      <c r="C4528" s="3" t="s">
        <v>66</v>
      </c>
      <c r="D4528" t="s">
        <v>7</v>
      </c>
      <c r="F4528" t="s">
        <v>15</v>
      </c>
      <c r="G4528" t="s">
        <v>28</v>
      </c>
      <c r="H4528" t="s">
        <v>24</v>
      </c>
    </row>
    <row r="4529" spans="1:9" x14ac:dyDescent="0.3">
      <c r="A4529" t="s">
        <v>82</v>
      </c>
      <c r="B4529" s="5">
        <f>12000/1000*B4525</f>
        <v>27.48</v>
      </c>
      <c r="C4529" s="3" t="s">
        <v>51</v>
      </c>
      <c r="D4529" t="s">
        <v>14</v>
      </c>
      <c r="F4529" t="s">
        <v>15</v>
      </c>
      <c r="G4529" t="s">
        <v>28</v>
      </c>
      <c r="H4529" t="s">
        <v>84</v>
      </c>
      <c r="I4529" t="s">
        <v>113</v>
      </c>
    </row>
    <row r="4530" spans="1:9" x14ac:dyDescent="0.3">
      <c r="A4530" t="s">
        <v>112</v>
      </c>
      <c r="B4530" s="5">
        <f>50/1000*B4525</f>
        <v>0.1145</v>
      </c>
      <c r="C4530" s="3" t="s">
        <v>51</v>
      </c>
      <c r="D4530" t="s">
        <v>14</v>
      </c>
      <c r="F4530" t="s">
        <v>15</v>
      </c>
      <c r="G4530" t="s">
        <v>28</v>
      </c>
      <c r="H4530" t="s">
        <v>115</v>
      </c>
      <c r="I4530" t="s">
        <v>114</v>
      </c>
    </row>
    <row r="4531" spans="1:9" ht="15.6" x14ac:dyDescent="0.3">
      <c r="A4531" s="4" t="s">
        <v>62</v>
      </c>
      <c r="B4531" s="5">
        <f>4/1000*B4525</f>
        <v>9.1599999999999997E-3</v>
      </c>
      <c r="C4531" t="s">
        <v>66</v>
      </c>
      <c r="D4531" t="s">
        <v>14</v>
      </c>
      <c r="F4531" t="s">
        <v>15</v>
      </c>
      <c r="G4531" t="s">
        <v>28</v>
      </c>
      <c r="H4531" s="4" t="s">
        <v>62</v>
      </c>
      <c r="I4531" t="s">
        <v>122</v>
      </c>
    </row>
    <row r="4532" spans="1:9" x14ac:dyDescent="0.3">
      <c r="A4532" t="s">
        <v>117</v>
      </c>
      <c r="B4532" s="5">
        <f>45*1.25/1000*B4525</f>
        <v>0.1288125</v>
      </c>
      <c r="C4532" s="3" t="s">
        <v>51</v>
      </c>
      <c r="D4532" t="s">
        <v>14</v>
      </c>
      <c r="F4532" t="s">
        <v>15</v>
      </c>
      <c r="G4532" t="s">
        <v>28</v>
      </c>
      <c r="H4532" t="s">
        <v>118</v>
      </c>
      <c r="I4532" t="s">
        <v>123</v>
      </c>
    </row>
    <row r="4533" spans="1:9" x14ac:dyDescent="0.3">
      <c r="B4533" s="5"/>
    </row>
    <row r="4534" spans="1:9" x14ac:dyDescent="0.3">
      <c r="A4534" s="2" t="s">
        <v>0</v>
      </c>
      <c r="B4534" s="2" t="s">
        <v>130</v>
      </c>
    </row>
    <row r="4535" spans="1:9" x14ac:dyDescent="0.3">
      <c r="A4535" t="s">
        <v>1</v>
      </c>
      <c r="B4535">
        <v>1</v>
      </c>
    </row>
    <row r="4536" spans="1:9" x14ac:dyDescent="0.3">
      <c r="A4536" t="s">
        <v>2</v>
      </c>
      <c r="B4536" s="3" t="s">
        <v>148</v>
      </c>
    </row>
    <row r="4537" spans="1:9" x14ac:dyDescent="0.3">
      <c r="A4537" t="s">
        <v>4</v>
      </c>
      <c r="B4537" t="s">
        <v>5</v>
      </c>
    </row>
    <row r="4538" spans="1:9" x14ac:dyDescent="0.3">
      <c r="A4538" t="s">
        <v>6</v>
      </c>
      <c r="B4538" t="s">
        <v>14</v>
      </c>
    </row>
    <row r="4539" spans="1:9" x14ac:dyDescent="0.3">
      <c r="A4539" t="s">
        <v>11</v>
      </c>
      <c r="B4539" t="s">
        <v>66</v>
      </c>
    </row>
    <row r="4540" spans="1:9" x14ac:dyDescent="0.3">
      <c r="A4540" t="s">
        <v>46</v>
      </c>
      <c r="B4540" t="s">
        <v>134</v>
      </c>
    </row>
    <row r="4541" spans="1:9" x14ac:dyDescent="0.3">
      <c r="A4541" t="s">
        <v>26</v>
      </c>
      <c r="B4541" s="7" t="s">
        <v>120</v>
      </c>
    </row>
    <row r="4542" spans="1:9" x14ac:dyDescent="0.3">
      <c r="A4542" s="2" t="s">
        <v>8</v>
      </c>
    </row>
    <row r="4543" spans="1:9" x14ac:dyDescent="0.3">
      <c r="A4543" s="2" t="s">
        <v>9</v>
      </c>
      <c r="B4543" s="2" t="s">
        <v>10</v>
      </c>
      <c r="C4543" s="2" t="s">
        <v>11</v>
      </c>
      <c r="D4543" s="2" t="s">
        <v>6</v>
      </c>
      <c r="E4543" s="2" t="s">
        <v>12</v>
      </c>
      <c r="F4543" s="2" t="s">
        <v>4</v>
      </c>
      <c r="G4543" s="2" t="s">
        <v>25</v>
      </c>
      <c r="H4543" s="2" t="s">
        <v>2</v>
      </c>
      <c r="I4543" s="2" t="s">
        <v>46</v>
      </c>
    </row>
    <row r="4544" spans="1:9" x14ac:dyDescent="0.3">
      <c r="A4544" s="3" t="s">
        <v>130</v>
      </c>
      <c r="B4544" s="3">
        <v>1</v>
      </c>
      <c r="C4544" t="s">
        <v>66</v>
      </c>
      <c r="D4544" t="s">
        <v>14</v>
      </c>
      <c r="E4544" s="2"/>
      <c r="F4544" s="3" t="s">
        <v>21</v>
      </c>
      <c r="G4544" t="s">
        <v>81</v>
      </c>
      <c r="H4544" s="3" t="s">
        <v>148</v>
      </c>
    </row>
    <row r="4545" spans="1:9" x14ac:dyDescent="0.3">
      <c r="A4545" t="s">
        <v>13</v>
      </c>
      <c r="B4545" s="5">
        <v>0.92</v>
      </c>
      <c r="C4545" t="s">
        <v>66</v>
      </c>
      <c r="D4545" t="s">
        <v>14</v>
      </c>
      <c r="F4545" t="s">
        <v>15</v>
      </c>
      <c r="G4545" t="s">
        <v>81</v>
      </c>
      <c r="H4545" t="s">
        <v>16</v>
      </c>
    </row>
    <row r="4546" spans="1:9" x14ac:dyDescent="0.3">
      <c r="A4546" t="s">
        <v>138</v>
      </c>
      <c r="B4546" s="5">
        <v>1.52</v>
      </c>
      <c r="D4546" t="s">
        <v>14</v>
      </c>
      <c r="E4546" t="s">
        <v>139</v>
      </c>
      <c r="F4546" t="s">
        <v>19</v>
      </c>
      <c r="G4546" t="s">
        <v>27</v>
      </c>
      <c r="I4546" t="s">
        <v>110</v>
      </c>
    </row>
    <row r="4547" spans="1:9" x14ac:dyDescent="0.3">
      <c r="A4547" t="s">
        <v>109</v>
      </c>
      <c r="B4547" s="5">
        <f>(2.79*10)/1000*B4545</f>
        <v>2.5668E-2</v>
      </c>
      <c r="C4547" s="3" t="s">
        <v>51</v>
      </c>
      <c r="D4547" t="s">
        <v>17</v>
      </c>
      <c r="F4547" t="s">
        <v>15</v>
      </c>
      <c r="G4547" t="s">
        <v>28</v>
      </c>
      <c r="H4547" t="s">
        <v>52</v>
      </c>
      <c r="I4547" t="s">
        <v>111</v>
      </c>
    </row>
    <row r="4548" spans="1:9" x14ac:dyDescent="0.3">
      <c r="A4548" t="s">
        <v>54</v>
      </c>
      <c r="B4548" s="5">
        <f>30/1000*B4545</f>
        <v>2.76E-2</v>
      </c>
      <c r="C4548" s="3" t="s">
        <v>66</v>
      </c>
      <c r="D4548" t="s">
        <v>7</v>
      </c>
      <c r="F4548" t="s">
        <v>15</v>
      </c>
      <c r="G4548" t="s">
        <v>28</v>
      </c>
      <c r="H4548" t="s">
        <v>24</v>
      </c>
    </row>
    <row r="4549" spans="1:9" x14ac:dyDescent="0.3">
      <c r="A4549" t="s">
        <v>82</v>
      </c>
      <c r="B4549" s="5">
        <f>12000/1000*B4545</f>
        <v>11.040000000000001</v>
      </c>
      <c r="C4549" s="3" t="s">
        <v>51</v>
      </c>
      <c r="D4549" t="s">
        <v>14</v>
      </c>
      <c r="F4549" t="s">
        <v>15</v>
      </c>
      <c r="G4549" t="s">
        <v>28</v>
      </c>
      <c r="H4549" t="s">
        <v>84</v>
      </c>
      <c r="I4549" t="s">
        <v>113</v>
      </c>
    </row>
    <row r="4550" spans="1:9" x14ac:dyDescent="0.3">
      <c r="A4550" t="s">
        <v>112</v>
      </c>
      <c r="B4550" s="5">
        <f>50/1000*B4545</f>
        <v>4.6000000000000006E-2</v>
      </c>
      <c r="C4550" s="3" t="s">
        <v>51</v>
      </c>
      <c r="D4550" t="s">
        <v>14</v>
      </c>
      <c r="F4550" t="s">
        <v>15</v>
      </c>
      <c r="G4550" t="s">
        <v>28</v>
      </c>
      <c r="H4550" t="s">
        <v>115</v>
      </c>
      <c r="I4550" t="s">
        <v>114</v>
      </c>
    </row>
    <row r="4551" spans="1:9" ht="15.6" x14ac:dyDescent="0.3">
      <c r="A4551" s="4" t="s">
        <v>62</v>
      </c>
      <c r="B4551" s="5">
        <f>4/1000*B4545</f>
        <v>3.6800000000000001E-3</v>
      </c>
      <c r="C4551" t="s">
        <v>66</v>
      </c>
      <c r="D4551" t="s">
        <v>14</v>
      </c>
      <c r="F4551" t="s">
        <v>15</v>
      </c>
      <c r="G4551" t="s">
        <v>28</v>
      </c>
      <c r="H4551" s="4" t="s">
        <v>62</v>
      </c>
      <c r="I4551" t="s">
        <v>116</v>
      </c>
    </row>
    <row r="4552" spans="1:9" x14ac:dyDescent="0.3">
      <c r="A4552" t="s">
        <v>117</v>
      </c>
      <c r="B4552" s="5">
        <f>45*1.25/1000*B4545</f>
        <v>5.1750000000000004E-2</v>
      </c>
      <c r="C4552" s="3" t="s">
        <v>51</v>
      </c>
      <c r="D4552" t="s">
        <v>14</v>
      </c>
      <c r="F4552" t="s">
        <v>15</v>
      </c>
      <c r="G4552" t="s">
        <v>28</v>
      </c>
      <c r="H4552" t="s">
        <v>118</v>
      </c>
      <c r="I4552" t="s">
        <v>119</v>
      </c>
    </row>
    <row r="4554" spans="1:9" x14ac:dyDescent="0.3">
      <c r="A4554" s="2" t="s">
        <v>0</v>
      </c>
      <c r="B4554" s="2" t="s">
        <v>131</v>
      </c>
    </row>
    <row r="4555" spans="1:9" x14ac:dyDescent="0.3">
      <c r="A4555" t="s">
        <v>1</v>
      </c>
      <c r="B4555">
        <v>1</v>
      </c>
    </row>
    <row r="4556" spans="1:9" x14ac:dyDescent="0.3">
      <c r="A4556" t="s">
        <v>2</v>
      </c>
      <c r="B4556" s="3" t="s">
        <v>80</v>
      </c>
    </row>
    <row r="4557" spans="1:9" x14ac:dyDescent="0.3">
      <c r="A4557" t="s">
        <v>4</v>
      </c>
      <c r="B4557" t="s">
        <v>5</v>
      </c>
    </row>
    <row r="4558" spans="1:9" x14ac:dyDescent="0.3">
      <c r="A4558" t="s">
        <v>6</v>
      </c>
      <c r="B4558" t="s">
        <v>14</v>
      </c>
    </row>
    <row r="4559" spans="1:9" x14ac:dyDescent="0.3">
      <c r="A4559" t="s">
        <v>11</v>
      </c>
      <c r="B4559" t="s">
        <v>66</v>
      </c>
    </row>
    <row r="4560" spans="1:9" x14ac:dyDescent="0.3">
      <c r="A4560" t="s">
        <v>46</v>
      </c>
      <c r="B4560" t="s">
        <v>135</v>
      </c>
    </row>
    <row r="4561" spans="1:9" x14ac:dyDescent="0.3">
      <c r="A4561" t="s">
        <v>26</v>
      </c>
      <c r="B4561" s="7" t="s">
        <v>120</v>
      </c>
    </row>
    <row r="4562" spans="1:9" x14ac:dyDescent="0.3">
      <c r="A4562" s="2" t="s">
        <v>8</v>
      </c>
    </row>
    <row r="4563" spans="1:9" x14ac:dyDescent="0.3">
      <c r="A4563" s="2" t="s">
        <v>9</v>
      </c>
      <c r="B4563" s="2" t="s">
        <v>10</v>
      </c>
      <c r="C4563" s="2" t="s">
        <v>11</v>
      </c>
      <c r="D4563" s="2" t="s">
        <v>6</v>
      </c>
      <c r="E4563" s="2" t="s">
        <v>12</v>
      </c>
      <c r="F4563" s="2" t="s">
        <v>4</v>
      </c>
      <c r="G4563" s="2" t="s">
        <v>25</v>
      </c>
      <c r="H4563" s="2" t="s">
        <v>2</v>
      </c>
      <c r="I4563" s="2" t="s">
        <v>46</v>
      </c>
    </row>
    <row r="4564" spans="1:9" x14ac:dyDescent="0.3">
      <c r="A4564" s="3" t="s">
        <v>131</v>
      </c>
      <c r="B4564" s="3">
        <v>1</v>
      </c>
      <c r="C4564" t="s">
        <v>66</v>
      </c>
      <c r="D4564" t="s">
        <v>14</v>
      </c>
      <c r="E4564" s="2"/>
      <c r="F4564" s="3" t="s">
        <v>21</v>
      </c>
      <c r="G4564" t="s">
        <v>81</v>
      </c>
      <c r="H4564" s="3" t="s">
        <v>80</v>
      </c>
    </row>
    <row r="4565" spans="1:9" x14ac:dyDescent="0.3">
      <c r="A4565" t="s">
        <v>13</v>
      </c>
      <c r="B4565" s="5">
        <v>2.37</v>
      </c>
      <c r="C4565" t="s">
        <v>66</v>
      </c>
      <c r="D4565" t="s">
        <v>14</v>
      </c>
      <c r="F4565" t="s">
        <v>15</v>
      </c>
      <c r="G4565" t="s">
        <v>81</v>
      </c>
      <c r="H4565" t="s">
        <v>16</v>
      </c>
    </row>
    <row r="4566" spans="1:9" x14ac:dyDescent="0.3">
      <c r="A4566" t="s">
        <v>78</v>
      </c>
      <c r="B4566" s="5">
        <v>0.52</v>
      </c>
      <c r="D4566" t="s">
        <v>14</v>
      </c>
      <c r="E4566" t="s">
        <v>18</v>
      </c>
      <c r="F4566" t="s">
        <v>19</v>
      </c>
      <c r="G4566" t="s">
        <v>27</v>
      </c>
      <c r="I4566" t="s">
        <v>110</v>
      </c>
    </row>
    <row r="4567" spans="1:9" x14ac:dyDescent="0.3">
      <c r="A4567" t="s">
        <v>109</v>
      </c>
      <c r="B4567" s="5">
        <f>(2.79*10)/1000*B4565</f>
        <v>6.6123000000000001E-2</v>
      </c>
      <c r="C4567" s="3" t="s">
        <v>51</v>
      </c>
      <c r="D4567" t="s">
        <v>17</v>
      </c>
      <c r="F4567" t="s">
        <v>15</v>
      </c>
      <c r="G4567" t="s">
        <v>28</v>
      </c>
      <c r="H4567" t="s">
        <v>52</v>
      </c>
      <c r="I4567" t="s">
        <v>111</v>
      </c>
    </row>
    <row r="4568" spans="1:9" x14ac:dyDescent="0.3">
      <c r="A4568" t="s">
        <v>54</v>
      </c>
      <c r="B4568" s="5">
        <f>30/1000*B4565</f>
        <v>7.1099999999999997E-2</v>
      </c>
      <c r="C4568" s="3" t="s">
        <v>66</v>
      </c>
      <c r="D4568" t="s">
        <v>7</v>
      </c>
      <c r="F4568" t="s">
        <v>15</v>
      </c>
      <c r="G4568" t="s">
        <v>28</v>
      </c>
      <c r="H4568" t="s">
        <v>24</v>
      </c>
    </row>
    <row r="4569" spans="1:9" x14ac:dyDescent="0.3">
      <c r="A4569" t="s">
        <v>82</v>
      </c>
      <c r="B4569" s="5">
        <f>12000/1000*B4565</f>
        <v>28.44</v>
      </c>
      <c r="C4569" s="3" t="s">
        <v>51</v>
      </c>
      <c r="D4569" t="s">
        <v>14</v>
      </c>
      <c r="F4569" t="s">
        <v>15</v>
      </c>
      <c r="G4569" t="s">
        <v>28</v>
      </c>
      <c r="H4569" t="s">
        <v>84</v>
      </c>
      <c r="I4569" t="s">
        <v>113</v>
      </c>
    </row>
    <row r="4570" spans="1:9" x14ac:dyDescent="0.3">
      <c r="A4570" t="s">
        <v>112</v>
      </c>
      <c r="B4570" s="5">
        <f>50/1000*B4565</f>
        <v>0.11850000000000001</v>
      </c>
      <c r="C4570" s="3" t="s">
        <v>51</v>
      </c>
      <c r="D4570" t="s">
        <v>14</v>
      </c>
      <c r="F4570" t="s">
        <v>15</v>
      </c>
      <c r="G4570" t="s">
        <v>28</v>
      </c>
      <c r="H4570" t="s">
        <v>115</v>
      </c>
      <c r="I4570" t="s">
        <v>114</v>
      </c>
    </row>
    <row r="4571" spans="1:9" ht="15.6" x14ac:dyDescent="0.3">
      <c r="A4571" s="4" t="s">
        <v>62</v>
      </c>
      <c r="B4571" s="5">
        <f>4/1000*B4565</f>
        <v>9.4800000000000006E-3</v>
      </c>
      <c r="C4571" t="s">
        <v>66</v>
      </c>
      <c r="D4571" t="s">
        <v>14</v>
      </c>
      <c r="F4571" t="s">
        <v>15</v>
      </c>
      <c r="G4571" t="s">
        <v>28</v>
      </c>
      <c r="H4571" s="4" t="s">
        <v>62</v>
      </c>
      <c r="I4571" t="s">
        <v>122</v>
      </c>
    </row>
    <row r="4572" spans="1:9" x14ac:dyDescent="0.3">
      <c r="A4572" t="s">
        <v>117</v>
      </c>
      <c r="B4572" s="5">
        <f>45*1.25/1000*B4565</f>
        <v>0.1333125</v>
      </c>
      <c r="C4572" s="3" t="s">
        <v>51</v>
      </c>
      <c r="D4572" t="s">
        <v>14</v>
      </c>
      <c r="F4572" t="s">
        <v>15</v>
      </c>
      <c r="G4572" t="s">
        <v>28</v>
      </c>
      <c r="H4572" t="s">
        <v>118</v>
      </c>
      <c r="I4572" t="s">
        <v>123</v>
      </c>
    </row>
    <row r="4573" spans="1:9" x14ac:dyDescent="0.3">
      <c r="B4573" s="5"/>
    </row>
    <row r="4574" spans="1:9" x14ac:dyDescent="0.3">
      <c r="A4574" s="2" t="s">
        <v>0</v>
      </c>
      <c r="B4574" s="2" t="s">
        <v>132</v>
      </c>
    </row>
    <row r="4575" spans="1:9" x14ac:dyDescent="0.3">
      <c r="A4575" t="s">
        <v>1</v>
      </c>
      <c r="B4575">
        <v>1</v>
      </c>
    </row>
    <row r="4576" spans="1:9" x14ac:dyDescent="0.3">
      <c r="A4576" t="s">
        <v>2</v>
      </c>
      <c r="B4576" s="3" t="s">
        <v>149</v>
      </c>
    </row>
    <row r="4577" spans="1:9" x14ac:dyDescent="0.3">
      <c r="A4577" t="s">
        <v>4</v>
      </c>
      <c r="B4577" t="s">
        <v>5</v>
      </c>
    </row>
    <row r="4578" spans="1:9" x14ac:dyDescent="0.3">
      <c r="A4578" t="s">
        <v>6</v>
      </c>
      <c r="B4578" t="s">
        <v>14</v>
      </c>
    </row>
    <row r="4579" spans="1:9" x14ac:dyDescent="0.3">
      <c r="A4579" t="s">
        <v>11</v>
      </c>
      <c r="B4579" t="s">
        <v>66</v>
      </c>
    </row>
    <row r="4580" spans="1:9" x14ac:dyDescent="0.3">
      <c r="A4580" t="s">
        <v>46</v>
      </c>
      <c r="B4580" t="s">
        <v>136</v>
      </c>
    </row>
    <row r="4581" spans="1:9" x14ac:dyDescent="0.3">
      <c r="A4581" t="s">
        <v>26</v>
      </c>
      <c r="B4581" s="7" t="s">
        <v>120</v>
      </c>
    </row>
    <row r="4582" spans="1:9" x14ac:dyDescent="0.3">
      <c r="A4582" s="2" t="s">
        <v>8</v>
      </c>
    </row>
    <row r="4583" spans="1:9" x14ac:dyDescent="0.3">
      <c r="A4583" s="2" t="s">
        <v>9</v>
      </c>
      <c r="B4583" s="2" t="s">
        <v>10</v>
      </c>
      <c r="C4583" s="2" t="s">
        <v>11</v>
      </c>
      <c r="D4583" s="2" t="s">
        <v>6</v>
      </c>
      <c r="E4583" s="2" t="s">
        <v>12</v>
      </c>
      <c r="F4583" s="2" t="s">
        <v>4</v>
      </c>
      <c r="G4583" s="2" t="s">
        <v>25</v>
      </c>
      <c r="H4583" s="2" t="s">
        <v>2</v>
      </c>
      <c r="I4583" s="2" t="s">
        <v>46</v>
      </c>
    </row>
    <row r="4584" spans="1:9" x14ac:dyDescent="0.3">
      <c r="A4584" s="3" t="s">
        <v>132</v>
      </c>
      <c r="B4584" s="3">
        <v>1</v>
      </c>
      <c r="C4584" t="s">
        <v>66</v>
      </c>
      <c r="D4584" t="s">
        <v>14</v>
      </c>
      <c r="E4584" s="2"/>
      <c r="F4584" s="3" t="s">
        <v>21</v>
      </c>
      <c r="G4584" t="s">
        <v>81</v>
      </c>
      <c r="H4584" s="3" t="s">
        <v>149</v>
      </c>
    </row>
    <row r="4585" spans="1:9" x14ac:dyDescent="0.3">
      <c r="A4585" t="s">
        <v>13</v>
      </c>
      <c r="B4585" s="5">
        <v>1.34</v>
      </c>
      <c r="C4585" t="s">
        <v>66</v>
      </c>
      <c r="D4585" t="s">
        <v>14</v>
      </c>
      <c r="F4585" t="s">
        <v>15</v>
      </c>
      <c r="G4585" t="s">
        <v>81</v>
      </c>
      <c r="H4585" t="s">
        <v>16</v>
      </c>
    </row>
    <row r="4586" spans="1:9" x14ac:dyDescent="0.3">
      <c r="A4586" t="s">
        <v>138</v>
      </c>
      <c r="B4586" s="5">
        <v>1.06</v>
      </c>
      <c r="D4586" t="s">
        <v>14</v>
      </c>
      <c r="E4586" t="s">
        <v>139</v>
      </c>
      <c r="F4586" t="s">
        <v>19</v>
      </c>
      <c r="G4586" t="s">
        <v>27</v>
      </c>
      <c r="I4586" t="s">
        <v>110</v>
      </c>
    </row>
    <row r="4587" spans="1:9" x14ac:dyDescent="0.3">
      <c r="A4587" t="s">
        <v>109</v>
      </c>
      <c r="B4587" s="5">
        <f>(2.79*10)/1000*B4585</f>
        <v>3.7386000000000003E-2</v>
      </c>
      <c r="C4587" s="3" t="s">
        <v>51</v>
      </c>
      <c r="D4587" t="s">
        <v>17</v>
      </c>
      <c r="F4587" t="s">
        <v>15</v>
      </c>
      <c r="G4587" t="s">
        <v>28</v>
      </c>
      <c r="H4587" t="s">
        <v>52</v>
      </c>
      <c r="I4587" t="s">
        <v>111</v>
      </c>
    </row>
    <row r="4588" spans="1:9" x14ac:dyDescent="0.3">
      <c r="A4588" t="s">
        <v>54</v>
      </c>
      <c r="B4588" s="5">
        <f>30/1000*B4585</f>
        <v>4.02E-2</v>
      </c>
      <c r="C4588" s="3" t="s">
        <v>66</v>
      </c>
      <c r="D4588" t="s">
        <v>7</v>
      </c>
      <c r="F4588" t="s">
        <v>15</v>
      </c>
      <c r="G4588" t="s">
        <v>28</v>
      </c>
      <c r="H4588" t="s">
        <v>24</v>
      </c>
    </row>
    <row r="4589" spans="1:9" x14ac:dyDescent="0.3">
      <c r="A4589" t="s">
        <v>82</v>
      </c>
      <c r="B4589" s="5">
        <f>12000/1000*B4585</f>
        <v>16.080000000000002</v>
      </c>
      <c r="C4589" s="3" t="s">
        <v>51</v>
      </c>
      <c r="D4589" t="s">
        <v>14</v>
      </c>
      <c r="F4589" t="s">
        <v>15</v>
      </c>
      <c r="G4589" t="s">
        <v>28</v>
      </c>
      <c r="H4589" t="s">
        <v>84</v>
      </c>
      <c r="I4589" t="s">
        <v>113</v>
      </c>
    </row>
    <row r="4590" spans="1:9" x14ac:dyDescent="0.3">
      <c r="A4590" t="s">
        <v>112</v>
      </c>
      <c r="B4590" s="5">
        <f>50/1000*B4585</f>
        <v>6.7000000000000004E-2</v>
      </c>
      <c r="C4590" s="3" t="s">
        <v>51</v>
      </c>
      <c r="D4590" t="s">
        <v>14</v>
      </c>
      <c r="F4590" t="s">
        <v>15</v>
      </c>
      <c r="G4590" t="s">
        <v>28</v>
      </c>
      <c r="H4590" t="s">
        <v>115</v>
      </c>
      <c r="I4590" t="s">
        <v>114</v>
      </c>
    </row>
    <row r="4591" spans="1:9" ht="15.6" x14ac:dyDescent="0.3">
      <c r="A4591" s="4" t="s">
        <v>62</v>
      </c>
      <c r="B4591" s="5">
        <f>4/1000*B4585</f>
        <v>5.3600000000000002E-3</v>
      </c>
      <c r="C4591" t="s">
        <v>66</v>
      </c>
      <c r="D4591" t="s">
        <v>14</v>
      </c>
      <c r="F4591" t="s">
        <v>15</v>
      </c>
      <c r="G4591" t="s">
        <v>28</v>
      </c>
      <c r="H4591" s="4" t="s">
        <v>62</v>
      </c>
      <c r="I4591" t="s">
        <v>122</v>
      </c>
    </row>
    <row r="4592" spans="1:9" x14ac:dyDescent="0.3">
      <c r="A4592" t="s">
        <v>117</v>
      </c>
      <c r="B4592" s="5">
        <f>45*1.25/1000*B4585</f>
        <v>7.5375000000000011E-2</v>
      </c>
      <c r="C4592" s="3" t="s">
        <v>51</v>
      </c>
      <c r="D4592" t="s">
        <v>14</v>
      </c>
      <c r="F4592" t="s">
        <v>15</v>
      </c>
      <c r="G4592" t="s">
        <v>28</v>
      </c>
      <c r="H4592" t="s">
        <v>118</v>
      </c>
      <c r="I4592" t="s">
        <v>123</v>
      </c>
    </row>
    <row r="4593" spans="1:9" x14ac:dyDescent="0.3">
      <c r="B4593" s="5"/>
    </row>
    <row r="4594" spans="1:9" x14ac:dyDescent="0.3">
      <c r="A4594" s="2" t="s">
        <v>0</v>
      </c>
      <c r="B4594" s="2" t="s">
        <v>133</v>
      </c>
    </row>
    <row r="4595" spans="1:9" x14ac:dyDescent="0.3">
      <c r="A4595" t="s">
        <v>1</v>
      </c>
      <c r="B4595">
        <v>1</v>
      </c>
    </row>
    <row r="4596" spans="1:9" x14ac:dyDescent="0.3">
      <c r="A4596" t="s">
        <v>2</v>
      </c>
      <c r="B4596" s="3" t="s">
        <v>150</v>
      </c>
    </row>
    <row r="4597" spans="1:9" x14ac:dyDescent="0.3">
      <c r="A4597" t="s">
        <v>4</v>
      </c>
      <c r="B4597" t="s">
        <v>5</v>
      </c>
    </row>
    <row r="4598" spans="1:9" x14ac:dyDescent="0.3">
      <c r="A4598" t="s">
        <v>6</v>
      </c>
      <c r="B4598" t="s">
        <v>14</v>
      </c>
    </row>
    <row r="4599" spans="1:9" x14ac:dyDescent="0.3">
      <c r="A4599" t="s">
        <v>11</v>
      </c>
      <c r="B4599" t="s">
        <v>66</v>
      </c>
    </row>
    <row r="4600" spans="1:9" x14ac:dyDescent="0.3">
      <c r="A4600" t="s">
        <v>46</v>
      </c>
      <c r="B4600" t="s">
        <v>137</v>
      </c>
    </row>
    <row r="4601" spans="1:9" x14ac:dyDescent="0.3">
      <c r="A4601" t="s">
        <v>26</v>
      </c>
      <c r="B4601" s="7" t="s">
        <v>120</v>
      </c>
    </row>
    <row r="4602" spans="1:9" x14ac:dyDescent="0.3">
      <c r="A4602" s="2" t="s">
        <v>8</v>
      </c>
    </row>
    <row r="4603" spans="1:9" x14ac:dyDescent="0.3">
      <c r="A4603" s="2" t="s">
        <v>9</v>
      </c>
      <c r="B4603" s="2" t="s">
        <v>10</v>
      </c>
      <c r="C4603" s="2" t="s">
        <v>11</v>
      </c>
      <c r="D4603" s="2" t="s">
        <v>6</v>
      </c>
      <c r="E4603" s="2" t="s">
        <v>12</v>
      </c>
      <c r="F4603" s="2" t="s">
        <v>4</v>
      </c>
      <c r="G4603" s="2" t="s">
        <v>25</v>
      </c>
      <c r="H4603" s="2" t="s">
        <v>2</v>
      </c>
      <c r="I4603" s="2" t="s">
        <v>46</v>
      </c>
    </row>
    <row r="4604" spans="1:9" x14ac:dyDescent="0.3">
      <c r="A4604" s="3" t="s">
        <v>132</v>
      </c>
      <c r="B4604" s="3">
        <v>1</v>
      </c>
      <c r="C4604" t="s">
        <v>66</v>
      </c>
      <c r="D4604" t="s">
        <v>14</v>
      </c>
      <c r="E4604" s="2"/>
      <c r="F4604" s="3" t="s">
        <v>21</v>
      </c>
      <c r="G4604" t="s">
        <v>81</v>
      </c>
      <c r="H4604" s="3" t="s">
        <v>150</v>
      </c>
    </row>
    <row r="4605" spans="1:9" x14ac:dyDescent="0.3">
      <c r="A4605" t="s">
        <v>13</v>
      </c>
      <c r="B4605" s="5">
        <v>1.34</v>
      </c>
      <c r="C4605" t="s">
        <v>66</v>
      </c>
      <c r="D4605" t="s">
        <v>14</v>
      </c>
      <c r="F4605" t="s">
        <v>15</v>
      </c>
      <c r="G4605" t="s">
        <v>81</v>
      </c>
      <c r="H4605" t="s">
        <v>16</v>
      </c>
    </row>
    <row r="4606" spans="1:9" x14ac:dyDescent="0.3">
      <c r="A4606" t="s">
        <v>138</v>
      </c>
      <c r="B4606" s="5">
        <v>1.06</v>
      </c>
      <c r="D4606" t="s">
        <v>14</v>
      </c>
      <c r="E4606" t="s">
        <v>139</v>
      </c>
      <c r="F4606" t="s">
        <v>19</v>
      </c>
      <c r="G4606" t="s">
        <v>27</v>
      </c>
      <c r="I4606" t="s">
        <v>110</v>
      </c>
    </row>
    <row r="4607" spans="1:9" x14ac:dyDescent="0.3">
      <c r="A4607" t="s">
        <v>109</v>
      </c>
      <c r="B4607" s="5">
        <f>(2.79*10)/1000*B4605</f>
        <v>3.7386000000000003E-2</v>
      </c>
      <c r="C4607" s="3" t="s">
        <v>51</v>
      </c>
      <c r="D4607" t="s">
        <v>17</v>
      </c>
      <c r="F4607" t="s">
        <v>15</v>
      </c>
      <c r="G4607" t="s">
        <v>28</v>
      </c>
      <c r="H4607" t="s">
        <v>52</v>
      </c>
      <c r="I4607" t="s">
        <v>111</v>
      </c>
    </row>
    <row r="4608" spans="1:9" x14ac:dyDescent="0.3">
      <c r="A4608" t="s">
        <v>54</v>
      </c>
      <c r="B4608" s="5">
        <f>30/1000*B4605</f>
        <v>4.02E-2</v>
      </c>
      <c r="C4608" s="3" t="s">
        <v>66</v>
      </c>
      <c r="D4608" t="s">
        <v>7</v>
      </c>
      <c r="F4608" t="s">
        <v>15</v>
      </c>
      <c r="G4608" t="s">
        <v>28</v>
      </c>
      <c r="H4608" t="s">
        <v>24</v>
      </c>
    </row>
    <row r="4609" spans="1:9" x14ac:dyDescent="0.3">
      <c r="A4609" t="s">
        <v>82</v>
      </c>
      <c r="B4609" s="5">
        <f>12000/1000*B4605</f>
        <v>16.080000000000002</v>
      </c>
      <c r="C4609" s="3" t="s">
        <v>51</v>
      </c>
      <c r="D4609" t="s">
        <v>14</v>
      </c>
      <c r="F4609" t="s">
        <v>15</v>
      </c>
      <c r="G4609" t="s">
        <v>28</v>
      </c>
      <c r="H4609" t="s">
        <v>84</v>
      </c>
      <c r="I4609" t="s">
        <v>113</v>
      </c>
    </row>
    <row r="4610" spans="1:9" x14ac:dyDescent="0.3">
      <c r="A4610" t="s">
        <v>112</v>
      </c>
      <c r="B4610" s="5">
        <f>50/1000*B4605</f>
        <v>6.7000000000000004E-2</v>
      </c>
      <c r="C4610" s="3" t="s">
        <v>51</v>
      </c>
      <c r="D4610" t="s">
        <v>14</v>
      </c>
      <c r="F4610" t="s">
        <v>15</v>
      </c>
      <c r="G4610" t="s">
        <v>28</v>
      </c>
      <c r="H4610" t="s">
        <v>115</v>
      </c>
      <c r="I4610" t="s">
        <v>114</v>
      </c>
    </row>
    <row r="4611" spans="1:9" ht="15.6" x14ac:dyDescent="0.3">
      <c r="A4611" s="4" t="s">
        <v>62</v>
      </c>
      <c r="B4611" s="5">
        <f>4/1000*B4605</f>
        <v>5.3600000000000002E-3</v>
      </c>
      <c r="C4611" t="s">
        <v>66</v>
      </c>
      <c r="D4611" t="s">
        <v>14</v>
      </c>
      <c r="F4611" t="s">
        <v>15</v>
      </c>
      <c r="G4611" t="s">
        <v>28</v>
      </c>
      <c r="H4611" s="4" t="s">
        <v>62</v>
      </c>
      <c r="I4611" t="s">
        <v>122</v>
      </c>
    </row>
    <row r="4612" spans="1:9" x14ac:dyDescent="0.3">
      <c r="A4612" t="s">
        <v>117</v>
      </c>
      <c r="B4612" s="5">
        <f>45*1.25/1000*B4605</f>
        <v>7.5375000000000011E-2</v>
      </c>
      <c r="C4612" s="3" t="s">
        <v>51</v>
      </c>
      <c r="D4612" t="s">
        <v>14</v>
      </c>
      <c r="F4612" t="s">
        <v>15</v>
      </c>
      <c r="G4612" t="s">
        <v>28</v>
      </c>
      <c r="H4612" t="s">
        <v>118</v>
      </c>
      <c r="I4612" t="s">
        <v>123</v>
      </c>
    </row>
    <row r="4613" spans="1:9" x14ac:dyDescent="0.3">
      <c r="B4613" s="5"/>
    </row>
    <row r="4614" spans="1:9" x14ac:dyDescent="0.3">
      <c r="A4614" s="2" t="s">
        <v>0</v>
      </c>
      <c r="B4614" s="2" t="s">
        <v>140</v>
      </c>
    </row>
    <row r="4615" spans="1:9" x14ac:dyDescent="0.3">
      <c r="A4615" t="s">
        <v>1</v>
      </c>
      <c r="B4615">
        <v>1</v>
      </c>
    </row>
    <row r="4616" spans="1:9" x14ac:dyDescent="0.3">
      <c r="A4616" t="s">
        <v>2</v>
      </c>
      <c r="B4616" s="3" t="s">
        <v>80</v>
      </c>
    </row>
    <row r="4617" spans="1:9" x14ac:dyDescent="0.3">
      <c r="A4617" t="s">
        <v>4</v>
      </c>
      <c r="B4617" t="s">
        <v>5</v>
      </c>
    </row>
    <row r="4618" spans="1:9" x14ac:dyDescent="0.3">
      <c r="A4618" t="s">
        <v>6</v>
      </c>
      <c r="B4618" t="s">
        <v>14</v>
      </c>
    </row>
    <row r="4619" spans="1:9" x14ac:dyDescent="0.3">
      <c r="A4619" t="s">
        <v>11</v>
      </c>
      <c r="B4619" t="s">
        <v>66</v>
      </c>
    </row>
    <row r="4620" spans="1:9" x14ac:dyDescent="0.3">
      <c r="A4620" t="s">
        <v>46</v>
      </c>
      <c r="B4620" t="s">
        <v>144</v>
      </c>
    </row>
    <row r="4621" spans="1:9" x14ac:dyDescent="0.3">
      <c r="A4621" t="s">
        <v>26</v>
      </c>
      <c r="B4621" s="7" t="s">
        <v>120</v>
      </c>
    </row>
    <row r="4622" spans="1:9" x14ac:dyDescent="0.3">
      <c r="A4622" s="2" t="s">
        <v>8</v>
      </c>
    </row>
    <row r="4623" spans="1:9" x14ac:dyDescent="0.3">
      <c r="A4623" s="2" t="s">
        <v>9</v>
      </c>
      <c r="B4623" s="2" t="s">
        <v>10</v>
      </c>
      <c r="C4623" s="2" t="s">
        <v>11</v>
      </c>
      <c r="D4623" s="2" t="s">
        <v>6</v>
      </c>
      <c r="E4623" s="2" t="s">
        <v>12</v>
      </c>
      <c r="F4623" s="2" t="s">
        <v>4</v>
      </c>
      <c r="G4623" s="2" t="s">
        <v>25</v>
      </c>
      <c r="H4623" s="2" t="s">
        <v>2</v>
      </c>
      <c r="I4623" s="2" t="s">
        <v>46</v>
      </c>
    </row>
    <row r="4624" spans="1:9" x14ac:dyDescent="0.3">
      <c r="A4624" s="3" t="s">
        <v>140</v>
      </c>
      <c r="B4624" s="3">
        <v>1</v>
      </c>
      <c r="C4624" t="s">
        <v>66</v>
      </c>
      <c r="D4624" t="s">
        <v>14</v>
      </c>
      <c r="E4624" s="2"/>
      <c r="F4624" s="3" t="s">
        <v>21</v>
      </c>
      <c r="G4624" t="s">
        <v>81</v>
      </c>
      <c r="H4624" s="3" t="s">
        <v>80</v>
      </c>
    </row>
    <row r="4625" spans="1:9" x14ac:dyDescent="0.3">
      <c r="A4625" t="s">
        <v>13</v>
      </c>
      <c r="B4625" s="5">
        <v>2.2799999999999998</v>
      </c>
      <c r="C4625" t="s">
        <v>66</v>
      </c>
      <c r="D4625" t="s">
        <v>14</v>
      </c>
      <c r="F4625" t="s">
        <v>15</v>
      </c>
      <c r="G4625" t="s">
        <v>81</v>
      </c>
      <c r="H4625" t="s">
        <v>16</v>
      </c>
    </row>
    <row r="4626" spans="1:9" x14ac:dyDescent="0.3">
      <c r="A4626" t="s">
        <v>78</v>
      </c>
      <c r="B4626" s="5">
        <v>0.38</v>
      </c>
      <c r="D4626" t="s">
        <v>14</v>
      </c>
      <c r="E4626" t="s">
        <v>18</v>
      </c>
      <c r="F4626" t="s">
        <v>19</v>
      </c>
      <c r="G4626" t="s">
        <v>27</v>
      </c>
      <c r="I4626" t="s">
        <v>110</v>
      </c>
    </row>
    <row r="4627" spans="1:9" x14ac:dyDescent="0.3">
      <c r="A4627" t="s">
        <v>109</v>
      </c>
      <c r="B4627" s="5">
        <f>(2.79*318)/1000*B4625</f>
        <v>2.0228615999999997</v>
      </c>
      <c r="C4627" s="3" t="s">
        <v>51</v>
      </c>
      <c r="D4627" t="s">
        <v>17</v>
      </c>
      <c r="F4627" t="s">
        <v>15</v>
      </c>
      <c r="G4627" t="s">
        <v>28</v>
      </c>
      <c r="H4627" t="s">
        <v>52</v>
      </c>
      <c r="I4627" t="s">
        <v>111</v>
      </c>
    </row>
    <row r="4628" spans="1:9" x14ac:dyDescent="0.3">
      <c r="A4628" t="s">
        <v>54</v>
      </c>
      <c r="B4628" s="5">
        <f>18.4/1000*B4625</f>
        <v>4.1951999999999996E-2</v>
      </c>
      <c r="C4628" s="3" t="s">
        <v>66</v>
      </c>
      <c r="D4628" t="s">
        <v>7</v>
      </c>
      <c r="F4628" t="s">
        <v>15</v>
      </c>
      <c r="G4628" t="s">
        <v>28</v>
      </c>
      <c r="H4628" t="s">
        <v>24</v>
      </c>
    </row>
    <row r="4629" spans="1:9" x14ac:dyDescent="0.3">
      <c r="A4629" t="s">
        <v>82</v>
      </c>
      <c r="B4629" s="5">
        <f>20000/1000*B4625</f>
        <v>45.599999999999994</v>
      </c>
      <c r="C4629" s="3" t="s">
        <v>51</v>
      </c>
      <c r="D4629" t="s">
        <v>14</v>
      </c>
      <c r="F4629" t="s">
        <v>15</v>
      </c>
      <c r="G4629" t="s">
        <v>28</v>
      </c>
      <c r="H4629" t="s">
        <v>84</v>
      </c>
      <c r="I4629" t="s">
        <v>113</v>
      </c>
    </row>
    <row r="4630" spans="1:9" x14ac:dyDescent="0.3">
      <c r="A4630" t="s">
        <v>112</v>
      </c>
      <c r="B4630" s="5">
        <f>200/1000*B4625</f>
        <v>0.45599999999999996</v>
      </c>
      <c r="C4630" s="3" t="s">
        <v>51</v>
      </c>
      <c r="D4630" t="s">
        <v>14</v>
      </c>
      <c r="F4630" t="s">
        <v>15</v>
      </c>
      <c r="G4630" t="s">
        <v>28</v>
      </c>
      <c r="H4630" t="s">
        <v>115</v>
      </c>
      <c r="I4630" t="s">
        <v>114</v>
      </c>
    </row>
    <row r="4631" spans="1:9" ht="15.6" x14ac:dyDescent="0.3">
      <c r="A4631" s="4" t="s">
        <v>62</v>
      </c>
      <c r="B4631" s="5">
        <f>4/1000*B4625</f>
        <v>9.1199999999999996E-3</v>
      </c>
      <c r="C4631" t="s">
        <v>66</v>
      </c>
      <c r="D4631" t="s">
        <v>14</v>
      </c>
      <c r="F4631" t="s">
        <v>15</v>
      </c>
      <c r="G4631" t="s">
        <v>28</v>
      </c>
      <c r="H4631" s="4" t="s">
        <v>62</v>
      </c>
      <c r="I4631" t="s">
        <v>122</v>
      </c>
    </row>
    <row r="4632" spans="1:9" x14ac:dyDescent="0.3">
      <c r="A4632" t="s">
        <v>117</v>
      </c>
      <c r="B4632" s="5">
        <f>46*1.25/1000*B4625</f>
        <v>0.13109999999999999</v>
      </c>
      <c r="C4632" s="3" t="s">
        <v>51</v>
      </c>
      <c r="D4632" t="s">
        <v>14</v>
      </c>
      <c r="F4632" t="s">
        <v>15</v>
      </c>
      <c r="G4632" t="s">
        <v>28</v>
      </c>
      <c r="H4632" t="s">
        <v>118</v>
      </c>
      <c r="I4632" t="s">
        <v>123</v>
      </c>
    </row>
    <row r="4633" spans="1:9" x14ac:dyDescent="0.3">
      <c r="B4633" s="5"/>
    </row>
    <row r="4634" spans="1:9" x14ac:dyDescent="0.3">
      <c r="A4634" s="2" t="s">
        <v>0</v>
      </c>
      <c r="B4634" s="2" t="s">
        <v>141</v>
      </c>
    </row>
    <row r="4635" spans="1:9" x14ac:dyDescent="0.3">
      <c r="A4635" t="s">
        <v>1</v>
      </c>
      <c r="B4635">
        <v>1</v>
      </c>
    </row>
    <row r="4636" spans="1:9" x14ac:dyDescent="0.3">
      <c r="A4636" t="s">
        <v>2</v>
      </c>
      <c r="B4636" s="3" t="s">
        <v>151</v>
      </c>
    </row>
    <row r="4637" spans="1:9" x14ac:dyDescent="0.3">
      <c r="A4637" t="s">
        <v>4</v>
      </c>
      <c r="B4637" t="s">
        <v>5</v>
      </c>
    </row>
    <row r="4638" spans="1:9" x14ac:dyDescent="0.3">
      <c r="A4638" t="s">
        <v>6</v>
      </c>
      <c r="B4638" t="s">
        <v>14</v>
      </c>
    </row>
    <row r="4639" spans="1:9" x14ac:dyDescent="0.3">
      <c r="A4639" t="s">
        <v>11</v>
      </c>
      <c r="B4639" t="s">
        <v>66</v>
      </c>
    </row>
    <row r="4640" spans="1:9" x14ac:dyDescent="0.3">
      <c r="A4640" t="s">
        <v>46</v>
      </c>
      <c r="B4640" t="s">
        <v>145</v>
      </c>
    </row>
    <row r="4641" spans="1:9" x14ac:dyDescent="0.3">
      <c r="A4641" t="s">
        <v>26</v>
      </c>
      <c r="B4641" s="7" t="s">
        <v>120</v>
      </c>
    </row>
    <row r="4642" spans="1:9" x14ac:dyDescent="0.3">
      <c r="A4642" s="2" t="s">
        <v>8</v>
      </c>
    </row>
    <row r="4643" spans="1:9" x14ac:dyDescent="0.3">
      <c r="A4643" s="2" t="s">
        <v>9</v>
      </c>
      <c r="B4643" s="2" t="s">
        <v>10</v>
      </c>
      <c r="C4643" s="2" t="s">
        <v>11</v>
      </c>
      <c r="D4643" s="2" t="s">
        <v>6</v>
      </c>
      <c r="E4643" s="2" t="s">
        <v>12</v>
      </c>
      <c r="F4643" s="2" t="s">
        <v>4</v>
      </c>
      <c r="G4643" s="2" t="s">
        <v>25</v>
      </c>
      <c r="H4643" s="2" t="s">
        <v>2</v>
      </c>
      <c r="I4643" s="2" t="s">
        <v>46</v>
      </c>
    </row>
    <row r="4644" spans="1:9" x14ac:dyDescent="0.3">
      <c r="A4644" s="3" t="s">
        <v>141</v>
      </c>
      <c r="B4644" s="3">
        <v>1</v>
      </c>
      <c r="C4644" t="s">
        <v>66</v>
      </c>
      <c r="D4644" t="s">
        <v>14</v>
      </c>
      <c r="E4644" s="2"/>
      <c r="F4644" s="3" t="s">
        <v>21</v>
      </c>
      <c r="G4644" t="s">
        <v>81</v>
      </c>
      <c r="H4644" s="3" t="s">
        <v>151</v>
      </c>
    </row>
    <row r="4645" spans="1:9" x14ac:dyDescent="0.3">
      <c r="A4645" t="s">
        <v>13</v>
      </c>
      <c r="B4645" s="5">
        <v>2.44</v>
      </c>
      <c r="C4645" t="s">
        <v>66</v>
      </c>
      <c r="D4645" t="s">
        <v>14</v>
      </c>
      <c r="F4645" t="s">
        <v>15</v>
      </c>
      <c r="G4645" t="s">
        <v>81</v>
      </c>
      <c r="H4645" t="s">
        <v>16</v>
      </c>
    </row>
    <row r="4646" spans="1:9" x14ac:dyDescent="0.3">
      <c r="A4646" t="s">
        <v>78</v>
      </c>
      <c r="B4646" s="5">
        <v>0.79</v>
      </c>
      <c r="D4646" t="s">
        <v>14</v>
      </c>
      <c r="E4646" t="s">
        <v>18</v>
      </c>
      <c r="F4646" t="s">
        <v>19</v>
      </c>
      <c r="G4646" t="s">
        <v>27</v>
      </c>
      <c r="I4646" t="s">
        <v>110</v>
      </c>
    </row>
    <row r="4647" spans="1:9" x14ac:dyDescent="0.3">
      <c r="A4647" t="s">
        <v>109</v>
      </c>
      <c r="B4647" s="5">
        <f>(2.79*318)/1000*B4645</f>
        <v>2.1648168000000001</v>
      </c>
      <c r="C4647" s="3" t="s">
        <v>51</v>
      </c>
      <c r="D4647" t="s">
        <v>17</v>
      </c>
      <c r="F4647" t="s">
        <v>15</v>
      </c>
      <c r="G4647" t="s">
        <v>28</v>
      </c>
      <c r="H4647" t="s">
        <v>52</v>
      </c>
      <c r="I4647" t="s">
        <v>111</v>
      </c>
    </row>
    <row r="4648" spans="1:9" x14ac:dyDescent="0.3">
      <c r="A4648" t="s">
        <v>54</v>
      </c>
      <c r="B4648" s="5">
        <f>18.4/1000*B4645</f>
        <v>4.4895999999999998E-2</v>
      </c>
      <c r="C4648" s="3" t="s">
        <v>66</v>
      </c>
      <c r="D4648" t="s">
        <v>7</v>
      </c>
      <c r="F4648" t="s">
        <v>15</v>
      </c>
      <c r="G4648" t="s">
        <v>28</v>
      </c>
      <c r="H4648" t="s">
        <v>24</v>
      </c>
    </row>
    <row r="4649" spans="1:9" x14ac:dyDescent="0.3">
      <c r="A4649" t="s">
        <v>82</v>
      </c>
      <c r="B4649" s="5">
        <f>20000/1000*B4645</f>
        <v>48.8</v>
      </c>
      <c r="C4649" s="3" t="s">
        <v>51</v>
      </c>
      <c r="D4649" t="s">
        <v>14</v>
      </c>
      <c r="F4649" t="s">
        <v>15</v>
      </c>
      <c r="G4649" t="s">
        <v>28</v>
      </c>
      <c r="H4649" t="s">
        <v>84</v>
      </c>
      <c r="I4649" t="s">
        <v>113</v>
      </c>
    </row>
    <row r="4650" spans="1:9" x14ac:dyDescent="0.3">
      <c r="A4650" t="s">
        <v>112</v>
      </c>
      <c r="B4650" s="5">
        <f>200/1000*B4645</f>
        <v>0.48799999999999999</v>
      </c>
      <c r="C4650" s="3" t="s">
        <v>51</v>
      </c>
      <c r="D4650" t="s">
        <v>14</v>
      </c>
      <c r="F4650" t="s">
        <v>15</v>
      </c>
      <c r="G4650" t="s">
        <v>28</v>
      </c>
      <c r="H4650" t="s">
        <v>115</v>
      </c>
      <c r="I4650" t="s">
        <v>114</v>
      </c>
    </row>
    <row r="4651" spans="1:9" ht="15.6" x14ac:dyDescent="0.3">
      <c r="A4651" s="4" t="s">
        <v>62</v>
      </c>
      <c r="B4651" s="5">
        <f>4/1000*B4645</f>
        <v>9.7599999999999996E-3</v>
      </c>
      <c r="C4651" t="s">
        <v>66</v>
      </c>
      <c r="D4651" t="s">
        <v>14</v>
      </c>
      <c r="F4651" t="s">
        <v>15</v>
      </c>
      <c r="G4651" t="s">
        <v>28</v>
      </c>
      <c r="H4651" s="4" t="s">
        <v>62</v>
      </c>
      <c r="I4651" t="s">
        <v>122</v>
      </c>
    </row>
    <row r="4652" spans="1:9" x14ac:dyDescent="0.3">
      <c r="A4652" t="s">
        <v>117</v>
      </c>
      <c r="B4652" s="5">
        <f>46*1.25/1000*B4645</f>
        <v>0.14030000000000001</v>
      </c>
      <c r="C4652" s="3" t="s">
        <v>51</v>
      </c>
      <c r="D4652" t="s">
        <v>14</v>
      </c>
      <c r="F4652" t="s">
        <v>15</v>
      </c>
      <c r="G4652" t="s">
        <v>28</v>
      </c>
      <c r="H4652" t="s">
        <v>118</v>
      </c>
      <c r="I4652" t="s">
        <v>123</v>
      </c>
    </row>
    <row r="4653" spans="1:9" x14ac:dyDescent="0.3">
      <c r="B4653" s="5"/>
    </row>
    <row r="4654" spans="1:9" x14ac:dyDescent="0.3">
      <c r="A4654" s="2" t="s">
        <v>0</v>
      </c>
      <c r="B4654" s="2" t="s">
        <v>142</v>
      </c>
    </row>
    <row r="4655" spans="1:9" x14ac:dyDescent="0.3">
      <c r="A4655" t="s">
        <v>1</v>
      </c>
      <c r="B4655">
        <v>1</v>
      </c>
    </row>
    <row r="4656" spans="1:9" x14ac:dyDescent="0.3">
      <c r="A4656" t="s">
        <v>2</v>
      </c>
      <c r="B4656" s="3" t="s">
        <v>80</v>
      </c>
    </row>
    <row r="4657" spans="1:9" x14ac:dyDescent="0.3">
      <c r="A4657" t="s">
        <v>4</v>
      </c>
      <c r="B4657" t="s">
        <v>5</v>
      </c>
    </row>
    <row r="4658" spans="1:9" x14ac:dyDescent="0.3">
      <c r="A4658" t="s">
        <v>6</v>
      </c>
      <c r="B4658" t="s">
        <v>14</v>
      </c>
    </row>
    <row r="4659" spans="1:9" x14ac:dyDescent="0.3">
      <c r="A4659" t="s">
        <v>11</v>
      </c>
      <c r="B4659" t="s">
        <v>66</v>
      </c>
    </row>
    <row r="4660" spans="1:9" x14ac:dyDescent="0.3">
      <c r="A4660" t="s">
        <v>46</v>
      </c>
      <c r="B4660" t="s">
        <v>146</v>
      </c>
    </row>
    <row r="4661" spans="1:9" x14ac:dyDescent="0.3">
      <c r="A4661" t="s">
        <v>26</v>
      </c>
      <c r="B4661" s="7" t="s">
        <v>120</v>
      </c>
    </row>
    <row r="4662" spans="1:9" x14ac:dyDescent="0.3">
      <c r="A4662" s="2" t="s">
        <v>8</v>
      </c>
    </row>
    <row r="4663" spans="1:9" x14ac:dyDescent="0.3">
      <c r="A4663" s="2" t="s">
        <v>9</v>
      </c>
      <c r="B4663" s="2" t="s">
        <v>10</v>
      </c>
      <c r="C4663" s="2" t="s">
        <v>11</v>
      </c>
      <c r="D4663" s="2" t="s">
        <v>6</v>
      </c>
      <c r="E4663" s="2" t="s">
        <v>12</v>
      </c>
      <c r="F4663" s="2" t="s">
        <v>4</v>
      </c>
      <c r="G4663" s="2" t="s">
        <v>25</v>
      </c>
      <c r="H4663" s="2" t="s">
        <v>2</v>
      </c>
      <c r="I4663" s="2" t="s">
        <v>46</v>
      </c>
    </row>
    <row r="4664" spans="1:9" x14ac:dyDescent="0.3">
      <c r="A4664" s="3" t="s">
        <v>142</v>
      </c>
      <c r="B4664" s="3">
        <v>1</v>
      </c>
      <c r="C4664" t="s">
        <v>66</v>
      </c>
      <c r="D4664" t="s">
        <v>14</v>
      </c>
      <c r="E4664" s="2"/>
      <c r="F4664" s="3" t="s">
        <v>21</v>
      </c>
      <c r="G4664" t="s">
        <v>81</v>
      </c>
      <c r="H4664" s="3" t="s">
        <v>80</v>
      </c>
    </row>
    <row r="4665" spans="1:9" x14ac:dyDescent="0.3">
      <c r="A4665" t="s">
        <v>13</v>
      </c>
      <c r="B4665" s="5">
        <v>2.37</v>
      </c>
      <c r="C4665" t="s">
        <v>66</v>
      </c>
      <c r="D4665" t="s">
        <v>14</v>
      </c>
      <c r="F4665" t="s">
        <v>15</v>
      </c>
      <c r="G4665" t="s">
        <v>81</v>
      </c>
      <c r="H4665" t="s">
        <v>16</v>
      </c>
    </row>
    <row r="4666" spans="1:9" x14ac:dyDescent="0.3">
      <c r="A4666" t="s">
        <v>78</v>
      </c>
      <c r="B4666" s="5">
        <v>0.52</v>
      </c>
      <c r="D4666" t="s">
        <v>14</v>
      </c>
      <c r="E4666" t="s">
        <v>18</v>
      </c>
      <c r="F4666" t="s">
        <v>19</v>
      </c>
      <c r="G4666" t="s">
        <v>27</v>
      </c>
      <c r="I4666" t="s">
        <v>110</v>
      </c>
    </row>
    <row r="4667" spans="1:9" x14ac:dyDescent="0.3">
      <c r="A4667" t="s">
        <v>109</v>
      </c>
      <c r="B4667" s="5">
        <f>(2.79*318)/1000*B4665</f>
        <v>2.1027114</v>
      </c>
      <c r="C4667" s="3" t="s">
        <v>51</v>
      </c>
      <c r="D4667" t="s">
        <v>17</v>
      </c>
      <c r="F4667" t="s">
        <v>15</v>
      </c>
      <c r="G4667" t="s">
        <v>28</v>
      </c>
      <c r="H4667" t="s">
        <v>52</v>
      </c>
      <c r="I4667" t="s">
        <v>111</v>
      </c>
    </row>
    <row r="4668" spans="1:9" x14ac:dyDescent="0.3">
      <c r="A4668" t="s">
        <v>54</v>
      </c>
      <c r="B4668" s="5">
        <f>18.4/1000*B4665</f>
        <v>4.3608000000000001E-2</v>
      </c>
      <c r="C4668" s="3" t="s">
        <v>66</v>
      </c>
      <c r="D4668" t="s">
        <v>7</v>
      </c>
      <c r="F4668" t="s">
        <v>15</v>
      </c>
      <c r="G4668" t="s">
        <v>28</v>
      </c>
      <c r="H4668" t="s">
        <v>24</v>
      </c>
    </row>
    <row r="4669" spans="1:9" x14ac:dyDescent="0.3">
      <c r="A4669" t="s">
        <v>82</v>
      </c>
      <c r="B4669" s="5">
        <f>20000/1000*B4665</f>
        <v>47.400000000000006</v>
      </c>
      <c r="C4669" s="3" t="s">
        <v>51</v>
      </c>
      <c r="D4669" t="s">
        <v>14</v>
      </c>
      <c r="F4669" t="s">
        <v>15</v>
      </c>
      <c r="G4669" t="s">
        <v>28</v>
      </c>
      <c r="H4669" t="s">
        <v>84</v>
      </c>
      <c r="I4669" t="s">
        <v>113</v>
      </c>
    </row>
    <row r="4670" spans="1:9" x14ac:dyDescent="0.3">
      <c r="A4670" t="s">
        <v>112</v>
      </c>
      <c r="B4670" s="5">
        <f>200/1000*B4665</f>
        <v>0.47400000000000003</v>
      </c>
      <c r="C4670" s="3" t="s">
        <v>51</v>
      </c>
      <c r="D4670" t="s">
        <v>14</v>
      </c>
      <c r="F4670" t="s">
        <v>15</v>
      </c>
      <c r="G4670" t="s">
        <v>28</v>
      </c>
      <c r="H4670" t="s">
        <v>115</v>
      </c>
      <c r="I4670" t="s">
        <v>114</v>
      </c>
    </row>
    <row r="4671" spans="1:9" ht="15.6" x14ac:dyDescent="0.3">
      <c r="A4671" s="4" t="s">
        <v>62</v>
      </c>
      <c r="B4671" s="5">
        <f>4/1000*B4665</f>
        <v>9.4800000000000006E-3</v>
      </c>
      <c r="C4671" t="s">
        <v>66</v>
      </c>
      <c r="D4671" t="s">
        <v>14</v>
      </c>
      <c r="F4671" t="s">
        <v>15</v>
      </c>
      <c r="G4671" t="s">
        <v>28</v>
      </c>
      <c r="H4671" s="4" t="s">
        <v>62</v>
      </c>
      <c r="I4671" t="s">
        <v>122</v>
      </c>
    </row>
    <row r="4672" spans="1:9" x14ac:dyDescent="0.3">
      <c r="A4672" t="s">
        <v>117</v>
      </c>
      <c r="B4672" s="5">
        <f>46*1.25/1000*B4665</f>
        <v>0.13627500000000001</v>
      </c>
      <c r="C4672" s="3" t="s">
        <v>51</v>
      </c>
      <c r="D4672" t="s">
        <v>14</v>
      </c>
      <c r="F4672" t="s">
        <v>15</v>
      </c>
      <c r="G4672" t="s">
        <v>28</v>
      </c>
      <c r="H4672" t="s">
        <v>118</v>
      </c>
      <c r="I4672" t="s">
        <v>123</v>
      </c>
    </row>
    <row r="4673" spans="1:9" x14ac:dyDescent="0.3">
      <c r="B4673" s="5"/>
    </row>
    <row r="4674" spans="1:9" x14ac:dyDescent="0.3">
      <c r="A4674" s="2" t="s">
        <v>0</v>
      </c>
      <c r="B4674" s="2" t="s">
        <v>143</v>
      </c>
    </row>
    <row r="4675" spans="1:9" x14ac:dyDescent="0.3">
      <c r="A4675" t="s">
        <v>1</v>
      </c>
      <c r="B4675">
        <v>1</v>
      </c>
    </row>
    <row r="4676" spans="1:9" x14ac:dyDescent="0.3">
      <c r="A4676" t="s">
        <v>2</v>
      </c>
      <c r="B4676" s="3" t="s">
        <v>151</v>
      </c>
    </row>
    <row r="4677" spans="1:9" x14ac:dyDescent="0.3">
      <c r="A4677" t="s">
        <v>4</v>
      </c>
      <c r="B4677" t="s">
        <v>5</v>
      </c>
    </row>
    <row r="4678" spans="1:9" x14ac:dyDescent="0.3">
      <c r="A4678" t="s">
        <v>6</v>
      </c>
      <c r="B4678" t="s">
        <v>14</v>
      </c>
    </row>
    <row r="4679" spans="1:9" x14ac:dyDescent="0.3">
      <c r="A4679" t="s">
        <v>11</v>
      </c>
      <c r="B4679" t="s">
        <v>66</v>
      </c>
    </row>
    <row r="4680" spans="1:9" x14ac:dyDescent="0.3">
      <c r="A4680" t="s">
        <v>46</v>
      </c>
      <c r="B4680" t="s">
        <v>147</v>
      </c>
    </row>
    <row r="4681" spans="1:9" x14ac:dyDescent="0.3">
      <c r="A4681" t="s">
        <v>26</v>
      </c>
      <c r="B4681" s="7" t="s">
        <v>120</v>
      </c>
    </row>
    <row r="4682" spans="1:9" x14ac:dyDescent="0.3">
      <c r="A4682" s="2" t="s">
        <v>8</v>
      </c>
    </row>
    <row r="4683" spans="1:9" x14ac:dyDescent="0.3">
      <c r="A4683" s="2" t="s">
        <v>9</v>
      </c>
      <c r="B4683" s="2" t="s">
        <v>10</v>
      </c>
      <c r="C4683" s="2" t="s">
        <v>11</v>
      </c>
      <c r="D4683" s="2" t="s">
        <v>6</v>
      </c>
      <c r="E4683" s="2" t="s">
        <v>12</v>
      </c>
      <c r="F4683" s="2" t="s">
        <v>4</v>
      </c>
      <c r="G4683" s="2" t="s">
        <v>25</v>
      </c>
      <c r="H4683" s="2" t="s">
        <v>2</v>
      </c>
      <c r="I4683" s="2" t="s">
        <v>46</v>
      </c>
    </row>
    <row r="4684" spans="1:9" x14ac:dyDescent="0.3">
      <c r="A4684" s="3" t="s">
        <v>143</v>
      </c>
      <c r="B4684" s="3">
        <v>1</v>
      </c>
      <c r="C4684" t="s">
        <v>66</v>
      </c>
      <c r="D4684" t="s">
        <v>14</v>
      </c>
      <c r="E4684" s="2"/>
      <c r="F4684" s="3" t="s">
        <v>21</v>
      </c>
      <c r="G4684" t="s">
        <v>81</v>
      </c>
      <c r="H4684" s="3" t="s">
        <v>151</v>
      </c>
    </row>
    <row r="4685" spans="1:9" x14ac:dyDescent="0.3">
      <c r="A4685" t="s">
        <v>13</v>
      </c>
      <c r="B4685" s="5">
        <v>0.89</v>
      </c>
      <c r="C4685" t="s">
        <v>66</v>
      </c>
      <c r="D4685" t="s">
        <v>14</v>
      </c>
      <c r="F4685" t="s">
        <v>15</v>
      </c>
      <c r="G4685" t="s">
        <v>81</v>
      </c>
      <c r="H4685" t="s">
        <v>16</v>
      </c>
    </row>
    <row r="4686" spans="1:9" x14ac:dyDescent="0.3">
      <c r="A4686" t="s">
        <v>78</v>
      </c>
      <c r="B4686" s="5">
        <v>1.39</v>
      </c>
      <c r="D4686" t="s">
        <v>14</v>
      </c>
      <c r="E4686" t="s">
        <v>18</v>
      </c>
      <c r="F4686" t="s">
        <v>19</v>
      </c>
      <c r="G4686" t="s">
        <v>27</v>
      </c>
      <c r="I4686" t="s">
        <v>110</v>
      </c>
    </row>
    <row r="4687" spans="1:9" x14ac:dyDescent="0.3">
      <c r="A4687" t="s">
        <v>109</v>
      </c>
      <c r="B4687" s="5">
        <f>(2.79*318)/1000*B4685</f>
        <v>0.78962580000000004</v>
      </c>
      <c r="C4687" s="3" t="s">
        <v>51</v>
      </c>
      <c r="D4687" t="s">
        <v>17</v>
      </c>
      <c r="F4687" t="s">
        <v>15</v>
      </c>
      <c r="G4687" t="s">
        <v>28</v>
      </c>
      <c r="H4687" t="s">
        <v>52</v>
      </c>
      <c r="I4687" t="s">
        <v>111</v>
      </c>
    </row>
    <row r="4688" spans="1:9" x14ac:dyDescent="0.3">
      <c r="A4688" t="s">
        <v>54</v>
      </c>
      <c r="B4688" s="5">
        <f>18.4/1000*B4685</f>
        <v>1.6376000000000002E-2</v>
      </c>
      <c r="C4688" s="3" t="s">
        <v>66</v>
      </c>
      <c r="D4688" t="s">
        <v>7</v>
      </c>
      <c r="F4688" t="s">
        <v>15</v>
      </c>
      <c r="G4688" t="s">
        <v>28</v>
      </c>
      <c r="H4688" t="s">
        <v>24</v>
      </c>
    </row>
    <row r="4689" spans="1:9" x14ac:dyDescent="0.3">
      <c r="A4689" t="s">
        <v>82</v>
      </c>
      <c r="B4689" s="5">
        <f>20000/1000*B4685</f>
        <v>17.8</v>
      </c>
      <c r="C4689" s="3" t="s">
        <v>51</v>
      </c>
      <c r="D4689" t="s">
        <v>14</v>
      </c>
      <c r="F4689" t="s">
        <v>15</v>
      </c>
      <c r="G4689" t="s">
        <v>28</v>
      </c>
      <c r="H4689" t="s">
        <v>84</v>
      </c>
      <c r="I4689" t="s">
        <v>113</v>
      </c>
    </row>
    <row r="4690" spans="1:9" x14ac:dyDescent="0.3">
      <c r="A4690" t="s">
        <v>112</v>
      </c>
      <c r="B4690" s="5">
        <f>200/1000*B4685</f>
        <v>0.17800000000000002</v>
      </c>
      <c r="C4690" s="3" t="s">
        <v>51</v>
      </c>
      <c r="D4690" t="s">
        <v>14</v>
      </c>
      <c r="F4690" t="s">
        <v>15</v>
      </c>
      <c r="G4690" t="s">
        <v>28</v>
      </c>
      <c r="H4690" t="s">
        <v>115</v>
      </c>
      <c r="I4690" t="s">
        <v>114</v>
      </c>
    </row>
    <row r="4691" spans="1:9" ht="15.6" x14ac:dyDescent="0.3">
      <c r="A4691" s="4" t="s">
        <v>62</v>
      </c>
      <c r="B4691" s="5">
        <f>4/1000*B4685</f>
        <v>3.5600000000000002E-3</v>
      </c>
      <c r="C4691" t="s">
        <v>66</v>
      </c>
      <c r="D4691" t="s">
        <v>14</v>
      </c>
      <c r="F4691" t="s">
        <v>15</v>
      </c>
      <c r="G4691" t="s">
        <v>28</v>
      </c>
      <c r="H4691" s="4" t="s">
        <v>62</v>
      </c>
      <c r="I4691" t="s">
        <v>122</v>
      </c>
    </row>
    <row r="4692" spans="1:9" x14ac:dyDescent="0.3">
      <c r="A4692" t="s">
        <v>117</v>
      </c>
      <c r="B4692" s="5">
        <f>46*1.25/1000*B4685</f>
        <v>5.1175000000000005E-2</v>
      </c>
      <c r="C4692" s="3" t="s">
        <v>51</v>
      </c>
      <c r="D4692" t="s">
        <v>14</v>
      </c>
      <c r="F4692" t="s">
        <v>15</v>
      </c>
      <c r="G4692" t="s">
        <v>28</v>
      </c>
      <c r="H4692" t="s">
        <v>118</v>
      </c>
      <c r="I4692" t="s">
        <v>123</v>
      </c>
    </row>
    <row r="4693" spans="1:9" x14ac:dyDescent="0.3">
      <c r="B4693" s="5"/>
      <c r="C4693" s="3"/>
    </row>
    <row r="4695" spans="1:9" x14ac:dyDescent="0.3">
      <c r="A4695" s="2" t="s">
        <v>0</v>
      </c>
      <c r="B4695" s="2" t="s">
        <v>13</v>
      </c>
    </row>
    <row r="4696" spans="1:9" x14ac:dyDescent="0.3">
      <c r="A4696" t="s">
        <v>1</v>
      </c>
      <c r="B4696">
        <v>1</v>
      </c>
    </row>
    <row r="4697" spans="1:9" x14ac:dyDescent="0.3">
      <c r="A4697" t="s">
        <v>46</v>
      </c>
      <c r="B4697" t="s">
        <v>47</v>
      </c>
    </row>
    <row r="4698" spans="1:9" x14ac:dyDescent="0.3">
      <c r="A4698" t="s">
        <v>2</v>
      </c>
      <c r="B4698" t="s">
        <v>16</v>
      </c>
    </row>
    <row r="4699" spans="1:9" x14ac:dyDescent="0.3">
      <c r="A4699" t="s">
        <v>4</v>
      </c>
      <c r="B4699" t="s">
        <v>5</v>
      </c>
    </row>
    <row r="4700" spans="1:9" x14ac:dyDescent="0.3">
      <c r="A4700" t="s">
        <v>6</v>
      </c>
      <c r="B4700" t="s">
        <v>14</v>
      </c>
    </row>
    <row r="4701" spans="1:9" x14ac:dyDescent="0.3">
      <c r="A4701" t="s">
        <v>26</v>
      </c>
      <c r="B4701" t="s">
        <v>79</v>
      </c>
    </row>
    <row r="4702" spans="1:9" x14ac:dyDescent="0.3">
      <c r="A4702" t="s">
        <v>11</v>
      </c>
      <c r="B4702" t="s">
        <v>66</v>
      </c>
    </row>
    <row r="4703" spans="1:9" x14ac:dyDescent="0.3">
      <c r="A4703" s="2" t="s">
        <v>8</v>
      </c>
    </row>
    <row r="4704" spans="1:9" x14ac:dyDescent="0.3">
      <c r="A4704" s="2" t="s">
        <v>9</v>
      </c>
      <c r="B4704" s="2" t="s">
        <v>10</v>
      </c>
      <c r="C4704" s="2" t="s">
        <v>11</v>
      </c>
      <c r="D4704" s="2" t="s">
        <v>6</v>
      </c>
      <c r="E4704" s="2" t="s">
        <v>12</v>
      </c>
      <c r="F4704" s="2" t="s">
        <v>4</v>
      </c>
      <c r="G4704" s="2" t="s">
        <v>2</v>
      </c>
      <c r="H4704" s="2" t="s">
        <v>25</v>
      </c>
    </row>
    <row r="4705" spans="1:8" x14ac:dyDescent="0.3">
      <c r="A4705" t="s">
        <v>48</v>
      </c>
      <c r="B4705">
        <v>1</v>
      </c>
      <c r="C4705" t="s">
        <v>66</v>
      </c>
      <c r="D4705" t="s">
        <v>14</v>
      </c>
      <c r="F4705" t="s">
        <v>15</v>
      </c>
      <c r="G4705" t="s">
        <v>49</v>
      </c>
      <c r="H4705" t="s">
        <v>3</v>
      </c>
    </row>
    <row r="4706" spans="1:8" x14ac:dyDescent="0.3">
      <c r="A4706" t="s">
        <v>13</v>
      </c>
      <c r="B4706">
        <v>1</v>
      </c>
      <c r="C4706" t="s">
        <v>66</v>
      </c>
      <c r="D4706" t="s">
        <v>14</v>
      </c>
      <c r="F4706" t="s">
        <v>21</v>
      </c>
      <c r="G4706" t="s">
        <v>16</v>
      </c>
      <c r="H4706" t="s">
        <v>3</v>
      </c>
    </row>
    <row r="4707" spans="1:8" x14ac:dyDescent="0.3">
      <c r="A4707" t="s">
        <v>50</v>
      </c>
      <c r="B4707">
        <v>3.5098030277376187</v>
      </c>
      <c r="C4707" t="s">
        <v>51</v>
      </c>
      <c r="D4707" t="s">
        <v>17</v>
      </c>
      <c r="F4707" t="s">
        <v>15</v>
      </c>
      <c r="G4707" t="s">
        <v>52</v>
      </c>
      <c r="H4707" t="s">
        <v>28</v>
      </c>
    </row>
    <row r="4708" spans="1:8" x14ac:dyDescent="0.3">
      <c r="A4708" t="s">
        <v>78</v>
      </c>
      <c r="B4708">
        <v>0.13206758828730655</v>
      </c>
      <c r="D4708" t="s">
        <v>14</v>
      </c>
      <c r="E4708" t="s">
        <v>18</v>
      </c>
      <c r="F4708" t="s">
        <v>19</v>
      </c>
      <c r="H4708" t="s">
        <v>27</v>
      </c>
    </row>
    <row r="4709" spans="1:8" x14ac:dyDescent="0.3">
      <c r="A4709" t="s">
        <v>53</v>
      </c>
      <c r="B4709">
        <v>1.6694063119110985E-6</v>
      </c>
      <c r="D4709" t="s">
        <v>14</v>
      </c>
      <c r="E4709" t="s">
        <v>18</v>
      </c>
      <c r="F4709" t="s">
        <v>19</v>
      </c>
      <c r="H4709" t="s">
        <v>27</v>
      </c>
    </row>
    <row r="4710" spans="1:8" x14ac:dyDescent="0.3">
      <c r="A4710" t="s">
        <v>20</v>
      </c>
      <c r="B4710">
        <v>12.456827894327896</v>
      </c>
      <c r="C4710" t="s">
        <v>29</v>
      </c>
      <c r="D4710" t="s">
        <v>6</v>
      </c>
      <c r="F4710" t="s">
        <v>15</v>
      </c>
      <c r="G4710" t="s">
        <v>20</v>
      </c>
      <c r="H4710" t="s">
        <v>3</v>
      </c>
    </row>
    <row r="4712" spans="1:8" ht="15.6" x14ac:dyDescent="0.3">
      <c r="A4712" s="1" t="s">
        <v>0</v>
      </c>
      <c r="B4712" s="2" t="s">
        <v>48</v>
      </c>
    </row>
    <row r="4713" spans="1:8" x14ac:dyDescent="0.3">
      <c r="A4713" t="s">
        <v>1</v>
      </c>
      <c r="B4713">
        <v>1</v>
      </c>
    </row>
    <row r="4714" spans="1:8" x14ac:dyDescent="0.3">
      <c r="A4714" t="s">
        <v>2</v>
      </c>
      <c r="B4714" t="s">
        <v>49</v>
      </c>
    </row>
    <row r="4715" spans="1:8" x14ac:dyDescent="0.3">
      <c r="A4715" t="s">
        <v>4</v>
      </c>
      <c r="B4715" t="s">
        <v>5</v>
      </c>
    </row>
    <row r="4716" spans="1:8" x14ac:dyDescent="0.3">
      <c r="A4716" t="s">
        <v>6</v>
      </c>
      <c r="B4716" t="s">
        <v>14</v>
      </c>
    </row>
    <row r="4717" spans="1:8" x14ac:dyDescent="0.3">
      <c r="A4717" t="s">
        <v>26</v>
      </c>
      <c r="B4717" t="s">
        <v>79</v>
      </c>
    </row>
    <row r="4718" spans="1:8" x14ac:dyDescent="0.3">
      <c r="A4718" t="s">
        <v>11</v>
      </c>
      <c r="B4718" t="s">
        <v>66</v>
      </c>
    </row>
    <row r="4719" spans="1:8" ht="15.6" x14ac:dyDescent="0.3">
      <c r="A4719" s="1" t="s">
        <v>8</v>
      </c>
    </row>
    <row r="4720" spans="1:8" x14ac:dyDescent="0.3">
      <c r="A4720" t="s">
        <v>9</v>
      </c>
      <c r="B4720" t="s">
        <v>10</v>
      </c>
      <c r="C4720" t="s">
        <v>11</v>
      </c>
      <c r="D4720" t="s">
        <v>6</v>
      </c>
      <c r="E4720" t="s">
        <v>12</v>
      </c>
      <c r="F4720" t="s">
        <v>4</v>
      </c>
      <c r="G4720" t="s">
        <v>2</v>
      </c>
      <c r="H4720" t="s">
        <v>25</v>
      </c>
    </row>
    <row r="4721" spans="1:8" x14ac:dyDescent="0.3">
      <c r="A4721" t="s">
        <v>20</v>
      </c>
      <c r="B4721">
        <f>12.89</f>
        <v>12.89</v>
      </c>
      <c r="C4721" t="s">
        <v>29</v>
      </c>
      <c r="D4721" t="s">
        <v>6</v>
      </c>
      <c r="F4721" t="s">
        <v>15</v>
      </c>
      <c r="G4721" t="s">
        <v>20</v>
      </c>
      <c r="H4721" t="s">
        <v>3</v>
      </c>
    </row>
    <row r="4722" spans="1:8" x14ac:dyDescent="0.3">
      <c r="A4722" t="s">
        <v>48</v>
      </c>
      <c r="B4722">
        <v>1</v>
      </c>
      <c r="C4722" t="s">
        <v>66</v>
      </c>
      <c r="D4722" t="s">
        <v>14</v>
      </c>
      <c r="F4722" t="s">
        <v>21</v>
      </c>
      <c r="G4722" t="s">
        <v>49</v>
      </c>
      <c r="H4722" t="s">
        <v>3</v>
      </c>
    </row>
    <row r="4723" spans="1:8" x14ac:dyDescent="0.3">
      <c r="A4723" t="s">
        <v>75</v>
      </c>
      <c r="B4723" s="5">
        <f>((3090000*1000)/44900000)</f>
        <v>68.819599109131403</v>
      </c>
      <c r="C4723" t="s">
        <v>51</v>
      </c>
      <c r="D4723" t="s">
        <v>14</v>
      </c>
      <c r="F4723" t="s">
        <v>15</v>
      </c>
      <c r="G4723" t="s">
        <v>76</v>
      </c>
      <c r="H4723" t="s">
        <v>28</v>
      </c>
    </row>
    <row r="4724" spans="1:8" x14ac:dyDescent="0.3">
      <c r="A4724" t="s">
        <v>54</v>
      </c>
      <c r="B4724" s="5">
        <f>(13600*1000)/44900000</f>
        <v>0.30289532293986637</v>
      </c>
      <c r="C4724" t="s">
        <v>66</v>
      </c>
      <c r="D4724" t="s">
        <v>7</v>
      </c>
      <c r="F4724" t="s">
        <v>15</v>
      </c>
      <c r="G4724" t="s">
        <v>24</v>
      </c>
      <c r="H4724" t="s">
        <v>28</v>
      </c>
    </row>
    <row r="4725" spans="1:8" x14ac:dyDescent="0.3">
      <c r="A4725" t="s">
        <v>55</v>
      </c>
      <c r="B4725" s="5">
        <f>356/44900000</f>
        <v>7.9287305122494425E-6</v>
      </c>
      <c r="C4725" t="s">
        <v>31</v>
      </c>
      <c r="D4725" t="s">
        <v>14</v>
      </c>
      <c r="F4725" t="s">
        <v>15</v>
      </c>
      <c r="G4725" t="s">
        <v>56</v>
      </c>
      <c r="H4725" t="s">
        <v>28</v>
      </c>
    </row>
    <row r="4726" spans="1:8" x14ac:dyDescent="0.3">
      <c r="A4726" t="s">
        <v>57</v>
      </c>
      <c r="B4726" s="5">
        <f>949/44900000</f>
        <v>2.11358574610245E-5</v>
      </c>
      <c r="C4726" t="s">
        <v>31</v>
      </c>
      <c r="D4726" t="s">
        <v>14</v>
      </c>
      <c r="F4726" t="s">
        <v>15</v>
      </c>
      <c r="G4726" t="s">
        <v>58</v>
      </c>
      <c r="H4726" t="s">
        <v>28</v>
      </c>
    </row>
    <row r="4727" spans="1:8" x14ac:dyDescent="0.3">
      <c r="A4727" t="s">
        <v>59</v>
      </c>
      <c r="B4727" s="5">
        <f>178/44900000</f>
        <v>3.9643652561247212E-6</v>
      </c>
      <c r="C4727" t="s">
        <v>60</v>
      </c>
      <c r="D4727" t="s">
        <v>14</v>
      </c>
      <c r="F4727" t="s">
        <v>15</v>
      </c>
      <c r="G4727" t="s">
        <v>61</v>
      </c>
      <c r="H4727" t="s">
        <v>28</v>
      </c>
    </row>
    <row r="4728" spans="1:8" ht="15.6" x14ac:dyDescent="0.3">
      <c r="A4728" s="4" t="s">
        <v>62</v>
      </c>
      <c r="B4728" s="5">
        <f>6240000/44900000</f>
        <v>0.13897550111358575</v>
      </c>
      <c r="C4728" t="s">
        <v>66</v>
      </c>
      <c r="D4728" t="s">
        <v>14</v>
      </c>
      <c r="F4728" t="s">
        <v>15</v>
      </c>
      <c r="G4728" s="4" t="s">
        <v>62</v>
      </c>
      <c r="H4728" t="s">
        <v>3</v>
      </c>
    </row>
    <row r="4729" spans="1:8" ht="15.6" x14ac:dyDescent="0.3">
      <c r="A4729" s="4" t="s">
        <v>63</v>
      </c>
      <c r="B4729" s="5">
        <f>75900000/44900000</f>
        <v>1.6904231625835189</v>
      </c>
      <c r="C4729" t="s">
        <v>29</v>
      </c>
      <c r="D4729" t="s">
        <v>14</v>
      </c>
      <c r="F4729" t="s">
        <v>15</v>
      </c>
      <c r="G4729" s="4" t="s">
        <v>63</v>
      </c>
      <c r="H4729" t="s">
        <v>3</v>
      </c>
    </row>
    <row r="4730" spans="1:8" ht="15.6" x14ac:dyDescent="0.3">
      <c r="A4730" s="4"/>
      <c r="B4730" s="5"/>
      <c r="G4730" s="4"/>
    </row>
    <row r="4731" spans="1:8" ht="15.6" x14ac:dyDescent="0.3">
      <c r="A4731" s="1" t="s">
        <v>0</v>
      </c>
      <c r="B4731" s="1" t="s">
        <v>167</v>
      </c>
    </row>
    <row r="4732" spans="1:8" x14ac:dyDescent="0.3">
      <c r="A4732" t="s">
        <v>11</v>
      </c>
      <c r="B4732" t="s">
        <v>65</v>
      </c>
    </row>
    <row r="4733" spans="1:8" x14ac:dyDescent="0.3">
      <c r="A4733" t="s">
        <v>1</v>
      </c>
      <c r="B4733">
        <v>1</v>
      </c>
    </row>
    <row r="4734" spans="1:8" ht="15.6" x14ac:dyDescent="0.3">
      <c r="A4734" t="s">
        <v>2</v>
      </c>
      <c r="B4734" s="4" t="s">
        <v>105</v>
      </c>
    </row>
    <row r="4735" spans="1:8" x14ac:dyDescent="0.3">
      <c r="A4735" t="s">
        <v>4</v>
      </c>
      <c r="B4735" t="s">
        <v>5</v>
      </c>
    </row>
    <row r="4736" spans="1:8" x14ac:dyDescent="0.3">
      <c r="A4736" t="s">
        <v>6</v>
      </c>
      <c r="B4736" t="s">
        <v>14</v>
      </c>
    </row>
    <row r="4737" spans="1:11" ht="15.6" x14ac:dyDescent="0.3">
      <c r="A4737" s="1" t="s">
        <v>8</v>
      </c>
    </row>
    <row r="4738" spans="1:11" x14ac:dyDescent="0.3">
      <c r="A4738" t="s">
        <v>9</v>
      </c>
      <c r="B4738" t="s">
        <v>10</v>
      </c>
      <c r="C4738" t="s">
        <v>11</v>
      </c>
      <c r="D4738" t="s">
        <v>6</v>
      </c>
      <c r="E4738" t="s">
        <v>12</v>
      </c>
      <c r="F4738" t="s">
        <v>4</v>
      </c>
      <c r="G4738" t="s">
        <v>85</v>
      </c>
      <c r="H4738" t="s">
        <v>86</v>
      </c>
      <c r="I4738" t="s">
        <v>87</v>
      </c>
      <c r="J4738" t="s">
        <v>46</v>
      </c>
      <c r="K4738" t="s">
        <v>2</v>
      </c>
    </row>
    <row r="4739" spans="1:11" x14ac:dyDescent="0.3">
      <c r="A4739" s="3" t="s">
        <v>167</v>
      </c>
      <c r="B4739" s="3">
        <v>1</v>
      </c>
      <c r="C4739" t="s">
        <v>65</v>
      </c>
      <c r="D4739" s="3" t="s">
        <v>14</v>
      </c>
      <c r="E4739" s="3"/>
      <c r="F4739" s="3" t="s">
        <v>21</v>
      </c>
      <c r="G4739" s="3"/>
      <c r="H4739" s="3"/>
      <c r="I4739" s="3">
        <v>100</v>
      </c>
      <c r="J4739" s="3" t="s">
        <v>88</v>
      </c>
      <c r="K4739" s="3" t="s">
        <v>105</v>
      </c>
    </row>
    <row r="4740" spans="1:11" x14ac:dyDescent="0.3">
      <c r="A4740" s="3" t="s">
        <v>142</v>
      </c>
      <c r="B4740" s="3">
        <v>1.00057</v>
      </c>
      <c r="C4740" t="s">
        <v>65</v>
      </c>
      <c r="D4740" s="3" t="s">
        <v>14</v>
      </c>
      <c r="E4740" s="3"/>
      <c r="F4740" s="3" t="s">
        <v>15</v>
      </c>
      <c r="G4740" s="3"/>
      <c r="H4740" s="3"/>
      <c r="I4740" s="3"/>
      <c r="J4740" s="3"/>
      <c r="K4740" s="3" t="s">
        <v>80</v>
      </c>
    </row>
    <row r="4741" spans="1:11" x14ac:dyDescent="0.3">
      <c r="A4741" t="s">
        <v>54</v>
      </c>
      <c r="B4741" s="3">
        <v>6.7000000000000002E-3</v>
      </c>
      <c r="C4741" t="s">
        <v>65</v>
      </c>
      <c r="D4741" s="3" t="s">
        <v>7</v>
      </c>
      <c r="E4741" s="3"/>
      <c r="F4741" s="3" t="s">
        <v>15</v>
      </c>
      <c r="G4741" s="3"/>
      <c r="H4741" s="3"/>
      <c r="I4741" s="3"/>
      <c r="J4741" s="3"/>
      <c r="K4741" s="3" t="s">
        <v>24</v>
      </c>
    </row>
    <row r="4742" spans="1:11" x14ac:dyDescent="0.3">
      <c r="A4742" s="3" t="s">
        <v>89</v>
      </c>
      <c r="B4742" s="3">
        <v>-1.6799999999999999E-4</v>
      </c>
      <c r="C4742" t="s">
        <v>51</v>
      </c>
      <c r="D4742" s="3" t="s">
        <v>14</v>
      </c>
      <c r="E4742" s="3"/>
      <c r="F4742" s="3" t="s">
        <v>15</v>
      </c>
      <c r="G4742" s="3"/>
      <c r="H4742" s="3"/>
      <c r="I4742" s="3"/>
      <c r="J4742" s="3"/>
      <c r="K4742" s="3" t="s">
        <v>90</v>
      </c>
    </row>
    <row r="4743" spans="1:11" x14ac:dyDescent="0.3">
      <c r="A4743" s="3" t="s">
        <v>91</v>
      </c>
      <c r="B4743" s="6">
        <v>5.8399999999999999E-4</v>
      </c>
      <c r="C4743" t="s">
        <v>51</v>
      </c>
      <c r="D4743" s="3" t="s">
        <v>17</v>
      </c>
      <c r="E4743" s="3"/>
      <c r="F4743" s="3" t="s">
        <v>15</v>
      </c>
      <c r="G4743" s="3"/>
      <c r="H4743" s="3"/>
      <c r="I4743" s="3"/>
      <c r="J4743" s="3"/>
      <c r="K4743" s="3" t="s">
        <v>92</v>
      </c>
    </row>
    <row r="4744" spans="1:11" x14ac:dyDescent="0.3">
      <c r="A4744" s="3" t="s">
        <v>93</v>
      </c>
      <c r="B4744" s="6">
        <v>2.5999999999999998E-10</v>
      </c>
      <c r="C4744" t="s">
        <v>51</v>
      </c>
      <c r="D4744" s="3" t="s">
        <v>6</v>
      </c>
      <c r="E4744" s="3"/>
      <c r="F4744" s="3" t="s">
        <v>15</v>
      </c>
      <c r="G4744" s="3"/>
      <c r="H4744" s="3"/>
      <c r="I4744" s="3"/>
      <c r="J4744" s="3"/>
      <c r="K4744" s="3" t="s">
        <v>94</v>
      </c>
    </row>
    <row r="4745" spans="1:11" x14ac:dyDescent="0.3">
      <c r="A4745" s="3" t="s">
        <v>95</v>
      </c>
      <c r="B4745" s="6">
        <v>-6.2700000000000001E-6</v>
      </c>
      <c r="C4745" t="s">
        <v>51</v>
      </c>
      <c r="D4745" s="3" t="s">
        <v>14</v>
      </c>
      <c r="E4745" s="3"/>
      <c r="F4745" s="3" t="s">
        <v>15</v>
      </c>
      <c r="G4745" s="3"/>
      <c r="H4745" s="3"/>
      <c r="I4745" s="3"/>
      <c r="J4745" s="3"/>
      <c r="K4745" s="3" t="s">
        <v>96</v>
      </c>
    </row>
    <row r="4746" spans="1:11" x14ac:dyDescent="0.3">
      <c r="A4746" s="3" t="s">
        <v>97</v>
      </c>
      <c r="B4746" s="6">
        <v>-7.4999999999999993E-5</v>
      </c>
      <c r="C4746" t="s">
        <v>51</v>
      </c>
      <c r="D4746" s="3" t="s">
        <v>39</v>
      </c>
      <c r="E4746" s="3"/>
      <c r="F4746" s="3" t="s">
        <v>15</v>
      </c>
      <c r="G4746" s="3"/>
      <c r="H4746" s="3"/>
      <c r="I4746" s="3"/>
      <c r="J4746" s="3"/>
      <c r="K4746" s="3" t="s">
        <v>98</v>
      </c>
    </row>
    <row r="4747" spans="1:11" x14ac:dyDescent="0.3">
      <c r="A4747" s="3" t="s">
        <v>82</v>
      </c>
      <c r="B4747" s="6">
        <v>6.8900000000000005E-4</v>
      </c>
      <c r="C4747" t="s">
        <v>65</v>
      </c>
      <c r="D4747" s="3" t="s">
        <v>14</v>
      </c>
      <c r="E4747" s="3"/>
      <c r="F4747" s="3" t="s">
        <v>15</v>
      </c>
      <c r="G4747" s="3"/>
      <c r="H4747" s="3"/>
      <c r="I4747" s="3"/>
      <c r="J4747" s="3"/>
      <c r="K4747" s="3" t="s">
        <v>84</v>
      </c>
    </row>
    <row r="4748" spans="1:11" x14ac:dyDescent="0.3">
      <c r="A4748" s="3" t="s">
        <v>99</v>
      </c>
      <c r="B4748" s="3">
        <v>3.3599999999999998E-2</v>
      </c>
      <c r="C4748" s="3" t="s">
        <v>65</v>
      </c>
      <c r="D4748" s="3" t="s">
        <v>100</v>
      </c>
      <c r="E4748" s="3"/>
      <c r="F4748" s="3" t="s">
        <v>15</v>
      </c>
      <c r="G4748" s="3"/>
      <c r="H4748" s="3"/>
      <c r="I4748" s="3"/>
      <c r="J4748" s="3"/>
      <c r="K4748" s="3" t="s">
        <v>101</v>
      </c>
    </row>
    <row r="4749" spans="1:11" x14ac:dyDescent="0.3">
      <c r="A4749" s="3" t="s">
        <v>102</v>
      </c>
      <c r="B4749" s="3">
        <v>3.2599999999999997E-2</v>
      </c>
      <c r="C4749" t="s">
        <v>51</v>
      </c>
      <c r="D4749" s="3" t="s">
        <v>100</v>
      </c>
      <c r="E4749" s="3"/>
      <c r="F4749" s="3" t="s">
        <v>15</v>
      </c>
      <c r="G4749" s="3"/>
      <c r="H4749" s="3"/>
      <c r="I4749" s="3"/>
      <c r="J4749" s="3"/>
      <c r="K4749" s="3" t="s">
        <v>103</v>
      </c>
    </row>
    <row r="4750" spans="1:11" x14ac:dyDescent="0.3">
      <c r="A4750" s="3" t="s">
        <v>107</v>
      </c>
      <c r="B4750" s="6">
        <v>-6.8899999999999999E-7</v>
      </c>
      <c r="C4750" t="s">
        <v>51</v>
      </c>
      <c r="D4750" s="3" t="s">
        <v>39</v>
      </c>
      <c r="E4750" s="3"/>
      <c r="F4750" s="3" t="s">
        <v>15</v>
      </c>
      <c r="G4750" s="3"/>
      <c r="H4750" s="3"/>
      <c r="I4750" s="3"/>
      <c r="J4750" s="3"/>
      <c r="K4750" s="3" t="s">
        <v>104</v>
      </c>
    </row>
    <row r="4751" spans="1:11" x14ac:dyDescent="0.3">
      <c r="A4751" s="3"/>
      <c r="B4751" s="6"/>
      <c r="C4751" s="3"/>
      <c r="D4751" s="3"/>
      <c r="E4751" s="3"/>
      <c r="F4751" s="3"/>
      <c r="G4751" s="3"/>
      <c r="H4751" s="3"/>
      <c r="I4751" s="3"/>
      <c r="J4751" s="3"/>
      <c r="K4751" s="3"/>
    </row>
    <row r="4752" spans="1:11" ht="15.6" x14ac:dyDescent="0.3">
      <c r="A4752" s="1" t="s">
        <v>0</v>
      </c>
      <c r="B4752" s="1" t="s">
        <v>168</v>
      </c>
    </row>
    <row r="4753" spans="1:11" x14ac:dyDescent="0.3">
      <c r="A4753" t="s">
        <v>11</v>
      </c>
      <c r="B4753" t="s">
        <v>65</v>
      </c>
    </row>
    <row r="4754" spans="1:11" x14ac:dyDescent="0.3">
      <c r="A4754" t="s">
        <v>1</v>
      </c>
      <c r="B4754">
        <v>1</v>
      </c>
    </row>
    <row r="4755" spans="1:11" ht="15.6" x14ac:dyDescent="0.3">
      <c r="A4755" t="s">
        <v>2</v>
      </c>
      <c r="B4755" s="4" t="s">
        <v>155</v>
      </c>
    </row>
    <row r="4756" spans="1:11" x14ac:dyDescent="0.3">
      <c r="A4756" t="s">
        <v>4</v>
      </c>
      <c r="B4756" t="s">
        <v>5</v>
      </c>
    </row>
    <row r="4757" spans="1:11" x14ac:dyDescent="0.3">
      <c r="A4757" t="s">
        <v>6</v>
      </c>
      <c r="B4757" t="s">
        <v>14</v>
      </c>
    </row>
    <row r="4758" spans="1:11" ht="15.6" x14ac:dyDescent="0.3">
      <c r="A4758" s="1" t="s">
        <v>8</v>
      </c>
    </row>
    <row r="4759" spans="1:11" x14ac:dyDescent="0.3">
      <c r="A4759" t="s">
        <v>9</v>
      </c>
      <c r="B4759" t="s">
        <v>10</v>
      </c>
      <c r="C4759" t="s">
        <v>11</v>
      </c>
      <c r="D4759" t="s">
        <v>6</v>
      </c>
      <c r="E4759" t="s">
        <v>12</v>
      </c>
      <c r="F4759" t="s">
        <v>4</v>
      </c>
      <c r="G4759" t="s">
        <v>85</v>
      </c>
      <c r="H4759" t="s">
        <v>86</v>
      </c>
      <c r="I4759" t="s">
        <v>87</v>
      </c>
      <c r="J4759" t="s">
        <v>46</v>
      </c>
      <c r="K4759" t="s">
        <v>2</v>
      </c>
    </row>
    <row r="4760" spans="1:11" ht="15.6" x14ac:dyDescent="0.3">
      <c r="A4760" s="3" t="s">
        <v>168</v>
      </c>
      <c r="B4760" s="3">
        <v>1</v>
      </c>
      <c r="C4760" t="s">
        <v>65</v>
      </c>
      <c r="D4760" t="s">
        <v>14</v>
      </c>
      <c r="E4760" s="3"/>
      <c r="F4760" t="s">
        <v>21</v>
      </c>
      <c r="G4760" s="3"/>
      <c r="H4760" s="3"/>
      <c r="I4760" s="3">
        <v>100</v>
      </c>
      <c r="J4760" s="3" t="s">
        <v>88</v>
      </c>
      <c r="K4760" s="4" t="s">
        <v>155</v>
      </c>
    </row>
    <row r="4761" spans="1:11" x14ac:dyDescent="0.3">
      <c r="A4761" s="3" t="s">
        <v>143</v>
      </c>
      <c r="B4761" s="3">
        <v>1.02</v>
      </c>
      <c r="C4761" t="s">
        <v>65</v>
      </c>
      <c r="D4761" t="s">
        <v>14</v>
      </c>
      <c r="E4761" s="3"/>
      <c r="F4761" t="s">
        <v>15</v>
      </c>
      <c r="G4761" s="3"/>
      <c r="H4761" s="3"/>
      <c r="I4761" s="3"/>
      <c r="J4761" s="3"/>
      <c r="K4761" s="3" t="s">
        <v>151</v>
      </c>
    </row>
    <row r="4762" spans="1:11" ht="15.6" x14ac:dyDescent="0.3">
      <c r="A4762" s="4" t="s">
        <v>156</v>
      </c>
      <c r="B4762">
        <f>(0.0028236*0.669)+0.208</f>
        <v>0.2098889884</v>
      </c>
      <c r="C4762" t="s">
        <v>65</v>
      </c>
      <c r="D4762" t="s">
        <v>7</v>
      </c>
      <c r="E4762" s="3"/>
      <c r="F4762" t="s">
        <v>15</v>
      </c>
      <c r="G4762" s="3"/>
      <c r="H4762" s="3"/>
      <c r="I4762" s="3"/>
      <c r="J4762" s="3"/>
      <c r="K4762" s="4" t="s">
        <v>157</v>
      </c>
    </row>
    <row r="4763" spans="1:11" x14ac:dyDescent="0.3">
      <c r="A4763" t="s">
        <v>179</v>
      </c>
      <c r="B4763">
        <f>0.061874*0.669</f>
        <v>4.1393706000000002E-2</v>
      </c>
      <c r="C4763" t="s">
        <v>51</v>
      </c>
      <c r="D4763" t="s">
        <v>17</v>
      </c>
      <c r="E4763" s="3"/>
      <c r="F4763" t="s">
        <v>15</v>
      </c>
      <c r="G4763" s="3"/>
      <c r="H4763" s="3"/>
      <c r="I4763" s="3"/>
      <c r="J4763" s="3"/>
      <c r="K4763" t="s">
        <v>92</v>
      </c>
    </row>
    <row r="4764" spans="1:11" x14ac:dyDescent="0.3">
      <c r="A4764" t="s">
        <v>158</v>
      </c>
      <c r="B4764">
        <f>0.000000034944*0.669</f>
        <v>2.3377536E-8</v>
      </c>
      <c r="C4764" t="s">
        <v>51</v>
      </c>
      <c r="D4764" t="s">
        <v>159</v>
      </c>
      <c r="E4764" s="3"/>
      <c r="F4764" t="s">
        <v>15</v>
      </c>
      <c r="G4764" s="3"/>
      <c r="H4764" s="3"/>
      <c r="I4764" s="3"/>
      <c r="J4764" s="3"/>
      <c r="K4764" t="s">
        <v>160</v>
      </c>
    </row>
    <row r="4765" spans="1:11" x14ac:dyDescent="0.3">
      <c r="A4765" t="s">
        <v>161</v>
      </c>
      <c r="B4765" s="8">
        <v>8.4800000000000005E-8</v>
      </c>
      <c r="C4765" t="s">
        <v>31</v>
      </c>
      <c r="D4765" t="s">
        <v>6</v>
      </c>
      <c r="E4765" s="3"/>
      <c r="F4765" t="s">
        <v>15</v>
      </c>
      <c r="G4765" s="3"/>
      <c r="H4765" s="3"/>
      <c r="I4765" s="3"/>
      <c r="J4765" s="3"/>
      <c r="K4765" t="s">
        <v>162</v>
      </c>
    </row>
    <row r="4766" spans="1:11" x14ac:dyDescent="0.3">
      <c r="A4766" t="s">
        <v>163</v>
      </c>
      <c r="B4766">
        <f>(0.00000521*0.669)+0.000010376</f>
        <v>1.386149E-5</v>
      </c>
      <c r="C4766" s="3"/>
      <c r="D4766" t="s">
        <v>14</v>
      </c>
      <c r="E4766" t="s">
        <v>18</v>
      </c>
      <c r="F4766" t="s">
        <v>19</v>
      </c>
      <c r="G4766" s="3"/>
      <c r="H4766" s="3"/>
      <c r="I4766" s="3"/>
      <c r="J4766" s="3"/>
      <c r="K4766" s="3"/>
    </row>
    <row r="4767" spans="1:11" x14ac:dyDescent="0.3">
      <c r="A4767" t="s">
        <v>164</v>
      </c>
      <c r="B4767">
        <f>(0.000000000597*0.669)+0.000000004</f>
        <v>4.3993930000000006E-9</v>
      </c>
      <c r="C4767" s="3"/>
      <c r="D4767" t="s">
        <v>14</v>
      </c>
      <c r="E4767" t="s">
        <v>18</v>
      </c>
      <c r="F4767" t="s">
        <v>19</v>
      </c>
      <c r="G4767" s="3"/>
      <c r="H4767" s="3"/>
      <c r="I4767" s="3"/>
      <c r="J4767" s="3"/>
      <c r="K4767" s="3"/>
    </row>
    <row r="4768" spans="1:11" x14ac:dyDescent="0.3">
      <c r="A4768" t="s">
        <v>165</v>
      </c>
      <c r="B4768">
        <f>(0.00018*0.669)+0.00018</f>
        <v>3.0042000000000003E-4</v>
      </c>
      <c r="C4768" s="3"/>
      <c r="D4768" t="s">
        <v>14</v>
      </c>
      <c r="E4768" t="s">
        <v>18</v>
      </c>
      <c r="F4768" t="s">
        <v>19</v>
      </c>
      <c r="G4768" s="3"/>
      <c r="H4768" s="3"/>
      <c r="I4768" s="3"/>
      <c r="J4768" s="3"/>
      <c r="K4768" s="3"/>
    </row>
    <row r="4769" spans="1:11" x14ac:dyDescent="0.3">
      <c r="A4769" t="s">
        <v>166</v>
      </c>
      <c r="B4769">
        <f>0.0000018*0.669</f>
        <v>1.2042E-6</v>
      </c>
      <c r="C4769" s="3"/>
      <c r="D4769" t="s">
        <v>14</v>
      </c>
      <c r="E4769" t="s">
        <v>18</v>
      </c>
      <c r="F4769" t="s">
        <v>19</v>
      </c>
      <c r="G4769" s="3"/>
      <c r="H4769" s="3"/>
      <c r="I4769" s="3"/>
      <c r="J4769" s="3"/>
      <c r="K4769" s="3"/>
    </row>
    <row r="4770" spans="1:11" x14ac:dyDescent="0.3">
      <c r="A4770" s="3"/>
      <c r="B4770" s="6"/>
      <c r="C4770" s="3"/>
      <c r="D4770" s="3"/>
      <c r="E4770" s="3"/>
      <c r="F4770" s="3"/>
      <c r="G4770" s="3"/>
      <c r="H4770" s="3"/>
      <c r="I4770" s="3"/>
      <c r="J4770" s="3"/>
      <c r="K4770" s="3"/>
    </row>
    <row r="4771" spans="1:11" ht="15.6" x14ac:dyDescent="0.3">
      <c r="A4771" s="1" t="s">
        <v>0</v>
      </c>
      <c r="B4771" s="1" t="s">
        <v>169</v>
      </c>
    </row>
    <row r="4772" spans="1:11" x14ac:dyDescent="0.3">
      <c r="A4772" t="s">
        <v>11</v>
      </c>
      <c r="B4772" t="s">
        <v>65</v>
      </c>
    </row>
    <row r="4773" spans="1:11" x14ac:dyDescent="0.3">
      <c r="A4773" t="s">
        <v>1</v>
      </c>
      <c r="B4773">
        <v>1</v>
      </c>
    </row>
    <row r="4774" spans="1:11" ht="15.6" x14ac:dyDescent="0.3">
      <c r="A4774" t="s">
        <v>2</v>
      </c>
      <c r="B4774" s="4" t="s">
        <v>105</v>
      </c>
    </row>
    <row r="4775" spans="1:11" x14ac:dyDescent="0.3">
      <c r="A4775" t="s">
        <v>4</v>
      </c>
      <c r="B4775" t="s">
        <v>5</v>
      </c>
    </row>
    <row r="4776" spans="1:11" x14ac:dyDescent="0.3">
      <c r="A4776" t="s">
        <v>6</v>
      </c>
      <c r="B4776" t="s">
        <v>14</v>
      </c>
    </row>
    <row r="4777" spans="1:11" ht="15.6" x14ac:dyDescent="0.3">
      <c r="A4777" s="1" t="s">
        <v>8</v>
      </c>
    </row>
    <row r="4778" spans="1:11" x14ac:dyDescent="0.3">
      <c r="A4778" t="s">
        <v>9</v>
      </c>
      <c r="B4778" t="s">
        <v>10</v>
      </c>
      <c r="C4778" t="s">
        <v>11</v>
      </c>
      <c r="D4778" t="s">
        <v>6</v>
      </c>
      <c r="E4778" t="s">
        <v>12</v>
      </c>
      <c r="F4778" t="s">
        <v>4</v>
      </c>
      <c r="G4778" t="s">
        <v>85</v>
      </c>
      <c r="H4778" t="s">
        <v>86</v>
      </c>
      <c r="I4778" t="s">
        <v>87</v>
      </c>
      <c r="J4778" t="s">
        <v>46</v>
      </c>
      <c r="K4778" t="s">
        <v>2</v>
      </c>
    </row>
    <row r="4779" spans="1:11" x14ac:dyDescent="0.3">
      <c r="A4779" s="3" t="s">
        <v>169</v>
      </c>
      <c r="B4779" s="3">
        <v>1</v>
      </c>
      <c r="C4779" t="s">
        <v>65</v>
      </c>
      <c r="D4779" s="3" t="s">
        <v>14</v>
      </c>
      <c r="E4779" s="3"/>
      <c r="F4779" s="3" t="s">
        <v>21</v>
      </c>
      <c r="G4779" s="3"/>
      <c r="H4779" s="3"/>
      <c r="I4779" s="3">
        <v>100</v>
      </c>
      <c r="J4779" s="3" t="s">
        <v>88</v>
      </c>
      <c r="K4779" s="3" t="s">
        <v>105</v>
      </c>
    </row>
    <row r="4780" spans="1:11" x14ac:dyDescent="0.3">
      <c r="A4780" s="3" t="s">
        <v>140</v>
      </c>
      <c r="B4780" s="3">
        <v>1.00057</v>
      </c>
      <c r="C4780" t="s">
        <v>65</v>
      </c>
      <c r="D4780" s="3" t="s">
        <v>14</v>
      </c>
      <c r="E4780" s="3"/>
      <c r="F4780" s="3" t="s">
        <v>15</v>
      </c>
      <c r="G4780" s="3"/>
      <c r="H4780" s="3"/>
      <c r="I4780" s="3"/>
      <c r="J4780" s="3"/>
      <c r="K4780" s="3" t="s">
        <v>80</v>
      </c>
    </row>
    <row r="4781" spans="1:11" x14ac:dyDescent="0.3">
      <c r="A4781" t="s">
        <v>54</v>
      </c>
      <c r="B4781" s="3">
        <v>6.7000000000000002E-3</v>
      </c>
      <c r="C4781" t="s">
        <v>65</v>
      </c>
      <c r="D4781" s="3" t="s">
        <v>7</v>
      </c>
      <c r="E4781" s="3"/>
      <c r="F4781" s="3" t="s">
        <v>15</v>
      </c>
      <c r="G4781" s="3"/>
      <c r="H4781" s="3"/>
      <c r="I4781" s="3"/>
      <c r="J4781" s="3"/>
      <c r="K4781" s="3" t="s">
        <v>24</v>
      </c>
    </row>
    <row r="4782" spans="1:11" x14ac:dyDescent="0.3">
      <c r="A4782" s="3" t="s">
        <v>89</v>
      </c>
      <c r="B4782" s="3">
        <v>-1.6799999999999999E-4</v>
      </c>
      <c r="C4782" s="3" t="s">
        <v>51</v>
      </c>
      <c r="D4782" s="3" t="s">
        <v>14</v>
      </c>
      <c r="E4782" s="3"/>
      <c r="F4782" s="3" t="s">
        <v>15</v>
      </c>
      <c r="G4782" s="3"/>
      <c r="H4782" s="3"/>
      <c r="I4782" s="3"/>
      <c r="J4782" s="3"/>
      <c r="K4782" s="3" t="s">
        <v>90</v>
      </c>
    </row>
    <row r="4783" spans="1:11" x14ac:dyDescent="0.3">
      <c r="A4783" s="3" t="s">
        <v>91</v>
      </c>
      <c r="B4783" s="6">
        <v>5.8399999999999999E-4</v>
      </c>
      <c r="C4783" s="3" t="s">
        <v>51</v>
      </c>
      <c r="D4783" s="3" t="s">
        <v>17</v>
      </c>
      <c r="E4783" s="3"/>
      <c r="F4783" s="3" t="s">
        <v>15</v>
      </c>
      <c r="G4783" s="3"/>
      <c r="H4783" s="3"/>
      <c r="I4783" s="3"/>
      <c r="J4783" s="3"/>
      <c r="K4783" s="3" t="s">
        <v>92</v>
      </c>
    </row>
    <row r="4784" spans="1:11" x14ac:dyDescent="0.3">
      <c r="A4784" s="3" t="s">
        <v>93</v>
      </c>
      <c r="B4784" s="6">
        <v>2.5999999999999998E-10</v>
      </c>
      <c r="C4784" s="3" t="s">
        <v>51</v>
      </c>
      <c r="D4784" s="3" t="s">
        <v>6</v>
      </c>
      <c r="E4784" s="3"/>
      <c r="F4784" s="3" t="s">
        <v>15</v>
      </c>
      <c r="G4784" s="3"/>
      <c r="H4784" s="3"/>
      <c r="I4784" s="3"/>
      <c r="J4784" s="3"/>
      <c r="K4784" s="3" t="s">
        <v>94</v>
      </c>
    </row>
    <row r="4785" spans="1:11" x14ac:dyDescent="0.3">
      <c r="A4785" s="3" t="s">
        <v>95</v>
      </c>
      <c r="B4785" s="6">
        <v>-6.2700000000000001E-6</v>
      </c>
      <c r="C4785" s="3" t="s">
        <v>51</v>
      </c>
      <c r="D4785" s="3" t="s">
        <v>14</v>
      </c>
      <c r="E4785" s="3"/>
      <c r="F4785" s="3" t="s">
        <v>15</v>
      </c>
      <c r="G4785" s="3"/>
      <c r="H4785" s="3"/>
      <c r="I4785" s="3"/>
      <c r="J4785" s="3"/>
      <c r="K4785" s="3" t="s">
        <v>96</v>
      </c>
    </row>
    <row r="4786" spans="1:11" x14ac:dyDescent="0.3">
      <c r="A4786" s="3" t="s">
        <v>97</v>
      </c>
      <c r="B4786" s="6">
        <v>-7.4999999999999993E-5</v>
      </c>
      <c r="C4786" s="3" t="s">
        <v>51</v>
      </c>
      <c r="D4786" s="3" t="s">
        <v>39</v>
      </c>
      <c r="E4786" s="3"/>
      <c r="F4786" s="3" t="s">
        <v>15</v>
      </c>
      <c r="G4786" s="3"/>
      <c r="H4786" s="3"/>
      <c r="I4786" s="3"/>
      <c r="J4786" s="3"/>
      <c r="K4786" s="3" t="s">
        <v>98</v>
      </c>
    </row>
    <row r="4787" spans="1:11" x14ac:dyDescent="0.3">
      <c r="A4787" s="3" t="s">
        <v>82</v>
      </c>
      <c r="B4787" s="6">
        <v>6.8900000000000005E-4</v>
      </c>
      <c r="C4787" t="s">
        <v>65</v>
      </c>
      <c r="D4787" s="3" t="s">
        <v>14</v>
      </c>
      <c r="E4787" s="3"/>
      <c r="F4787" s="3" t="s">
        <v>15</v>
      </c>
      <c r="G4787" s="3"/>
      <c r="H4787" s="3"/>
      <c r="I4787" s="3"/>
      <c r="J4787" s="3"/>
      <c r="K4787" s="3" t="s">
        <v>84</v>
      </c>
    </row>
    <row r="4788" spans="1:11" x14ac:dyDescent="0.3">
      <c r="A4788" s="3" t="s">
        <v>99</v>
      </c>
      <c r="B4788" s="3">
        <v>3.3599999999999998E-2</v>
      </c>
      <c r="C4788" s="3" t="s">
        <v>65</v>
      </c>
      <c r="D4788" s="3" t="s">
        <v>100</v>
      </c>
      <c r="E4788" s="3"/>
      <c r="F4788" s="3" t="s">
        <v>15</v>
      </c>
      <c r="G4788" s="3"/>
      <c r="H4788" s="3"/>
      <c r="I4788" s="3"/>
      <c r="J4788" s="3"/>
      <c r="K4788" s="3" t="s">
        <v>101</v>
      </c>
    </row>
    <row r="4789" spans="1:11" x14ac:dyDescent="0.3">
      <c r="A4789" s="3" t="s">
        <v>102</v>
      </c>
      <c r="B4789" s="3">
        <v>3.2599999999999997E-2</v>
      </c>
      <c r="C4789" s="3" t="s">
        <v>51</v>
      </c>
      <c r="D4789" s="3" t="s">
        <v>100</v>
      </c>
      <c r="E4789" s="3"/>
      <c r="F4789" s="3" t="s">
        <v>15</v>
      </c>
      <c r="G4789" s="3"/>
      <c r="H4789" s="3"/>
      <c r="I4789" s="3"/>
      <c r="J4789" s="3"/>
      <c r="K4789" s="3" t="s">
        <v>103</v>
      </c>
    </row>
    <row r="4790" spans="1:11" x14ac:dyDescent="0.3">
      <c r="A4790" s="3" t="s">
        <v>107</v>
      </c>
      <c r="B4790" s="6">
        <v>-6.8899999999999999E-7</v>
      </c>
      <c r="C4790" s="3" t="s">
        <v>51</v>
      </c>
      <c r="D4790" s="3" t="s">
        <v>39</v>
      </c>
      <c r="E4790" s="3"/>
      <c r="F4790" s="3" t="s">
        <v>15</v>
      </c>
      <c r="G4790" s="3"/>
      <c r="H4790" s="3"/>
      <c r="I4790" s="3"/>
      <c r="J4790" s="3"/>
      <c r="K4790" s="3" t="s">
        <v>104</v>
      </c>
    </row>
    <row r="4791" spans="1:11" x14ac:dyDescent="0.3">
      <c r="A4791" s="3"/>
      <c r="B4791" s="6"/>
      <c r="C4791" s="3"/>
      <c r="D4791" s="3"/>
      <c r="E4791" s="3"/>
      <c r="F4791" s="3"/>
      <c r="G4791" s="3"/>
      <c r="H4791" s="3"/>
      <c r="I4791" s="3"/>
      <c r="J4791" s="3"/>
      <c r="K4791" s="3"/>
    </row>
    <row r="4792" spans="1:11" ht="15.6" x14ac:dyDescent="0.3">
      <c r="A4792" s="1" t="s">
        <v>0</v>
      </c>
      <c r="B4792" s="1" t="s">
        <v>170</v>
      </c>
    </row>
    <row r="4793" spans="1:11" x14ac:dyDescent="0.3">
      <c r="A4793" t="s">
        <v>11</v>
      </c>
      <c r="B4793" t="s">
        <v>65</v>
      </c>
    </row>
    <row r="4794" spans="1:11" x14ac:dyDescent="0.3">
      <c r="A4794" t="s">
        <v>1</v>
      </c>
      <c r="B4794">
        <v>1</v>
      </c>
    </row>
    <row r="4795" spans="1:11" ht="15.6" x14ac:dyDescent="0.3">
      <c r="A4795" t="s">
        <v>2</v>
      </c>
      <c r="B4795" s="4" t="s">
        <v>155</v>
      </c>
    </row>
    <row r="4796" spans="1:11" x14ac:dyDescent="0.3">
      <c r="A4796" t="s">
        <v>4</v>
      </c>
      <c r="B4796" t="s">
        <v>5</v>
      </c>
    </row>
    <row r="4797" spans="1:11" x14ac:dyDescent="0.3">
      <c r="A4797" t="s">
        <v>6</v>
      </c>
      <c r="B4797" t="s">
        <v>14</v>
      </c>
    </row>
    <row r="4798" spans="1:11" ht="15.6" x14ac:dyDescent="0.3">
      <c r="A4798" s="1" t="s">
        <v>8</v>
      </c>
    </row>
    <row r="4799" spans="1:11" x14ac:dyDescent="0.3">
      <c r="A4799" t="s">
        <v>9</v>
      </c>
      <c r="B4799" t="s">
        <v>10</v>
      </c>
      <c r="C4799" t="s">
        <v>11</v>
      </c>
      <c r="D4799" t="s">
        <v>6</v>
      </c>
      <c r="E4799" t="s">
        <v>12</v>
      </c>
      <c r="F4799" t="s">
        <v>4</v>
      </c>
      <c r="G4799" t="s">
        <v>85</v>
      </c>
      <c r="H4799" t="s">
        <v>86</v>
      </c>
      <c r="I4799" t="s">
        <v>87</v>
      </c>
      <c r="J4799" t="s">
        <v>46</v>
      </c>
      <c r="K4799" t="s">
        <v>2</v>
      </c>
    </row>
    <row r="4800" spans="1:11" ht="15.6" x14ac:dyDescent="0.3">
      <c r="A4800" s="3" t="s">
        <v>170</v>
      </c>
      <c r="B4800" s="3">
        <v>1</v>
      </c>
      <c r="C4800" t="s">
        <v>65</v>
      </c>
      <c r="D4800" s="3" t="s">
        <v>14</v>
      </c>
      <c r="E4800" s="3"/>
      <c r="F4800" s="3" t="s">
        <v>21</v>
      </c>
      <c r="G4800" s="3"/>
      <c r="H4800" s="3"/>
      <c r="I4800" s="3">
        <v>100</v>
      </c>
      <c r="J4800" s="3" t="s">
        <v>88</v>
      </c>
      <c r="K4800" s="4" t="s">
        <v>155</v>
      </c>
    </row>
    <row r="4801" spans="1:11" x14ac:dyDescent="0.3">
      <c r="A4801" s="3" t="s">
        <v>141</v>
      </c>
      <c r="B4801" s="3">
        <v>1.02</v>
      </c>
      <c r="C4801" t="s">
        <v>65</v>
      </c>
      <c r="D4801" s="3" t="s">
        <v>14</v>
      </c>
      <c r="E4801" s="3"/>
      <c r="F4801" s="3" t="s">
        <v>15</v>
      </c>
      <c r="G4801" s="3"/>
      <c r="H4801" s="3"/>
      <c r="I4801" s="3"/>
      <c r="J4801" s="3"/>
      <c r="K4801" s="3" t="s">
        <v>151</v>
      </c>
    </row>
    <row r="4802" spans="1:11" ht="15.6" x14ac:dyDescent="0.3">
      <c r="A4802" s="4" t="s">
        <v>156</v>
      </c>
      <c r="B4802">
        <f>(0.0028236*0.669)+0.208</f>
        <v>0.2098889884</v>
      </c>
      <c r="C4802" t="s">
        <v>65</v>
      </c>
      <c r="D4802" t="s">
        <v>7</v>
      </c>
      <c r="E4802" s="3"/>
      <c r="F4802" t="s">
        <v>15</v>
      </c>
      <c r="G4802" s="3"/>
      <c r="H4802" s="3"/>
      <c r="I4802" s="3"/>
      <c r="J4802" s="3"/>
      <c r="K4802" s="4" t="s">
        <v>157</v>
      </c>
    </row>
    <row r="4803" spans="1:11" x14ac:dyDescent="0.3">
      <c r="A4803" t="s">
        <v>179</v>
      </c>
      <c r="B4803">
        <f>0.061874*0.669</f>
        <v>4.1393706000000002E-2</v>
      </c>
      <c r="C4803" s="3" t="s">
        <v>51</v>
      </c>
      <c r="D4803" t="s">
        <v>17</v>
      </c>
      <c r="E4803" s="3"/>
      <c r="F4803" t="s">
        <v>15</v>
      </c>
      <c r="G4803" s="3"/>
      <c r="H4803" s="3"/>
      <c r="I4803" s="3"/>
      <c r="J4803" s="3"/>
      <c r="K4803" t="s">
        <v>92</v>
      </c>
    </row>
    <row r="4804" spans="1:11" x14ac:dyDescent="0.3">
      <c r="A4804" t="s">
        <v>158</v>
      </c>
      <c r="B4804">
        <f>0.000000034944*0.669</f>
        <v>2.3377536E-8</v>
      </c>
      <c r="C4804" s="3" t="s">
        <v>51</v>
      </c>
      <c r="D4804" t="s">
        <v>159</v>
      </c>
      <c r="E4804" s="3"/>
      <c r="F4804" t="s">
        <v>15</v>
      </c>
      <c r="G4804" s="3"/>
      <c r="H4804" s="3"/>
      <c r="I4804" s="3"/>
      <c r="J4804" s="3"/>
      <c r="K4804" t="s">
        <v>160</v>
      </c>
    </row>
    <row r="4805" spans="1:11" x14ac:dyDescent="0.3">
      <c r="A4805" t="s">
        <v>161</v>
      </c>
      <c r="B4805" s="8">
        <v>8.4800000000000005E-8</v>
      </c>
      <c r="C4805" t="s">
        <v>31</v>
      </c>
      <c r="D4805" t="s">
        <v>6</v>
      </c>
      <c r="E4805" s="3"/>
      <c r="F4805" t="s">
        <v>15</v>
      </c>
      <c r="G4805" s="3"/>
      <c r="H4805" s="3"/>
      <c r="I4805" s="3"/>
      <c r="J4805" s="3"/>
      <c r="K4805" t="s">
        <v>162</v>
      </c>
    </row>
    <row r="4806" spans="1:11" x14ac:dyDescent="0.3">
      <c r="A4806" t="s">
        <v>163</v>
      </c>
      <c r="B4806">
        <f>(0.00000521*0.669)+0.000010376</f>
        <v>1.386149E-5</v>
      </c>
      <c r="C4806" s="3"/>
      <c r="D4806" t="s">
        <v>14</v>
      </c>
      <c r="E4806" t="s">
        <v>18</v>
      </c>
      <c r="F4806" t="s">
        <v>19</v>
      </c>
      <c r="G4806" s="3"/>
      <c r="H4806" s="3"/>
      <c r="I4806" s="3"/>
      <c r="J4806" s="3"/>
      <c r="K4806" s="3"/>
    </row>
    <row r="4807" spans="1:11" x14ac:dyDescent="0.3">
      <c r="A4807" t="s">
        <v>164</v>
      </c>
      <c r="B4807">
        <f>(0.000000000597*0.669)+0.000000004</f>
        <v>4.3993930000000006E-9</v>
      </c>
      <c r="C4807" s="3"/>
      <c r="D4807" t="s">
        <v>14</v>
      </c>
      <c r="E4807" t="s">
        <v>18</v>
      </c>
      <c r="F4807" t="s">
        <v>19</v>
      </c>
      <c r="G4807" s="3"/>
      <c r="H4807" s="3"/>
      <c r="I4807" s="3"/>
      <c r="J4807" s="3"/>
      <c r="K4807" s="3"/>
    </row>
    <row r="4808" spans="1:11" x14ac:dyDescent="0.3">
      <c r="A4808" t="s">
        <v>165</v>
      </c>
      <c r="B4808">
        <f>(0.00018*0.669)+0.00018</f>
        <v>3.0042000000000003E-4</v>
      </c>
      <c r="C4808" s="3"/>
      <c r="D4808" t="s">
        <v>14</v>
      </c>
      <c r="E4808" t="s">
        <v>18</v>
      </c>
      <c r="F4808" t="s">
        <v>19</v>
      </c>
      <c r="G4808" s="3"/>
      <c r="H4808" s="3"/>
      <c r="I4808" s="3"/>
      <c r="J4808" s="3"/>
      <c r="K4808" s="3"/>
    </row>
    <row r="4809" spans="1:11" x14ac:dyDescent="0.3">
      <c r="A4809" t="s">
        <v>166</v>
      </c>
      <c r="B4809">
        <f>0.0000018*0.669</f>
        <v>1.2042E-6</v>
      </c>
      <c r="C4809" s="3"/>
      <c r="D4809" t="s">
        <v>14</v>
      </c>
      <c r="E4809" t="s">
        <v>18</v>
      </c>
      <c r="F4809" t="s">
        <v>19</v>
      </c>
      <c r="G4809" s="3"/>
      <c r="H4809" s="3"/>
      <c r="I4809" s="3"/>
      <c r="J4809" s="3"/>
      <c r="K4809" s="3"/>
    </row>
    <row r="4810" spans="1:11" x14ac:dyDescent="0.3">
      <c r="A4810" s="3"/>
      <c r="B4810" s="6"/>
      <c r="C4810" s="3"/>
      <c r="D4810" s="3"/>
      <c r="E4810" s="3"/>
      <c r="F4810" s="3"/>
      <c r="G4810" s="3"/>
      <c r="H4810" s="3"/>
      <c r="I4810" s="3"/>
      <c r="J4810" s="3"/>
      <c r="K4810" s="3"/>
    </row>
    <row r="4811" spans="1:11" ht="15.6" x14ac:dyDescent="0.3">
      <c r="A4811" s="1" t="s">
        <v>0</v>
      </c>
      <c r="B4811" s="1" t="s">
        <v>171</v>
      </c>
    </row>
    <row r="4812" spans="1:11" x14ac:dyDescent="0.3">
      <c r="A4812" t="s">
        <v>11</v>
      </c>
      <c r="B4812" t="s">
        <v>65</v>
      </c>
    </row>
    <row r="4813" spans="1:11" x14ac:dyDescent="0.3">
      <c r="A4813" t="s">
        <v>1</v>
      </c>
      <c r="B4813">
        <v>1</v>
      </c>
    </row>
    <row r="4814" spans="1:11" ht="15.6" x14ac:dyDescent="0.3">
      <c r="A4814" t="s">
        <v>2</v>
      </c>
      <c r="B4814" s="4" t="s">
        <v>105</v>
      </c>
    </row>
    <row r="4815" spans="1:11" x14ac:dyDescent="0.3">
      <c r="A4815" t="s">
        <v>4</v>
      </c>
      <c r="B4815" t="s">
        <v>5</v>
      </c>
    </row>
    <row r="4816" spans="1:11" x14ac:dyDescent="0.3">
      <c r="A4816" t="s">
        <v>6</v>
      </c>
      <c r="B4816" t="s">
        <v>14</v>
      </c>
    </row>
    <row r="4817" spans="1:11" ht="15.6" x14ac:dyDescent="0.3">
      <c r="A4817" s="1" t="s">
        <v>8</v>
      </c>
    </row>
    <row r="4818" spans="1:11" x14ac:dyDescent="0.3">
      <c r="A4818" t="s">
        <v>9</v>
      </c>
      <c r="B4818" t="s">
        <v>10</v>
      </c>
      <c r="C4818" t="s">
        <v>11</v>
      </c>
      <c r="D4818" t="s">
        <v>6</v>
      </c>
      <c r="E4818" t="s">
        <v>12</v>
      </c>
      <c r="F4818" t="s">
        <v>4</v>
      </c>
      <c r="G4818" t="s">
        <v>85</v>
      </c>
      <c r="H4818" t="s">
        <v>86</v>
      </c>
      <c r="I4818" t="s">
        <v>87</v>
      </c>
      <c r="J4818" t="s">
        <v>46</v>
      </c>
      <c r="K4818" t="s">
        <v>2</v>
      </c>
    </row>
    <row r="4819" spans="1:11" x14ac:dyDescent="0.3">
      <c r="A4819" s="3" t="s">
        <v>171</v>
      </c>
      <c r="B4819" s="3">
        <v>1</v>
      </c>
      <c r="C4819" t="s">
        <v>65</v>
      </c>
      <c r="D4819" s="3" t="s">
        <v>14</v>
      </c>
      <c r="E4819" s="3"/>
      <c r="F4819" s="3" t="s">
        <v>21</v>
      </c>
      <c r="G4819" s="3"/>
      <c r="H4819" s="3"/>
      <c r="I4819" s="3">
        <v>100</v>
      </c>
      <c r="J4819" s="3" t="s">
        <v>88</v>
      </c>
      <c r="K4819" s="3" t="s">
        <v>105</v>
      </c>
    </row>
    <row r="4820" spans="1:11" x14ac:dyDescent="0.3">
      <c r="A4820" s="3" t="s">
        <v>131</v>
      </c>
      <c r="B4820" s="3">
        <v>1.00057</v>
      </c>
      <c r="C4820" t="s">
        <v>65</v>
      </c>
      <c r="D4820" s="3" t="s">
        <v>14</v>
      </c>
      <c r="E4820" s="3"/>
      <c r="F4820" s="3" t="s">
        <v>15</v>
      </c>
      <c r="G4820" s="3"/>
      <c r="H4820" s="3"/>
      <c r="I4820" s="3"/>
      <c r="J4820" s="3"/>
      <c r="K4820" s="3" t="s">
        <v>80</v>
      </c>
    </row>
    <row r="4821" spans="1:11" x14ac:dyDescent="0.3">
      <c r="A4821" t="s">
        <v>54</v>
      </c>
      <c r="B4821" s="3">
        <v>6.7000000000000002E-3</v>
      </c>
      <c r="C4821" t="s">
        <v>65</v>
      </c>
      <c r="D4821" s="3" t="s">
        <v>7</v>
      </c>
      <c r="E4821" s="3"/>
      <c r="F4821" s="3" t="s">
        <v>15</v>
      </c>
      <c r="G4821" s="3"/>
      <c r="H4821" s="3"/>
      <c r="I4821" s="3"/>
      <c r="J4821" s="3"/>
      <c r="K4821" s="3" t="s">
        <v>24</v>
      </c>
    </row>
    <row r="4822" spans="1:11" x14ac:dyDescent="0.3">
      <c r="A4822" s="3" t="s">
        <v>89</v>
      </c>
      <c r="B4822" s="3">
        <v>-1.6799999999999999E-4</v>
      </c>
      <c r="C4822" s="3" t="s">
        <v>51</v>
      </c>
      <c r="D4822" s="3" t="s">
        <v>14</v>
      </c>
      <c r="E4822" s="3"/>
      <c r="F4822" s="3" t="s">
        <v>15</v>
      </c>
      <c r="G4822" s="3"/>
      <c r="H4822" s="3"/>
      <c r="I4822" s="3"/>
      <c r="J4822" s="3"/>
      <c r="K4822" s="3" t="s">
        <v>90</v>
      </c>
    </row>
    <row r="4823" spans="1:11" x14ac:dyDescent="0.3">
      <c r="A4823" s="3" t="s">
        <v>91</v>
      </c>
      <c r="B4823" s="6">
        <v>5.8399999999999999E-4</v>
      </c>
      <c r="C4823" s="3" t="s">
        <v>51</v>
      </c>
      <c r="D4823" s="3" t="s">
        <v>17</v>
      </c>
      <c r="E4823" s="3"/>
      <c r="F4823" s="3" t="s">
        <v>15</v>
      </c>
      <c r="G4823" s="3"/>
      <c r="H4823" s="3"/>
      <c r="I4823" s="3"/>
      <c r="J4823" s="3"/>
      <c r="K4823" s="3" t="s">
        <v>92</v>
      </c>
    </row>
    <row r="4824" spans="1:11" x14ac:dyDescent="0.3">
      <c r="A4824" s="3" t="s">
        <v>93</v>
      </c>
      <c r="B4824" s="6">
        <v>2.5999999999999998E-10</v>
      </c>
      <c r="C4824" s="3" t="s">
        <v>51</v>
      </c>
      <c r="D4824" s="3" t="s">
        <v>6</v>
      </c>
      <c r="E4824" s="3"/>
      <c r="F4824" s="3" t="s">
        <v>15</v>
      </c>
      <c r="G4824" s="3"/>
      <c r="H4824" s="3"/>
      <c r="I4824" s="3"/>
      <c r="J4824" s="3"/>
      <c r="K4824" s="3" t="s">
        <v>94</v>
      </c>
    </row>
    <row r="4825" spans="1:11" x14ac:dyDescent="0.3">
      <c r="A4825" s="3" t="s">
        <v>95</v>
      </c>
      <c r="B4825" s="6">
        <v>-6.2700000000000001E-6</v>
      </c>
      <c r="C4825" s="3" t="s">
        <v>51</v>
      </c>
      <c r="D4825" s="3" t="s">
        <v>14</v>
      </c>
      <c r="E4825" s="3"/>
      <c r="F4825" s="3" t="s">
        <v>15</v>
      </c>
      <c r="G4825" s="3"/>
      <c r="H4825" s="3"/>
      <c r="I4825" s="3"/>
      <c r="J4825" s="3"/>
      <c r="K4825" s="3" t="s">
        <v>96</v>
      </c>
    </row>
    <row r="4826" spans="1:11" x14ac:dyDescent="0.3">
      <c r="A4826" s="3" t="s">
        <v>97</v>
      </c>
      <c r="B4826" s="6">
        <v>-7.4999999999999993E-5</v>
      </c>
      <c r="C4826" s="3" t="s">
        <v>51</v>
      </c>
      <c r="D4826" s="3" t="s">
        <v>39</v>
      </c>
      <c r="E4826" s="3"/>
      <c r="F4826" s="3" t="s">
        <v>15</v>
      </c>
      <c r="G4826" s="3"/>
      <c r="H4826" s="3"/>
      <c r="I4826" s="3"/>
      <c r="J4826" s="3"/>
      <c r="K4826" s="3" t="s">
        <v>98</v>
      </c>
    </row>
    <row r="4827" spans="1:11" x14ac:dyDescent="0.3">
      <c r="A4827" s="3" t="s">
        <v>82</v>
      </c>
      <c r="B4827" s="6">
        <v>6.8900000000000005E-4</v>
      </c>
      <c r="C4827" t="s">
        <v>65</v>
      </c>
      <c r="D4827" s="3" t="s">
        <v>14</v>
      </c>
      <c r="E4827" s="3"/>
      <c r="F4827" s="3" t="s">
        <v>15</v>
      </c>
      <c r="G4827" s="3"/>
      <c r="H4827" s="3"/>
      <c r="I4827" s="3"/>
      <c r="J4827" s="3"/>
      <c r="K4827" s="3" t="s">
        <v>84</v>
      </c>
    </row>
    <row r="4828" spans="1:11" x14ac:dyDescent="0.3">
      <c r="A4828" s="3" t="s">
        <v>99</v>
      </c>
      <c r="B4828" s="3">
        <v>3.3599999999999998E-2</v>
      </c>
      <c r="C4828" s="3" t="s">
        <v>65</v>
      </c>
      <c r="D4828" s="3" t="s">
        <v>100</v>
      </c>
      <c r="E4828" s="3"/>
      <c r="F4828" s="3" t="s">
        <v>15</v>
      </c>
      <c r="G4828" s="3"/>
      <c r="H4828" s="3"/>
      <c r="I4828" s="3"/>
      <c r="J4828" s="3"/>
      <c r="K4828" s="3" t="s">
        <v>101</v>
      </c>
    </row>
    <row r="4829" spans="1:11" x14ac:dyDescent="0.3">
      <c r="A4829" s="3" t="s">
        <v>102</v>
      </c>
      <c r="B4829" s="3">
        <v>3.2599999999999997E-2</v>
      </c>
      <c r="C4829" s="3" t="s">
        <v>51</v>
      </c>
      <c r="D4829" s="3" t="s">
        <v>100</v>
      </c>
      <c r="E4829" s="3"/>
      <c r="F4829" s="3" t="s">
        <v>15</v>
      </c>
      <c r="G4829" s="3"/>
      <c r="H4829" s="3"/>
      <c r="I4829" s="3"/>
      <c r="J4829" s="3"/>
      <c r="K4829" s="3" t="s">
        <v>103</v>
      </c>
    </row>
    <row r="4830" spans="1:11" x14ac:dyDescent="0.3">
      <c r="A4830" s="3" t="s">
        <v>107</v>
      </c>
      <c r="B4830" s="6">
        <v>-6.8899999999999999E-7</v>
      </c>
      <c r="C4830" s="3" t="s">
        <v>51</v>
      </c>
      <c r="D4830" s="3" t="s">
        <v>39</v>
      </c>
      <c r="E4830" s="3"/>
      <c r="F4830" s="3" t="s">
        <v>15</v>
      </c>
      <c r="G4830" s="3"/>
      <c r="H4830" s="3"/>
      <c r="I4830" s="3"/>
      <c r="J4830" s="3"/>
      <c r="K4830" s="3" t="s">
        <v>104</v>
      </c>
    </row>
    <row r="4831" spans="1:11" ht="15.6" x14ac:dyDescent="0.3">
      <c r="A4831" s="4"/>
      <c r="B4831" s="5"/>
      <c r="G4831" s="4"/>
    </row>
    <row r="4832" spans="1:11" ht="15.6" x14ac:dyDescent="0.3">
      <c r="A4832" s="1" t="s">
        <v>0</v>
      </c>
      <c r="B4832" s="1" t="s">
        <v>172</v>
      </c>
    </row>
    <row r="4833" spans="1:11" x14ac:dyDescent="0.3">
      <c r="A4833" t="s">
        <v>11</v>
      </c>
      <c r="B4833" t="s">
        <v>65</v>
      </c>
    </row>
    <row r="4834" spans="1:11" x14ac:dyDescent="0.3">
      <c r="A4834" t="s">
        <v>1</v>
      </c>
      <c r="B4834">
        <v>1</v>
      </c>
    </row>
    <row r="4835" spans="1:11" ht="15.6" x14ac:dyDescent="0.3">
      <c r="A4835" t="s">
        <v>2</v>
      </c>
      <c r="B4835" s="4" t="s">
        <v>152</v>
      </c>
    </row>
    <row r="4836" spans="1:11" x14ac:dyDescent="0.3">
      <c r="A4836" t="s">
        <v>4</v>
      </c>
      <c r="B4836" t="s">
        <v>5</v>
      </c>
    </row>
    <row r="4837" spans="1:11" x14ac:dyDescent="0.3">
      <c r="A4837" t="s">
        <v>6</v>
      </c>
      <c r="B4837" t="s">
        <v>14</v>
      </c>
    </row>
    <row r="4838" spans="1:11" ht="15.6" x14ac:dyDescent="0.3">
      <c r="A4838" s="1" t="s">
        <v>8</v>
      </c>
    </row>
    <row r="4839" spans="1:11" x14ac:dyDescent="0.3">
      <c r="A4839" t="s">
        <v>9</v>
      </c>
      <c r="B4839" t="s">
        <v>10</v>
      </c>
      <c r="C4839" t="s">
        <v>11</v>
      </c>
      <c r="D4839" t="s">
        <v>6</v>
      </c>
      <c r="E4839" t="s">
        <v>12</v>
      </c>
      <c r="F4839" t="s">
        <v>4</v>
      </c>
      <c r="G4839" t="s">
        <v>85</v>
      </c>
      <c r="H4839" t="s">
        <v>86</v>
      </c>
      <c r="I4839" t="s">
        <v>87</v>
      </c>
      <c r="J4839" t="s">
        <v>46</v>
      </c>
      <c r="K4839" t="s">
        <v>2</v>
      </c>
    </row>
    <row r="4840" spans="1:11" ht="15.6" x14ac:dyDescent="0.3">
      <c r="A4840" s="3" t="s">
        <v>172</v>
      </c>
      <c r="B4840" s="3">
        <v>1</v>
      </c>
      <c r="C4840" t="s">
        <v>65</v>
      </c>
      <c r="D4840" s="3" t="s">
        <v>14</v>
      </c>
      <c r="E4840" s="3"/>
      <c r="F4840" s="3" t="s">
        <v>21</v>
      </c>
      <c r="G4840" s="3"/>
      <c r="H4840" s="3"/>
      <c r="I4840" s="3">
        <v>100</v>
      </c>
      <c r="J4840" s="3" t="s">
        <v>88</v>
      </c>
      <c r="K4840" s="4" t="s">
        <v>152</v>
      </c>
    </row>
    <row r="4841" spans="1:11" x14ac:dyDescent="0.3">
      <c r="A4841" s="3" t="s">
        <v>124</v>
      </c>
      <c r="B4841" s="3">
        <v>1.00057</v>
      </c>
      <c r="C4841" t="s">
        <v>65</v>
      </c>
      <c r="D4841" s="3" t="s">
        <v>14</v>
      </c>
      <c r="E4841" s="3"/>
      <c r="F4841" s="3" t="s">
        <v>15</v>
      </c>
      <c r="G4841" s="3"/>
      <c r="H4841" s="3"/>
      <c r="I4841" s="3"/>
      <c r="J4841" s="3"/>
      <c r="K4841" s="3" t="s">
        <v>149</v>
      </c>
    </row>
    <row r="4842" spans="1:11" x14ac:dyDescent="0.3">
      <c r="A4842" t="s">
        <v>54</v>
      </c>
      <c r="B4842" s="3">
        <v>6.7000000000000002E-3</v>
      </c>
      <c r="C4842" t="s">
        <v>65</v>
      </c>
      <c r="D4842" s="3" t="s">
        <v>7</v>
      </c>
      <c r="E4842" s="3"/>
      <c r="F4842" s="3" t="s">
        <v>15</v>
      </c>
      <c r="G4842" s="3"/>
      <c r="H4842" s="3"/>
      <c r="I4842" s="3"/>
      <c r="J4842" s="3"/>
      <c r="K4842" s="3" t="s">
        <v>24</v>
      </c>
    </row>
    <row r="4843" spans="1:11" x14ac:dyDescent="0.3">
      <c r="A4843" s="3" t="s">
        <v>89</v>
      </c>
      <c r="B4843" s="3">
        <v>-1.6799999999999999E-4</v>
      </c>
      <c r="C4843" s="3" t="s">
        <v>51</v>
      </c>
      <c r="D4843" s="3" t="s">
        <v>14</v>
      </c>
      <c r="E4843" s="3"/>
      <c r="F4843" s="3" t="s">
        <v>15</v>
      </c>
      <c r="G4843" s="3"/>
      <c r="H4843" s="3"/>
      <c r="I4843" s="3"/>
      <c r="J4843" s="3"/>
      <c r="K4843" s="3" t="s">
        <v>90</v>
      </c>
    </row>
    <row r="4844" spans="1:11" x14ac:dyDescent="0.3">
      <c r="A4844" s="3" t="s">
        <v>91</v>
      </c>
      <c r="B4844" s="6">
        <v>5.8399999999999999E-4</v>
      </c>
      <c r="C4844" s="3" t="s">
        <v>51</v>
      </c>
      <c r="D4844" s="3" t="s">
        <v>17</v>
      </c>
      <c r="E4844" s="3"/>
      <c r="F4844" s="3" t="s">
        <v>15</v>
      </c>
      <c r="G4844" s="3"/>
      <c r="H4844" s="3"/>
      <c r="I4844" s="3"/>
      <c r="J4844" s="3"/>
      <c r="K4844" s="3" t="s">
        <v>92</v>
      </c>
    </row>
    <row r="4845" spans="1:11" x14ac:dyDescent="0.3">
      <c r="A4845" s="3" t="s">
        <v>93</v>
      </c>
      <c r="B4845" s="6">
        <v>2.5999999999999998E-10</v>
      </c>
      <c r="C4845" s="3" t="s">
        <v>51</v>
      </c>
      <c r="D4845" s="3" t="s">
        <v>6</v>
      </c>
      <c r="E4845" s="3"/>
      <c r="F4845" s="3" t="s">
        <v>15</v>
      </c>
      <c r="G4845" s="3"/>
      <c r="H4845" s="3"/>
      <c r="I4845" s="3"/>
      <c r="J4845" s="3"/>
      <c r="K4845" s="3" t="s">
        <v>94</v>
      </c>
    </row>
    <row r="4846" spans="1:11" x14ac:dyDescent="0.3">
      <c r="A4846" s="3" t="s">
        <v>95</v>
      </c>
      <c r="B4846" s="6">
        <v>-6.2700000000000001E-6</v>
      </c>
      <c r="C4846" s="3" t="s">
        <v>51</v>
      </c>
      <c r="D4846" s="3" t="s">
        <v>14</v>
      </c>
      <c r="E4846" s="3"/>
      <c r="F4846" s="3" t="s">
        <v>15</v>
      </c>
      <c r="G4846" s="3"/>
      <c r="H4846" s="3"/>
      <c r="I4846" s="3"/>
      <c r="J4846" s="3"/>
      <c r="K4846" s="3" t="s">
        <v>96</v>
      </c>
    </row>
    <row r="4847" spans="1:11" x14ac:dyDescent="0.3">
      <c r="A4847" s="3" t="s">
        <v>97</v>
      </c>
      <c r="B4847" s="6">
        <v>-7.4999999999999993E-5</v>
      </c>
      <c r="C4847" s="3" t="s">
        <v>51</v>
      </c>
      <c r="D4847" s="3" t="s">
        <v>39</v>
      </c>
      <c r="E4847" s="3"/>
      <c r="F4847" s="3" t="s">
        <v>15</v>
      </c>
      <c r="G4847" s="3"/>
      <c r="H4847" s="3"/>
      <c r="I4847" s="3"/>
      <c r="J4847" s="3"/>
      <c r="K4847" s="3" t="s">
        <v>98</v>
      </c>
    </row>
    <row r="4848" spans="1:11" x14ac:dyDescent="0.3">
      <c r="A4848" s="3" t="s">
        <v>82</v>
      </c>
      <c r="B4848" s="6">
        <v>6.8900000000000005E-4</v>
      </c>
      <c r="C4848" t="s">
        <v>65</v>
      </c>
      <c r="D4848" s="3" t="s">
        <v>14</v>
      </c>
      <c r="E4848" s="3"/>
      <c r="F4848" s="3" t="s">
        <v>15</v>
      </c>
      <c r="G4848" s="3"/>
      <c r="H4848" s="3"/>
      <c r="I4848" s="3"/>
      <c r="J4848" s="3"/>
      <c r="K4848" s="3" t="s">
        <v>84</v>
      </c>
    </row>
    <row r="4849" spans="1:11" x14ac:dyDescent="0.3">
      <c r="A4849" s="3" t="s">
        <v>99</v>
      </c>
      <c r="B4849" s="3">
        <v>3.3599999999999998E-2</v>
      </c>
      <c r="C4849" s="3" t="s">
        <v>65</v>
      </c>
      <c r="D4849" s="3" t="s">
        <v>100</v>
      </c>
      <c r="E4849" s="3"/>
      <c r="F4849" s="3" t="s">
        <v>15</v>
      </c>
      <c r="G4849" s="3"/>
      <c r="H4849" s="3"/>
      <c r="I4849" s="3"/>
      <c r="J4849" s="3"/>
      <c r="K4849" s="3" t="s">
        <v>101</v>
      </c>
    </row>
    <row r="4850" spans="1:11" x14ac:dyDescent="0.3">
      <c r="A4850" s="3" t="s">
        <v>102</v>
      </c>
      <c r="B4850" s="3">
        <v>3.2599999999999997E-2</v>
      </c>
      <c r="C4850" s="3" t="s">
        <v>51</v>
      </c>
      <c r="D4850" s="3" t="s">
        <v>100</v>
      </c>
      <c r="E4850" s="3"/>
      <c r="F4850" s="3" t="s">
        <v>15</v>
      </c>
      <c r="G4850" s="3"/>
      <c r="H4850" s="3"/>
      <c r="I4850" s="3"/>
      <c r="J4850" s="3"/>
      <c r="K4850" s="3" t="s">
        <v>103</v>
      </c>
    </row>
    <row r="4851" spans="1:11" x14ac:dyDescent="0.3">
      <c r="A4851" s="3" t="s">
        <v>107</v>
      </c>
      <c r="B4851" s="6">
        <v>-6.8899999999999999E-7</v>
      </c>
      <c r="C4851" s="3" t="s">
        <v>51</v>
      </c>
      <c r="D4851" s="3" t="s">
        <v>39</v>
      </c>
      <c r="E4851" s="3"/>
      <c r="F4851" s="3" t="s">
        <v>15</v>
      </c>
      <c r="G4851" s="3"/>
      <c r="H4851" s="3"/>
      <c r="I4851" s="3"/>
      <c r="J4851" s="3"/>
      <c r="K4851" s="3" t="s">
        <v>104</v>
      </c>
    </row>
    <row r="4852" spans="1:11" ht="15.6" x14ac:dyDescent="0.3">
      <c r="A4852" s="4"/>
      <c r="B4852" s="5"/>
      <c r="G4852" s="4"/>
    </row>
    <row r="4853" spans="1:11" ht="15.6" x14ac:dyDescent="0.3">
      <c r="A4853" s="1" t="s">
        <v>0</v>
      </c>
      <c r="B4853" s="1" t="s">
        <v>173</v>
      </c>
    </row>
    <row r="4854" spans="1:11" x14ac:dyDescent="0.3">
      <c r="A4854" t="s">
        <v>11</v>
      </c>
      <c r="B4854" t="s">
        <v>65</v>
      </c>
    </row>
    <row r="4855" spans="1:11" x14ac:dyDescent="0.3">
      <c r="A4855" t="s">
        <v>1</v>
      </c>
      <c r="B4855">
        <v>1</v>
      </c>
    </row>
    <row r="4856" spans="1:11" ht="15.6" x14ac:dyDescent="0.3">
      <c r="A4856" t="s">
        <v>2</v>
      </c>
      <c r="B4856" s="4" t="s">
        <v>153</v>
      </c>
    </row>
    <row r="4857" spans="1:11" x14ac:dyDescent="0.3">
      <c r="A4857" t="s">
        <v>4</v>
      </c>
      <c r="B4857" t="s">
        <v>5</v>
      </c>
    </row>
    <row r="4858" spans="1:11" x14ac:dyDescent="0.3">
      <c r="A4858" t="s">
        <v>6</v>
      </c>
      <c r="B4858" t="s">
        <v>14</v>
      </c>
    </row>
    <row r="4859" spans="1:11" ht="15.6" x14ac:dyDescent="0.3">
      <c r="A4859" s="1" t="s">
        <v>8</v>
      </c>
    </row>
    <row r="4860" spans="1:11" x14ac:dyDescent="0.3">
      <c r="A4860" t="s">
        <v>9</v>
      </c>
      <c r="B4860" t="s">
        <v>10</v>
      </c>
      <c r="C4860" t="s">
        <v>11</v>
      </c>
      <c r="D4860" t="s">
        <v>6</v>
      </c>
      <c r="E4860" t="s">
        <v>12</v>
      </c>
      <c r="F4860" t="s">
        <v>4</v>
      </c>
      <c r="G4860" t="s">
        <v>85</v>
      </c>
      <c r="H4860" t="s">
        <v>86</v>
      </c>
      <c r="I4860" t="s">
        <v>87</v>
      </c>
      <c r="J4860" t="s">
        <v>46</v>
      </c>
      <c r="K4860" t="s">
        <v>2</v>
      </c>
    </row>
    <row r="4861" spans="1:11" ht="15.6" x14ac:dyDescent="0.3">
      <c r="A4861" s="3" t="s">
        <v>173</v>
      </c>
      <c r="B4861" s="3">
        <v>1</v>
      </c>
      <c r="C4861" t="s">
        <v>65</v>
      </c>
      <c r="D4861" s="3" t="s">
        <v>14</v>
      </c>
      <c r="E4861" s="3"/>
      <c r="F4861" s="3" t="s">
        <v>21</v>
      </c>
      <c r="G4861" s="3"/>
      <c r="H4861" s="3"/>
      <c r="I4861" s="3">
        <v>100</v>
      </c>
      <c r="J4861" s="3" t="s">
        <v>88</v>
      </c>
      <c r="K4861" s="4" t="s">
        <v>154</v>
      </c>
    </row>
    <row r="4862" spans="1:11" x14ac:dyDescent="0.3">
      <c r="A4862" s="3" t="s">
        <v>133</v>
      </c>
      <c r="B4862" s="3">
        <v>1.00057</v>
      </c>
      <c r="C4862" t="s">
        <v>65</v>
      </c>
      <c r="D4862" s="3" t="s">
        <v>14</v>
      </c>
      <c r="E4862" s="3"/>
      <c r="F4862" s="3" t="s">
        <v>15</v>
      </c>
      <c r="G4862" s="3"/>
      <c r="H4862" s="3"/>
      <c r="I4862" s="3"/>
      <c r="J4862" s="3"/>
      <c r="K4862" s="3" t="s">
        <v>150</v>
      </c>
    </row>
    <row r="4863" spans="1:11" x14ac:dyDescent="0.3">
      <c r="A4863" t="s">
        <v>54</v>
      </c>
      <c r="B4863" s="3">
        <v>6.7000000000000002E-3</v>
      </c>
      <c r="C4863" t="s">
        <v>65</v>
      </c>
      <c r="D4863" s="3" t="s">
        <v>7</v>
      </c>
      <c r="E4863" s="3"/>
      <c r="F4863" s="3" t="s">
        <v>15</v>
      </c>
      <c r="G4863" s="3"/>
      <c r="H4863" s="3"/>
      <c r="I4863" s="3"/>
      <c r="J4863" s="3"/>
      <c r="K4863" s="3" t="s">
        <v>24</v>
      </c>
    </row>
    <row r="4864" spans="1:11" x14ac:dyDescent="0.3">
      <c r="A4864" s="3" t="s">
        <v>89</v>
      </c>
      <c r="B4864" s="3">
        <v>-1.6799999999999999E-4</v>
      </c>
      <c r="C4864" s="3" t="s">
        <v>51</v>
      </c>
      <c r="D4864" s="3" t="s">
        <v>14</v>
      </c>
      <c r="E4864" s="3"/>
      <c r="F4864" s="3" t="s">
        <v>15</v>
      </c>
      <c r="G4864" s="3"/>
      <c r="H4864" s="3"/>
      <c r="I4864" s="3"/>
      <c r="J4864" s="3"/>
      <c r="K4864" s="3" t="s">
        <v>90</v>
      </c>
    </row>
    <row r="4865" spans="1:11" x14ac:dyDescent="0.3">
      <c r="A4865" s="3" t="s">
        <v>91</v>
      </c>
      <c r="B4865" s="6">
        <v>5.8399999999999999E-4</v>
      </c>
      <c r="C4865" s="3" t="s">
        <v>51</v>
      </c>
      <c r="D4865" s="3" t="s">
        <v>17</v>
      </c>
      <c r="E4865" s="3"/>
      <c r="F4865" s="3" t="s">
        <v>15</v>
      </c>
      <c r="G4865" s="3"/>
      <c r="H4865" s="3"/>
      <c r="I4865" s="3"/>
      <c r="J4865" s="3"/>
      <c r="K4865" s="3" t="s">
        <v>92</v>
      </c>
    </row>
    <row r="4866" spans="1:11" x14ac:dyDescent="0.3">
      <c r="A4866" s="3" t="s">
        <v>93</v>
      </c>
      <c r="B4866" s="6">
        <v>2.5999999999999998E-10</v>
      </c>
      <c r="C4866" s="3" t="s">
        <v>51</v>
      </c>
      <c r="D4866" s="3" t="s">
        <v>6</v>
      </c>
      <c r="E4866" s="3"/>
      <c r="F4866" s="3" t="s">
        <v>15</v>
      </c>
      <c r="G4866" s="3"/>
      <c r="H4866" s="3"/>
      <c r="I4866" s="3"/>
      <c r="J4866" s="3"/>
      <c r="K4866" s="3" t="s">
        <v>94</v>
      </c>
    </row>
    <row r="4867" spans="1:11" x14ac:dyDescent="0.3">
      <c r="A4867" s="3" t="s">
        <v>95</v>
      </c>
      <c r="B4867" s="6">
        <v>-6.2700000000000001E-6</v>
      </c>
      <c r="C4867" s="3" t="s">
        <v>51</v>
      </c>
      <c r="D4867" s="3" t="s">
        <v>14</v>
      </c>
      <c r="E4867" s="3"/>
      <c r="F4867" s="3" t="s">
        <v>15</v>
      </c>
      <c r="G4867" s="3"/>
      <c r="H4867" s="3"/>
      <c r="I4867" s="3"/>
      <c r="J4867" s="3"/>
      <c r="K4867" s="3" t="s">
        <v>96</v>
      </c>
    </row>
    <row r="4868" spans="1:11" x14ac:dyDescent="0.3">
      <c r="A4868" s="3" t="s">
        <v>97</v>
      </c>
      <c r="B4868" s="6">
        <v>-7.4999999999999993E-5</v>
      </c>
      <c r="C4868" s="3" t="s">
        <v>51</v>
      </c>
      <c r="D4868" s="3" t="s">
        <v>39</v>
      </c>
      <c r="E4868" s="3"/>
      <c r="F4868" s="3" t="s">
        <v>15</v>
      </c>
      <c r="G4868" s="3"/>
      <c r="H4868" s="3"/>
      <c r="I4868" s="3"/>
      <c r="J4868" s="3"/>
      <c r="K4868" s="3" t="s">
        <v>98</v>
      </c>
    </row>
    <row r="4869" spans="1:11" x14ac:dyDescent="0.3">
      <c r="A4869" s="3" t="s">
        <v>82</v>
      </c>
      <c r="B4869" s="6">
        <v>6.8900000000000005E-4</v>
      </c>
      <c r="C4869" t="s">
        <v>65</v>
      </c>
      <c r="D4869" s="3" t="s">
        <v>14</v>
      </c>
      <c r="E4869" s="3"/>
      <c r="F4869" s="3" t="s">
        <v>15</v>
      </c>
      <c r="G4869" s="3"/>
      <c r="H4869" s="3"/>
      <c r="I4869" s="3"/>
      <c r="J4869" s="3"/>
      <c r="K4869" s="3" t="s">
        <v>84</v>
      </c>
    </row>
    <row r="4870" spans="1:11" x14ac:dyDescent="0.3">
      <c r="A4870" s="3" t="s">
        <v>99</v>
      </c>
      <c r="B4870" s="3">
        <v>3.3599999999999998E-2</v>
      </c>
      <c r="C4870" s="3" t="s">
        <v>65</v>
      </c>
      <c r="D4870" s="3" t="s">
        <v>100</v>
      </c>
      <c r="E4870" s="3"/>
      <c r="F4870" s="3" t="s">
        <v>15</v>
      </c>
      <c r="G4870" s="3"/>
      <c r="H4870" s="3"/>
      <c r="I4870" s="3"/>
      <c r="J4870" s="3"/>
      <c r="K4870" s="3" t="s">
        <v>101</v>
      </c>
    </row>
    <row r="4871" spans="1:11" x14ac:dyDescent="0.3">
      <c r="A4871" s="3" t="s">
        <v>102</v>
      </c>
      <c r="B4871" s="3">
        <v>3.2599999999999997E-2</v>
      </c>
      <c r="C4871" s="3" t="s">
        <v>51</v>
      </c>
      <c r="D4871" s="3" t="s">
        <v>100</v>
      </c>
      <c r="E4871" s="3"/>
      <c r="F4871" s="3" t="s">
        <v>15</v>
      </c>
      <c r="G4871" s="3"/>
      <c r="H4871" s="3"/>
      <c r="I4871" s="3"/>
      <c r="J4871" s="3"/>
      <c r="K4871" s="3" t="s">
        <v>103</v>
      </c>
    </row>
    <row r="4872" spans="1:11" x14ac:dyDescent="0.3">
      <c r="A4872" s="3" t="s">
        <v>107</v>
      </c>
      <c r="B4872" s="6">
        <v>-6.8899999999999999E-7</v>
      </c>
      <c r="C4872" s="3" t="s">
        <v>51</v>
      </c>
      <c r="D4872" s="3" t="s">
        <v>39</v>
      </c>
      <c r="E4872" s="3"/>
      <c r="F4872" s="3" t="s">
        <v>15</v>
      </c>
      <c r="G4872" s="3"/>
      <c r="H4872" s="3"/>
      <c r="I4872" s="3"/>
      <c r="J4872" s="3"/>
      <c r="K4872" s="3" t="s">
        <v>104</v>
      </c>
    </row>
    <row r="4873" spans="1:11" ht="15.6" x14ac:dyDescent="0.3">
      <c r="A4873" s="4"/>
      <c r="B4873" s="5"/>
      <c r="G4873" s="4"/>
    </row>
    <row r="4874" spans="1:11" ht="15.6" x14ac:dyDescent="0.3">
      <c r="A4874" s="1" t="s">
        <v>0</v>
      </c>
      <c r="B4874" s="1" t="s">
        <v>174</v>
      </c>
    </row>
    <row r="4875" spans="1:11" x14ac:dyDescent="0.3">
      <c r="A4875" t="s">
        <v>11</v>
      </c>
      <c r="B4875" t="s">
        <v>65</v>
      </c>
    </row>
    <row r="4876" spans="1:11" x14ac:dyDescent="0.3">
      <c r="A4876" t="s">
        <v>1</v>
      </c>
      <c r="B4876">
        <v>1</v>
      </c>
    </row>
    <row r="4877" spans="1:11" ht="15.6" x14ac:dyDescent="0.3">
      <c r="A4877" t="s">
        <v>2</v>
      </c>
      <c r="B4877" s="4" t="s">
        <v>106</v>
      </c>
    </row>
    <row r="4878" spans="1:11" x14ac:dyDescent="0.3">
      <c r="A4878" t="s">
        <v>4</v>
      </c>
      <c r="B4878" t="s">
        <v>5</v>
      </c>
    </row>
    <row r="4879" spans="1:11" x14ac:dyDescent="0.3">
      <c r="A4879" t="s">
        <v>6</v>
      </c>
      <c r="B4879" t="s">
        <v>14</v>
      </c>
    </row>
    <row r="4880" spans="1:11" ht="15.6" x14ac:dyDescent="0.3">
      <c r="A4880" s="1" t="s">
        <v>8</v>
      </c>
    </row>
    <row r="4881" spans="1:11" x14ac:dyDescent="0.3">
      <c r="A4881" t="s">
        <v>9</v>
      </c>
      <c r="B4881" t="s">
        <v>10</v>
      </c>
      <c r="C4881" t="s">
        <v>11</v>
      </c>
      <c r="D4881" t="s">
        <v>6</v>
      </c>
      <c r="E4881" t="s">
        <v>12</v>
      </c>
      <c r="F4881" t="s">
        <v>4</v>
      </c>
      <c r="G4881" t="s">
        <v>85</v>
      </c>
      <c r="H4881" t="s">
        <v>86</v>
      </c>
      <c r="I4881" t="s">
        <v>87</v>
      </c>
      <c r="J4881" t="s">
        <v>46</v>
      </c>
      <c r="K4881" t="s">
        <v>2</v>
      </c>
    </row>
    <row r="4882" spans="1:11" x14ac:dyDescent="0.3">
      <c r="A4882" s="3" t="s">
        <v>174</v>
      </c>
      <c r="B4882" s="3">
        <v>1</v>
      </c>
      <c r="C4882" t="s">
        <v>65</v>
      </c>
      <c r="D4882" s="3" t="s">
        <v>14</v>
      </c>
      <c r="E4882" s="3"/>
      <c r="F4882" s="3" t="s">
        <v>21</v>
      </c>
      <c r="G4882" s="3"/>
      <c r="H4882" s="3"/>
      <c r="I4882" s="3">
        <v>100</v>
      </c>
      <c r="J4882" s="3" t="s">
        <v>88</v>
      </c>
      <c r="K4882" s="3" t="s">
        <v>106</v>
      </c>
    </row>
    <row r="4883" spans="1:11" x14ac:dyDescent="0.3">
      <c r="A4883" s="3" t="s">
        <v>130</v>
      </c>
      <c r="B4883" s="3">
        <v>1.00057</v>
      </c>
      <c r="C4883" t="s">
        <v>65</v>
      </c>
      <c r="D4883" s="3" t="s">
        <v>14</v>
      </c>
      <c r="E4883" s="3"/>
      <c r="F4883" s="3" t="s">
        <v>15</v>
      </c>
      <c r="G4883" s="3"/>
      <c r="H4883" s="3"/>
      <c r="I4883" s="3"/>
      <c r="J4883" s="3"/>
      <c r="K4883" s="3" t="s">
        <v>148</v>
      </c>
    </row>
    <row r="4884" spans="1:11" x14ac:dyDescent="0.3">
      <c r="A4884" t="s">
        <v>54</v>
      </c>
      <c r="B4884" s="3">
        <v>6.7000000000000002E-3</v>
      </c>
      <c r="C4884" t="s">
        <v>65</v>
      </c>
      <c r="D4884" s="3" t="s">
        <v>7</v>
      </c>
      <c r="E4884" s="3"/>
      <c r="F4884" s="3" t="s">
        <v>15</v>
      </c>
      <c r="G4884" s="3"/>
      <c r="H4884" s="3"/>
      <c r="I4884" s="3"/>
      <c r="J4884" s="3"/>
      <c r="K4884" s="3" t="s">
        <v>24</v>
      </c>
    </row>
    <row r="4885" spans="1:11" x14ac:dyDescent="0.3">
      <c r="A4885" s="3" t="s">
        <v>89</v>
      </c>
      <c r="B4885" s="3">
        <v>-1.6799999999999999E-4</v>
      </c>
      <c r="C4885" s="3" t="s">
        <v>51</v>
      </c>
      <c r="D4885" s="3" t="s">
        <v>14</v>
      </c>
      <c r="E4885" s="3"/>
      <c r="F4885" s="3" t="s">
        <v>15</v>
      </c>
      <c r="G4885" s="3"/>
      <c r="H4885" s="3"/>
      <c r="I4885" s="3"/>
      <c r="J4885" s="3"/>
      <c r="K4885" s="3" t="s">
        <v>90</v>
      </c>
    </row>
    <row r="4886" spans="1:11" x14ac:dyDescent="0.3">
      <c r="A4886" s="3" t="s">
        <v>91</v>
      </c>
      <c r="B4886" s="6">
        <v>5.8399999999999999E-4</v>
      </c>
      <c r="C4886" s="3" t="s">
        <v>51</v>
      </c>
      <c r="D4886" s="3" t="s">
        <v>17</v>
      </c>
      <c r="E4886" s="3"/>
      <c r="F4886" s="3" t="s">
        <v>15</v>
      </c>
      <c r="G4886" s="3"/>
      <c r="H4886" s="3"/>
      <c r="I4886" s="3"/>
      <c r="J4886" s="3"/>
      <c r="K4886" s="3" t="s">
        <v>92</v>
      </c>
    </row>
    <row r="4887" spans="1:11" x14ac:dyDescent="0.3">
      <c r="A4887" s="3" t="s">
        <v>93</v>
      </c>
      <c r="B4887" s="6">
        <v>2.5999999999999998E-10</v>
      </c>
      <c r="C4887" s="3" t="s">
        <v>51</v>
      </c>
      <c r="D4887" s="3" t="s">
        <v>6</v>
      </c>
      <c r="E4887" s="3"/>
      <c r="F4887" s="3" t="s">
        <v>15</v>
      </c>
      <c r="G4887" s="3"/>
      <c r="H4887" s="3"/>
      <c r="I4887" s="3"/>
      <c r="J4887" s="3"/>
      <c r="K4887" s="3" t="s">
        <v>94</v>
      </c>
    </row>
    <row r="4888" spans="1:11" x14ac:dyDescent="0.3">
      <c r="A4888" s="3" t="s">
        <v>95</v>
      </c>
      <c r="B4888" s="6">
        <v>-6.2700000000000001E-6</v>
      </c>
      <c r="C4888" s="3" t="s">
        <v>51</v>
      </c>
      <c r="D4888" s="3" t="s">
        <v>14</v>
      </c>
      <c r="E4888" s="3"/>
      <c r="F4888" s="3" t="s">
        <v>15</v>
      </c>
      <c r="G4888" s="3"/>
      <c r="H4888" s="3"/>
      <c r="I4888" s="3"/>
      <c r="J4888" s="3"/>
      <c r="K4888" s="3" t="s">
        <v>96</v>
      </c>
    </row>
    <row r="4889" spans="1:11" x14ac:dyDescent="0.3">
      <c r="A4889" s="3" t="s">
        <v>97</v>
      </c>
      <c r="B4889" s="6">
        <v>-7.4999999999999993E-5</v>
      </c>
      <c r="C4889" s="3" t="s">
        <v>51</v>
      </c>
      <c r="D4889" s="3" t="s">
        <v>39</v>
      </c>
      <c r="E4889" s="3"/>
      <c r="F4889" s="3" t="s">
        <v>15</v>
      </c>
      <c r="G4889" s="3"/>
      <c r="H4889" s="3"/>
      <c r="I4889" s="3"/>
      <c r="J4889" s="3"/>
      <c r="K4889" s="3" t="s">
        <v>98</v>
      </c>
    </row>
    <row r="4890" spans="1:11" x14ac:dyDescent="0.3">
      <c r="A4890" s="3" t="s">
        <v>82</v>
      </c>
      <c r="B4890" s="6">
        <v>6.8900000000000005E-4</v>
      </c>
      <c r="C4890" t="s">
        <v>65</v>
      </c>
      <c r="D4890" s="3" t="s">
        <v>14</v>
      </c>
      <c r="E4890" s="3"/>
      <c r="F4890" s="3" t="s">
        <v>15</v>
      </c>
      <c r="G4890" s="3"/>
      <c r="H4890" s="3"/>
      <c r="I4890" s="3"/>
      <c r="J4890" s="3"/>
      <c r="K4890" s="3" t="s">
        <v>84</v>
      </c>
    </row>
    <row r="4891" spans="1:11" x14ac:dyDescent="0.3">
      <c r="A4891" s="3" t="s">
        <v>99</v>
      </c>
      <c r="B4891" s="3">
        <v>3.3599999999999998E-2</v>
      </c>
      <c r="C4891" s="3" t="s">
        <v>65</v>
      </c>
      <c r="D4891" s="3" t="s">
        <v>100</v>
      </c>
      <c r="E4891" s="3"/>
      <c r="F4891" s="3" t="s">
        <v>15</v>
      </c>
      <c r="G4891" s="3"/>
      <c r="H4891" s="3"/>
      <c r="I4891" s="3"/>
      <c r="J4891" s="3"/>
      <c r="K4891" s="3" t="s">
        <v>101</v>
      </c>
    </row>
    <row r="4892" spans="1:11" x14ac:dyDescent="0.3">
      <c r="A4892" s="3" t="s">
        <v>102</v>
      </c>
      <c r="B4892" s="3">
        <v>3.2599999999999997E-2</v>
      </c>
      <c r="C4892" s="3" t="s">
        <v>51</v>
      </c>
      <c r="D4892" s="3" t="s">
        <v>100</v>
      </c>
      <c r="E4892" s="3"/>
      <c r="F4892" s="3" t="s">
        <v>15</v>
      </c>
      <c r="G4892" s="3"/>
      <c r="H4892" s="3"/>
      <c r="I4892" s="3"/>
      <c r="J4892" s="3"/>
      <c r="K4892" s="3" t="s">
        <v>103</v>
      </c>
    </row>
    <row r="4893" spans="1:11" x14ac:dyDescent="0.3">
      <c r="A4893" s="3" t="s">
        <v>107</v>
      </c>
      <c r="B4893" s="6">
        <v>-6.8899999999999999E-7</v>
      </c>
      <c r="C4893" s="3" t="s">
        <v>51</v>
      </c>
      <c r="D4893" s="3" t="s">
        <v>39</v>
      </c>
      <c r="E4893" s="3"/>
      <c r="F4893" s="3" t="s">
        <v>15</v>
      </c>
      <c r="G4893" s="3"/>
      <c r="H4893" s="3"/>
      <c r="I4893" s="3"/>
      <c r="J4893" s="3"/>
      <c r="K4893" s="3" t="s">
        <v>104</v>
      </c>
    </row>
    <row r="4895" spans="1:11" ht="15.6" x14ac:dyDescent="0.3">
      <c r="A4895" s="1" t="s">
        <v>0</v>
      </c>
      <c r="B4895" s="1" t="s">
        <v>175</v>
      </c>
    </row>
    <row r="4896" spans="1:11" x14ac:dyDescent="0.3">
      <c r="A4896" t="s">
        <v>11</v>
      </c>
      <c r="B4896" t="s">
        <v>65</v>
      </c>
    </row>
    <row r="4897" spans="1:11" x14ac:dyDescent="0.3">
      <c r="A4897" t="s">
        <v>1</v>
      </c>
      <c r="B4897">
        <v>1</v>
      </c>
    </row>
    <row r="4898" spans="1:11" ht="15.6" x14ac:dyDescent="0.3">
      <c r="A4898" t="s">
        <v>2</v>
      </c>
      <c r="B4898" s="4" t="s">
        <v>105</v>
      </c>
    </row>
    <row r="4899" spans="1:11" x14ac:dyDescent="0.3">
      <c r="A4899" t="s">
        <v>4</v>
      </c>
      <c r="B4899" t="s">
        <v>5</v>
      </c>
    </row>
    <row r="4900" spans="1:11" x14ac:dyDescent="0.3">
      <c r="A4900" t="s">
        <v>6</v>
      </c>
      <c r="B4900" t="s">
        <v>14</v>
      </c>
    </row>
    <row r="4901" spans="1:11" ht="15.6" x14ac:dyDescent="0.3">
      <c r="A4901" s="1" t="s">
        <v>8</v>
      </c>
    </row>
    <row r="4902" spans="1:11" x14ac:dyDescent="0.3">
      <c r="A4902" t="s">
        <v>9</v>
      </c>
      <c r="B4902" t="s">
        <v>10</v>
      </c>
      <c r="C4902" t="s">
        <v>11</v>
      </c>
      <c r="D4902" t="s">
        <v>6</v>
      </c>
      <c r="E4902" t="s">
        <v>12</v>
      </c>
      <c r="F4902" t="s">
        <v>4</v>
      </c>
      <c r="G4902" t="s">
        <v>85</v>
      </c>
      <c r="H4902" t="s">
        <v>86</v>
      </c>
      <c r="I4902" t="s">
        <v>87</v>
      </c>
      <c r="J4902" t="s">
        <v>46</v>
      </c>
      <c r="K4902" t="s">
        <v>2</v>
      </c>
    </row>
    <row r="4903" spans="1:11" x14ac:dyDescent="0.3">
      <c r="A4903" s="3" t="s">
        <v>175</v>
      </c>
      <c r="B4903" s="3">
        <v>1</v>
      </c>
      <c r="C4903" t="s">
        <v>65</v>
      </c>
      <c r="D4903" s="3" t="s">
        <v>14</v>
      </c>
      <c r="E4903" s="3"/>
      <c r="F4903" s="3" t="s">
        <v>21</v>
      </c>
      <c r="G4903" s="3"/>
      <c r="H4903" s="3"/>
      <c r="I4903" s="3">
        <v>100</v>
      </c>
      <c r="J4903" s="3" t="s">
        <v>88</v>
      </c>
      <c r="K4903" s="3" t="s">
        <v>105</v>
      </c>
    </row>
    <row r="4904" spans="1:11" x14ac:dyDescent="0.3">
      <c r="A4904" s="3" t="s">
        <v>121</v>
      </c>
      <c r="B4904" s="3">
        <v>1.00057</v>
      </c>
      <c r="C4904" t="s">
        <v>65</v>
      </c>
      <c r="D4904" s="3" t="s">
        <v>14</v>
      </c>
      <c r="E4904" s="3"/>
      <c r="F4904" s="3" t="s">
        <v>15</v>
      </c>
      <c r="G4904" s="3"/>
      <c r="H4904" s="3"/>
      <c r="I4904" s="3"/>
      <c r="J4904" s="3"/>
      <c r="K4904" s="3" t="s">
        <v>80</v>
      </c>
    </row>
    <row r="4905" spans="1:11" x14ac:dyDescent="0.3">
      <c r="A4905" t="s">
        <v>54</v>
      </c>
      <c r="B4905" s="3">
        <v>6.7000000000000002E-3</v>
      </c>
      <c r="C4905" t="s">
        <v>65</v>
      </c>
      <c r="D4905" s="3" t="s">
        <v>7</v>
      </c>
      <c r="E4905" s="3"/>
      <c r="F4905" s="3" t="s">
        <v>15</v>
      </c>
      <c r="G4905" s="3"/>
      <c r="H4905" s="3"/>
      <c r="I4905" s="3"/>
      <c r="J4905" s="3"/>
      <c r="K4905" s="3" t="s">
        <v>24</v>
      </c>
    </row>
    <row r="4906" spans="1:11" x14ac:dyDescent="0.3">
      <c r="A4906" s="3" t="s">
        <v>89</v>
      </c>
      <c r="B4906" s="3">
        <v>-1.6799999999999999E-4</v>
      </c>
      <c r="C4906" s="3" t="s">
        <v>51</v>
      </c>
      <c r="D4906" s="3" t="s">
        <v>14</v>
      </c>
      <c r="E4906" s="3"/>
      <c r="F4906" s="3" t="s">
        <v>15</v>
      </c>
      <c r="G4906" s="3"/>
      <c r="H4906" s="3"/>
      <c r="I4906" s="3"/>
      <c r="J4906" s="3"/>
      <c r="K4906" s="3" t="s">
        <v>90</v>
      </c>
    </row>
    <row r="4907" spans="1:11" x14ac:dyDescent="0.3">
      <c r="A4907" s="3" t="s">
        <v>91</v>
      </c>
      <c r="B4907" s="6">
        <v>5.8399999999999999E-4</v>
      </c>
      <c r="C4907" s="3" t="s">
        <v>51</v>
      </c>
      <c r="D4907" s="3" t="s">
        <v>17</v>
      </c>
      <c r="E4907" s="3"/>
      <c r="F4907" s="3" t="s">
        <v>15</v>
      </c>
      <c r="G4907" s="3"/>
      <c r="H4907" s="3"/>
      <c r="I4907" s="3"/>
      <c r="J4907" s="3"/>
      <c r="K4907" s="3" t="s">
        <v>92</v>
      </c>
    </row>
    <row r="4908" spans="1:11" x14ac:dyDescent="0.3">
      <c r="A4908" s="3" t="s">
        <v>93</v>
      </c>
      <c r="B4908" s="6">
        <v>2.5999999999999998E-10</v>
      </c>
      <c r="C4908" s="3" t="s">
        <v>51</v>
      </c>
      <c r="D4908" s="3" t="s">
        <v>6</v>
      </c>
      <c r="E4908" s="3"/>
      <c r="F4908" s="3" t="s">
        <v>15</v>
      </c>
      <c r="G4908" s="3"/>
      <c r="H4908" s="3"/>
      <c r="I4908" s="3"/>
      <c r="J4908" s="3"/>
      <c r="K4908" s="3" t="s">
        <v>94</v>
      </c>
    </row>
    <row r="4909" spans="1:11" x14ac:dyDescent="0.3">
      <c r="A4909" s="3" t="s">
        <v>95</v>
      </c>
      <c r="B4909" s="6">
        <v>-6.2700000000000001E-6</v>
      </c>
      <c r="C4909" s="3" t="s">
        <v>51</v>
      </c>
      <c r="D4909" s="3" t="s">
        <v>14</v>
      </c>
      <c r="E4909" s="3"/>
      <c r="F4909" s="3" t="s">
        <v>15</v>
      </c>
      <c r="G4909" s="3"/>
      <c r="H4909" s="3"/>
      <c r="I4909" s="3"/>
      <c r="J4909" s="3"/>
      <c r="K4909" s="3" t="s">
        <v>96</v>
      </c>
    </row>
    <row r="4910" spans="1:11" x14ac:dyDescent="0.3">
      <c r="A4910" s="3" t="s">
        <v>97</v>
      </c>
      <c r="B4910" s="6">
        <v>-7.4999999999999993E-5</v>
      </c>
      <c r="C4910" s="3" t="s">
        <v>51</v>
      </c>
      <c r="D4910" s="3" t="s">
        <v>39</v>
      </c>
      <c r="E4910" s="3"/>
      <c r="F4910" s="3" t="s">
        <v>15</v>
      </c>
      <c r="G4910" s="3"/>
      <c r="H4910" s="3"/>
      <c r="I4910" s="3"/>
      <c r="J4910" s="3"/>
      <c r="K4910" s="3" t="s">
        <v>98</v>
      </c>
    </row>
    <row r="4911" spans="1:11" x14ac:dyDescent="0.3">
      <c r="A4911" s="3" t="s">
        <v>82</v>
      </c>
      <c r="B4911" s="6">
        <v>6.8900000000000005E-4</v>
      </c>
      <c r="C4911" t="s">
        <v>65</v>
      </c>
      <c r="D4911" s="3" t="s">
        <v>14</v>
      </c>
      <c r="E4911" s="3"/>
      <c r="F4911" s="3" t="s">
        <v>15</v>
      </c>
      <c r="G4911" s="3"/>
      <c r="H4911" s="3"/>
      <c r="I4911" s="3"/>
      <c r="J4911" s="3"/>
      <c r="K4911" s="3" t="s">
        <v>84</v>
      </c>
    </row>
    <row r="4912" spans="1:11" x14ac:dyDescent="0.3">
      <c r="A4912" s="3" t="s">
        <v>99</v>
      </c>
      <c r="B4912" s="3">
        <v>3.3599999999999998E-2</v>
      </c>
      <c r="C4912" s="3" t="s">
        <v>65</v>
      </c>
      <c r="D4912" s="3" t="s">
        <v>100</v>
      </c>
      <c r="E4912" s="3"/>
      <c r="F4912" s="3" t="s">
        <v>15</v>
      </c>
      <c r="G4912" s="3"/>
      <c r="H4912" s="3"/>
      <c r="I4912" s="3"/>
      <c r="J4912" s="3"/>
      <c r="K4912" s="3" t="s">
        <v>101</v>
      </c>
    </row>
    <row r="4913" spans="1:11" x14ac:dyDescent="0.3">
      <c r="A4913" s="3" t="s">
        <v>102</v>
      </c>
      <c r="B4913" s="3">
        <v>3.2599999999999997E-2</v>
      </c>
      <c r="C4913" s="3" t="s">
        <v>51</v>
      </c>
      <c r="D4913" s="3" t="s">
        <v>100</v>
      </c>
      <c r="E4913" s="3"/>
      <c r="F4913" s="3" t="s">
        <v>15</v>
      </c>
      <c r="G4913" s="3"/>
      <c r="H4913" s="3"/>
      <c r="I4913" s="3"/>
      <c r="J4913" s="3"/>
      <c r="K4913" s="3" t="s">
        <v>103</v>
      </c>
    </row>
    <row r="4914" spans="1:11" x14ac:dyDescent="0.3">
      <c r="A4914" s="3" t="s">
        <v>107</v>
      </c>
      <c r="B4914" s="6">
        <v>-6.8899999999999999E-7</v>
      </c>
      <c r="C4914" s="3" t="s">
        <v>51</v>
      </c>
      <c r="D4914" s="3" t="s">
        <v>39</v>
      </c>
      <c r="E4914" s="3"/>
      <c r="F4914" s="3" t="s">
        <v>15</v>
      </c>
      <c r="G4914" s="3"/>
      <c r="H4914" s="3"/>
      <c r="I4914" s="3"/>
      <c r="J4914" s="3"/>
      <c r="K4914" s="3" t="s">
        <v>104</v>
      </c>
    </row>
    <row r="4915" spans="1:11" ht="15.6" x14ac:dyDescent="0.3">
      <c r="A4915" s="4"/>
      <c r="B4915" s="5"/>
      <c r="G4915" s="4"/>
    </row>
    <row r="4916" spans="1:11" ht="15.6" x14ac:dyDescent="0.3">
      <c r="A4916" s="1" t="s">
        <v>0</v>
      </c>
      <c r="B4916" s="1" t="s">
        <v>176</v>
      </c>
    </row>
    <row r="4917" spans="1:11" x14ac:dyDescent="0.3">
      <c r="A4917" t="s">
        <v>11</v>
      </c>
      <c r="B4917" t="s">
        <v>65</v>
      </c>
    </row>
    <row r="4918" spans="1:11" x14ac:dyDescent="0.3">
      <c r="A4918" t="s">
        <v>1</v>
      </c>
      <c r="B4918">
        <v>1</v>
      </c>
    </row>
    <row r="4919" spans="1:11" ht="15.6" x14ac:dyDescent="0.3">
      <c r="A4919" t="s">
        <v>2</v>
      </c>
      <c r="B4919" s="4" t="s">
        <v>152</v>
      </c>
    </row>
    <row r="4920" spans="1:11" x14ac:dyDescent="0.3">
      <c r="A4920" t="s">
        <v>4</v>
      </c>
      <c r="B4920" t="s">
        <v>5</v>
      </c>
    </row>
    <row r="4921" spans="1:11" x14ac:dyDescent="0.3">
      <c r="A4921" t="s">
        <v>6</v>
      </c>
      <c r="B4921" t="s">
        <v>14</v>
      </c>
    </row>
    <row r="4922" spans="1:11" ht="15.6" x14ac:dyDescent="0.3">
      <c r="A4922" s="1" t="s">
        <v>8</v>
      </c>
    </row>
    <row r="4923" spans="1:11" x14ac:dyDescent="0.3">
      <c r="A4923" t="s">
        <v>9</v>
      </c>
      <c r="B4923" t="s">
        <v>10</v>
      </c>
      <c r="C4923" t="s">
        <v>11</v>
      </c>
      <c r="D4923" t="s">
        <v>6</v>
      </c>
      <c r="E4923" t="s">
        <v>12</v>
      </c>
      <c r="F4923" t="s">
        <v>4</v>
      </c>
      <c r="G4923" t="s">
        <v>85</v>
      </c>
      <c r="H4923" t="s">
        <v>86</v>
      </c>
      <c r="I4923" t="s">
        <v>87</v>
      </c>
      <c r="J4923" t="s">
        <v>46</v>
      </c>
      <c r="K4923" t="s">
        <v>2</v>
      </c>
    </row>
    <row r="4924" spans="1:11" ht="15.6" x14ac:dyDescent="0.3">
      <c r="A4924" s="3" t="s">
        <v>176</v>
      </c>
      <c r="B4924" s="3">
        <v>1</v>
      </c>
      <c r="C4924" t="s">
        <v>65</v>
      </c>
      <c r="D4924" s="3" t="s">
        <v>14</v>
      </c>
      <c r="E4924" s="3"/>
      <c r="F4924" s="3" t="s">
        <v>21</v>
      </c>
      <c r="G4924" s="3"/>
      <c r="H4924" s="3"/>
      <c r="I4924" s="3">
        <v>100</v>
      </c>
      <c r="J4924" s="3" t="s">
        <v>88</v>
      </c>
      <c r="K4924" s="4" t="s">
        <v>152</v>
      </c>
    </row>
    <row r="4925" spans="1:11" x14ac:dyDescent="0.3">
      <c r="A4925" s="3" t="s">
        <v>124</v>
      </c>
      <c r="B4925" s="3">
        <v>1.00057</v>
      </c>
      <c r="C4925" t="s">
        <v>65</v>
      </c>
      <c r="D4925" s="3" t="s">
        <v>14</v>
      </c>
      <c r="E4925" s="3"/>
      <c r="F4925" s="3" t="s">
        <v>15</v>
      </c>
      <c r="G4925" s="3"/>
      <c r="H4925" s="3"/>
      <c r="I4925" s="3"/>
      <c r="J4925" s="3"/>
      <c r="K4925" s="3" t="s">
        <v>149</v>
      </c>
    </row>
    <row r="4926" spans="1:11" x14ac:dyDescent="0.3">
      <c r="A4926" t="s">
        <v>54</v>
      </c>
      <c r="B4926" s="3">
        <v>6.7000000000000002E-3</v>
      </c>
      <c r="C4926" t="s">
        <v>65</v>
      </c>
      <c r="D4926" s="3" t="s">
        <v>7</v>
      </c>
      <c r="E4926" s="3"/>
      <c r="F4926" s="3" t="s">
        <v>15</v>
      </c>
      <c r="G4926" s="3"/>
      <c r="H4926" s="3"/>
      <c r="I4926" s="3"/>
      <c r="J4926" s="3"/>
      <c r="K4926" s="3" t="s">
        <v>24</v>
      </c>
    </row>
    <row r="4927" spans="1:11" x14ac:dyDescent="0.3">
      <c r="A4927" s="3" t="s">
        <v>89</v>
      </c>
      <c r="B4927" s="3">
        <v>-1.6799999999999999E-4</v>
      </c>
      <c r="C4927" s="3" t="s">
        <v>51</v>
      </c>
      <c r="D4927" s="3" t="s">
        <v>14</v>
      </c>
      <c r="E4927" s="3"/>
      <c r="F4927" s="3" t="s">
        <v>15</v>
      </c>
      <c r="G4927" s="3"/>
      <c r="H4927" s="3"/>
      <c r="I4927" s="3"/>
      <c r="J4927" s="3"/>
      <c r="K4927" s="3" t="s">
        <v>90</v>
      </c>
    </row>
    <row r="4928" spans="1:11" x14ac:dyDescent="0.3">
      <c r="A4928" s="3" t="s">
        <v>91</v>
      </c>
      <c r="B4928" s="6">
        <v>5.8399999999999999E-4</v>
      </c>
      <c r="C4928" s="3" t="s">
        <v>51</v>
      </c>
      <c r="D4928" s="3" t="s">
        <v>17</v>
      </c>
      <c r="E4928" s="3"/>
      <c r="F4928" s="3" t="s">
        <v>15</v>
      </c>
      <c r="G4928" s="3"/>
      <c r="H4928" s="3"/>
      <c r="I4928" s="3"/>
      <c r="J4928" s="3"/>
      <c r="K4928" s="3" t="s">
        <v>92</v>
      </c>
    </row>
    <row r="4929" spans="1:11" x14ac:dyDescent="0.3">
      <c r="A4929" s="3" t="s">
        <v>93</v>
      </c>
      <c r="B4929" s="6">
        <v>2.5999999999999998E-10</v>
      </c>
      <c r="C4929" s="3" t="s">
        <v>51</v>
      </c>
      <c r="D4929" s="3" t="s">
        <v>6</v>
      </c>
      <c r="E4929" s="3"/>
      <c r="F4929" s="3" t="s">
        <v>15</v>
      </c>
      <c r="G4929" s="3"/>
      <c r="H4929" s="3"/>
      <c r="I4929" s="3"/>
      <c r="J4929" s="3"/>
      <c r="K4929" s="3" t="s">
        <v>94</v>
      </c>
    </row>
    <row r="4930" spans="1:11" x14ac:dyDescent="0.3">
      <c r="A4930" s="3" t="s">
        <v>95</v>
      </c>
      <c r="B4930" s="6">
        <v>-6.2700000000000001E-6</v>
      </c>
      <c r="C4930" s="3" t="s">
        <v>51</v>
      </c>
      <c r="D4930" s="3" t="s">
        <v>14</v>
      </c>
      <c r="E4930" s="3"/>
      <c r="F4930" s="3" t="s">
        <v>15</v>
      </c>
      <c r="G4930" s="3"/>
      <c r="H4930" s="3"/>
      <c r="I4930" s="3"/>
      <c r="J4930" s="3"/>
      <c r="K4930" s="3" t="s">
        <v>96</v>
      </c>
    </row>
    <row r="4931" spans="1:11" x14ac:dyDescent="0.3">
      <c r="A4931" s="3" t="s">
        <v>97</v>
      </c>
      <c r="B4931" s="6">
        <v>-7.4999999999999993E-5</v>
      </c>
      <c r="C4931" s="3" t="s">
        <v>51</v>
      </c>
      <c r="D4931" s="3" t="s">
        <v>39</v>
      </c>
      <c r="E4931" s="3"/>
      <c r="F4931" s="3" t="s">
        <v>15</v>
      </c>
      <c r="G4931" s="3"/>
      <c r="H4931" s="3"/>
      <c r="I4931" s="3"/>
      <c r="J4931" s="3"/>
      <c r="K4931" s="3" t="s">
        <v>98</v>
      </c>
    </row>
    <row r="4932" spans="1:11" x14ac:dyDescent="0.3">
      <c r="A4932" s="3" t="s">
        <v>82</v>
      </c>
      <c r="B4932" s="6">
        <v>6.8900000000000005E-4</v>
      </c>
      <c r="C4932" t="s">
        <v>65</v>
      </c>
      <c r="D4932" s="3" t="s">
        <v>14</v>
      </c>
      <c r="E4932" s="3"/>
      <c r="F4932" s="3" t="s">
        <v>15</v>
      </c>
      <c r="G4932" s="3"/>
      <c r="H4932" s="3"/>
      <c r="I4932" s="3"/>
      <c r="J4932" s="3"/>
      <c r="K4932" s="3" t="s">
        <v>84</v>
      </c>
    </row>
    <row r="4933" spans="1:11" x14ac:dyDescent="0.3">
      <c r="A4933" s="3" t="s">
        <v>99</v>
      </c>
      <c r="B4933" s="3">
        <v>3.3599999999999998E-2</v>
      </c>
      <c r="C4933" s="3" t="s">
        <v>65</v>
      </c>
      <c r="D4933" s="3" t="s">
        <v>100</v>
      </c>
      <c r="E4933" s="3"/>
      <c r="F4933" s="3" t="s">
        <v>15</v>
      </c>
      <c r="G4933" s="3"/>
      <c r="H4933" s="3"/>
      <c r="I4933" s="3"/>
      <c r="J4933" s="3"/>
      <c r="K4933" s="3" t="s">
        <v>101</v>
      </c>
    </row>
    <row r="4934" spans="1:11" x14ac:dyDescent="0.3">
      <c r="A4934" s="3" t="s">
        <v>102</v>
      </c>
      <c r="B4934" s="3">
        <v>3.2599999999999997E-2</v>
      </c>
      <c r="C4934" s="3" t="s">
        <v>51</v>
      </c>
      <c r="D4934" s="3" t="s">
        <v>100</v>
      </c>
      <c r="E4934" s="3"/>
      <c r="F4934" s="3" t="s">
        <v>15</v>
      </c>
      <c r="G4934" s="3"/>
      <c r="H4934" s="3"/>
      <c r="I4934" s="3"/>
      <c r="J4934" s="3"/>
      <c r="K4934" s="3" t="s">
        <v>103</v>
      </c>
    </row>
    <row r="4935" spans="1:11" x14ac:dyDescent="0.3">
      <c r="A4935" s="3" t="s">
        <v>107</v>
      </c>
      <c r="B4935" s="6">
        <v>-6.8899999999999999E-7</v>
      </c>
      <c r="C4935" s="3" t="s">
        <v>51</v>
      </c>
      <c r="D4935" s="3" t="s">
        <v>39</v>
      </c>
      <c r="E4935" s="3"/>
      <c r="F4935" s="3" t="s">
        <v>15</v>
      </c>
      <c r="G4935" s="3"/>
      <c r="H4935" s="3"/>
      <c r="I4935" s="3"/>
      <c r="J4935" s="3"/>
      <c r="K4935" s="3" t="s">
        <v>104</v>
      </c>
    </row>
    <row r="4936" spans="1:11" ht="15.6" x14ac:dyDescent="0.3">
      <c r="A4936" s="4"/>
      <c r="B4936" s="5"/>
      <c r="G4936" s="4"/>
    </row>
    <row r="4937" spans="1:11" ht="15.6" x14ac:dyDescent="0.3">
      <c r="A4937" s="1" t="s">
        <v>0</v>
      </c>
      <c r="B4937" s="1" t="s">
        <v>177</v>
      </c>
    </row>
    <row r="4938" spans="1:11" x14ac:dyDescent="0.3">
      <c r="A4938" t="s">
        <v>11</v>
      </c>
      <c r="B4938" t="s">
        <v>65</v>
      </c>
    </row>
    <row r="4939" spans="1:11" x14ac:dyDescent="0.3">
      <c r="A4939" t="s">
        <v>1</v>
      </c>
      <c r="B4939">
        <v>1</v>
      </c>
    </row>
    <row r="4940" spans="1:11" ht="15.6" x14ac:dyDescent="0.3">
      <c r="A4940" t="s">
        <v>2</v>
      </c>
      <c r="B4940" s="4" t="s">
        <v>153</v>
      </c>
    </row>
    <row r="4941" spans="1:11" x14ac:dyDescent="0.3">
      <c r="A4941" t="s">
        <v>4</v>
      </c>
      <c r="B4941" t="s">
        <v>5</v>
      </c>
    </row>
    <row r="4942" spans="1:11" x14ac:dyDescent="0.3">
      <c r="A4942" t="s">
        <v>6</v>
      </c>
      <c r="B4942" t="s">
        <v>14</v>
      </c>
    </row>
    <row r="4943" spans="1:11" ht="15.6" x14ac:dyDescent="0.3">
      <c r="A4943" s="1" t="s">
        <v>8</v>
      </c>
    </row>
    <row r="4944" spans="1:11" x14ac:dyDescent="0.3">
      <c r="A4944" t="s">
        <v>9</v>
      </c>
      <c r="B4944" t="s">
        <v>10</v>
      </c>
      <c r="C4944" t="s">
        <v>11</v>
      </c>
      <c r="D4944" t="s">
        <v>6</v>
      </c>
      <c r="E4944" t="s">
        <v>12</v>
      </c>
      <c r="F4944" t="s">
        <v>4</v>
      </c>
      <c r="G4944" t="s">
        <v>85</v>
      </c>
      <c r="H4944" t="s">
        <v>86</v>
      </c>
      <c r="I4944" t="s">
        <v>87</v>
      </c>
      <c r="J4944" t="s">
        <v>46</v>
      </c>
      <c r="K4944" t="s">
        <v>2</v>
      </c>
    </row>
    <row r="4945" spans="1:11" ht="15.6" x14ac:dyDescent="0.3">
      <c r="A4945" s="3" t="s">
        <v>177</v>
      </c>
      <c r="B4945" s="3">
        <v>1</v>
      </c>
      <c r="C4945" t="s">
        <v>65</v>
      </c>
      <c r="D4945" s="3" t="s">
        <v>14</v>
      </c>
      <c r="E4945" s="3"/>
      <c r="F4945" s="3" t="s">
        <v>21</v>
      </c>
      <c r="G4945" s="3"/>
      <c r="H4945" s="3"/>
      <c r="I4945" s="3">
        <v>100</v>
      </c>
      <c r="J4945" s="3" t="s">
        <v>88</v>
      </c>
      <c r="K4945" s="4" t="s">
        <v>154</v>
      </c>
    </row>
    <row r="4946" spans="1:11" x14ac:dyDescent="0.3">
      <c r="A4946" s="3" t="s">
        <v>125</v>
      </c>
      <c r="B4946" s="3">
        <v>1.00057</v>
      </c>
      <c r="C4946" t="s">
        <v>65</v>
      </c>
      <c r="D4946" s="3" t="s">
        <v>14</v>
      </c>
      <c r="E4946" s="3"/>
      <c r="F4946" s="3" t="s">
        <v>15</v>
      </c>
      <c r="G4946" s="3"/>
      <c r="H4946" s="3"/>
      <c r="I4946" s="3"/>
      <c r="J4946" s="3"/>
      <c r="K4946" s="3" t="s">
        <v>150</v>
      </c>
    </row>
    <row r="4947" spans="1:11" x14ac:dyDescent="0.3">
      <c r="A4947" t="s">
        <v>54</v>
      </c>
      <c r="B4947" s="3">
        <v>6.7000000000000002E-3</v>
      </c>
      <c r="C4947" t="s">
        <v>65</v>
      </c>
      <c r="D4947" s="3" t="s">
        <v>7</v>
      </c>
      <c r="E4947" s="3"/>
      <c r="F4947" s="3" t="s">
        <v>15</v>
      </c>
      <c r="G4947" s="3"/>
      <c r="H4947" s="3"/>
      <c r="I4947" s="3"/>
      <c r="J4947" s="3"/>
      <c r="K4947" s="3" t="s">
        <v>24</v>
      </c>
    </row>
    <row r="4948" spans="1:11" x14ac:dyDescent="0.3">
      <c r="A4948" s="3" t="s">
        <v>89</v>
      </c>
      <c r="B4948" s="3">
        <v>-1.6799999999999999E-4</v>
      </c>
      <c r="C4948" s="3" t="s">
        <v>51</v>
      </c>
      <c r="D4948" s="3" t="s">
        <v>14</v>
      </c>
      <c r="E4948" s="3"/>
      <c r="F4948" s="3" t="s">
        <v>15</v>
      </c>
      <c r="G4948" s="3"/>
      <c r="H4948" s="3"/>
      <c r="I4948" s="3"/>
      <c r="J4948" s="3"/>
      <c r="K4948" s="3" t="s">
        <v>90</v>
      </c>
    </row>
    <row r="4949" spans="1:11" x14ac:dyDescent="0.3">
      <c r="A4949" s="3" t="s">
        <v>91</v>
      </c>
      <c r="B4949" s="6">
        <v>5.8399999999999999E-4</v>
      </c>
      <c r="C4949" s="3" t="s">
        <v>51</v>
      </c>
      <c r="D4949" s="3" t="s">
        <v>17</v>
      </c>
      <c r="E4949" s="3"/>
      <c r="F4949" s="3" t="s">
        <v>15</v>
      </c>
      <c r="G4949" s="3"/>
      <c r="H4949" s="3"/>
      <c r="I4949" s="3"/>
      <c r="J4949" s="3"/>
      <c r="K4949" s="3" t="s">
        <v>92</v>
      </c>
    </row>
    <row r="4950" spans="1:11" x14ac:dyDescent="0.3">
      <c r="A4950" s="3" t="s">
        <v>93</v>
      </c>
      <c r="B4950" s="6">
        <v>2.5999999999999998E-10</v>
      </c>
      <c r="C4950" s="3" t="s">
        <v>51</v>
      </c>
      <c r="D4950" s="3" t="s">
        <v>6</v>
      </c>
      <c r="E4950" s="3"/>
      <c r="F4950" s="3" t="s">
        <v>15</v>
      </c>
      <c r="G4950" s="3"/>
      <c r="H4950" s="3"/>
      <c r="I4950" s="3"/>
      <c r="J4950" s="3"/>
      <c r="K4950" s="3" t="s">
        <v>94</v>
      </c>
    </row>
    <row r="4951" spans="1:11" x14ac:dyDescent="0.3">
      <c r="A4951" s="3" t="s">
        <v>95</v>
      </c>
      <c r="B4951" s="6">
        <v>-6.2700000000000001E-6</v>
      </c>
      <c r="C4951" s="3" t="s">
        <v>51</v>
      </c>
      <c r="D4951" s="3" t="s">
        <v>14</v>
      </c>
      <c r="E4951" s="3"/>
      <c r="F4951" s="3" t="s">
        <v>15</v>
      </c>
      <c r="G4951" s="3"/>
      <c r="H4951" s="3"/>
      <c r="I4951" s="3"/>
      <c r="J4951" s="3"/>
      <c r="K4951" s="3" t="s">
        <v>96</v>
      </c>
    </row>
    <row r="4952" spans="1:11" x14ac:dyDescent="0.3">
      <c r="A4952" s="3" t="s">
        <v>97</v>
      </c>
      <c r="B4952" s="6">
        <v>-7.4999999999999993E-5</v>
      </c>
      <c r="C4952" s="3" t="s">
        <v>51</v>
      </c>
      <c r="D4952" s="3" t="s">
        <v>39</v>
      </c>
      <c r="E4952" s="3"/>
      <c r="F4952" s="3" t="s">
        <v>15</v>
      </c>
      <c r="G4952" s="3"/>
      <c r="H4952" s="3"/>
      <c r="I4952" s="3"/>
      <c r="J4952" s="3"/>
      <c r="K4952" s="3" t="s">
        <v>98</v>
      </c>
    </row>
    <row r="4953" spans="1:11" x14ac:dyDescent="0.3">
      <c r="A4953" s="3" t="s">
        <v>82</v>
      </c>
      <c r="B4953" s="6">
        <v>6.8900000000000005E-4</v>
      </c>
      <c r="C4953" t="s">
        <v>65</v>
      </c>
      <c r="D4953" s="3" t="s">
        <v>14</v>
      </c>
      <c r="E4953" s="3"/>
      <c r="F4953" s="3" t="s">
        <v>15</v>
      </c>
      <c r="G4953" s="3"/>
      <c r="H4953" s="3"/>
      <c r="I4953" s="3"/>
      <c r="J4953" s="3"/>
      <c r="K4953" s="3" t="s">
        <v>84</v>
      </c>
    </row>
    <row r="4954" spans="1:11" x14ac:dyDescent="0.3">
      <c r="A4954" s="3" t="s">
        <v>99</v>
      </c>
      <c r="B4954" s="3">
        <v>3.3599999999999998E-2</v>
      </c>
      <c r="C4954" s="3" t="s">
        <v>65</v>
      </c>
      <c r="D4954" s="3" t="s">
        <v>100</v>
      </c>
      <c r="E4954" s="3"/>
      <c r="F4954" s="3" t="s">
        <v>15</v>
      </c>
      <c r="G4954" s="3"/>
      <c r="H4954" s="3"/>
      <c r="I4954" s="3"/>
      <c r="J4954" s="3"/>
      <c r="K4954" s="3" t="s">
        <v>101</v>
      </c>
    </row>
    <row r="4955" spans="1:11" x14ac:dyDescent="0.3">
      <c r="A4955" s="3" t="s">
        <v>102</v>
      </c>
      <c r="B4955" s="3">
        <v>3.2599999999999997E-2</v>
      </c>
      <c r="C4955" s="3" t="s">
        <v>51</v>
      </c>
      <c r="D4955" s="3" t="s">
        <v>100</v>
      </c>
      <c r="E4955" s="3"/>
      <c r="F4955" s="3" t="s">
        <v>15</v>
      </c>
      <c r="G4955" s="3"/>
      <c r="H4955" s="3"/>
      <c r="I4955" s="3"/>
      <c r="J4955" s="3"/>
      <c r="K4955" s="3" t="s">
        <v>103</v>
      </c>
    </row>
    <row r="4956" spans="1:11" x14ac:dyDescent="0.3">
      <c r="A4956" s="3" t="s">
        <v>107</v>
      </c>
      <c r="B4956" s="6">
        <v>-6.8899999999999999E-7</v>
      </c>
      <c r="C4956" s="3" t="s">
        <v>51</v>
      </c>
      <c r="D4956" s="3" t="s">
        <v>39</v>
      </c>
      <c r="E4956" s="3"/>
      <c r="F4956" s="3" t="s">
        <v>15</v>
      </c>
      <c r="G4956" s="3"/>
      <c r="H4956" s="3"/>
      <c r="I4956" s="3"/>
      <c r="J4956" s="3"/>
      <c r="K4956" s="3" t="s">
        <v>104</v>
      </c>
    </row>
    <row r="4957" spans="1:11" ht="15.6" x14ac:dyDescent="0.3">
      <c r="A4957" s="4"/>
      <c r="B4957" s="5"/>
      <c r="G4957" s="4"/>
    </row>
    <row r="4958" spans="1:11" ht="15.6" x14ac:dyDescent="0.3">
      <c r="A4958" s="1" t="s">
        <v>0</v>
      </c>
      <c r="B4958" s="1" t="s">
        <v>178</v>
      </c>
    </row>
    <row r="4959" spans="1:11" x14ac:dyDescent="0.3">
      <c r="A4959" t="s">
        <v>11</v>
      </c>
      <c r="B4959" t="s">
        <v>65</v>
      </c>
    </row>
    <row r="4960" spans="1:11" x14ac:dyDescent="0.3">
      <c r="A4960" t="s">
        <v>1</v>
      </c>
      <c r="B4960">
        <v>1</v>
      </c>
    </row>
    <row r="4961" spans="1:11" ht="15.6" x14ac:dyDescent="0.3">
      <c r="A4961" t="s">
        <v>2</v>
      </c>
      <c r="B4961" s="4" t="s">
        <v>106</v>
      </c>
    </row>
    <row r="4962" spans="1:11" x14ac:dyDescent="0.3">
      <c r="A4962" t="s">
        <v>4</v>
      </c>
      <c r="B4962" t="s">
        <v>5</v>
      </c>
    </row>
    <row r="4963" spans="1:11" x14ac:dyDescent="0.3">
      <c r="A4963" t="s">
        <v>6</v>
      </c>
      <c r="B4963" t="s">
        <v>14</v>
      </c>
    </row>
    <row r="4964" spans="1:11" ht="15.6" x14ac:dyDescent="0.3">
      <c r="A4964" s="1" t="s">
        <v>8</v>
      </c>
    </row>
    <row r="4965" spans="1:11" x14ac:dyDescent="0.3">
      <c r="A4965" t="s">
        <v>9</v>
      </c>
      <c r="B4965" t="s">
        <v>10</v>
      </c>
      <c r="C4965" t="s">
        <v>11</v>
      </c>
      <c r="D4965" t="s">
        <v>6</v>
      </c>
      <c r="E4965" t="s">
        <v>12</v>
      </c>
      <c r="F4965" t="s">
        <v>4</v>
      </c>
      <c r="G4965" t="s">
        <v>85</v>
      </c>
      <c r="H4965" t="s">
        <v>86</v>
      </c>
      <c r="I4965" t="s">
        <v>87</v>
      </c>
      <c r="J4965" t="s">
        <v>46</v>
      </c>
      <c r="K4965" t="s">
        <v>2</v>
      </c>
    </row>
    <row r="4966" spans="1:11" x14ac:dyDescent="0.3">
      <c r="A4966" s="3" t="s">
        <v>178</v>
      </c>
      <c r="B4966" s="3">
        <v>1</v>
      </c>
      <c r="C4966" t="s">
        <v>65</v>
      </c>
      <c r="D4966" s="3" t="s">
        <v>14</v>
      </c>
      <c r="E4966" s="3"/>
      <c r="F4966" s="3" t="s">
        <v>21</v>
      </c>
      <c r="G4966" s="3"/>
      <c r="H4966" s="3"/>
      <c r="I4966" s="3">
        <v>100</v>
      </c>
      <c r="J4966" s="3" t="s">
        <v>88</v>
      </c>
      <c r="K4966" s="3" t="s">
        <v>106</v>
      </c>
    </row>
    <row r="4967" spans="1:11" x14ac:dyDescent="0.3">
      <c r="A4967" s="3" t="s">
        <v>108</v>
      </c>
      <c r="B4967" s="3">
        <v>1.00057</v>
      </c>
      <c r="C4967" t="s">
        <v>65</v>
      </c>
      <c r="D4967" s="3" t="s">
        <v>14</v>
      </c>
      <c r="E4967" s="3"/>
      <c r="F4967" s="3" t="s">
        <v>15</v>
      </c>
      <c r="G4967" s="3"/>
      <c r="H4967" s="3"/>
      <c r="I4967" s="3"/>
      <c r="J4967" s="3"/>
      <c r="K4967" s="3" t="s">
        <v>148</v>
      </c>
    </row>
    <row r="4968" spans="1:11" x14ac:dyDescent="0.3">
      <c r="A4968" t="s">
        <v>54</v>
      </c>
      <c r="B4968" s="3">
        <v>6.7000000000000002E-3</v>
      </c>
      <c r="C4968" t="s">
        <v>65</v>
      </c>
      <c r="D4968" s="3" t="s">
        <v>7</v>
      </c>
      <c r="E4968" s="3"/>
      <c r="F4968" s="3" t="s">
        <v>15</v>
      </c>
      <c r="G4968" s="3"/>
      <c r="H4968" s="3"/>
      <c r="I4968" s="3"/>
      <c r="J4968" s="3"/>
      <c r="K4968" s="3" t="s">
        <v>24</v>
      </c>
    </row>
    <row r="4969" spans="1:11" x14ac:dyDescent="0.3">
      <c r="A4969" s="3" t="s">
        <v>89</v>
      </c>
      <c r="B4969" s="3">
        <v>-1.6799999999999999E-4</v>
      </c>
      <c r="C4969" s="3" t="s">
        <v>51</v>
      </c>
      <c r="D4969" s="3" t="s">
        <v>14</v>
      </c>
      <c r="E4969" s="3"/>
      <c r="F4969" s="3" t="s">
        <v>15</v>
      </c>
      <c r="G4969" s="3"/>
      <c r="H4969" s="3"/>
      <c r="I4969" s="3"/>
      <c r="J4969" s="3"/>
      <c r="K4969" s="3" t="s">
        <v>90</v>
      </c>
    </row>
    <row r="4970" spans="1:11" x14ac:dyDescent="0.3">
      <c r="A4970" s="3" t="s">
        <v>91</v>
      </c>
      <c r="B4970" s="6">
        <v>5.8399999999999999E-4</v>
      </c>
      <c r="C4970" s="3" t="s">
        <v>51</v>
      </c>
      <c r="D4970" s="3" t="s">
        <v>17</v>
      </c>
      <c r="E4970" s="3"/>
      <c r="F4970" s="3" t="s">
        <v>15</v>
      </c>
      <c r="G4970" s="3"/>
      <c r="H4970" s="3"/>
      <c r="I4970" s="3"/>
      <c r="J4970" s="3"/>
      <c r="K4970" s="3" t="s">
        <v>92</v>
      </c>
    </row>
    <row r="4971" spans="1:11" x14ac:dyDescent="0.3">
      <c r="A4971" s="3" t="s">
        <v>93</v>
      </c>
      <c r="B4971" s="6">
        <v>2.5999999999999998E-10</v>
      </c>
      <c r="C4971" s="3" t="s">
        <v>51</v>
      </c>
      <c r="D4971" s="3" t="s">
        <v>6</v>
      </c>
      <c r="E4971" s="3"/>
      <c r="F4971" s="3" t="s">
        <v>15</v>
      </c>
      <c r="G4971" s="3"/>
      <c r="H4971" s="3"/>
      <c r="I4971" s="3"/>
      <c r="J4971" s="3"/>
      <c r="K4971" s="3" t="s">
        <v>94</v>
      </c>
    </row>
    <row r="4972" spans="1:11" x14ac:dyDescent="0.3">
      <c r="A4972" s="3" t="s">
        <v>95</v>
      </c>
      <c r="B4972" s="6">
        <v>-6.2700000000000001E-6</v>
      </c>
      <c r="C4972" s="3" t="s">
        <v>51</v>
      </c>
      <c r="D4972" s="3" t="s">
        <v>14</v>
      </c>
      <c r="E4972" s="3"/>
      <c r="F4972" s="3" t="s">
        <v>15</v>
      </c>
      <c r="G4972" s="3"/>
      <c r="H4972" s="3"/>
      <c r="I4972" s="3"/>
      <c r="J4972" s="3"/>
      <c r="K4972" s="3" t="s">
        <v>96</v>
      </c>
    </row>
    <row r="4973" spans="1:11" x14ac:dyDescent="0.3">
      <c r="A4973" s="3" t="s">
        <v>97</v>
      </c>
      <c r="B4973" s="6">
        <v>-7.4999999999999993E-5</v>
      </c>
      <c r="C4973" s="3" t="s">
        <v>51</v>
      </c>
      <c r="D4973" s="3" t="s">
        <v>39</v>
      </c>
      <c r="E4973" s="3"/>
      <c r="F4973" s="3" t="s">
        <v>15</v>
      </c>
      <c r="G4973" s="3"/>
      <c r="H4973" s="3"/>
      <c r="I4973" s="3"/>
      <c r="J4973" s="3"/>
      <c r="K4973" s="3" t="s">
        <v>98</v>
      </c>
    </row>
    <row r="4974" spans="1:11" x14ac:dyDescent="0.3">
      <c r="A4974" s="3" t="s">
        <v>82</v>
      </c>
      <c r="B4974" s="6">
        <v>6.8900000000000005E-4</v>
      </c>
      <c r="C4974" t="s">
        <v>65</v>
      </c>
      <c r="D4974" s="3" t="s">
        <v>14</v>
      </c>
      <c r="E4974" s="3"/>
      <c r="F4974" s="3" t="s">
        <v>15</v>
      </c>
      <c r="G4974" s="3"/>
      <c r="H4974" s="3"/>
      <c r="I4974" s="3"/>
      <c r="J4974" s="3"/>
      <c r="K4974" s="3" t="s">
        <v>84</v>
      </c>
    </row>
    <row r="4975" spans="1:11" x14ac:dyDescent="0.3">
      <c r="A4975" s="3" t="s">
        <v>99</v>
      </c>
      <c r="B4975" s="3">
        <v>3.3599999999999998E-2</v>
      </c>
      <c r="C4975" s="3" t="s">
        <v>65</v>
      </c>
      <c r="D4975" s="3" t="s">
        <v>100</v>
      </c>
      <c r="E4975" s="3"/>
      <c r="F4975" s="3" t="s">
        <v>15</v>
      </c>
      <c r="G4975" s="3"/>
      <c r="H4975" s="3"/>
      <c r="I4975" s="3"/>
      <c r="J4975" s="3"/>
      <c r="K4975" s="3" t="s">
        <v>101</v>
      </c>
    </row>
    <row r="4976" spans="1:11" x14ac:dyDescent="0.3">
      <c r="A4976" s="3" t="s">
        <v>102</v>
      </c>
      <c r="B4976" s="3">
        <v>3.2599999999999997E-2</v>
      </c>
      <c r="C4976" s="3" t="s">
        <v>51</v>
      </c>
      <c r="D4976" s="3" t="s">
        <v>100</v>
      </c>
      <c r="E4976" s="3"/>
      <c r="F4976" s="3" t="s">
        <v>15</v>
      </c>
      <c r="G4976" s="3"/>
      <c r="H4976" s="3"/>
      <c r="I4976" s="3"/>
      <c r="J4976" s="3"/>
      <c r="K4976" s="3" t="s">
        <v>103</v>
      </c>
    </row>
    <row r="4977" spans="1:11" x14ac:dyDescent="0.3">
      <c r="A4977" s="3" t="s">
        <v>107</v>
      </c>
      <c r="B4977" s="6">
        <v>-6.8899999999999999E-7</v>
      </c>
      <c r="C4977" s="3" t="s">
        <v>51</v>
      </c>
      <c r="D4977" s="3" t="s">
        <v>39</v>
      </c>
      <c r="E4977" s="3"/>
      <c r="F4977" s="3" t="s">
        <v>15</v>
      </c>
      <c r="G4977" s="3"/>
      <c r="H4977" s="3"/>
      <c r="I4977" s="3"/>
      <c r="J4977" s="3"/>
      <c r="K4977" s="3" t="s">
        <v>104</v>
      </c>
    </row>
    <row r="4980" spans="1:11" x14ac:dyDescent="0.3">
      <c r="A4980" s="2" t="s">
        <v>0</v>
      </c>
      <c r="B4980" s="2" t="s">
        <v>108</v>
      </c>
    </row>
    <row r="4981" spans="1:11" x14ac:dyDescent="0.3">
      <c r="A4981" t="s">
        <v>1</v>
      </c>
      <c r="B4981">
        <v>1</v>
      </c>
    </row>
    <row r="4982" spans="1:11" x14ac:dyDescent="0.3">
      <c r="A4982" t="s">
        <v>2</v>
      </c>
      <c r="B4982" s="3" t="s">
        <v>148</v>
      </c>
    </row>
    <row r="4983" spans="1:11" x14ac:dyDescent="0.3">
      <c r="A4983" t="s">
        <v>4</v>
      </c>
      <c r="B4983" t="s">
        <v>5</v>
      </c>
    </row>
    <row r="4984" spans="1:11" x14ac:dyDescent="0.3">
      <c r="A4984" t="s">
        <v>6</v>
      </c>
      <c r="B4984" t="s">
        <v>14</v>
      </c>
    </row>
    <row r="4985" spans="1:11" x14ac:dyDescent="0.3">
      <c r="A4985" t="s">
        <v>11</v>
      </c>
      <c r="B4985" t="s">
        <v>65</v>
      </c>
    </row>
    <row r="4986" spans="1:11" x14ac:dyDescent="0.3">
      <c r="A4986" t="s">
        <v>46</v>
      </c>
      <c r="B4986" t="s">
        <v>126</v>
      </c>
    </row>
    <row r="4987" spans="1:11" x14ac:dyDescent="0.3">
      <c r="A4987" t="s">
        <v>26</v>
      </c>
      <c r="B4987" s="7" t="s">
        <v>120</v>
      </c>
    </row>
    <row r="4988" spans="1:11" x14ac:dyDescent="0.3">
      <c r="A4988" s="2" t="s">
        <v>8</v>
      </c>
    </row>
    <row r="4989" spans="1:11" x14ac:dyDescent="0.3">
      <c r="A4989" s="2" t="s">
        <v>9</v>
      </c>
      <c r="B4989" s="2" t="s">
        <v>10</v>
      </c>
      <c r="C4989" s="2" t="s">
        <v>11</v>
      </c>
      <c r="D4989" s="2" t="s">
        <v>6</v>
      </c>
      <c r="E4989" s="2" t="s">
        <v>12</v>
      </c>
      <c r="F4989" s="2" t="s">
        <v>4</v>
      </c>
      <c r="G4989" s="2" t="s">
        <v>25</v>
      </c>
      <c r="H4989" s="2" t="s">
        <v>2</v>
      </c>
      <c r="I4989" s="2" t="s">
        <v>46</v>
      </c>
    </row>
    <row r="4990" spans="1:11" x14ac:dyDescent="0.3">
      <c r="A4990" s="3" t="s">
        <v>108</v>
      </c>
      <c r="B4990" s="3">
        <v>1</v>
      </c>
      <c r="C4990" t="s">
        <v>65</v>
      </c>
      <c r="D4990" t="s">
        <v>14</v>
      </c>
      <c r="E4990" s="2"/>
      <c r="F4990" s="3" t="s">
        <v>21</v>
      </c>
      <c r="G4990" t="s">
        <v>81</v>
      </c>
      <c r="H4990" s="3" t="s">
        <v>148</v>
      </c>
    </row>
    <row r="4991" spans="1:11" x14ac:dyDescent="0.3">
      <c r="A4991" t="s">
        <v>13</v>
      </c>
      <c r="B4991" s="5">
        <v>2.4500000000000002</v>
      </c>
      <c r="C4991" t="s">
        <v>65</v>
      </c>
      <c r="D4991" t="s">
        <v>14</v>
      </c>
      <c r="F4991" t="s">
        <v>15</v>
      </c>
      <c r="G4991" t="s">
        <v>81</v>
      </c>
      <c r="H4991" t="s">
        <v>16</v>
      </c>
    </row>
    <row r="4992" spans="1:11" x14ac:dyDescent="0.3">
      <c r="A4992" t="s">
        <v>78</v>
      </c>
      <c r="B4992" s="5">
        <v>0.86</v>
      </c>
      <c r="D4992" t="s">
        <v>14</v>
      </c>
      <c r="E4992" t="s">
        <v>18</v>
      </c>
      <c r="F4992" t="s">
        <v>19</v>
      </c>
      <c r="G4992" t="s">
        <v>27</v>
      </c>
      <c r="I4992" t="s">
        <v>110</v>
      </c>
    </row>
    <row r="4993" spans="1:9" x14ac:dyDescent="0.3">
      <c r="A4993" t="s">
        <v>109</v>
      </c>
      <c r="B4993" s="5">
        <f>(2.79*10)/1000*B4991</f>
        <v>6.8354999999999999E-2</v>
      </c>
      <c r="C4993" s="3" t="s">
        <v>51</v>
      </c>
      <c r="D4993" t="s">
        <v>17</v>
      </c>
      <c r="F4993" t="s">
        <v>15</v>
      </c>
      <c r="G4993" t="s">
        <v>28</v>
      </c>
      <c r="H4993" t="s">
        <v>52</v>
      </c>
      <c r="I4993" t="s">
        <v>111</v>
      </c>
    </row>
    <row r="4994" spans="1:9" x14ac:dyDescent="0.3">
      <c r="A4994" t="s">
        <v>54</v>
      </c>
      <c r="B4994" s="5">
        <f>30/1000*B4991</f>
        <v>7.3499999999999996E-2</v>
      </c>
      <c r="C4994" s="3" t="s">
        <v>65</v>
      </c>
      <c r="D4994" t="s">
        <v>7</v>
      </c>
      <c r="F4994" t="s">
        <v>15</v>
      </c>
      <c r="G4994" t="s">
        <v>28</v>
      </c>
      <c r="H4994" t="s">
        <v>24</v>
      </c>
    </row>
    <row r="4995" spans="1:9" x14ac:dyDescent="0.3">
      <c r="A4995" t="s">
        <v>82</v>
      </c>
      <c r="B4995" s="5">
        <f>12000/1000*B4991</f>
        <v>29.400000000000002</v>
      </c>
      <c r="C4995" t="s">
        <v>65</v>
      </c>
      <c r="D4995" t="s">
        <v>14</v>
      </c>
      <c r="F4995" t="s">
        <v>15</v>
      </c>
      <c r="G4995" t="s">
        <v>28</v>
      </c>
      <c r="H4995" t="s">
        <v>84</v>
      </c>
      <c r="I4995" t="s">
        <v>113</v>
      </c>
    </row>
    <row r="4996" spans="1:9" x14ac:dyDescent="0.3">
      <c r="A4996" t="s">
        <v>112</v>
      </c>
      <c r="B4996" s="5">
        <f>50/1000*B4991</f>
        <v>0.12250000000000001</v>
      </c>
      <c r="C4996" s="3" t="s">
        <v>51</v>
      </c>
      <c r="D4996" t="s">
        <v>14</v>
      </c>
      <c r="F4996" t="s">
        <v>15</v>
      </c>
      <c r="G4996" t="s">
        <v>28</v>
      </c>
      <c r="H4996" t="s">
        <v>115</v>
      </c>
      <c r="I4996" t="s">
        <v>114</v>
      </c>
    </row>
    <row r="4997" spans="1:9" ht="15.6" x14ac:dyDescent="0.3">
      <c r="A4997" s="4" t="s">
        <v>62</v>
      </c>
      <c r="B4997" s="5">
        <f>4/1000*B4991</f>
        <v>9.8000000000000014E-3</v>
      </c>
      <c r="C4997" t="s">
        <v>65</v>
      </c>
      <c r="D4997" t="s">
        <v>14</v>
      </c>
      <c r="F4997" t="s">
        <v>15</v>
      </c>
      <c r="G4997" t="s">
        <v>28</v>
      </c>
      <c r="H4997" s="4" t="s">
        <v>62</v>
      </c>
      <c r="I4997" t="s">
        <v>116</v>
      </c>
    </row>
    <row r="4998" spans="1:9" x14ac:dyDescent="0.3">
      <c r="A4998" t="s">
        <v>117</v>
      </c>
      <c r="B4998" s="5">
        <f>45*1.25/1000*B4991</f>
        <v>0.1378125</v>
      </c>
      <c r="C4998" s="3" t="s">
        <v>51</v>
      </c>
      <c r="D4998" t="s">
        <v>14</v>
      </c>
      <c r="F4998" t="s">
        <v>15</v>
      </c>
      <c r="G4998" t="s">
        <v>28</v>
      </c>
      <c r="H4998" t="s">
        <v>118</v>
      </c>
      <c r="I4998" t="s">
        <v>119</v>
      </c>
    </row>
    <row r="5000" spans="1:9" x14ac:dyDescent="0.3">
      <c r="A5000" s="2" t="s">
        <v>0</v>
      </c>
      <c r="B5000" s="2" t="s">
        <v>121</v>
      </c>
    </row>
    <row r="5001" spans="1:9" x14ac:dyDescent="0.3">
      <c r="A5001" t="s">
        <v>1</v>
      </c>
      <c r="B5001">
        <v>1</v>
      </c>
    </row>
    <row r="5002" spans="1:9" x14ac:dyDescent="0.3">
      <c r="A5002" t="s">
        <v>2</v>
      </c>
      <c r="B5002" s="3" t="s">
        <v>80</v>
      </c>
    </row>
    <row r="5003" spans="1:9" x14ac:dyDescent="0.3">
      <c r="A5003" t="s">
        <v>4</v>
      </c>
      <c r="B5003" t="s">
        <v>5</v>
      </c>
    </row>
    <row r="5004" spans="1:9" x14ac:dyDescent="0.3">
      <c r="A5004" t="s">
        <v>6</v>
      </c>
      <c r="B5004" t="s">
        <v>14</v>
      </c>
    </row>
    <row r="5005" spans="1:9" x14ac:dyDescent="0.3">
      <c r="A5005" t="s">
        <v>11</v>
      </c>
      <c r="B5005" t="s">
        <v>65</v>
      </c>
    </row>
    <row r="5006" spans="1:9" x14ac:dyDescent="0.3">
      <c r="A5006" t="s">
        <v>46</v>
      </c>
      <c r="B5006" t="s">
        <v>127</v>
      </c>
    </row>
    <row r="5007" spans="1:9" x14ac:dyDescent="0.3">
      <c r="A5007" t="s">
        <v>26</v>
      </c>
      <c r="B5007" s="7" t="s">
        <v>120</v>
      </c>
    </row>
    <row r="5008" spans="1:9" x14ac:dyDescent="0.3">
      <c r="A5008" s="2" t="s">
        <v>8</v>
      </c>
    </row>
    <row r="5009" spans="1:9" x14ac:dyDescent="0.3">
      <c r="A5009" s="2" t="s">
        <v>9</v>
      </c>
      <c r="B5009" s="2" t="s">
        <v>10</v>
      </c>
      <c r="C5009" s="2" t="s">
        <v>11</v>
      </c>
      <c r="D5009" s="2" t="s">
        <v>6</v>
      </c>
      <c r="E5009" s="2" t="s">
        <v>12</v>
      </c>
      <c r="F5009" s="2" t="s">
        <v>4</v>
      </c>
      <c r="G5009" s="2" t="s">
        <v>25</v>
      </c>
      <c r="H5009" s="2" t="s">
        <v>2</v>
      </c>
      <c r="I5009" s="2" t="s">
        <v>46</v>
      </c>
    </row>
    <row r="5010" spans="1:9" x14ac:dyDescent="0.3">
      <c r="A5010" s="3" t="s">
        <v>121</v>
      </c>
      <c r="B5010" s="3">
        <v>1</v>
      </c>
      <c r="C5010" t="s">
        <v>65</v>
      </c>
      <c r="D5010" t="s">
        <v>14</v>
      </c>
      <c r="E5010" s="2"/>
      <c r="F5010" s="3" t="s">
        <v>21</v>
      </c>
      <c r="G5010" t="s">
        <v>81</v>
      </c>
      <c r="H5010" s="3" t="s">
        <v>80</v>
      </c>
    </row>
    <row r="5011" spans="1:9" x14ac:dyDescent="0.3">
      <c r="A5011" t="s">
        <v>13</v>
      </c>
      <c r="B5011" s="5">
        <v>2.34</v>
      </c>
      <c r="C5011" t="s">
        <v>65</v>
      </c>
      <c r="D5011" t="s">
        <v>14</v>
      </c>
      <c r="F5011" t="s">
        <v>15</v>
      </c>
      <c r="G5011" t="s">
        <v>81</v>
      </c>
      <c r="H5011" t="s">
        <v>16</v>
      </c>
    </row>
    <row r="5012" spans="1:9" x14ac:dyDescent="0.3">
      <c r="A5012" t="s">
        <v>78</v>
      </c>
      <c r="B5012" s="5">
        <v>0.46</v>
      </c>
      <c r="D5012" t="s">
        <v>14</v>
      </c>
      <c r="E5012" t="s">
        <v>18</v>
      </c>
      <c r="F5012" t="s">
        <v>19</v>
      </c>
      <c r="G5012" t="s">
        <v>27</v>
      </c>
      <c r="I5012" t="s">
        <v>110</v>
      </c>
    </row>
    <row r="5013" spans="1:9" x14ac:dyDescent="0.3">
      <c r="A5013" t="s">
        <v>109</v>
      </c>
      <c r="B5013" s="5">
        <f>(2.79*10)/1000*B5011</f>
        <v>6.5285999999999997E-2</v>
      </c>
      <c r="C5013" s="3" t="s">
        <v>51</v>
      </c>
      <c r="D5013" t="s">
        <v>17</v>
      </c>
      <c r="F5013" t="s">
        <v>15</v>
      </c>
      <c r="G5013" t="s">
        <v>28</v>
      </c>
      <c r="H5013" t="s">
        <v>52</v>
      </c>
      <c r="I5013" t="s">
        <v>111</v>
      </c>
    </row>
    <row r="5014" spans="1:9" x14ac:dyDescent="0.3">
      <c r="A5014" t="s">
        <v>54</v>
      </c>
      <c r="B5014" s="5">
        <f>30/1000*B5011</f>
        <v>7.0199999999999999E-2</v>
      </c>
      <c r="C5014" s="3" t="s">
        <v>65</v>
      </c>
      <c r="D5014" t="s">
        <v>7</v>
      </c>
      <c r="F5014" t="s">
        <v>15</v>
      </c>
      <c r="G5014" t="s">
        <v>28</v>
      </c>
      <c r="H5014" t="s">
        <v>24</v>
      </c>
    </row>
    <row r="5015" spans="1:9" x14ac:dyDescent="0.3">
      <c r="A5015" t="s">
        <v>82</v>
      </c>
      <c r="B5015" s="5">
        <f>12000/1000*B5011</f>
        <v>28.08</v>
      </c>
      <c r="C5015" t="s">
        <v>65</v>
      </c>
      <c r="D5015" t="s">
        <v>14</v>
      </c>
      <c r="F5015" t="s">
        <v>15</v>
      </c>
      <c r="G5015" t="s">
        <v>28</v>
      </c>
      <c r="H5015" t="s">
        <v>84</v>
      </c>
      <c r="I5015" t="s">
        <v>113</v>
      </c>
    </row>
    <row r="5016" spans="1:9" x14ac:dyDescent="0.3">
      <c r="A5016" t="s">
        <v>112</v>
      </c>
      <c r="B5016" s="5">
        <f>50/1000*B5011</f>
        <v>0.11699999999999999</v>
      </c>
      <c r="C5016" s="3" t="s">
        <v>51</v>
      </c>
      <c r="D5016" t="s">
        <v>14</v>
      </c>
      <c r="F5016" t="s">
        <v>15</v>
      </c>
      <c r="G5016" t="s">
        <v>28</v>
      </c>
      <c r="H5016" t="s">
        <v>115</v>
      </c>
      <c r="I5016" t="s">
        <v>114</v>
      </c>
    </row>
    <row r="5017" spans="1:9" ht="15.6" x14ac:dyDescent="0.3">
      <c r="A5017" s="4" t="s">
        <v>62</v>
      </c>
      <c r="B5017" s="5">
        <f>4/1000*B5011</f>
        <v>9.3600000000000003E-3</v>
      </c>
      <c r="C5017" t="s">
        <v>65</v>
      </c>
      <c r="D5017" t="s">
        <v>14</v>
      </c>
      <c r="F5017" t="s">
        <v>15</v>
      </c>
      <c r="G5017" t="s">
        <v>28</v>
      </c>
      <c r="H5017" s="4" t="s">
        <v>62</v>
      </c>
      <c r="I5017" t="s">
        <v>122</v>
      </c>
    </row>
    <row r="5018" spans="1:9" x14ac:dyDescent="0.3">
      <c r="A5018" t="s">
        <v>117</v>
      </c>
      <c r="B5018" s="5">
        <f>45*1.25/1000*B5011</f>
        <v>0.13162499999999999</v>
      </c>
      <c r="C5018" s="3" t="s">
        <v>51</v>
      </c>
      <c r="D5018" t="s">
        <v>14</v>
      </c>
      <c r="F5018" t="s">
        <v>15</v>
      </c>
      <c r="G5018" t="s">
        <v>28</v>
      </c>
      <c r="H5018" t="s">
        <v>118</v>
      </c>
      <c r="I5018" t="s">
        <v>123</v>
      </c>
    </row>
    <row r="5019" spans="1:9" x14ac:dyDescent="0.3">
      <c r="B5019" s="5"/>
    </row>
    <row r="5020" spans="1:9" x14ac:dyDescent="0.3">
      <c r="A5020" s="2" t="s">
        <v>0</v>
      </c>
      <c r="B5020" s="2" t="s">
        <v>124</v>
      </c>
    </row>
    <row r="5021" spans="1:9" x14ac:dyDescent="0.3">
      <c r="A5021" t="s">
        <v>1</v>
      </c>
      <c r="B5021">
        <v>1</v>
      </c>
    </row>
    <row r="5022" spans="1:9" x14ac:dyDescent="0.3">
      <c r="A5022" t="s">
        <v>2</v>
      </c>
      <c r="B5022" s="3" t="s">
        <v>149</v>
      </c>
    </row>
    <row r="5023" spans="1:9" x14ac:dyDescent="0.3">
      <c r="A5023" t="s">
        <v>4</v>
      </c>
      <c r="B5023" t="s">
        <v>5</v>
      </c>
    </row>
    <row r="5024" spans="1:9" x14ac:dyDescent="0.3">
      <c r="A5024" t="s">
        <v>6</v>
      </c>
      <c r="B5024" t="s">
        <v>14</v>
      </c>
    </row>
    <row r="5025" spans="1:9" x14ac:dyDescent="0.3">
      <c r="A5025" t="s">
        <v>11</v>
      </c>
      <c r="B5025" t="s">
        <v>65</v>
      </c>
    </row>
    <row r="5026" spans="1:9" x14ac:dyDescent="0.3">
      <c r="A5026" t="s">
        <v>46</v>
      </c>
      <c r="B5026" t="s">
        <v>128</v>
      </c>
    </row>
    <row r="5027" spans="1:9" x14ac:dyDescent="0.3">
      <c r="A5027" t="s">
        <v>26</v>
      </c>
      <c r="B5027" s="7" t="s">
        <v>120</v>
      </c>
    </row>
    <row r="5028" spans="1:9" x14ac:dyDescent="0.3">
      <c r="A5028" s="2" t="s">
        <v>8</v>
      </c>
    </row>
    <row r="5029" spans="1:9" x14ac:dyDescent="0.3">
      <c r="A5029" s="2" t="s">
        <v>9</v>
      </c>
      <c r="B5029" s="2" t="s">
        <v>10</v>
      </c>
      <c r="C5029" s="2" t="s">
        <v>11</v>
      </c>
      <c r="D5029" s="2" t="s">
        <v>6</v>
      </c>
      <c r="E5029" s="2" t="s">
        <v>12</v>
      </c>
      <c r="F5029" s="2" t="s">
        <v>4</v>
      </c>
      <c r="G5029" s="2" t="s">
        <v>25</v>
      </c>
      <c r="H5029" s="2" t="s">
        <v>2</v>
      </c>
      <c r="I5029" s="2" t="s">
        <v>46</v>
      </c>
    </row>
    <row r="5030" spans="1:9" x14ac:dyDescent="0.3">
      <c r="A5030" s="3" t="s">
        <v>124</v>
      </c>
      <c r="B5030" s="3">
        <v>1</v>
      </c>
      <c r="C5030" t="s">
        <v>65</v>
      </c>
      <c r="D5030" t="s">
        <v>14</v>
      </c>
      <c r="E5030" s="2"/>
      <c r="F5030" s="3" t="s">
        <v>21</v>
      </c>
      <c r="G5030" t="s">
        <v>81</v>
      </c>
      <c r="H5030" s="3" t="s">
        <v>149</v>
      </c>
    </row>
    <row r="5031" spans="1:9" x14ac:dyDescent="0.3">
      <c r="A5031" t="s">
        <v>13</v>
      </c>
      <c r="B5031" s="5">
        <v>2.29</v>
      </c>
      <c r="C5031" t="s">
        <v>65</v>
      </c>
      <c r="D5031" t="s">
        <v>14</v>
      </c>
      <c r="F5031" t="s">
        <v>15</v>
      </c>
      <c r="G5031" t="s">
        <v>81</v>
      </c>
      <c r="H5031" t="s">
        <v>16</v>
      </c>
    </row>
    <row r="5032" spans="1:9" x14ac:dyDescent="0.3">
      <c r="A5032" t="s">
        <v>78</v>
      </c>
      <c r="B5032" s="5">
        <v>0.43</v>
      </c>
      <c r="D5032" t="s">
        <v>14</v>
      </c>
      <c r="E5032" t="s">
        <v>18</v>
      </c>
      <c r="F5032" t="s">
        <v>19</v>
      </c>
      <c r="G5032" t="s">
        <v>27</v>
      </c>
      <c r="I5032" t="s">
        <v>110</v>
      </c>
    </row>
    <row r="5033" spans="1:9" x14ac:dyDescent="0.3">
      <c r="A5033" t="s">
        <v>109</v>
      </c>
      <c r="B5033" s="5">
        <f>(2.79*10)/1000*B5031</f>
        <v>6.3890999999999989E-2</v>
      </c>
      <c r="C5033" s="3" t="s">
        <v>51</v>
      </c>
      <c r="D5033" t="s">
        <v>17</v>
      </c>
      <c r="F5033" t="s">
        <v>15</v>
      </c>
      <c r="G5033" t="s">
        <v>28</v>
      </c>
      <c r="H5033" t="s">
        <v>52</v>
      </c>
      <c r="I5033" t="s">
        <v>111</v>
      </c>
    </row>
    <row r="5034" spans="1:9" x14ac:dyDescent="0.3">
      <c r="A5034" t="s">
        <v>54</v>
      </c>
      <c r="B5034" s="5">
        <f>30/1000*B5031</f>
        <v>6.8699999999999997E-2</v>
      </c>
      <c r="C5034" s="3" t="s">
        <v>65</v>
      </c>
      <c r="D5034" t="s">
        <v>7</v>
      </c>
      <c r="F5034" t="s">
        <v>15</v>
      </c>
      <c r="G5034" t="s">
        <v>28</v>
      </c>
      <c r="H5034" t="s">
        <v>24</v>
      </c>
    </row>
    <row r="5035" spans="1:9" x14ac:dyDescent="0.3">
      <c r="A5035" t="s">
        <v>82</v>
      </c>
      <c r="B5035" s="5">
        <f>12000/1000*B5031</f>
        <v>27.48</v>
      </c>
      <c r="C5035" t="s">
        <v>65</v>
      </c>
      <c r="D5035" t="s">
        <v>14</v>
      </c>
      <c r="F5035" t="s">
        <v>15</v>
      </c>
      <c r="G5035" t="s">
        <v>28</v>
      </c>
      <c r="H5035" t="s">
        <v>84</v>
      </c>
      <c r="I5035" t="s">
        <v>113</v>
      </c>
    </row>
    <row r="5036" spans="1:9" x14ac:dyDescent="0.3">
      <c r="A5036" t="s">
        <v>112</v>
      </c>
      <c r="B5036" s="5">
        <f>50/1000*B5031</f>
        <v>0.1145</v>
      </c>
      <c r="C5036" s="3" t="s">
        <v>51</v>
      </c>
      <c r="D5036" t="s">
        <v>14</v>
      </c>
      <c r="F5036" t="s">
        <v>15</v>
      </c>
      <c r="G5036" t="s">
        <v>28</v>
      </c>
      <c r="H5036" t="s">
        <v>115</v>
      </c>
      <c r="I5036" t="s">
        <v>114</v>
      </c>
    </row>
    <row r="5037" spans="1:9" ht="15.6" x14ac:dyDescent="0.3">
      <c r="A5037" s="4" t="s">
        <v>62</v>
      </c>
      <c r="B5037" s="5">
        <f>4/1000*B5031</f>
        <v>9.1599999999999997E-3</v>
      </c>
      <c r="C5037" t="s">
        <v>65</v>
      </c>
      <c r="D5037" t="s">
        <v>14</v>
      </c>
      <c r="F5037" t="s">
        <v>15</v>
      </c>
      <c r="G5037" t="s">
        <v>28</v>
      </c>
      <c r="H5037" s="4" t="s">
        <v>62</v>
      </c>
      <c r="I5037" t="s">
        <v>122</v>
      </c>
    </row>
    <row r="5038" spans="1:9" x14ac:dyDescent="0.3">
      <c r="A5038" t="s">
        <v>117</v>
      </c>
      <c r="B5038" s="5">
        <f>45*1.25/1000*B5031</f>
        <v>0.1288125</v>
      </c>
      <c r="C5038" s="3" t="s">
        <v>51</v>
      </c>
      <c r="D5038" t="s">
        <v>14</v>
      </c>
      <c r="F5038" t="s">
        <v>15</v>
      </c>
      <c r="G5038" t="s">
        <v>28</v>
      </c>
      <c r="H5038" t="s">
        <v>118</v>
      </c>
      <c r="I5038" t="s">
        <v>123</v>
      </c>
    </row>
    <row r="5039" spans="1:9" x14ac:dyDescent="0.3">
      <c r="B5039" s="5"/>
    </row>
    <row r="5040" spans="1:9" x14ac:dyDescent="0.3">
      <c r="A5040" s="2" t="s">
        <v>0</v>
      </c>
      <c r="B5040" s="2" t="s">
        <v>125</v>
      </c>
    </row>
    <row r="5041" spans="1:9" x14ac:dyDescent="0.3">
      <c r="A5041" t="s">
        <v>1</v>
      </c>
      <c r="B5041">
        <v>1</v>
      </c>
    </row>
    <row r="5042" spans="1:9" x14ac:dyDescent="0.3">
      <c r="A5042" t="s">
        <v>2</v>
      </c>
      <c r="B5042" s="3" t="s">
        <v>150</v>
      </c>
    </row>
    <row r="5043" spans="1:9" x14ac:dyDescent="0.3">
      <c r="A5043" t="s">
        <v>4</v>
      </c>
      <c r="B5043" t="s">
        <v>5</v>
      </c>
    </row>
    <row r="5044" spans="1:9" x14ac:dyDescent="0.3">
      <c r="A5044" t="s">
        <v>6</v>
      </c>
      <c r="B5044" t="s">
        <v>14</v>
      </c>
    </row>
    <row r="5045" spans="1:9" x14ac:dyDescent="0.3">
      <c r="A5045" t="s">
        <v>11</v>
      </c>
      <c r="B5045" t="s">
        <v>65</v>
      </c>
    </row>
    <row r="5046" spans="1:9" x14ac:dyDescent="0.3">
      <c r="A5046" t="s">
        <v>46</v>
      </c>
      <c r="B5046" t="s">
        <v>129</v>
      </c>
    </row>
    <row r="5047" spans="1:9" x14ac:dyDescent="0.3">
      <c r="A5047" t="s">
        <v>26</v>
      </c>
      <c r="B5047" s="7" t="s">
        <v>120</v>
      </c>
    </row>
    <row r="5048" spans="1:9" x14ac:dyDescent="0.3">
      <c r="A5048" s="2" t="s">
        <v>8</v>
      </c>
    </row>
    <row r="5049" spans="1:9" x14ac:dyDescent="0.3">
      <c r="A5049" s="2" t="s">
        <v>9</v>
      </c>
      <c r="B5049" s="2" t="s">
        <v>10</v>
      </c>
      <c r="C5049" s="2" t="s">
        <v>11</v>
      </c>
      <c r="D5049" s="2" t="s">
        <v>6</v>
      </c>
      <c r="E5049" s="2" t="s">
        <v>12</v>
      </c>
      <c r="F5049" s="2" t="s">
        <v>4</v>
      </c>
      <c r="G5049" s="2" t="s">
        <v>25</v>
      </c>
      <c r="H5049" s="2" t="s">
        <v>2</v>
      </c>
      <c r="I5049" s="2" t="s">
        <v>46</v>
      </c>
    </row>
    <row r="5050" spans="1:9" x14ac:dyDescent="0.3">
      <c r="A5050" s="3" t="s">
        <v>124</v>
      </c>
      <c r="B5050" s="3">
        <v>1</v>
      </c>
      <c r="C5050" t="s">
        <v>65</v>
      </c>
      <c r="D5050" t="s">
        <v>14</v>
      </c>
      <c r="E5050" s="2"/>
      <c r="F5050" s="3" t="s">
        <v>21</v>
      </c>
      <c r="G5050" t="s">
        <v>81</v>
      </c>
      <c r="H5050" s="3" t="s">
        <v>150</v>
      </c>
    </row>
    <row r="5051" spans="1:9" x14ac:dyDescent="0.3">
      <c r="A5051" t="s">
        <v>13</v>
      </c>
      <c r="B5051" s="5">
        <v>2.29</v>
      </c>
      <c r="C5051" t="s">
        <v>65</v>
      </c>
      <c r="D5051" t="s">
        <v>14</v>
      </c>
      <c r="F5051" t="s">
        <v>15</v>
      </c>
      <c r="G5051" t="s">
        <v>81</v>
      </c>
      <c r="H5051" t="s">
        <v>16</v>
      </c>
    </row>
    <row r="5052" spans="1:9" x14ac:dyDescent="0.3">
      <c r="A5052" t="s">
        <v>78</v>
      </c>
      <c r="B5052" s="5">
        <v>0.43</v>
      </c>
      <c r="D5052" t="s">
        <v>14</v>
      </c>
      <c r="E5052" t="s">
        <v>18</v>
      </c>
      <c r="F5052" t="s">
        <v>19</v>
      </c>
      <c r="G5052" t="s">
        <v>27</v>
      </c>
      <c r="I5052" t="s">
        <v>110</v>
      </c>
    </row>
    <row r="5053" spans="1:9" x14ac:dyDescent="0.3">
      <c r="A5053" t="s">
        <v>109</v>
      </c>
      <c r="B5053" s="5">
        <f>(2.79*10)/1000*B5051</f>
        <v>6.3890999999999989E-2</v>
      </c>
      <c r="C5053" s="3" t="s">
        <v>51</v>
      </c>
      <c r="D5053" t="s">
        <v>17</v>
      </c>
      <c r="F5053" t="s">
        <v>15</v>
      </c>
      <c r="G5053" t="s">
        <v>28</v>
      </c>
      <c r="H5053" t="s">
        <v>52</v>
      </c>
      <c r="I5053" t="s">
        <v>111</v>
      </c>
    </row>
    <row r="5054" spans="1:9" x14ac:dyDescent="0.3">
      <c r="A5054" t="s">
        <v>54</v>
      </c>
      <c r="B5054" s="5">
        <f>30/1000*B5051</f>
        <v>6.8699999999999997E-2</v>
      </c>
      <c r="C5054" s="3" t="s">
        <v>65</v>
      </c>
      <c r="D5054" t="s">
        <v>7</v>
      </c>
      <c r="F5054" t="s">
        <v>15</v>
      </c>
      <c r="G5054" t="s">
        <v>28</v>
      </c>
      <c r="H5054" t="s">
        <v>24</v>
      </c>
    </row>
    <row r="5055" spans="1:9" x14ac:dyDescent="0.3">
      <c r="A5055" t="s">
        <v>82</v>
      </c>
      <c r="B5055" s="5">
        <f>12000/1000*B5051</f>
        <v>27.48</v>
      </c>
      <c r="C5055" t="s">
        <v>65</v>
      </c>
      <c r="D5055" t="s">
        <v>14</v>
      </c>
      <c r="F5055" t="s">
        <v>15</v>
      </c>
      <c r="G5055" t="s">
        <v>28</v>
      </c>
      <c r="H5055" t="s">
        <v>84</v>
      </c>
      <c r="I5055" t="s">
        <v>113</v>
      </c>
    </row>
    <row r="5056" spans="1:9" x14ac:dyDescent="0.3">
      <c r="A5056" t="s">
        <v>112</v>
      </c>
      <c r="B5056" s="5">
        <f>50/1000*B5051</f>
        <v>0.1145</v>
      </c>
      <c r="C5056" s="3" t="s">
        <v>51</v>
      </c>
      <c r="D5056" t="s">
        <v>14</v>
      </c>
      <c r="F5056" t="s">
        <v>15</v>
      </c>
      <c r="G5056" t="s">
        <v>28</v>
      </c>
      <c r="H5056" t="s">
        <v>115</v>
      </c>
      <c r="I5056" t="s">
        <v>114</v>
      </c>
    </row>
    <row r="5057" spans="1:9" ht="15.6" x14ac:dyDescent="0.3">
      <c r="A5057" s="4" t="s">
        <v>62</v>
      </c>
      <c r="B5057" s="5">
        <f>4/1000*B5051</f>
        <v>9.1599999999999997E-3</v>
      </c>
      <c r="C5057" t="s">
        <v>65</v>
      </c>
      <c r="D5057" t="s">
        <v>14</v>
      </c>
      <c r="F5057" t="s">
        <v>15</v>
      </c>
      <c r="G5057" t="s">
        <v>28</v>
      </c>
      <c r="H5057" s="4" t="s">
        <v>62</v>
      </c>
      <c r="I5057" t="s">
        <v>122</v>
      </c>
    </row>
    <row r="5058" spans="1:9" x14ac:dyDescent="0.3">
      <c r="A5058" t="s">
        <v>117</v>
      </c>
      <c r="B5058" s="5">
        <f>45*1.25/1000*B5051</f>
        <v>0.1288125</v>
      </c>
      <c r="C5058" s="3" t="s">
        <v>51</v>
      </c>
      <c r="D5058" t="s">
        <v>14</v>
      </c>
      <c r="F5058" t="s">
        <v>15</v>
      </c>
      <c r="G5058" t="s">
        <v>28</v>
      </c>
      <c r="H5058" t="s">
        <v>118</v>
      </c>
      <c r="I5058" t="s">
        <v>123</v>
      </c>
    </row>
    <row r="5059" spans="1:9" x14ac:dyDescent="0.3">
      <c r="B5059" s="5"/>
    </row>
    <row r="5060" spans="1:9" x14ac:dyDescent="0.3">
      <c r="A5060" s="2" t="s">
        <v>0</v>
      </c>
      <c r="B5060" s="2" t="s">
        <v>130</v>
      </c>
    </row>
    <row r="5061" spans="1:9" x14ac:dyDescent="0.3">
      <c r="A5061" t="s">
        <v>1</v>
      </c>
      <c r="B5061">
        <v>1</v>
      </c>
    </row>
    <row r="5062" spans="1:9" x14ac:dyDescent="0.3">
      <c r="A5062" t="s">
        <v>2</v>
      </c>
      <c r="B5062" s="3" t="s">
        <v>148</v>
      </c>
    </row>
    <row r="5063" spans="1:9" x14ac:dyDescent="0.3">
      <c r="A5063" t="s">
        <v>4</v>
      </c>
      <c r="B5063" t="s">
        <v>5</v>
      </c>
    </row>
    <row r="5064" spans="1:9" x14ac:dyDescent="0.3">
      <c r="A5064" t="s">
        <v>6</v>
      </c>
      <c r="B5064" t="s">
        <v>14</v>
      </c>
    </row>
    <row r="5065" spans="1:9" x14ac:dyDescent="0.3">
      <c r="A5065" t="s">
        <v>11</v>
      </c>
      <c r="B5065" t="s">
        <v>65</v>
      </c>
    </row>
    <row r="5066" spans="1:9" x14ac:dyDescent="0.3">
      <c r="A5066" t="s">
        <v>46</v>
      </c>
      <c r="B5066" t="s">
        <v>134</v>
      </c>
    </row>
    <row r="5067" spans="1:9" x14ac:dyDescent="0.3">
      <c r="A5067" t="s">
        <v>26</v>
      </c>
      <c r="B5067" s="7" t="s">
        <v>120</v>
      </c>
    </row>
    <row r="5068" spans="1:9" x14ac:dyDescent="0.3">
      <c r="A5068" s="2" t="s">
        <v>8</v>
      </c>
    </row>
    <row r="5069" spans="1:9" x14ac:dyDescent="0.3">
      <c r="A5069" s="2" t="s">
        <v>9</v>
      </c>
      <c r="B5069" s="2" t="s">
        <v>10</v>
      </c>
      <c r="C5069" s="2" t="s">
        <v>11</v>
      </c>
      <c r="D5069" s="2" t="s">
        <v>6</v>
      </c>
      <c r="E5069" s="2" t="s">
        <v>12</v>
      </c>
      <c r="F5069" s="2" t="s">
        <v>4</v>
      </c>
      <c r="G5069" s="2" t="s">
        <v>25</v>
      </c>
      <c r="H5069" s="2" t="s">
        <v>2</v>
      </c>
      <c r="I5069" s="2" t="s">
        <v>46</v>
      </c>
    </row>
    <row r="5070" spans="1:9" x14ac:dyDescent="0.3">
      <c r="A5070" s="3" t="s">
        <v>130</v>
      </c>
      <c r="B5070" s="3">
        <v>1</v>
      </c>
      <c r="C5070" t="s">
        <v>65</v>
      </c>
      <c r="D5070" t="s">
        <v>14</v>
      </c>
      <c r="E5070" s="2"/>
      <c r="F5070" s="3" t="s">
        <v>21</v>
      </c>
      <c r="G5070" t="s">
        <v>81</v>
      </c>
      <c r="H5070" s="3" t="s">
        <v>148</v>
      </c>
    </row>
    <row r="5071" spans="1:9" x14ac:dyDescent="0.3">
      <c r="A5071" t="s">
        <v>13</v>
      </c>
      <c r="B5071" s="5">
        <v>0.92</v>
      </c>
      <c r="C5071" t="s">
        <v>65</v>
      </c>
      <c r="D5071" t="s">
        <v>14</v>
      </c>
      <c r="F5071" t="s">
        <v>15</v>
      </c>
      <c r="G5071" t="s">
        <v>81</v>
      </c>
      <c r="H5071" t="s">
        <v>16</v>
      </c>
    </row>
    <row r="5072" spans="1:9" x14ac:dyDescent="0.3">
      <c r="A5072" t="s">
        <v>138</v>
      </c>
      <c r="B5072" s="5">
        <v>1.52</v>
      </c>
      <c r="D5072" t="s">
        <v>14</v>
      </c>
      <c r="E5072" t="s">
        <v>139</v>
      </c>
      <c r="F5072" t="s">
        <v>19</v>
      </c>
      <c r="G5072" t="s">
        <v>27</v>
      </c>
      <c r="I5072" t="s">
        <v>110</v>
      </c>
    </row>
    <row r="5073" spans="1:9" x14ac:dyDescent="0.3">
      <c r="A5073" t="s">
        <v>109</v>
      </c>
      <c r="B5073" s="5">
        <f>(2.79*10)/1000*B5071</f>
        <v>2.5668E-2</v>
      </c>
      <c r="C5073" s="3" t="s">
        <v>51</v>
      </c>
      <c r="D5073" t="s">
        <v>17</v>
      </c>
      <c r="F5073" t="s">
        <v>15</v>
      </c>
      <c r="G5073" t="s">
        <v>28</v>
      </c>
      <c r="H5073" t="s">
        <v>52</v>
      </c>
      <c r="I5073" t="s">
        <v>111</v>
      </c>
    </row>
    <row r="5074" spans="1:9" x14ac:dyDescent="0.3">
      <c r="A5074" t="s">
        <v>54</v>
      </c>
      <c r="B5074" s="5">
        <f>30/1000*B5071</f>
        <v>2.76E-2</v>
      </c>
      <c r="C5074" s="3" t="s">
        <v>65</v>
      </c>
      <c r="D5074" t="s">
        <v>7</v>
      </c>
      <c r="F5074" t="s">
        <v>15</v>
      </c>
      <c r="G5074" t="s">
        <v>28</v>
      </c>
      <c r="H5074" t="s">
        <v>24</v>
      </c>
    </row>
    <row r="5075" spans="1:9" x14ac:dyDescent="0.3">
      <c r="A5075" t="s">
        <v>82</v>
      </c>
      <c r="B5075" s="5">
        <f>12000/1000*B5071</f>
        <v>11.040000000000001</v>
      </c>
      <c r="C5075" t="s">
        <v>65</v>
      </c>
      <c r="D5075" t="s">
        <v>14</v>
      </c>
      <c r="F5075" t="s">
        <v>15</v>
      </c>
      <c r="G5075" t="s">
        <v>28</v>
      </c>
      <c r="H5075" t="s">
        <v>84</v>
      </c>
      <c r="I5075" t="s">
        <v>113</v>
      </c>
    </row>
    <row r="5076" spans="1:9" x14ac:dyDescent="0.3">
      <c r="A5076" t="s">
        <v>112</v>
      </c>
      <c r="B5076" s="5">
        <f>50/1000*B5071</f>
        <v>4.6000000000000006E-2</v>
      </c>
      <c r="C5076" s="3" t="s">
        <v>51</v>
      </c>
      <c r="D5076" t="s">
        <v>14</v>
      </c>
      <c r="F5076" t="s">
        <v>15</v>
      </c>
      <c r="G5076" t="s">
        <v>28</v>
      </c>
      <c r="H5076" t="s">
        <v>115</v>
      </c>
      <c r="I5076" t="s">
        <v>114</v>
      </c>
    </row>
    <row r="5077" spans="1:9" ht="15.6" x14ac:dyDescent="0.3">
      <c r="A5077" s="4" t="s">
        <v>62</v>
      </c>
      <c r="B5077" s="5">
        <f>4/1000*B5071</f>
        <v>3.6800000000000001E-3</v>
      </c>
      <c r="C5077" t="s">
        <v>65</v>
      </c>
      <c r="D5077" t="s">
        <v>14</v>
      </c>
      <c r="F5077" t="s">
        <v>15</v>
      </c>
      <c r="G5077" t="s">
        <v>28</v>
      </c>
      <c r="H5077" s="4" t="s">
        <v>62</v>
      </c>
      <c r="I5077" t="s">
        <v>116</v>
      </c>
    </row>
    <row r="5078" spans="1:9" x14ac:dyDescent="0.3">
      <c r="A5078" t="s">
        <v>117</v>
      </c>
      <c r="B5078" s="5">
        <f>45*1.25/1000*B5071</f>
        <v>5.1750000000000004E-2</v>
      </c>
      <c r="C5078" s="3" t="s">
        <v>51</v>
      </c>
      <c r="D5078" t="s">
        <v>14</v>
      </c>
      <c r="F5078" t="s">
        <v>15</v>
      </c>
      <c r="G5078" t="s">
        <v>28</v>
      </c>
      <c r="H5078" t="s">
        <v>118</v>
      </c>
      <c r="I5078" t="s">
        <v>119</v>
      </c>
    </row>
    <row r="5080" spans="1:9" x14ac:dyDescent="0.3">
      <c r="A5080" s="2" t="s">
        <v>0</v>
      </c>
      <c r="B5080" s="2" t="s">
        <v>131</v>
      </c>
    </row>
    <row r="5081" spans="1:9" x14ac:dyDescent="0.3">
      <c r="A5081" t="s">
        <v>1</v>
      </c>
      <c r="B5081">
        <v>1</v>
      </c>
    </row>
    <row r="5082" spans="1:9" x14ac:dyDescent="0.3">
      <c r="A5082" t="s">
        <v>2</v>
      </c>
      <c r="B5082" s="3" t="s">
        <v>80</v>
      </c>
    </row>
    <row r="5083" spans="1:9" x14ac:dyDescent="0.3">
      <c r="A5083" t="s">
        <v>4</v>
      </c>
      <c r="B5083" t="s">
        <v>5</v>
      </c>
    </row>
    <row r="5084" spans="1:9" x14ac:dyDescent="0.3">
      <c r="A5084" t="s">
        <v>6</v>
      </c>
      <c r="B5084" t="s">
        <v>14</v>
      </c>
    </row>
    <row r="5085" spans="1:9" x14ac:dyDescent="0.3">
      <c r="A5085" t="s">
        <v>11</v>
      </c>
      <c r="B5085" t="s">
        <v>65</v>
      </c>
    </row>
    <row r="5086" spans="1:9" x14ac:dyDescent="0.3">
      <c r="A5086" t="s">
        <v>46</v>
      </c>
      <c r="B5086" t="s">
        <v>135</v>
      </c>
    </row>
    <row r="5087" spans="1:9" x14ac:dyDescent="0.3">
      <c r="A5087" t="s">
        <v>26</v>
      </c>
      <c r="B5087" s="7" t="s">
        <v>120</v>
      </c>
    </row>
    <row r="5088" spans="1:9" x14ac:dyDescent="0.3">
      <c r="A5088" s="2" t="s">
        <v>8</v>
      </c>
    </row>
    <row r="5089" spans="1:9" x14ac:dyDescent="0.3">
      <c r="A5089" s="2" t="s">
        <v>9</v>
      </c>
      <c r="B5089" s="2" t="s">
        <v>10</v>
      </c>
      <c r="C5089" s="2" t="s">
        <v>11</v>
      </c>
      <c r="D5089" s="2" t="s">
        <v>6</v>
      </c>
      <c r="E5089" s="2" t="s">
        <v>12</v>
      </c>
      <c r="F5089" s="2" t="s">
        <v>4</v>
      </c>
      <c r="G5089" s="2" t="s">
        <v>25</v>
      </c>
      <c r="H5089" s="2" t="s">
        <v>2</v>
      </c>
      <c r="I5089" s="2" t="s">
        <v>46</v>
      </c>
    </row>
    <row r="5090" spans="1:9" x14ac:dyDescent="0.3">
      <c r="A5090" s="3" t="s">
        <v>131</v>
      </c>
      <c r="B5090" s="3">
        <v>1</v>
      </c>
      <c r="C5090" t="s">
        <v>65</v>
      </c>
      <c r="D5090" t="s">
        <v>14</v>
      </c>
      <c r="E5090" s="2"/>
      <c r="F5090" s="3" t="s">
        <v>21</v>
      </c>
      <c r="G5090" t="s">
        <v>81</v>
      </c>
      <c r="H5090" s="3" t="s">
        <v>80</v>
      </c>
    </row>
    <row r="5091" spans="1:9" x14ac:dyDescent="0.3">
      <c r="A5091" t="s">
        <v>13</v>
      </c>
      <c r="B5091" s="5">
        <v>2.37</v>
      </c>
      <c r="C5091" t="s">
        <v>65</v>
      </c>
      <c r="D5091" t="s">
        <v>14</v>
      </c>
      <c r="F5091" t="s">
        <v>15</v>
      </c>
      <c r="G5091" t="s">
        <v>81</v>
      </c>
      <c r="H5091" t="s">
        <v>16</v>
      </c>
    </row>
    <row r="5092" spans="1:9" x14ac:dyDescent="0.3">
      <c r="A5092" t="s">
        <v>78</v>
      </c>
      <c r="B5092" s="5">
        <v>0.52</v>
      </c>
      <c r="D5092" t="s">
        <v>14</v>
      </c>
      <c r="E5092" t="s">
        <v>18</v>
      </c>
      <c r="F5092" t="s">
        <v>19</v>
      </c>
      <c r="G5092" t="s">
        <v>27</v>
      </c>
      <c r="I5092" t="s">
        <v>110</v>
      </c>
    </row>
    <row r="5093" spans="1:9" x14ac:dyDescent="0.3">
      <c r="A5093" t="s">
        <v>109</v>
      </c>
      <c r="B5093" s="5">
        <f>(2.79*10)/1000*B5091</f>
        <v>6.6123000000000001E-2</v>
      </c>
      <c r="C5093" s="3" t="s">
        <v>51</v>
      </c>
      <c r="D5093" t="s">
        <v>17</v>
      </c>
      <c r="F5093" t="s">
        <v>15</v>
      </c>
      <c r="G5093" t="s">
        <v>28</v>
      </c>
      <c r="H5093" t="s">
        <v>52</v>
      </c>
      <c r="I5093" t="s">
        <v>111</v>
      </c>
    </row>
    <row r="5094" spans="1:9" x14ac:dyDescent="0.3">
      <c r="A5094" t="s">
        <v>54</v>
      </c>
      <c r="B5094" s="5">
        <f>30/1000*B5091</f>
        <v>7.1099999999999997E-2</v>
      </c>
      <c r="C5094" s="3" t="s">
        <v>65</v>
      </c>
      <c r="D5094" t="s">
        <v>7</v>
      </c>
      <c r="F5094" t="s">
        <v>15</v>
      </c>
      <c r="G5094" t="s">
        <v>28</v>
      </c>
      <c r="H5094" t="s">
        <v>24</v>
      </c>
    </row>
    <row r="5095" spans="1:9" x14ac:dyDescent="0.3">
      <c r="A5095" t="s">
        <v>82</v>
      </c>
      <c r="B5095" s="5">
        <f>12000/1000*B5091</f>
        <v>28.44</v>
      </c>
      <c r="C5095" t="s">
        <v>65</v>
      </c>
      <c r="D5095" t="s">
        <v>14</v>
      </c>
      <c r="F5095" t="s">
        <v>15</v>
      </c>
      <c r="G5095" t="s">
        <v>28</v>
      </c>
      <c r="H5095" t="s">
        <v>84</v>
      </c>
      <c r="I5095" t="s">
        <v>113</v>
      </c>
    </row>
    <row r="5096" spans="1:9" x14ac:dyDescent="0.3">
      <c r="A5096" t="s">
        <v>112</v>
      </c>
      <c r="B5096" s="5">
        <f>50/1000*B5091</f>
        <v>0.11850000000000001</v>
      </c>
      <c r="C5096" s="3" t="s">
        <v>51</v>
      </c>
      <c r="D5096" t="s">
        <v>14</v>
      </c>
      <c r="F5096" t="s">
        <v>15</v>
      </c>
      <c r="G5096" t="s">
        <v>28</v>
      </c>
      <c r="H5096" t="s">
        <v>115</v>
      </c>
      <c r="I5096" t="s">
        <v>114</v>
      </c>
    </row>
    <row r="5097" spans="1:9" ht="15.6" x14ac:dyDescent="0.3">
      <c r="A5097" s="4" t="s">
        <v>62</v>
      </c>
      <c r="B5097" s="5">
        <f>4/1000*B5091</f>
        <v>9.4800000000000006E-3</v>
      </c>
      <c r="C5097" t="s">
        <v>65</v>
      </c>
      <c r="D5097" t="s">
        <v>14</v>
      </c>
      <c r="F5097" t="s">
        <v>15</v>
      </c>
      <c r="G5097" t="s">
        <v>28</v>
      </c>
      <c r="H5097" s="4" t="s">
        <v>62</v>
      </c>
      <c r="I5097" t="s">
        <v>122</v>
      </c>
    </row>
    <row r="5098" spans="1:9" x14ac:dyDescent="0.3">
      <c r="A5098" t="s">
        <v>117</v>
      </c>
      <c r="B5098" s="5">
        <f>45*1.25/1000*B5091</f>
        <v>0.1333125</v>
      </c>
      <c r="C5098" s="3" t="s">
        <v>51</v>
      </c>
      <c r="D5098" t="s">
        <v>14</v>
      </c>
      <c r="F5098" t="s">
        <v>15</v>
      </c>
      <c r="G5098" t="s">
        <v>28</v>
      </c>
      <c r="H5098" t="s">
        <v>118</v>
      </c>
      <c r="I5098" t="s">
        <v>123</v>
      </c>
    </row>
    <row r="5099" spans="1:9" x14ac:dyDescent="0.3">
      <c r="B5099" s="5"/>
    </row>
    <row r="5100" spans="1:9" x14ac:dyDescent="0.3">
      <c r="A5100" s="2" t="s">
        <v>0</v>
      </c>
      <c r="B5100" s="2" t="s">
        <v>132</v>
      </c>
    </row>
    <row r="5101" spans="1:9" x14ac:dyDescent="0.3">
      <c r="A5101" t="s">
        <v>1</v>
      </c>
      <c r="B5101">
        <v>1</v>
      </c>
    </row>
    <row r="5102" spans="1:9" x14ac:dyDescent="0.3">
      <c r="A5102" t="s">
        <v>2</v>
      </c>
      <c r="B5102" s="3" t="s">
        <v>149</v>
      </c>
    </row>
    <row r="5103" spans="1:9" x14ac:dyDescent="0.3">
      <c r="A5103" t="s">
        <v>4</v>
      </c>
      <c r="B5103" t="s">
        <v>5</v>
      </c>
    </row>
    <row r="5104" spans="1:9" x14ac:dyDescent="0.3">
      <c r="A5104" t="s">
        <v>6</v>
      </c>
      <c r="B5104" t="s">
        <v>14</v>
      </c>
    </row>
    <row r="5105" spans="1:9" x14ac:dyDescent="0.3">
      <c r="A5105" t="s">
        <v>11</v>
      </c>
      <c r="B5105" t="s">
        <v>65</v>
      </c>
    </row>
    <row r="5106" spans="1:9" x14ac:dyDescent="0.3">
      <c r="A5106" t="s">
        <v>46</v>
      </c>
      <c r="B5106" t="s">
        <v>136</v>
      </c>
    </row>
    <row r="5107" spans="1:9" x14ac:dyDescent="0.3">
      <c r="A5107" t="s">
        <v>26</v>
      </c>
      <c r="B5107" s="7" t="s">
        <v>120</v>
      </c>
    </row>
    <row r="5108" spans="1:9" x14ac:dyDescent="0.3">
      <c r="A5108" s="2" t="s">
        <v>8</v>
      </c>
    </row>
    <row r="5109" spans="1:9" x14ac:dyDescent="0.3">
      <c r="A5109" s="2" t="s">
        <v>9</v>
      </c>
      <c r="B5109" s="2" t="s">
        <v>10</v>
      </c>
      <c r="C5109" s="2" t="s">
        <v>11</v>
      </c>
      <c r="D5109" s="2" t="s">
        <v>6</v>
      </c>
      <c r="E5109" s="2" t="s">
        <v>12</v>
      </c>
      <c r="F5109" s="2" t="s">
        <v>4</v>
      </c>
      <c r="G5109" s="2" t="s">
        <v>25</v>
      </c>
      <c r="H5109" s="2" t="s">
        <v>2</v>
      </c>
      <c r="I5109" s="2" t="s">
        <v>46</v>
      </c>
    </row>
    <row r="5110" spans="1:9" x14ac:dyDescent="0.3">
      <c r="A5110" s="3" t="s">
        <v>132</v>
      </c>
      <c r="B5110" s="3">
        <v>1</v>
      </c>
      <c r="C5110" t="s">
        <v>65</v>
      </c>
      <c r="D5110" t="s">
        <v>14</v>
      </c>
      <c r="E5110" s="2"/>
      <c r="F5110" s="3" t="s">
        <v>21</v>
      </c>
      <c r="G5110" t="s">
        <v>81</v>
      </c>
      <c r="H5110" s="3" t="s">
        <v>149</v>
      </c>
    </row>
    <row r="5111" spans="1:9" x14ac:dyDescent="0.3">
      <c r="A5111" t="s">
        <v>13</v>
      </c>
      <c r="B5111" s="5">
        <v>1.34</v>
      </c>
      <c r="C5111" t="s">
        <v>65</v>
      </c>
      <c r="D5111" t="s">
        <v>14</v>
      </c>
      <c r="F5111" t="s">
        <v>15</v>
      </c>
      <c r="G5111" t="s">
        <v>81</v>
      </c>
      <c r="H5111" t="s">
        <v>16</v>
      </c>
    </row>
    <row r="5112" spans="1:9" x14ac:dyDescent="0.3">
      <c r="A5112" t="s">
        <v>138</v>
      </c>
      <c r="B5112" s="5">
        <v>1.06</v>
      </c>
      <c r="D5112" t="s">
        <v>14</v>
      </c>
      <c r="E5112" t="s">
        <v>139</v>
      </c>
      <c r="F5112" t="s">
        <v>19</v>
      </c>
      <c r="G5112" t="s">
        <v>27</v>
      </c>
      <c r="I5112" t="s">
        <v>110</v>
      </c>
    </row>
    <row r="5113" spans="1:9" x14ac:dyDescent="0.3">
      <c r="A5113" t="s">
        <v>109</v>
      </c>
      <c r="B5113" s="5">
        <f>(2.79*10)/1000*B5111</f>
        <v>3.7386000000000003E-2</v>
      </c>
      <c r="C5113" s="3" t="s">
        <v>51</v>
      </c>
      <c r="D5113" t="s">
        <v>17</v>
      </c>
      <c r="F5113" t="s">
        <v>15</v>
      </c>
      <c r="G5113" t="s">
        <v>28</v>
      </c>
      <c r="H5113" t="s">
        <v>52</v>
      </c>
      <c r="I5113" t="s">
        <v>111</v>
      </c>
    </row>
    <row r="5114" spans="1:9" x14ac:dyDescent="0.3">
      <c r="A5114" t="s">
        <v>54</v>
      </c>
      <c r="B5114" s="5">
        <f>30/1000*B5111</f>
        <v>4.02E-2</v>
      </c>
      <c r="C5114" s="3" t="s">
        <v>65</v>
      </c>
      <c r="D5114" t="s">
        <v>7</v>
      </c>
      <c r="F5114" t="s">
        <v>15</v>
      </c>
      <c r="G5114" t="s">
        <v>28</v>
      </c>
      <c r="H5114" t="s">
        <v>24</v>
      </c>
    </row>
    <row r="5115" spans="1:9" x14ac:dyDescent="0.3">
      <c r="A5115" t="s">
        <v>82</v>
      </c>
      <c r="B5115" s="5">
        <f>12000/1000*B5111</f>
        <v>16.080000000000002</v>
      </c>
      <c r="C5115" t="s">
        <v>65</v>
      </c>
      <c r="D5115" t="s">
        <v>14</v>
      </c>
      <c r="F5115" t="s">
        <v>15</v>
      </c>
      <c r="G5115" t="s">
        <v>28</v>
      </c>
      <c r="H5115" t="s">
        <v>84</v>
      </c>
      <c r="I5115" t="s">
        <v>113</v>
      </c>
    </row>
    <row r="5116" spans="1:9" x14ac:dyDescent="0.3">
      <c r="A5116" t="s">
        <v>112</v>
      </c>
      <c r="B5116" s="5">
        <f>50/1000*B5111</f>
        <v>6.7000000000000004E-2</v>
      </c>
      <c r="C5116" s="3" t="s">
        <v>51</v>
      </c>
      <c r="D5116" t="s">
        <v>14</v>
      </c>
      <c r="F5116" t="s">
        <v>15</v>
      </c>
      <c r="G5116" t="s">
        <v>28</v>
      </c>
      <c r="H5116" t="s">
        <v>115</v>
      </c>
      <c r="I5116" t="s">
        <v>114</v>
      </c>
    </row>
    <row r="5117" spans="1:9" ht="15.6" x14ac:dyDescent="0.3">
      <c r="A5117" s="4" t="s">
        <v>62</v>
      </c>
      <c r="B5117" s="5">
        <f>4/1000*B5111</f>
        <v>5.3600000000000002E-3</v>
      </c>
      <c r="C5117" t="s">
        <v>65</v>
      </c>
      <c r="D5117" t="s">
        <v>14</v>
      </c>
      <c r="F5117" t="s">
        <v>15</v>
      </c>
      <c r="G5117" t="s">
        <v>28</v>
      </c>
      <c r="H5117" s="4" t="s">
        <v>62</v>
      </c>
      <c r="I5117" t="s">
        <v>122</v>
      </c>
    </row>
    <row r="5118" spans="1:9" x14ac:dyDescent="0.3">
      <c r="A5118" t="s">
        <v>117</v>
      </c>
      <c r="B5118" s="5">
        <f>45*1.25/1000*B5111</f>
        <v>7.5375000000000011E-2</v>
      </c>
      <c r="C5118" s="3" t="s">
        <v>51</v>
      </c>
      <c r="D5118" t="s">
        <v>14</v>
      </c>
      <c r="F5118" t="s">
        <v>15</v>
      </c>
      <c r="G5118" t="s">
        <v>28</v>
      </c>
      <c r="H5118" t="s">
        <v>118</v>
      </c>
      <c r="I5118" t="s">
        <v>123</v>
      </c>
    </row>
    <row r="5119" spans="1:9" x14ac:dyDescent="0.3">
      <c r="B5119" s="5"/>
    </row>
    <row r="5120" spans="1:9" x14ac:dyDescent="0.3">
      <c r="A5120" s="2" t="s">
        <v>0</v>
      </c>
      <c r="B5120" s="2" t="s">
        <v>133</v>
      </c>
    </row>
    <row r="5121" spans="1:9" x14ac:dyDescent="0.3">
      <c r="A5121" t="s">
        <v>1</v>
      </c>
      <c r="B5121">
        <v>1</v>
      </c>
    </row>
    <row r="5122" spans="1:9" x14ac:dyDescent="0.3">
      <c r="A5122" t="s">
        <v>2</v>
      </c>
      <c r="B5122" s="3" t="s">
        <v>150</v>
      </c>
    </row>
    <row r="5123" spans="1:9" x14ac:dyDescent="0.3">
      <c r="A5123" t="s">
        <v>4</v>
      </c>
      <c r="B5123" t="s">
        <v>5</v>
      </c>
    </row>
    <row r="5124" spans="1:9" x14ac:dyDescent="0.3">
      <c r="A5124" t="s">
        <v>6</v>
      </c>
      <c r="B5124" t="s">
        <v>14</v>
      </c>
    </row>
    <row r="5125" spans="1:9" x14ac:dyDescent="0.3">
      <c r="A5125" t="s">
        <v>11</v>
      </c>
      <c r="B5125" t="s">
        <v>65</v>
      </c>
    </row>
    <row r="5126" spans="1:9" x14ac:dyDescent="0.3">
      <c r="A5126" t="s">
        <v>46</v>
      </c>
      <c r="B5126" t="s">
        <v>137</v>
      </c>
    </row>
    <row r="5127" spans="1:9" x14ac:dyDescent="0.3">
      <c r="A5127" t="s">
        <v>26</v>
      </c>
      <c r="B5127" s="7" t="s">
        <v>120</v>
      </c>
    </row>
    <row r="5128" spans="1:9" x14ac:dyDescent="0.3">
      <c r="A5128" s="2" t="s">
        <v>8</v>
      </c>
    </row>
    <row r="5129" spans="1:9" x14ac:dyDescent="0.3">
      <c r="A5129" s="2" t="s">
        <v>9</v>
      </c>
      <c r="B5129" s="2" t="s">
        <v>10</v>
      </c>
      <c r="C5129" s="2" t="s">
        <v>11</v>
      </c>
      <c r="D5129" s="2" t="s">
        <v>6</v>
      </c>
      <c r="E5129" s="2" t="s">
        <v>12</v>
      </c>
      <c r="F5129" s="2" t="s">
        <v>4</v>
      </c>
      <c r="G5129" s="2" t="s">
        <v>25</v>
      </c>
      <c r="H5129" s="2" t="s">
        <v>2</v>
      </c>
      <c r="I5129" s="2" t="s">
        <v>46</v>
      </c>
    </row>
    <row r="5130" spans="1:9" x14ac:dyDescent="0.3">
      <c r="A5130" s="3" t="s">
        <v>132</v>
      </c>
      <c r="B5130" s="3">
        <v>1</v>
      </c>
      <c r="C5130" t="s">
        <v>65</v>
      </c>
      <c r="D5130" t="s">
        <v>14</v>
      </c>
      <c r="E5130" s="2"/>
      <c r="F5130" s="3" t="s">
        <v>21</v>
      </c>
      <c r="G5130" t="s">
        <v>81</v>
      </c>
      <c r="H5130" s="3" t="s">
        <v>150</v>
      </c>
    </row>
    <row r="5131" spans="1:9" x14ac:dyDescent="0.3">
      <c r="A5131" t="s">
        <v>13</v>
      </c>
      <c r="B5131" s="5">
        <v>1.34</v>
      </c>
      <c r="C5131" t="s">
        <v>65</v>
      </c>
      <c r="D5131" t="s">
        <v>14</v>
      </c>
      <c r="F5131" t="s">
        <v>15</v>
      </c>
      <c r="G5131" t="s">
        <v>81</v>
      </c>
      <c r="H5131" t="s">
        <v>16</v>
      </c>
    </row>
    <row r="5132" spans="1:9" x14ac:dyDescent="0.3">
      <c r="A5132" t="s">
        <v>138</v>
      </c>
      <c r="B5132" s="5">
        <v>1.06</v>
      </c>
      <c r="D5132" t="s">
        <v>14</v>
      </c>
      <c r="E5132" t="s">
        <v>139</v>
      </c>
      <c r="F5132" t="s">
        <v>19</v>
      </c>
      <c r="G5132" t="s">
        <v>27</v>
      </c>
      <c r="I5132" t="s">
        <v>110</v>
      </c>
    </row>
    <row r="5133" spans="1:9" x14ac:dyDescent="0.3">
      <c r="A5133" t="s">
        <v>109</v>
      </c>
      <c r="B5133" s="5">
        <f>(2.79*10)/1000*B5131</f>
        <v>3.7386000000000003E-2</v>
      </c>
      <c r="C5133" s="3" t="s">
        <v>51</v>
      </c>
      <c r="D5133" t="s">
        <v>17</v>
      </c>
      <c r="F5133" t="s">
        <v>15</v>
      </c>
      <c r="G5133" t="s">
        <v>28</v>
      </c>
      <c r="H5133" t="s">
        <v>52</v>
      </c>
      <c r="I5133" t="s">
        <v>111</v>
      </c>
    </row>
    <row r="5134" spans="1:9" x14ac:dyDescent="0.3">
      <c r="A5134" t="s">
        <v>54</v>
      </c>
      <c r="B5134" s="5">
        <f>30/1000*B5131</f>
        <v>4.02E-2</v>
      </c>
      <c r="C5134" s="3" t="s">
        <v>65</v>
      </c>
      <c r="D5134" t="s">
        <v>7</v>
      </c>
      <c r="F5134" t="s">
        <v>15</v>
      </c>
      <c r="G5134" t="s">
        <v>28</v>
      </c>
      <c r="H5134" t="s">
        <v>24</v>
      </c>
    </row>
    <row r="5135" spans="1:9" x14ac:dyDescent="0.3">
      <c r="A5135" t="s">
        <v>82</v>
      </c>
      <c r="B5135" s="5">
        <f>12000/1000*B5131</f>
        <v>16.080000000000002</v>
      </c>
      <c r="C5135" t="s">
        <v>65</v>
      </c>
      <c r="D5135" t="s">
        <v>14</v>
      </c>
      <c r="F5135" t="s">
        <v>15</v>
      </c>
      <c r="G5135" t="s">
        <v>28</v>
      </c>
      <c r="H5135" t="s">
        <v>84</v>
      </c>
      <c r="I5135" t="s">
        <v>113</v>
      </c>
    </row>
    <row r="5136" spans="1:9" x14ac:dyDescent="0.3">
      <c r="A5136" t="s">
        <v>112</v>
      </c>
      <c r="B5136" s="5">
        <f>50/1000*B5131</f>
        <v>6.7000000000000004E-2</v>
      </c>
      <c r="C5136" s="3" t="s">
        <v>51</v>
      </c>
      <c r="D5136" t="s">
        <v>14</v>
      </c>
      <c r="F5136" t="s">
        <v>15</v>
      </c>
      <c r="G5136" t="s">
        <v>28</v>
      </c>
      <c r="H5136" t="s">
        <v>115</v>
      </c>
      <c r="I5136" t="s">
        <v>114</v>
      </c>
    </row>
    <row r="5137" spans="1:9" ht="15.6" x14ac:dyDescent="0.3">
      <c r="A5137" s="4" t="s">
        <v>62</v>
      </c>
      <c r="B5137" s="5">
        <f>4/1000*B5131</f>
        <v>5.3600000000000002E-3</v>
      </c>
      <c r="C5137" t="s">
        <v>65</v>
      </c>
      <c r="D5137" t="s">
        <v>14</v>
      </c>
      <c r="F5137" t="s">
        <v>15</v>
      </c>
      <c r="G5137" t="s">
        <v>28</v>
      </c>
      <c r="H5137" s="4" t="s">
        <v>62</v>
      </c>
      <c r="I5137" t="s">
        <v>122</v>
      </c>
    </row>
    <row r="5138" spans="1:9" x14ac:dyDescent="0.3">
      <c r="A5138" t="s">
        <v>117</v>
      </c>
      <c r="B5138" s="5">
        <f>45*1.25/1000*B5131</f>
        <v>7.5375000000000011E-2</v>
      </c>
      <c r="C5138" s="3" t="s">
        <v>51</v>
      </c>
      <c r="D5138" t="s">
        <v>14</v>
      </c>
      <c r="F5138" t="s">
        <v>15</v>
      </c>
      <c r="G5138" t="s">
        <v>28</v>
      </c>
      <c r="H5138" t="s">
        <v>118</v>
      </c>
      <c r="I5138" t="s">
        <v>123</v>
      </c>
    </row>
    <row r="5139" spans="1:9" x14ac:dyDescent="0.3">
      <c r="B5139" s="5"/>
    </row>
    <row r="5140" spans="1:9" x14ac:dyDescent="0.3">
      <c r="A5140" s="2" t="s">
        <v>0</v>
      </c>
      <c r="B5140" s="2" t="s">
        <v>140</v>
      </c>
    </row>
    <row r="5141" spans="1:9" x14ac:dyDescent="0.3">
      <c r="A5141" t="s">
        <v>1</v>
      </c>
      <c r="B5141">
        <v>1</v>
      </c>
    </row>
    <row r="5142" spans="1:9" x14ac:dyDescent="0.3">
      <c r="A5142" t="s">
        <v>2</v>
      </c>
      <c r="B5142" s="3" t="s">
        <v>80</v>
      </c>
    </row>
    <row r="5143" spans="1:9" x14ac:dyDescent="0.3">
      <c r="A5143" t="s">
        <v>4</v>
      </c>
      <c r="B5143" t="s">
        <v>5</v>
      </c>
    </row>
    <row r="5144" spans="1:9" x14ac:dyDescent="0.3">
      <c r="A5144" t="s">
        <v>6</v>
      </c>
      <c r="B5144" t="s">
        <v>14</v>
      </c>
    </row>
    <row r="5145" spans="1:9" x14ac:dyDescent="0.3">
      <c r="A5145" t="s">
        <v>11</v>
      </c>
      <c r="B5145" t="s">
        <v>65</v>
      </c>
    </row>
    <row r="5146" spans="1:9" x14ac:dyDescent="0.3">
      <c r="A5146" t="s">
        <v>46</v>
      </c>
      <c r="B5146" t="s">
        <v>144</v>
      </c>
    </row>
    <row r="5147" spans="1:9" x14ac:dyDescent="0.3">
      <c r="A5147" t="s">
        <v>26</v>
      </c>
      <c r="B5147" s="7" t="s">
        <v>120</v>
      </c>
    </row>
    <row r="5148" spans="1:9" x14ac:dyDescent="0.3">
      <c r="A5148" s="2" t="s">
        <v>8</v>
      </c>
    </row>
    <row r="5149" spans="1:9" x14ac:dyDescent="0.3">
      <c r="A5149" s="2" t="s">
        <v>9</v>
      </c>
      <c r="B5149" s="2" t="s">
        <v>10</v>
      </c>
      <c r="C5149" s="2" t="s">
        <v>11</v>
      </c>
      <c r="D5149" s="2" t="s">
        <v>6</v>
      </c>
      <c r="E5149" s="2" t="s">
        <v>12</v>
      </c>
      <c r="F5149" s="2" t="s">
        <v>4</v>
      </c>
      <c r="G5149" s="2" t="s">
        <v>25</v>
      </c>
      <c r="H5149" s="2" t="s">
        <v>2</v>
      </c>
      <c r="I5149" s="2" t="s">
        <v>46</v>
      </c>
    </row>
    <row r="5150" spans="1:9" x14ac:dyDescent="0.3">
      <c r="A5150" s="3" t="s">
        <v>140</v>
      </c>
      <c r="B5150" s="3">
        <v>1</v>
      </c>
      <c r="C5150" t="s">
        <v>65</v>
      </c>
      <c r="D5150" t="s">
        <v>14</v>
      </c>
      <c r="E5150" s="2"/>
      <c r="F5150" s="3" t="s">
        <v>21</v>
      </c>
      <c r="G5150" t="s">
        <v>81</v>
      </c>
      <c r="H5150" s="3" t="s">
        <v>80</v>
      </c>
    </row>
    <row r="5151" spans="1:9" x14ac:dyDescent="0.3">
      <c r="A5151" t="s">
        <v>13</v>
      </c>
      <c r="B5151" s="5">
        <v>2.2799999999999998</v>
      </c>
      <c r="C5151" t="s">
        <v>65</v>
      </c>
      <c r="D5151" t="s">
        <v>14</v>
      </c>
      <c r="F5151" t="s">
        <v>15</v>
      </c>
      <c r="G5151" t="s">
        <v>81</v>
      </c>
      <c r="H5151" t="s">
        <v>16</v>
      </c>
    </row>
    <row r="5152" spans="1:9" x14ac:dyDescent="0.3">
      <c r="A5152" t="s">
        <v>78</v>
      </c>
      <c r="B5152" s="5">
        <v>0.38</v>
      </c>
      <c r="D5152" t="s">
        <v>14</v>
      </c>
      <c r="E5152" t="s">
        <v>18</v>
      </c>
      <c r="F5152" t="s">
        <v>19</v>
      </c>
      <c r="G5152" t="s">
        <v>27</v>
      </c>
      <c r="I5152" t="s">
        <v>110</v>
      </c>
    </row>
    <row r="5153" spans="1:9" x14ac:dyDescent="0.3">
      <c r="A5153" t="s">
        <v>109</v>
      </c>
      <c r="B5153" s="5">
        <f>(2.79*318)/1000*B5151</f>
        <v>2.0228615999999997</v>
      </c>
      <c r="C5153" s="3" t="s">
        <v>51</v>
      </c>
      <c r="D5153" t="s">
        <v>17</v>
      </c>
      <c r="F5153" t="s">
        <v>15</v>
      </c>
      <c r="G5153" t="s">
        <v>28</v>
      </c>
      <c r="H5153" t="s">
        <v>52</v>
      </c>
      <c r="I5153" t="s">
        <v>111</v>
      </c>
    </row>
    <row r="5154" spans="1:9" x14ac:dyDescent="0.3">
      <c r="A5154" t="s">
        <v>54</v>
      </c>
      <c r="B5154" s="5">
        <f>18.4/1000*B5151</f>
        <v>4.1951999999999996E-2</v>
      </c>
      <c r="C5154" s="3" t="s">
        <v>65</v>
      </c>
      <c r="D5154" t="s">
        <v>7</v>
      </c>
      <c r="F5154" t="s">
        <v>15</v>
      </c>
      <c r="G5154" t="s">
        <v>28</v>
      </c>
      <c r="H5154" t="s">
        <v>24</v>
      </c>
    </row>
    <row r="5155" spans="1:9" x14ac:dyDescent="0.3">
      <c r="A5155" t="s">
        <v>82</v>
      </c>
      <c r="B5155" s="5">
        <f>20000/1000*B5151</f>
        <v>45.599999999999994</v>
      </c>
      <c r="C5155" t="s">
        <v>65</v>
      </c>
      <c r="D5155" t="s">
        <v>14</v>
      </c>
      <c r="F5155" t="s">
        <v>15</v>
      </c>
      <c r="G5155" t="s">
        <v>28</v>
      </c>
      <c r="H5155" t="s">
        <v>84</v>
      </c>
      <c r="I5155" t="s">
        <v>113</v>
      </c>
    </row>
    <row r="5156" spans="1:9" x14ac:dyDescent="0.3">
      <c r="A5156" t="s">
        <v>112</v>
      </c>
      <c r="B5156" s="5">
        <f>200/1000*B5151</f>
        <v>0.45599999999999996</v>
      </c>
      <c r="C5156" s="3" t="s">
        <v>51</v>
      </c>
      <c r="D5156" t="s">
        <v>14</v>
      </c>
      <c r="F5156" t="s">
        <v>15</v>
      </c>
      <c r="G5156" t="s">
        <v>28</v>
      </c>
      <c r="H5156" t="s">
        <v>115</v>
      </c>
      <c r="I5156" t="s">
        <v>114</v>
      </c>
    </row>
    <row r="5157" spans="1:9" ht="15.6" x14ac:dyDescent="0.3">
      <c r="A5157" s="4" t="s">
        <v>62</v>
      </c>
      <c r="B5157" s="5">
        <f>4/1000*B5151</f>
        <v>9.1199999999999996E-3</v>
      </c>
      <c r="C5157" t="s">
        <v>65</v>
      </c>
      <c r="D5157" t="s">
        <v>14</v>
      </c>
      <c r="F5157" t="s">
        <v>15</v>
      </c>
      <c r="G5157" t="s">
        <v>28</v>
      </c>
      <c r="H5157" s="4" t="s">
        <v>62</v>
      </c>
      <c r="I5157" t="s">
        <v>122</v>
      </c>
    </row>
    <row r="5158" spans="1:9" x14ac:dyDescent="0.3">
      <c r="A5158" t="s">
        <v>117</v>
      </c>
      <c r="B5158" s="5">
        <f>46*1.25/1000*B5151</f>
        <v>0.13109999999999999</v>
      </c>
      <c r="C5158" s="3" t="s">
        <v>51</v>
      </c>
      <c r="D5158" t="s">
        <v>14</v>
      </c>
      <c r="F5158" t="s">
        <v>15</v>
      </c>
      <c r="G5158" t="s">
        <v>28</v>
      </c>
      <c r="H5158" t="s">
        <v>118</v>
      </c>
      <c r="I5158" t="s">
        <v>123</v>
      </c>
    </row>
    <row r="5159" spans="1:9" x14ac:dyDescent="0.3">
      <c r="B5159" s="5"/>
    </row>
    <row r="5160" spans="1:9" x14ac:dyDescent="0.3">
      <c r="A5160" s="2" t="s">
        <v>0</v>
      </c>
      <c r="B5160" s="2" t="s">
        <v>141</v>
      </c>
    </row>
    <row r="5161" spans="1:9" x14ac:dyDescent="0.3">
      <c r="A5161" t="s">
        <v>1</v>
      </c>
      <c r="B5161">
        <v>1</v>
      </c>
    </row>
    <row r="5162" spans="1:9" x14ac:dyDescent="0.3">
      <c r="A5162" t="s">
        <v>2</v>
      </c>
      <c r="B5162" s="3" t="s">
        <v>151</v>
      </c>
    </row>
    <row r="5163" spans="1:9" x14ac:dyDescent="0.3">
      <c r="A5163" t="s">
        <v>4</v>
      </c>
      <c r="B5163" t="s">
        <v>5</v>
      </c>
    </row>
    <row r="5164" spans="1:9" x14ac:dyDescent="0.3">
      <c r="A5164" t="s">
        <v>6</v>
      </c>
      <c r="B5164" t="s">
        <v>14</v>
      </c>
    </row>
    <row r="5165" spans="1:9" x14ac:dyDescent="0.3">
      <c r="A5165" t="s">
        <v>11</v>
      </c>
      <c r="B5165" t="s">
        <v>65</v>
      </c>
    </row>
    <row r="5166" spans="1:9" x14ac:dyDescent="0.3">
      <c r="A5166" t="s">
        <v>46</v>
      </c>
      <c r="B5166" t="s">
        <v>145</v>
      </c>
    </row>
    <row r="5167" spans="1:9" x14ac:dyDescent="0.3">
      <c r="A5167" t="s">
        <v>26</v>
      </c>
      <c r="B5167" s="7" t="s">
        <v>120</v>
      </c>
    </row>
    <row r="5168" spans="1:9" x14ac:dyDescent="0.3">
      <c r="A5168" s="2" t="s">
        <v>8</v>
      </c>
    </row>
    <row r="5169" spans="1:9" x14ac:dyDescent="0.3">
      <c r="A5169" s="2" t="s">
        <v>9</v>
      </c>
      <c r="B5169" s="2" t="s">
        <v>10</v>
      </c>
      <c r="C5169" s="2" t="s">
        <v>11</v>
      </c>
      <c r="D5169" s="2" t="s">
        <v>6</v>
      </c>
      <c r="E5169" s="2" t="s">
        <v>12</v>
      </c>
      <c r="F5169" s="2" t="s">
        <v>4</v>
      </c>
      <c r="G5169" s="2" t="s">
        <v>25</v>
      </c>
      <c r="H5169" s="2" t="s">
        <v>2</v>
      </c>
      <c r="I5169" s="2" t="s">
        <v>46</v>
      </c>
    </row>
    <row r="5170" spans="1:9" x14ac:dyDescent="0.3">
      <c r="A5170" s="3" t="s">
        <v>141</v>
      </c>
      <c r="B5170" s="3">
        <v>1</v>
      </c>
      <c r="C5170" t="s">
        <v>65</v>
      </c>
      <c r="D5170" t="s">
        <v>14</v>
      </c>
      <c r="E5170" s="2"/>
      <c r="F5170" s="3" t="s">
        <v>21</v>
      </c>
      <c r="G5170" t="s">
        <v>81</v>
      </c>
      <c r="H5170" s="3" t="s">
        <v>151</v>
      </c>
    </row>
    <row r="5171" spans="1:9" x14ac:dyDescent="0.3">
      <c r="A5171" t="s">
        <v>13</v>
      </c>
      <c r="B5171" s="5">
        <v>2.44</v>
      </c>
      <c r="C5171" t="s">
        <v>65</v>
      </c>
      <c r="D5171" t="s">
        <v>14</v>
      </c>
      <c r="F5171" t="s">
        <v>15</v>
      </c>
      <c r="G5171" t="s">
        <v>81</v>
      </c>
      <c r="H5171" t="s">
        <v>16</v>
      </c>
    </row>
    <row r="5172" spans="1:9" x14ac:dyDescent="0.3">
      <c r="A5172" t="s">
        <v>78</v>
      </c>
      <c r="B5172" s="5">
        <v>0.79</v>
      </c>
      <c r="D5172" t="s">
        <v>14</v>
      </c>
      <c r="E5172" t="s">
        <v>18</v>
      </c>
      <c r="F5172" t="s">
        <v>19</v>
      </c>
      <c r="G5172" t="s">
        <v>27</v>
      </c>
      <c r="I5172" t="s">
        <v>110</v>
      </c>
    </row>
    <row r="5173" spans="1:9" x14ac:dyDescent="0.3">
      <c r="A5173" t="s">
        <v>109</v>
      </c>
      <c r="B5173" s="5">
        <f>(2.79*318)/1000*B5171</f>
        <v>2.1648168000000001</v>
      </c>
      <c r="C5173" s="3" t="s">
        <v>51</v>
      </c>
      <c r="D5173" t="s">
        <v>17</v>
      </c>
      <c r="F5173" t="s">
        <v>15</v>
      </c>
      <c r="G5173" t="s">
        <v>28</v>
      </c>
      <c r="H5173" t="s">
        <v>52</v>
      </c>
      <c r="I5173" t="s">
        <v>111</v>
      </c>
    </row>
    <row r="5174" spans="1:9" x14ac:dyDescent="0.3">
      <c r="A5174" t="s">
        <v>54</v>
      </c>
      <c r="B5174" s="5">
        <f>18.4/1000*B5171</f>
        <v>4.4895999999999998E-2</v>
      </c>
      <c r="C5174" s="3" t="s">
        <v>65</v>
      </c>
      <c r="D5174" t="s">
        <v>7</v>
      </c>
      <c r="F5174" t="s">
        <v>15</v>
      </c>
      <c r="G5174" t="s">
        <v>28</v>
      </c>
      <c r="H5174" t="s">
        <v>24</v>
      </c>
    </row>
    <row r="5175" spans="1:9" x14ac:dyDescent="0.3">
      <c r="A5175" t="s">
        <v>82</v>
      </c>
      <c r="B5175" s="5">
        <f>20000/1000*B5171</f>
        <v>48.8</v>
      </c>
      <c r="C5175" t="s">
        <v>65</v>
      </c>
      <c r="D5175" t="s">
        <v>14</v>
      </c>
      <c r="F5175" t="s">
        <v>15</v>
      </c>
      <c r="G5175" t="s">
        <v>28</v>
      </c>
      <c r="H5175" t="s">
        <v>84</v>
      </c>
      <c r="I5175" t="s">
        <v>113</v>
      </c>
    </row>
    <row r="5176" spans="1:9" x14ac:dyDescent="0.3">
      <c r="A5176" t="s">
        <v>112</v>
      </c>
      <c r="B5176" s="5">
        <f>200/1000*B5171</f>
        <v>0.48799999999999999</v>
      </c>
      <c r="C5176" s="3" t="s">
        <v>51</v>
      </c>
      <c r="D5176" t="s">
        <v>14</v>
      </c>
      <c r="F5176" t="s">
        <v>15</v>
      </c>
      <c r="G5176" t="s">
        <v>28</v>
      </c>
      <c r="H5176" t="s">
        <v>115</v>
      </c>
      <c r="I5176" t="s">
        <v>114</v>
      </c>
    </row>
    <row r="5177" spans="1:9" ht="15.6" x14ac:dyDescent="0.3">
      <c r="A5177" s="4" t="s">
        <v>62</v>
      </c>
      <c r="B5177" s="5">
        <f>4/1000*B5171</f>
        <v>9.7599999999999996E-3</v>
      </c>
      <c r="C5177" t="s">
        <v>65</v>
      </c>
      <c r="D5177" t="s">
        <v>14</v>
      </c>
      <c r="F5177" t="s">
        <v>15</v>
      </c>
      <c r="G5177" t="s">
        <v>28</v>
      </c>
      <c r="H5177" s="4" t="s">
        <v>62</v>
      </c>
      <c r="I5177" t="s">
        <v>122</v>
      </c>
    </row>
    <row r="5178" spans="1:9" x14ac:dyDescent="0.3">
      <c r="A5178" t="s">
        <v>117</v>
      </c>
      <c r="B5178" s="5">
        <f>46*1.25/1000*B5171</f>
        <v>0.14030000000000001</v>
      </c>
      <c r="C5178" s="3" t="s">
        <v>51</v>
      </c>
      <c r="D5178" t="s">
        <v>14</v>
      </c>
      <c r="F5178" t="s">
        <v>15</v>
      </c>
      <c r="G5178" t="s">
        <v>28</v>
      </c>
      <c r="H5178" t="s">
        <v>118</v>
      </c>
      <c r="I5178" t="s">
        <v>123</v>
      </c>
    </row>
    <row r="5179" spans="1:9" x14ac:dyDescent="0.3">
      <c r="B5179" s="5"/>
    </row>
    <row r="5180" spans="1:9" x14ac:dyDescent="0.3">
      <c r="A5180" s="2" t="s">
        <v>0</v>
      </c>
      <c r="B5180" s="2" t="s">
        <v>142</v>
      </c>
    </row>
    <row r="5181" spans="1:9" x14ac:dyDescent="0.3">
      <c r="A5181" t="s">
        <v>1</v>
      </c>
      <c r="B5181">
        <v>1</v>
      </c>
    </row>
    <row r="5182" spans="1:9" x14ac:dyDescent="0.3">
      <c r="A5182" t="s">
        <v>2</v>
      </c>
      <c r="B5182" s="3" t="s">
        <v>80</v>
      </c>
    </row>
    <row r="5183" spans="1:9" x14ac:dyDescent="0.3">
      <c r="A5183" t="s">
        <v>4</v>
      </c>
      <c r="B5183" t="s">
        <v>5</v>
      </c>
    </row>
    <row r="5184" spans="1:9" x14ac:dyDescent="0.3">
      <c r="A5184" t="s">
        <v>6</v>
      </c>
      <c r="B5184" t="s">
        <v>14</v>
      </c>
    </row>
    <row r="5185" spans="1:9" x14ac:dyDescent="0.3">
      <c r="A5185" t="s">
        <v>11</v>
      </c>
      <c r="B5185" t="s">
        <v>65</v>
      </c>
    </row>
    <row r="5186" spans="1:9" x14ac:dyDescent="0.3">
      <c r="A5186" t="s">
        <v>46</v>
      </c>
      <c r="B5186" t="s">
        <v>146</v>
      </c>
    </row>
    <row r="5187" spans="1:9" x14ac:dyDescent="0.3">
      <c r="A5187" t="s">
        <v>26</v>
      </c>
      <c r="B5187" s="7" t="s">
        <v>120</v>
      </c>
    </row>
    <row r="5188" spans="1:9" x14ac:dyDescent="0.3">
      <c r="A5188" s="2" t="s">
        <v>8</v>
      </c>
    </row>
    <row r="5189" spans="1:9" x14ac:dyDescent="0.3">
      <c r="A5189" s="2" t="s">
        <v>9</v>
      </c>
      <c r="B5189" s="2" t="s">
        <v>10</v>
      </c>
      <c r="C5189" s="2" t="s">
        <v>11</v>
      </c>
      <c r="D5189" s="2" t="s">
        <v>6</v>
      </c>
      <c r="E5189" s="2" t="s">
        <v>12</v>
      </c>
      <c r="F5189" s="2" t="s">
        <v>4</v>
      </c>
      <c r="G5189" s="2" t="s">
        <v>25</v>
      </c>
      <c r="H5189" s="2" t="s">
        <v>2</v>
      </c>
      <c r="I5189" s="2" t="s">
        <v>46</v>
      </c>
    </row>
    <row r="5190" spans="1:9" x14ac:dyDescent="0.3">
      <c r="A5190" s="3" t="s">
        <v>142</v>
      </c>
      <c r="B5190" s="3">
        <v>1</v>
      </c>
      <c r="C5190" t="s">
        <v>65</v>
      </c>
      <c r="D5190" t="s">
        <v>14</v>
      </c>
      <c r="E5190" s="2"/>
      <c r="F5190" s="3" t="s">
        <v>21</v>
      </c>
      <c r="G5190" t="s">
        <v>81</v>
      </c>
      <c r="H5190" s="3" t="s">
        <v>80</v>
      </c>
    </row>
    <row r="5191" spans="1:9" x14ac:dyDescent="0.3">
      <c r="A5191" t="s">
        <v>13</v>
      </c>
      <c r="B5191" s="5">
        <v>2.37</v>
      </c>
      <c r="C5191" t="s">
        <v>65</v>
      </c>
      <c r="D5191" t="s">
        <v>14</v>
      </c>
      <c r="F5191" t="s">
        <v>15</v>
      </c>
      <c r="G5191" t="s">
        <v>81</v>
      </c>
      <c r="H5191" t="s">
        <v>16</v>
      </c>
    </row>
    <row r="5192" spans="1:9" x14ac:dyDescent="0.3">
      <c r="A5192" t="s">
        <v>78</v>
      </c>
      <c r="B5192" s="5">
        <v>0.52</v>
      </c>
      <c r="D5192" t="s">
        <v>14</v>
      </c>
      <c r="E5192" t="s">
        <v>18</v>
      </c>
      <c r="F5192" t="s">
        <v>19</v>
      </c>
      <c r="G5192" t="s">
        <v>27</v>
      </c>
      <c r="I5192" t="s">
        <v>110</v>
      </c>
    </row>
    <row r="5193" spans="1:9" x14ac:dyDescent="0.3">
      <c r="A5193" t="s">
        <v>109</v>
      </c>
      <c r="B5193" s="5">
        <f>(2.79*318)/1000*B5191</f>
        <v>2.1027114</v>
      </c>
      <c r="C5193" s="3" t="s">
        <v>51</v>
      </c>
      <c r="D5193" t="s">
        <v>17</v>
      </c>
      <c r="F5193" t="s">
        <v>15</v>
      </c>
      <c r="G5193" t="s">
        <v>28</v>
      </c>
      <c r="H5193" t="s">
        <v>52</v>
      </c>
      <c r="I5193" t="s">
        <v>111</v>
      </c>
    </row>
    <row r="5194" spans="1:9" x14ac:dyDescent="0.3">
      <c r="A5194" t="s">
        <v>54</v>
      </c>
      <c r="B5194" s="5">
        <f>18.4/1000*B5191</f>
        <v>4.3608000000000001E-2</v>
      </c>
      <c r="C5194" s="3" t="s">
        <v>65</v>
      </c>
      <c r="D5194" t="s">
        <v>7</v>
      </c>
      <c r="F5194" t="s">
        <v>15</v>
      </c>
      <c r="G5194" t="s">
        <v>28</v>
      </c>
      <c r="H5194" t="s">
        <v>24</v>
      </c>
    </row>
    <row r="5195" spans="1:9" x14ac:dyDescent="0.3">
      <c r="A5195" t="s">
        <v>82</v>
      </c>
      <c r="B5195" s="5">
        <f>20000/1000*B5191</f>
        <v>47.400000000000006</v>
      </c>
      <c r="C5195" t="s">
        <v>65</v>
      </c>
      <c r="D5195" t="s">
        <v>14</v>
      </c>
      <c r="F5195" t="s">
        <v>15</v>
      </c>
      <c r="G5195" t="s">
        <v>28</v>
      </c>
      <c r="H5195" t="s">
        <v>84</v>
      </c>
      <c r="I5195" t="s">
        <v>113</v>
      </c>
    </row>
    <row r="5196" spans="1:9" x14ac:dyDescent="0.3">
      <c r="A5196" t="s">
        <v>112</v>
      </c>
      <c r="B5196" s="5">
        <f>200/1000*B5191</f>
        <v>0.47400000000000003</v>
      </c>
      <c r="C5196" s="3" t="s">
        <v>51</v>
      </c>
      <c r="D5196" t="s">
        <v>14</v>
      </c>
      <c r="F5196" t="s">
        <v>15</v>
      </c>
      <c r="G5196" t="s">
        <v>28</v>
      </c>
      <c r="H5196" t="s">
        <v>115</v>
      </c>
      <c r="I5196" t="s">
        <v>114</v>
      </c>
    </row>
    <row r="5197" spans="1:9" ht="15.6" x14ac:dyDescent="0.3">
      <c r="A5197" s="4" t="s">
        <v>62</v>
      </c>
      <c r="B5197" s="5">
        <f>4/1000*B5191</f>
        <v>9.4800000000000006E-3</v>
      </c>
      <c r="C5197" t="s">
        <v>65</v>
      </c>
      <c r="D5197" t="s">
        <v>14</v>
      </c>
      <c r="F5197" t="s">
        <v>15</v>
      </c>
      <c r="G5197" t="s">
        <v>28</v>
      </c>
      <c r="H5197" s="4" t="s">
        <v>62</v>
      </c>
      <c r="I5197" t="s">
        <v>122</v>
      </c>
    </row>
    <row r="5198" spans="1:9" x14ac:dyDescent="0.3">
      <c r="A5198" t="s">
        <v>117</v>
      </c>
      <c r="B5198" s="5">
        <f>46*1.25/1000*B5191</f>
        <v>0.13627500000000001</v>
      </c>
      <c r="C5198" s="3" t="s">
        <v>51</v>
      </c>
      <c r="D5198" t="s">
        <v>14</v>
      </c>
      <c r="F5198" t="s">
        <v>15</v>
      </c>
      <c r="G5198" t="s">
        <v>28</v>
      </c>
      <c r="H5198" t="s">
        <v>118</v>
      </c>
      <c r="I5198" t="s">
        <v>123</v>
      </c>
    </row>
    <row r="5199" spans="1:9" x14ac:dyDescent="0.3">
      <c r="B5199" s="5"/>
    </row>
    <row r="5200" spans="1:9" x14ac:dyDescent="0.3">
      <c r="A5200" s="2" t="s">
        <v>0</v>
      </c>
      <c r="B5200" s="2" t="s">
        <v>143</v>
      </c>
    </row>
    <row r="5201" spans="1:9" x14ac:dyDescent="0.3">
      <c r="A5201" t="s">
        <v>1</v>
      </c>
      <c r="B5201">
        <v>1</v>
      </c>
    </row>
    <row r="5202" spans="1:9" x14ac:dyDescent="0.3">
      <c r="A5202" t="s">
        <v>2</v>
      </c>
      <c r="B5202" s="3" t="s">
        <v>151</v>
      </c>
    </row>
    <row r="5203" spans="1:9" x14ac:dyDescent="0.3">
      <c r="A5203" t="s">
        <v>4</v>
      </c>
      <c r="B5203" t="s">
        <v>5</v>
      </c>
    </row>
    <row r="5204" spans="1:9" x14ac:dyDescent="0.3">
      <c r="A5204" t="s">
        <v>6</v>
      </c>
      <c r="B5204" t="s">
        <v>14</v>
      </c>
    </row>
    <row r="5205" spans="1:9" x14ac:dyDescent="0.3">
      <c r="A5205" t="s">
        <v>11</v>
      </c>
      <c r="B5205" t="s">
        <v>65</v>
      </c>
    </row>
    <row r="5206" spans="1:9" x14ac:dyDescent="0.3">
      <c r="A5206" t="s">
        <v>46</v>
      </c>
      <c r="B5206" t="s">
        <v>147</v>
      </c>
    </row>
    <row r="5207" spans="1:9" x14ac:dyDescent="0.3">
      <c r="A5207" t="s">
        <v>26</v>
      </c>
      <c r="B5207" s="7" t="s">
        <v>120</v>
      </c>
    </row>
    <row r="5208" spans="1:9" x14ac:dyDescent="0.3">
      <c r="A5208" s="2" t="s">
        <v>8</v>
      </c>
    </row>
    <row r="5209" spans="1:9" x14ac:dyDescent="0.3">
      <c r="A5209" s="2" t="s">
        <v>9</v>
      </c>
      <c r="B5209" s="2" t="s">
        <v>10</v>
      </c>
      <c r="C5209" s="2" t="s">
        <v>11</v>
      </c>
      <c r="D5209" s="2" t="s">
        <v>6</v>
      </c>
      <c r="E5209" s="2" t="s">
        <v>12</v>
      </c>
      <c r="F5209" s="2" t="s">
        <v>4</v>
      </c>
      <c r="G5209" s="2" t="s">
        <v>25</v>
      </c>
      <c r="H5209" s="2" t="s">
        <v>2</v>
      </c>
      <c r="I5209" s="2" t="s">
        <v>46</v>
      </c>
    </row>
    <row r="5210" spans="1:9" x14ac:dyDescent="0.3">
      <c r="A5210" s="3" t="s">
        <v>143</v>
      </c>
      <c r="B5210" s="3">
        <v>1</v>
      </c>
      <c r="C5210" t="s">
        <v>65</v>
      </c>
      <c r="D5210" t="s">
        <v>14</v>
      </c>
      <c r="E5210" s="2"/>
      <c r="F5210" s="3" t="s">
        <v>21</v>
      </c>
      <c r="G5210" t="s">
        <v>81</v>
      </c>
      <c r="H5210" s="3" t="s">
        <v>151</v>
      </c>
    </row>
    <row r="5211" spans="1:9" x14ac:dyDescent="0.3">
      <c r="A5211" t="s">
        <v>13</v>
      </c>
      <c r="B5211" s="5">
        <v>0.89</v>
      </c>
      <c r="C5211" t="s">
        <v>65</v>
      </c>
      <c r="D5211" t="s">
        <v>14</v>
      </c>
      <c r="F5211" t="s">
        <v>15</v>
      </c>
      <c r="G5211" t="s">
        <v>81</v>
      </c>
      <c r="H5211" t="s">
        <v>16</v>
      </c>
    </row>
    <row r="5212" spans="1:9" x14ac:dyDescent="0.3">
      <c r="A5212" t="s">
        <v>78</v>
      </c>
      <c r="B5212" s="5">
        <v>1.39</v>
      </c>
      <c r="D5212" t="s">
        <v>14</v>
      </c>
      <c r="E5212" t="s">
        <v>18</v>
      </c>
      <c r="F5212" t="s">
        <v>19</v>
      </c>
      <c r="G5212" t="s">
        <v>27</v>
      </c>
      <c r="I5212" t="s">
        <v>110</v>
      </c>
    </row>
    <row r="5213" spans="1:9" x14ac:dyDescent="0.3">
      <c r="A5213" t="s">
        <v>109</v>
      </c>
      <c r="B5213" s="5">
        <f>(2.79*318)/1000*B5211</f>
        <v>0.78962580000000004</v>
      </c>
      <c r="C5213" s="3" t="s">
        <v>51</v>
      </c>
      <c r="D5213" t="s">
        <v>17</v>
      </c>
      <c r="F5213" t="s">
        <v>15</v>
      </c>
      <c r="G5213" t="s">
        <v>28</v>
      </c>
      <c r="H5213" t="s">
        <v>52</v>
      </c>
      <c r="I5213" t="s">
        <v>111</v>
      </c>
    </row>
    <row r="5214" spans="1:9" x14ac:dyDescent="0.3">
      <c r="A5214" t="s">
        <v>54</v>
      </c>
      <c r="B5214" s="5">
        <f>18.4/1000*B5211</f>
        <v>1.6376000000000002E-2</v>
      </c>
      <c r="C5214" s="3" t="s">
        <v>65</v>
      </c>
      <c r="D5214" t="s">
        <v>7</v>
      </c>
      <c r="F5214" t="s">
        <v>15</v>
      </c>
      <c r="G5214" t="s">
        <v>28</v>
      </c>
      <c r="H5214" t="s">
        <v>24</v>
      </c>
    </row>
    <row r="5215" spans="1:9" x14ac:dyDescent="0.3">
      <c r="A5215" t="s">
        <v>82</v>
      </c>
      <c r="B5215" s="5">
        <f>20000/1000*B5211</f>
        <v>17.8</v>
      </c>
      <c r="C5215" t="s">
        <v>65</v>
      </c>
      <c r="D5215" t="s">
        <v>14</v>
      </c>
      <c r="F5215" t="s">
        <v>15</v>
      </c>
      <c r="G5215" t="s">
        <v>28</v>
      </c>
      <c r="H5215" t="s">
        <v>84</v>
      </c>
      <c r="I5215" t="s">
        <v>113</v>
      </c>
    </row>
    <row r="5216" spans="1:9" x14ac:dyDescent="0.3">
      <c r="A5216" t="s">
        <v>112</v>
      </c>
      <c r="B5216" s="5">
        <f>200/1000*B5211</f>
        <v>0.17800000000000002</v>
      </c>
      <c r="C5216" s="3" t="s">
        <v>51</v>
      </c>
      <c r="D5216" t="s">
        <v>14</v>
      </c>
      <c r="F5216" t="s">
        <v>15</v>
      </c>
      <c r="G5216" t="s">
        <v>28</v>
      </c>
      <c r="H5216" t="s">
        <v>115</v>
      </c>
      <c r="I5216" t="s">
        <v>114</v>
      </c>
    </row>
    <row r="5217" spans="1:9" ht="15.6" x14ac:dyDescent="0.3">
      <c r="A5217" s="4" t="s">
        <v>62</v>
      </c>
      <c r="B5217" s="5">
        <f>4/1000*B5211</f>
        <v>3.5600000000000002E-3</v>
      </c>
      <c r="C5217" t="s">
        <v>65</v>
      </c>
      <c r="D5217" t="s">
        <v>14</v>
      </c>
      <c r="F5217" t="s">
        <v>15</v>
      </c>
      <c r="G5217" t="s">
        <v>28</v>
      </c>
      <c r="H5217" s="4" t="s">
        <v>62</v>
      </c>
      <c r="I5217" t="s">
        <v>122</v>
      </c>
    </row>
    <row r="5218" spans="1:9" x14ac:dyDescent="0.3">
      <c r="A5218" t="s">
        <v>117</v>
      </c>
      <c r="B5218" s="5">
        <f>46*1.25/1000*B5211</f>
        <v>5.1175000000000005E-2</v>
      </c>
      <c r="C5218" s="3" t="s">
        <v>51</v>
      </c>
      <c r="D5218" t="s">
        <v>14</v>
      </c>
      <c r="F5218" t="s">
        <v>15</v>
      </c>
      <c r="G5218" t="s">
        <v>28</v>
      </c>
      <c r="H5218" t="s">
        <v>118</v>
      </c>
      <c r="I5218" t="s">
        <v>123</v>
      </c>
    </row>
    <row r="5219" spans="1:9" x14ac:dyDescent="0.3">
      <c r="B5219" s="5"/>
      <c r="C5219" s="3"/>
    </row>
    <row r="5220" spans="1:9" x14ac:dyDescent="0.3">
      <c r="A5220" s="2" t="s">
        <v>0</v>
      </c>
      <c r="B5220" s="2" t="s">
        <v>13</v>
      </c>
    </row>
    <row r="5221" spans="1:9" x14ac:dyDescent="0.3">
      <c r="A5221" t="s">
        <v>1</v>
      </c>
      <c r="B5221">
        <v>1</v>
      </c>
    </row>
    <row r="5222" spans="1:9" x14ac:dyDescent="0.3">
      <c r="A5222" t="s">
        <v>46</v>
      </c>
      <c r="B5222" t="s">
        <v>47</v>
      </c>
    </row>
    <row r="5223" spans="1:9" x14ac:dyDescent="0.3">
      <c r="A5223" t="s">
        <v>2</v>
      </c>
      <c r="B5223" t="s">
        <v>16</v>
      </c>
    </row>
    <row r="5224" spans="1:9" x14ac:dyDescent="0.3">
      <c r="A5224" t="s">
        <v>4</v>
      </c>
      <c r="B5224" t="s">
        <v>5</v>
      </c>
    </row>
    <row r="5225" spans="1:9" x14ac:dyDescent="0.3">
      <c r="A5225" t="s">
        <v>6</v>
      </c>
      <c r="B5225" t="s">
        <v>14</v>
      </c>
    </row>
    <row r="5226" spans="1:9" x14ac:dyDescent="0.3">
      <c r="A5226" t="s">
        <v>26</v>
      </c>
      <c r="B5226" t="s">
        <v>79</v>
      </c>
    </row>
    <row r="5227" spans="1:9" x14ac:dyDescent="0.3">
      <c r="A5227" t="s">
        <v>11</v>
      </c>
      <c r="B5227" t="s">
        <v>65</v>
      </c>
    </row>
    <row r="5228" spans="1:9" x14ac:dyDescent="0.3">
      <c r="A5228" s="2" t="s">
        <v>8</v>
      </c>
    </row>
    <row r="5229" spans="1:9" x14ac:dyDescent="0.3">
      <c r="A5229" s="2" t="s">
        <v>9</v>
      </c>
      <c r="B5229" s="2" t="s">
        <v>10</v>
      </c>
      <c r="C5229" s="2" t="s">
        <v>11</v>
      </c>
      <c r="D5229" s="2" t="s">
        <v>6</v>
      </c>
      <c r="E5229" s="2" t="s">
        <v>12</v>
      </c>
      <c r="F5229" s="2" t="s">
        <v>4</v>
      </c>
      <c r="G5229" s="2" t="s">
        <v>2</v>
      </c>
      <c r="H5229" s="2" t="s">
        <v>25</v>
      </c>
    </row>
    <row r="5230" spans="1:9" x14ac:dyDescent="0.3">
      <c r="A5230" t="s">
        <v>48</v>
      </c>
      <c r="B5230">
        <v>1</v>
      </c>
      <c r="C5230" t="s">
        <v>65</v>
      </c>
      <c r="D5230" t="s">
        <v>14</v>
      </c>
      <c r="F5230" t="s">
        <v>15</v>
      </c>
      <c r="G5230" t="s">
        <v>49</v>
      </c>
      <c r="H5230" t="s">
        <v>3</v>
      </c>
    </row>
    <row r="5231" spans="1:9" x14ac:dyDescent="0.3">
      <c r="A5231" t="s">
        <v>13</v>
      </c>
      <c r="B5231">
        <v>1</v>
      </c>
      <c r="C5231" t="s">
        <v>65</v>
      </c>
      <c r="D5231" t="s">
        <v>14</v>
      </c>
      <c r="F5231" t="s">
        <v>21</v>
      </c>
      <c r="G5231" t="s">
        <v>16</v>
      </c>
      <c r="H5231" t="s">
        <v>3</v>
      </c>
    </row>
    <row r="5232" spans="1:9" x14ac:dyDescent="0.3">
      <c r="A5232" t="s">
        <v>50</v>
      </c>
      <c r="B5232">
        <v>3.5098030277376187</v>
      </c>
      <c r="C5232" t="s">
        <v>51</v>
      </c>
      <c r="D5232" t="s">
        <v>17</v>
      </c>
      <c r="F5232" t="s">
        <v>15</v>
      </c>
      <c r="G5232" t="s">
        <v>52</v>
      </c>
      <c r="H5232" t="s">
        <v>28</v>
      </c>
    </row>
    <row r="5233" spans="1:8" x14ac:dyDescent="0.3">
      <c r="A5233" t="s">
        <v>78</v>
      </c>
      <c r="B5233">
        <v>0.13206758828730655</v>
      </c>
      <c r="D5233" t="s">
        <v>14</v>
      </c>
      <c r="E5233" t="s">
        <v>18</v>
      </c>
      <c r="F5233" t="s">
        <v>19</v>
      </c>
      <c r="H5233" t="s">
        <v>27</v>
      </c>
    </row>
    <row r="5234" spans="1:8" x14ac:dyDescent="0.3">
      <c r="A5234" t="s">
        <v>53</v>
      </c>
      <c r="B5234">
        <v>1.6694063119110985E-6</v>
      </c>
      <c r="D5234" t="s">
        <v>14</v>
      </c>
      <c r="E5234" t="s">
        <v>18</v>
      </c>
      <c r="F5234" t="s">
        <v>19</v>
      </c>
      <c r="H5234" t="s">
        <v>27</v>
      </c>
    </row>
    <row r="5235" spans="1:8" x14ac:dyDescent="0.3">
      <c r="A5235" t="s">
        <v>20</v>
      </c>
      <c r="B5235">
        <v>12.456827894327896</v>
      </c>
      <c r="C5235" t="s">
        <v>29</v>
      </c>
      <c r="D5235" t="s">
        <v>6</v>
      </c>
      <c r="F5235" t="s">
        <v>15</v>
      </c>
      <c r="G5235" t="s">
        <v>20</v>
      </c>
      <c r="H5235" t="s">
        <v>3</v>
      </c>
    </row>
    <row r="5237" spans="1:8" ht="15.6" x14ac:dyDescent="0.3">
      <c r="A5237" s="1" t="s">
        <v>0</v>
      </c>
      <c r="B5237" s="2" t="s">
        <v>48</v>
      </c>
    </row>
    <row r="5238" spans="1:8" x14ac:dyDescent="0.3">
      <c r="A5238" t="s">
        <v>1</v>
      </c>
      <c r="B5238">
        <v>1</v>
      </c>
    </row>
    <row r="5239" spans="1:8" x14ac:dyDescent="0.3">
      <c r="A5239" t="s">
        <v>2</v>
      </c>
      <c r="B5239" t="s">
        <v>49</v>
      </c>
    </row>
    <row r="5240" spans="1:8" x14ac:dyDescent="0.3">
      <c r="A5240" t="s">
        <v>4</v>
      </c>
      <c r="B5240" t="s">
        <v>5</v>
      </c>
    </row>
    <row r="5241" spans="1:8" x14ac:dyDescent="0.3">
      <c r="A5241" t="s">
        <v>6</v>
      </c>
      <c r="B5241" t="s">
        <v>14</v>
      </c>
    </row>
    <row r="5242" spans="1:8" x14ac:dyDescent="0.3">
      <c r="A5242" t="s">
        <v>26</v>
      </c>
      <c r="B5242" t="s">
        <v>79</v>
      </c>
    </row>
    <row r="5243" spans="1:8" x14ac:dyDescent="0.3">
      <c r="A5243" t="s">
        <v>11</v>
      </c>
      <c r="B5243" t="s">
        <v>65</v>
      </c>
    </row>
    <row r="5244" spans="1:8" ht="15.6" x14ac:dyDescent="0.3">
      <c r="A5244" s="1" t="s">
        <v>8</v>
      </c>
    </row>
    <row r="5245" spans="1:8" x14ac:dyDescent="0.3">
      <c r="A5245" t="s">
        <v>9</v>
      </c>
      <c r="B5245" t="s">
        <v>10</v>
      </c>
      <c r="C5245" t="s">
        <v>11</v>
      </c>
      <c r="D5245" t="s">
        <v>6</v>
      </c>
      <c r="E5245" t="s">
        <v>12</v>
      </c>
      <c r="F5245" t="s">
        <v>4</v>
      </c>
      <c r="G5245" t="s">
        <v>2</v>
      </c>
      <c r="H5245" t="s">
        <v>25</v>
      </c>
    </row>
    <row r="5246" spans="1:8" x14ac:dyDescent="0.3">
      <c r="A5246" t="s">
        <v>20</v>
      </c>
      <c r="B5246">
        <f>12.89</f>
        <v>12.89</v>
      </c>
      <c r="C5246" t="s">
        <v>29</v>
      </c>
      <c r="D5246" t="s">
        <v>6</v>
      </c>
      <c r="F5246" t="s">
        <v>15</v>
      </c>
      <c r="G5246" t="s">
        <v>20</v>
      </c>
      <c r="H5246" t="s">
        <v>3</v>
      </c>
    </row>
    <row r="5247" spans="1:8" x14ac:dyDescent="0.3">
      <c r="A5247" t="s">
        <v>48</v>
      </c>
      <c r="B5247">
        <v>1</v>
      </c>
      <c r="C5247" t="s">
        <v>65</v>
      </c>
      <c r="D5247" t="s">
        <v>14</v>
      </c>
      <c r="F5247" t="s">
        <v>21</v>
      </c>
      <c r="G5247" t="s">
        <v>49</v>
      </c>
      <c r="H5247" t="s">
        <v>3</v>
      </c>
    </row>
    <row r="5248" spans="1:8" x14ac:dyDescent="0.3">
      <c r="A5248" t="s">
        <v>75</v>
      </c>
      <c r="B5248" s="5">
        <f>((3090000*1000)/44900000)</f>
        <v>68.819599109131403</v>
      </c>
      <c r="C5248" t="s">
        <v>51</v>
      </c>
      <c r="D5248" t="s">
        <v>14</v>
      </c>
      <c r="F5248" t="s">
        <v>15</v>
      </c>
      <c r="G5248" t="s">
        <v>76</v>
      </c>
      <c r="H5248" t="s">
        <v>28</v>
      </c>
    </row>
    <row r="5249" spans="1:11" x14ac:dyDescent="0.3">
      <c r="A5249" t="s">
        <v>54</v>
      </c>
      <c r="B5249" s="5">
        <f>(13600*1000)/44900000</f>
        <v>0.30289532293986637</v>
      </c>
      <c r="C5249" t="s">
        <v>65</v>
      </c>
      <c r="D5249" t="s">
        <v>7</v>
      </c>
      <c r="F5249" t="s">
        <v>15</v>
      </c>
      <c r="G5249" t="s">
        <v>24</v>
      </c>
      <c r="H5249" t="s">
        <v>28</v>
      </c>
    </row>
    <row r="5250" spans="1:11" x14ac:dyDescent="0.3">
      <c r="A5250" t="s">
        <v>55</v>
      </c>
      <c r="B5250" s="5">
        <f>356/44900000</f>
        <v>7.9287305122494425E-6</v>
      </c>
      <c r="C5250" t="s">
        <v>31</v>
      </c>
      <c r="D5250" t="s">
        <v>14</v>
      </c>
      <c r="F5250" t="s">
        <v>15</v>
      </c>
      <c r="G5250" t="s">
        <v>56</v>
      </c>
      <c r="H5250" t="s">
        <v>28</v>
      </c>
    </row>
    <row r="5251" spans="1:11" x14ac:dyDescent="0.3">
      <c r="A5251" t="s">
        <v>57</v>
      </c>
      <c r="B5251" s="5">
        <f>949/44900000</f>
        <v>2.11358574610245E-5</v>
      </c>
      <c r="C5251" t="s">
        <v>31</v>
      </c>
      <c r="D5251" t="s">
        <v>14</v>
      </c>
      <c r="F5251" t="s">
        <v>15</v>
      </c>
      <c r="G5251" t="s">
        <v>58</v>
      </c>
      <c r="H5251" t="s">
        <v>28</v>
      </c>
    </row>
    <row r="5252" spans="1:11" x14ac:dyDescent="0.3">
      <c r="A5252" t="s">
        <v>59</v>
      </c>
      <c r="B5252" s="5">
        <f>178/44900000</f>
        <v>3.9643652561247212E-6</v>
      </c>
      <c r="C5252" t="s">
        <v>60</v>
      </c>
      <c r="D5252" t="s">
        <v>14</v>
      </c>
      <c r="F5252" t="s">
        <v>15</v>
      </c>
      <c r="G5252" t="s">
        <v>61</v>
      </c>
      <c r="H5252" t="s">
        <v>28</v>
      </c>
    </row>
    <row r="5253" spans="1:11" ht="15.6" x14ac:dyDescent="0.3">
      <c r="A5253" s="4" t="s">
        <v>62</v>
      </c>
      <c r="B5253" s="5">
        <f>6240000/44900000</f>
        <v>0.13897550111358575</v>
      </c>
      <c r="C5253" t="s">
        <v>65</v>
      </c>
      <c r="D5253" t="s">
        <v>14</v>
      </c>
      <c r="F5253" t="s">
        <v>15</v>
      </c>
      <c r="G5253" s="4" t="s">
        <v>62</v>
      </c>
      <c r="H5253" t="s">
        <v>3</v>
      </c>
    </row>
    <row r="5254" spans="1:11" ht="15.6" x14ac:dyDescent="0.3">
      <c r="A5254" s="4" t="s">
        <v>63</v>
      </c>
      <c r="B5254" s="5">
        <f>75900000/44900000</f>
        <v>1.6904231625835189</v>
      </c>
      <c r="C5254" t="s">
        <v>29</v>
      </c>
      <c r="D5254" t="s">
        <v>14</v>
      </c>
      <c r="F5254" t="s">
        <v>15</v>
      </c>
      <c r="G5254" s="4" t="s">
        <v>63</v>
      </c>
      <c r="H5254" t="s">
        <v>3</v>
      </c>
    </row>
    <row r="5255" spans="1:11" ht="15.6" x14ac:dyDescent="0.3">
      <c r="A5255" s="4"/>
      <c r="B5255" s="5"/>
      <c r="G5255" s="4"/>
    </row>
    <row r="5256" spans="1:11" ht="15.6" x14ac:dyDescent="0.3">
      <c r="A5256" s="1" t="s">
        <v>0</v>
      </c>
      <c r="B5256" s="1" t="s">
        <v>167</v>
      </c>
    </row>
    <row r="5257" spans="1:11" x14ac:dyDescent="0.3">
      <c r="A5257" t="s">
        <v>11</v>
      </c>
      <c r="B5257" t="s">
        <v>64</v>
      </c>
    </row>
    <row r="5258" spans="1:11" x14ac:dyDescent="0.3">
      <c r="A5258" t="s">
        <v>1</v>
      </c>
      <c r="B5258">
        <v>1</v>
      </c>
    </row>
    <row r="5259" spans="1:11" ht="15.6" x14ac:dyDescent="0.3">
      <c r="A5259" t="s">
        <v>2</v>
      </c>
      <c r="B5259" s="4" t="s">
        <v>105</v>
      </c>
    </row>
    <row r="5260" spans="1:11" x14ac:dyDescent="0.3">
      <c r="A5260" t="s">
        <v>4</v>
      </c>
      <c r="B5260" t="s">
        <v>5</v>
      </c>
    </row>
    <row r="5261" spans="1:11" x14ac:dyDescent="0.3">
      <c r="A5261" t="s">
        <v>6</v>
      </c>
      <c r="B5261" t="s">
        <v>14</v>
      </c>
    </row>
    <row r="5262" spans="1:11" ht="15.6" x14ac:dyDescent="0.3">
      <c r="A5262" s="1" t="s">
        <v>8</v>
      </c>
    </row>
    <row r="5263" spans="1:11" x14ac:dyDescent="0.3">
      <c r="A5263" t="s">
        <v>9</v>
      </c>
      <c r="B5263" t="s">
        <v>10</v>
      </c>
      <c r="C5263" t="s">
        <v>11</v>
      </c>
      <c r="D5263" t="s">
        <v>6</v>
      </c>
      <c r="E5263" t="s">
        <v>12</v>
      </c>
      <c r="F5263" t="s">
        <v>4</v>
      </c>
      <c r="G5263" t="s">
        <v>85</v>
      </c>
      <c r="H5263" t="s">
        <v>86</v>
      </c>
      <c r="I5263" t="s">
        <v>87</v>
      </c>
      <c r="J5263" t="s">
        <v>46</v>
      </c>
      <c r="K5263" t="s">
        <v>2</v>
      </c>
    </row>
    <row r="5264" spans="1:11" x14ac:dyDescent="0.3">
      <c r="A5264" s="3" t="s">
        <v>167</v>
      </c>
      <c r="B5264" s="3">
        <v>1</v>
      </c>
      <c r="C5264" t="s">
        <v>64</v>
      </c>
      <c r="D5264" s="3" t="s">
        <v>14</v>
      </c>
      <c r="E5264" s="3"/>
      <c r="F5264" s="3" t="s">
        <v>21</v>
      </c>
      <c r="G5264" s="3"/>
      <c r="H5264" s="3"/>
      <c r="I5264" s="3">
        <v>100</v>
      </c>
      <c r="J5264" s="3" t="s">
        <v>88</v>
      </c>
      <c r="K5264" s="3" t="s">
        <v>105</v>
      </c>
    </row>
    <row r="5265" spans="1:11" x14ac:dyDescent="0.3">
      <c r="A5265" s="3" t="s">
        <v>142</v>
      </c>
      <c r="B5265" s="3">
        <v>1.00057</v>
      </c>
      <c r="C5265" t="s">
        <v>64</v>
      </c>
      <c r="D5265" s="3" t="s">
        <v>14</v>
      </c>
      <c r="E5265" s="3"/>
      <c r="F5265" s="3" t="s">
        <v>15</v>
      </c>
      <c r="G5265" s="3"/>
      <c r="H5265" s="3"/>
      <c r="I5265" s="3"/>
      <c r="J5265" s="3"/>
      <c r="K5265" s="3" t="s">
        <v>80</v>
      </c>
    </row>
    <row r="5266" spans="1:11" x14ac:dyDescent="0.3">
      <c r="A5266" t="s">
        <v>54</v>
      </c>
      <c r="B5266" s="3">
        <v>6.7000000000000002E-3</v>
      </c>
      <c r="C5266" t="s">
        <v>64</v>
      </c>
      <c r="D5266" s="3" t="s">
        <v>7</v>
      </c>
      <c r="E5266" s="3"/>
      <c r="F5266" s="3" t="s">
        <v>15</v>
      </c>
      <c r="G5266" s="3"/>
      <c r="H5266" s="3"/>
      <c r="I5266" s="3"/>
      <c r="J5266" s="3"/>
      <c r="K5266" s="3" t="s">
        <v>24</v>
      </c>
    </row>
    <row r="5267" spans="1:11" x14ac:dyDescent="0.3">
      <c r="A5267" s="3" t="s">
        <v>89</v>
      </c>
      <c r="B5267" s="3">
        <v>-1.6799999999999999E-4</v>
      </c>
      <c r="C5267" t="s">
        <v>51</v>
      </c>
      <c r="D5267" s="3" t="s">
        <v>14</v>
      </c>
      <c r="E5267" s="3"/>
      <c r="F5267" s="3" t="s">
        <v>15</v>
      </c>
      <c r="G5267" s="3"/>
      <c r="H5267" s="3"/>
      <c r="I5267" s="3"/>
      <c r="J5267" s="3"/>
      <c r="K5267" s="3" t="s">
        <v>90</v>
      </c>
    </row>
    <row r="5268" spans="1:11" x14ac:dyDescent="0.3">
      <c r="A5268" s="3" t="s">
        <v>91</v>
      </c>
      <c r="B5268" s="6">
        <v>5.8399999999999999E-4</v>
      </c>
      <c r="C5268" t="s">
        <v>51</v>
      </c>
      <c r="D5268" s="3" t="s">
        <v>17</v>
      </c>
      <c r="E5268" s="3"/>
      <c r="F5268" s="3" t="s">
        <v>15</v>
      </c>
      <c r="G5268" s="3"/>
      <c r="H5268" s="3"/>
      <c r="I5268" s="3"/>
      <c r="J5268" s="3"/>
      <c r="K5268" s="3" t="s">
        <v>92</v>
      </c>
    </row>
    <row r="5269" spans="1:11" x14ac:dyDescent="0.3">
      <c r="A5269" s="3" t="s">
        <v>93</v>
      </c>
      <c r="B5269" s="6">
        <v>2.5999999999999998E-10</v>
      </c>
      <c r="C5269" t="s">
        <v>51</v>
      </c>
      <c r="D5269" s="3" t="s">
        <v>6</v>
      </c>
      <c r="E5269" s="3"/>
      <c r="F5269" s="3" t="s">
        <v>15</v>
      </c>
      <c r="G5269" s="3"/>
      <c r="H5269" s="3"/>
      <c r="I5269" s="3"/>
      <c r="J5269" s="3"/>
      <c r="K5269" s="3" t="s">
        <v>94</v>
      </c>
    </row>
    <row r="5270" spans="1:11" x14ac:dyDescent="0.3">
      <c r="A5270" s="3" t="s">
        <v>95</v>
      </c>
      <c r="B5270" s="6">
        <v>-6.2700000000000001E-6</v>
      </c>
      <c r="C5270" t="s">
        <v>51</v>
      </c>
      <c r="D5270" s="3" t="s">
        <v>14</v>
      </c>
      <c r="E5270" s="3"/>
      <c r="F5270" s="3" t="s">
        <v>15</v>
      </c>
      <c r="G5270" s="3"/>
      <c r="H5270" s="3"/>
      <c r="I5270" s="3"/>
      <c r="J5270" s="3"/>
      <c r="K5270" s="3" t="s">
        <v>96</v>
      </c>
    </row>
    <row r="5271" spans="1:11" x14ac:dyDescent="0.3">
      <c r="A5271" s="3" t="s">
        <v>97</v>
      </c>
      <c r="B5271" s="6">
        <v>-7.4999999999999993E-5</v>
      </c>
      <c r="C5271" t="s">
        <v>51</v>
      </c>
      <c r="D5271" s="3" t="s">
        <v>39</v>
      </c>
      <c r="E5271" s="3"/>
      <c r="F5271" s="3" t="s">
        <v>15</v>
      </c>
      <c r="G5271" s="3"/>
      <c r="H5271" s="3"/>
      <c r="I5271" s="3"/>
      <c r="J5271" s="3"/>
      <c r="K5271" s="3" t="s">
        <v>98</v>
      </c>
    </row>
    <row r="5272" spans="1:11" x14ac:dyDescent="0.3">
      <c r="A5272" s="3" t="s">
        <v>82</v>
      </c>
      <c r="B5272" s="6">
        <v>6.8900000000000005E-4</v>
      </c>
      <c r="C5272" t="s">
        <v>51</v>
      </c>
      <c r="D5272" s="3" t="s">
        <v>14</v>
      </c>
      <c r="E5272" s="3"/>
      <c r="F5272" s="3" t="s">
        <v>15</v>
      </c>
      <c r="G5272" s="3"/>
      <c r="H5272" s="3"/>
      <c r="I5272" s="3"/>
      <c r="J5272" s="3"/>
      <c r="K5272" s="3" t="s">
        <v>84</v>
      </c>
    </row>
    <row r="5273" spans="1:11" x14ac:dyDescent="0.3">
      <c r="A5273" s="3" t="s">
        <v>99</v>
      </c>
      <c r="B5273" s="3">
        <v>3.3599999999999998E-2</v>
      </c>
      <c r="C5273" t="s">
        <v>64</v>
      </c>
      <c r="D5273" s="3" t="s">
        <v>100</v>
      </c>
      <c r="E5273" s="3"/>
      <c r="F5273" s="3" t="s">
        <v>15</v>
      </c>
      <c r="G5273" s="3"/>
      <c r="H5273" s="3"/>
      <c r="I5273" s="3"/>
      <c r="J5273" s="3"/>
      <c r="K5273" s="3" t="s">
        <v>101</v>
      </c>
    </row>
    <row r="5274" spans="1:11" x14ac:dyDescent="0.3">
      <c r="A5274" s="3" t="s">
        <v>102</v>
      </c>
      <c r="B5274" s="3">
        <v>3.2599999999999997E-2</v>
      </c>
      <c r="C5274" t="s">
        <v>51</v>
      </c>
      <c r="D5274" s="3" t="s">
        <v>100</v>
      </c>
      <c r="E5274" s="3"/>
      <c r="F5274" s="3" t="s">
        <v>15</v>
      </c>
      <c r="G5274" s="3"/>
      <c r="H5274" s="3"/>
      <c r="I5274" s="3"/>
      <c r="J5274" s="3"/>
      <c r="K5274" s="3" t="s">
        <v>103</v>
      </c>
    </row>
    <row r="5275" spans="1:11" x14ac:dyDescent="0.3">
      <c r="A5275" s="3" t="s">
        <v>107</v>
      </c>
      <c r="B5275" s="6">
        <v>-6.8899999999999999E-7</v>
      </c>
      <c r="C5275" t="s">
        <v>51</v>
      </c>
      <c r="D5275" s="3" t="s">
        <v>39</v>
      </c>
      <c r="E5275" s="3"/>
      <c r="F5275" s="3" t="s">
        <v>15</v>
      </c>
      <c r="G5275" s="3"/>
      <c r="H5275" s="3"/>
      <c r="I5275" s="3"/>
      <c r="J5275" s="3"/>
      <c r="K5275" s="3" t="s">
        <v>104</v>
      </c>
    </row>
    <row r="5276" spans="1:11" x14ac:dyDescent="0.3">
      <c r="A5276" s="3"/>
      <c r="B5276" s="6"/>
      <c r="C5276" s="3"/>
      <c r="D5276" s="3"/>
      <c r="E5276" s="3"/>
      <c r="F5276" s="3"/>
      <c r="G5276" s="3"/>
      <c r="H5276" s="3"/>
      <c r="I5276" s="3"/>
      <c r="J5276" s="3"/>
      <c r="K5276" s="3"/>
    </row>
    <row r="5277" spans="1:11" ht="15.6" x14ac:dyDescent="0.3">
      <c r="A5277" s="1" t="s">
        <v>0</v>
      </c>
      <c r="B5277" s="1" t="s">
        <v>168</v>
      </c>
    </row>
    <row r="5278" spans="1:11" x14ac:dyDescent="0.3">
      <c r="A5278" t="s">
        <v>11</v>
      </c>
      <c r="B5278" t="s">
        <v>64</v>
      </c>
    </row>
    <row r="5279" spans="1:11" x14ac:dyDescent="0.3">
      <c r="A5279" t="s">
        <v>1</v>
      </c>
      <c r="B5279">
        <v>1</v>
      </c>
    </row>
    <row r="5280" spans="1:11" ht="15.6" x14ac:dyDescent="0.3">
      <c r="A5280" t="s">
        <v>2</v>
      </c>
      <c r="B5280" s="4" t="s">
        <v>155</v>
      </c>
    </row>
    <row r="5281" spans="1:11" x14ac:dyDescent="0.3">
      <c r="A5281" t="s">
        <v>4</v>
      </c>
      <c r="B5281" t="s">
        <v>5</v>
      </c>
    </row>
    <row r="5282" spans="1:11" x14ac:dyDescent="0.3">
      <c r="A5282" t="s">
        <v>6</v>
      </c>
      <c r="B5282" t="s">
        <v>14</v>
      </c>
    </row>
    <row r="5283" spans="1:11" ht="15.6" x14ac:dyDescent="0.3">
      <c r="A5283" s="1" t="s">
        <v>8</v>
      </c>
    </row>
    <row r="5284" spans="1:11" x14ac:dyDescent="0.3">
      <c r="A5284" t="s">
        <v>9</v>
      </c>
      <c r="B5284" t="s">
        <v>10</v>
      </c>
      <c r="C5284" t="s">
        <v>11</v>
      </c>
      <c r="D5284" t="s">
        <v>6</v>
      </c>
      <c r="E5284" t="s">
        <v>12</v>
      </c>
      <c r="F5284" t="s">
        <v>4</v>
      </c>
      <c r="G5284" t="s">
        <v>85</v>
      </c>
      <c r="H5284" t="s">
        <v>86</v>
      </c>
      <c r="I5284" t="s">
        <v>87</v>
      </c>
      <c r="J5284" t="s">
        <v>46</v>
      </c>
      <c r="K5284" t="s">
        <v>2</v>
      </c>
    </row>
    <row r="5285" spans="1:11" ht="15.6" x14ac:dyDescent="0.3">
      <c r="A5285" s="3" t="s">
        <v>168</v>
      </c>
      <c r="B5285" s="3">
        <v>1</v>
      </c>
      <c r="C5285" t="s">
        <v>64</v>
      </c>
      <c r="D5285" t="s">
        <v>14</v>
      </c>
      <c r="E5285" s="3"/>
      <c r="F5285" t="s">
        <v>21</v>
      </c>
      <c r="G5285" s="3"/>
      <c r="H5285" s="3"/>
      <c r="I5285" s="3">
        <v>100</v>
      </c>
      <c r="J5285" s="3" t="s">
        <v>88</v>
      </c>
      <c r="K5285" s="4" t="s">
        <v>155</v>
      </c>
    </row>
    <row r="5286" spans="1:11" x14ac:dyDescent="0.3">
      <c r="A5286" s="3" t="s">
        <v>143</v>
      </c>
      <c r="B5286" s="3">
        <v>1.02</v>
      </c>
      <c r="C5286" t="s">
        <v>64</v>
      </c>
      <c r="D5286" t="s">
        <v>14</v>
      </c>
      <c r="E5286" s="3"/>
      <c r="F5286" t="s">
        <v>15</v>
      </c>
      <c r="G5286" s="3"/>
      <c r="H5286" s="3"/>
      <c r="I5286" s="3"/>
      <c r="J5286" s="3"/>
      <c r="K5286" s="3" t="s">
        <v>151</v>
      </c>
    </row>
    <row r="5287" spans="1:11" ht="15.6" x14ac:dyDescent="0.3">
      <c r="A5287" s="4" t="s">
        <v>156</v>
      </c>
      <c r="B5287">
        <f>(0.0028236*0.669)+0.208</f>
        <v>0.2098889884</v>
      </c>
      <c r="C5287" t="s">
        <v>64</v>
      </c>
      <c r="D5287" t="s">
        <v>7</v>
      </c>
      <c r="E5287" s="3"/>
      <c r="F5287" t="s">
        <v>15</v>
      </c>
      <c r="G5287" s="3"/>
      <c r="H5287" s="3"/>
      <c r="I5287" s="3"/>
      <c r="J5287" s="3"/>
      <c r="K5287" s="4" t="s">
        <v>157</v>
      </c>
    </row>
    <row r="5288" spans="1:11" x14ac:dyDescent="0.3">
      <c r="A5288" t="s">
        <v>179</v>
      </c>
      <c r="B5288">
        <f>0.061874*0.669</f>
        <v>4.1393706000000002E-2</v>
      </c>
      <c r="C5288" t="s">
        <v>51</v>
      </c>
      <c r="D5288" t="s">
        <v>17</v>
      </c>
      <c r="E5288" s="3"/>
      <c r="F5288" t="s">
        <v>15</v>
      </c>
      <c r="G5288" s="3"/>
      <c r="H5288" s="3"/>
      <c r="I5288" s="3"/>
      <c r="J5288" s="3"/>
      <c r="K5288" t="s">
        <v>92</v>
      </c>
    </row>
    <row r="5289" spans="1:11" x14ac:dyDescent="0.3">
      <c r="A5289" t="s">
        <v>158</v>
      </c>
      <c r="B5289">
        <f>0.000000034944*0.669</f>
        <v>2.3377536E-8</v>
      </c>
      <c r="C5289" t="s">
        <v>51</v>
      </c>
      <c r="D5289" t="s">
        <v>159</v>
      </c>
      <c r="E5289" s="3"/>
      <c r="F5289" t="s">
        <v>15</v>
      </c>
      <c r="G5289" s="3"/>
      <c r="H5289" s="3"/>
      <c r="I5289" s="3"/>
      <c r="J5289" s="3"/>
      <c r="K5289" t="s">
        <v>160</v>
      </c>
    </row>
    <row r="5290" spans="1:11" x14ac:dyDescent="0.3">
      <c r="A5290" t="s">
        <v>161</v>
      </c>
      <c r="B5290" s="8">
        <v>8.4800000000000005E-8</v>
      </c>
      <c r="C5290" t="s">
        <v>31</v>
      </c>
      <c r="D5290" t="s">
        <v>6</v>
      </c>
      <c r="E5290" s="3"/>
      <c r="F5290" t="s">
        <v>15</v>
      </c>
      <c r="G5290" s="3"/>
      <c r="H5290" s="3"/>
      <c r="I5290" s="3"/>
      <c r="J5290" s="3"/>
      <c r="K5290" t="s">
        <v>162</v>
      </c>
    </row>
    <row r="5291" spans="1:11" x14ac:dyDescent="0.3">
      <c r="A5291" t="s">
        <v>163</v>
      </c>
      <c r="B5291">
        <f>(0.00000521*0.669)+0.000010376</f>
        <v>1.386149E-5</v>
      </c>
      <c r="C5291" s="3"/>
      <c r="D5291" t="s">
        <v>14</v>
      </c>
      <c r="E5291" t="s">
        <v>18</v>
      </c>
      <c r="F5291" t="s">
        <v>19</v>
      </c>
      <c r="G5291" s="3"/>
      <c r="H5291" s="3"/>
      <c r="I5291" s="3"/>
      <c r="J5291" s="3"/>
      <c r="K5291" s="3"/>
    </row>
    <row r="5292" spans="1:11" x14ac:dyDescent="0.3">
      <c r="A5292" t="s">
        <v>164</v>
      </c>
      <c r="B5292">
        <f>(0.000000000597*0.669)+0.000000004</f>
        <v>4.3993930000000006E-9</v>
      </c>
      <c r="C5292" s="3"/>
      <c r="D5292" t="s">
        <v>14</v>
      </c>
      <c r="E5292" t="s">
        <v>18</v>
      </c>
      <c r="F5292" t="s">
        <v>19</v>
      </c>
      <c r="G5292" s="3"/>
      <c r="H5292" s="3"/>
      <c r="I5292" s="3"/>
      <c r="J5292" s="3"/>
      <c r="K5292" s="3"/>
    </row>
    <row r="5293" spans="1:11" x14ac:dyDescent="0.3">
      <c r="A5293" t="s">
        <v>165</v>
      </c>
      <c r="B5293">
        <f>(0.00018*0.669)+0.00018</f>
        <v>3.0042000000000003E-4</v>
      </c>
      <c r="C5293" s="3"/>
      <c r="D5293" t="s">
        <v>14</v>
      </c>
      <c r="E5293" t="s">
        <v>18</v>
      </c>
      <c r="F5293" t="s">
        <v>19</v>
      </c>
      <c r="G5293" s="3"/>
      <c r="H5293" s="3"/>
      <c r="I5293" s="3"/>
      <c r="J5293" s="3"/>
      <c r="K5293" s="3"/>
    </row>
    <row r="5294" spans="1:11" x14ac:dyDescent="0.3">
      <c r="A5294" t="s">
        <v>166</v>
      </c>
      <c r="B5294">
        <f>0.0000018*0.669</f>
        <v>1.2042E-6</v>
      </c>
      <c r="C5294" s="3"/>
      <c r="D5294" t="s">
        <v>14</v>
      </c>
      <c r="E5294" t="s">
        <v>18</v>
      </c>
      <c r="F5294" t="s">
        <v>19</v>
      </c>
      <c r="G5294" s="3"/>
      <c r="H5294" s="3"/>
      <c r="I5294" s="3"/>
      <c r="J5294" s="3"/>
      <c r="K5294" s="3"/>
    </row>
    <row r="5295" spans="1:11" x14ac:dyDescent="0.3">
      <c r="A5295" s="3"/>
      <c r="B5295" s="6"/>
      <c r="C5295" s="3"/>
      <c r="D5295" s="3"/>
      <c r="E5295" s="3"/>
      <c r="F5295" s="3"/>
      <c r="G5295" s="3"/>
      <c r="H5295" s="3"/>
      <c r="I5295" s="3"/>
      <c r="J5295" s="3"/>
      <c r="K5295" s="3"/>
    </row>
    <row r="5296" spans="1:11" ht="15.6" x14ac:dyDescent="0.3">
      <c r="A5296" s="1" t="s">
        <v>0</v>
      </c>
      <c r="B5296" s="1" t="s">
        <v>169</v>
      </c>
    </row>
    <row r="5297" spans="1:11" x14ac:dyDescent="0.3">
      <c r="A5297" t="s">
        <v>11</v>
      </c>
      <c r="B5297" t="s">
        <v>64</v>
      </c>
    </row>
    <row r="5298" spans="1:11" x14ac:dyDescent="0.3">
      <c r="A5298" t="s">
        <v>1</v>
      </c>
      <c r="B5298">
        <v>1</v>
      </c>
    </row>
    <row r="5299" spans="1:11" ht="15.6" x14ac:dyDescent="0.3">
      <c r="A5299" t="s">
        <v>2</v>
      </c>
      <c r="B5299" s="4" t="s">
        <v>105</v>
      </c>
    </row>
    <row r="5300" spans="1:11" x14ac:dyDescent="0.3">
      <c r="A5300" t="s">
        <v>4</v>
      </c>
      <c r="B5300" t="s">
        <v>5</v>
      </c>
    </row>
    <row r="5301" spans="1:11" x14ac:dyDescent="0.3">
      <c r="A5301" t="s">
        <v>6</v>
      </c>
      <c r="B5301" t="s">
        <v>14</v>
      </c>
    </row>
    <row r="5302" spans="1:11" ht="15.6" x14ac:dyDescent="0.3">
      <c r="A5302" s="1" t="s">
        <v>8</v>
      </c>
    </row>
    <row r="5303" spans="1:11" x14ac:dyDescent="0.3">
      <c r="A5303" t="s">
        <v>9</v>
      </c>
      <c r="B5303" t="s">
        <v>10</v>
      </c>
      <c r="C5303" t="s">
        <v>11</v>
      </c>
      <c r="D5303" t="s">
        <v>6</v>
      </c>
      <c r="E5303" t="s">
        <v>12</v>
      </c>
      <c r="F5303" t="s">
        <v>4</v>
      </c>
      <c r="G5303" t="s">
        <v>85</v>
      </c>
      <c r="H5303" t="s">
        <v>86</v>
      </c>
      <c r="I5303" t="s">
        <v>87</v>
      </c>
      <c r="J5303" t="s">
        <v>46</v>
      </c>
      <c r="K5303" t="s">
        <v>2</v>
      </c>
    </row>
    <row r="5304" spans="1:11" x14ac:dyDescent="0.3">
      <c r="A5304" s="3" t="s">
        <v>169</v>
      </c>
      <c r="B5304" s="3">
        <v>1</v>
      </c>
      <c r="C5304" t="s">
        <v>64</v>
      </c>
      <c r="D5304" s="3" t="s">
        <v>14</v>
      </c>
      <c r="E5304" s="3"/>
      <c r="F5304" s="3" t="s">
        <v>21</v>
      </c>
      <c r="G5304" s="3"/>
      <c r="H5304" s="3"/>
      <c r="I5304" s="3">
        <v>100</v>
      </c>
      <c r="J5304" s="3" t="s">
        <v>88</v>
      </c>
      <c r="K5304" s="3" t="s">
        <v>105</v>
      </c>
    </row>
    <row r="5305" spans="1:11" x14ac:dyDescent="0.3">
      <c r="A5305" s="3" t="s">
        <v>140</v>
      </c>
      <c r="B5305" s="3">
        <v>1.00057</v>
      </c>
      <c r="C5305" t="s">
        <v>64</v>
      </c>
      <c r="D5305" s="3" t="s">
        <v>14</v>
      </c>
      <c r="E5305" s="3"/>
      <c r="F5305" s="3" t="s">
        <v>15</v>
      </c>
      <c r="G5305" s="3"/>
      <c r="H5305" s="3"/>
      <c r="I5305" s="3"/>
      <c r="J5305" s="3"/>
      <c r="K5305" s="3" t="s">
        <v>80</v>
      </c>
    </row>
    <row r="5306" spans="1:11" x14ac:dyDescent="0.3">
      <c r="A5306" t="s">
        <v>54</v>
      </c>
      <c r="B5306" s="3">
        <v>6.7000000000000002E-3</v>
      </c>
      <c r="C5306" t="s">
        <v>64</v>
      </c>
      <c r="D5306" s="3" t="s">
        <v>7</v>
      </c>
      <c r="E5306" s="3"/>
      <c r="F5306" s="3" t="s">
        <v>15</v>
      </c>
      <c r="G5306" s="3"/>
      <c r="H5306" s="3"/>
      <c r="I5306" s="3"/>
      <c r="J5306" s="3"/>
      <c r="K5306" s="3" t="s">
        <v>24</v>
      </c>
    </row>
    <row r="5307" spans="1:11" x14ac:dyDescent="0.3">
      <c r="A5307" s="3" t="s">
        <v>89</v>
      </c>
      <c r="B5307" s="3">
        <v>-1.6799999999999999E-4</v>
      </c>
      <c r="C5307" s="3" t="s">
        <v>51</v>
      </c>
      <c r="D5307" s="3" t="s">
        <v>14</v>
      </c>
      <c r="E5307" s="3"/>
      <c r="F5307" s="3" t="s">
        <v>15</v>
      </c>
      <c r="G5307" s="3"/>
      <c r="H5307" s="3"/>
      <c r="I5307" s="3"/>
      <c r="J5307" s="3"/>
      <c r="K5307" s="3" t="s">
        <v>90</v>
      </c>
    </row>
    <row r="5308" spans="1:11" x14ac:dyDescent="0.3">
      <c r="A5308" s="3" t="s">
        <v>91</v>
      </c>
      <c r="B5308" s="6">
        <v>5.8399999999999999E-4</v>
      </c>
      <c r="C5308" s="3" t="s">
        <v>51</v>
      </c>
      <c r="D5308" s="3" t="s">
        <v>17</v>
      </c>
      <c r="E5308" s="3"/>
      <c r="F5308" s="3" t="s">
        <v>15</v>
      </c>
      <c r="G5308" s="3"/>
      <c r="H5308" s="3"/>
      <c r="I5308" s="3"/>
      <c r="J5308" s="3"/>
      <c r="K5308" s="3" t="s">
        <v>92</v>
      </c>
    </row>
    <row r="5309" spans="1:11" x14ac:dyDescent="0.3">
      <c r="A5309" s="3" t="s">
        <v>93</v>
      </c>
      <c r="B5309" s="6">
        <v>2.5999999999999998E-10</v>
      </c>
      <c r="C5309" s="3" t="s">
        <v>51</v>
      </c>
      <c r="D5309" s="3" t="s">
        <v>6</v>
      </c>
      <c r="E5309" s="3"/>
      <c r="F5309" s="3" t="s">
        <v>15</v>
      </c>
      <c r="G5309" s="3"/>
      <c r="H5309" s="3"/>
      <c r="I5309" s="3"/>
      <c r="J5309" s="3"/>
      <c r="K5309" s="3" t="s">
        <v>94</v>
      </c>
    </row>
    <row r="5310" spans="1:11" x14ac:dyDescent="0.3">
      <c r="A5310" s="3" t="s">
        <v>95</v>
      </c>
      <c r="B5310" s="6">
        <v>-6.2700000000000001E-6</v>
      </c>
      <c r="C5310" s="3" t="s">
        <v>51</v>
      </c>
      <c r="D5310" s="3" t="s">
        <v>14</v>
      </c>
      <c r="E5310" s="3"/>
      <c r="F5310" s="3" t="s">
        <v>15</v>
      </c>
      <c r="G5310" s="3"/>
      <c r="H5310" s="3"/>
      <c r="I5310" s="3"/>
      <c r="J5310" s="3"/>
      <c r="K5310" s="3" t="s">
        <v>96</v>
      </c>
    </row>
    <row r="5311" spans="1:11" x14ac:dyDescent="0.3">
      <c r="A5311" s="3" t="s">
        <v>97</v>
      </c>
      <c r="B5311" s="6">
        <v>-7.4999999999999993E-5</v>
      </c>
      <c r="C5311" s="3" t="s">
        <v>51</v>
      </c>
      <c r="D5311" s="3" t="s">
        <v>39</v>
      </c>
      <c r="E5311" s="3"/>
      <c r="F5311" s="3" t="s">
        <v>15</v>
      </c>
      <c r="G5311" s="3"/>
      <c r="H5311" s="3"/>
      <c r="I5311" s="3"/>
      <c r="J5311" s="3"/>
      <c r="K5311" s="3" t="s">
        <v>98</v>
      </c>
    </row>
    <row r="5312" spans="1:11" x14ac:dyDescent="0.3">
      <c r="A5312" s="3" t="s">
        <v>82</v>
      </c>
      <c r="B5312" s="6">
        <v>6.8900000000000005E-4</v>
      </c>
      <c r="C5312" s="3" t="s">
        <v>51</v>
      </c>
      <c r="D5312" s="3" t="s">
        <v>14</v>
      </c>
      <c r="E5312" s="3"/>
      <c r="F5312" s="3" t="s">
        <v>15</v>
      </c>
      <c r="G5312" s="3"/>
      <c r="H5312" s="3"/>
      <c r="I5312" s="3"/>
      <c r="J5312" s="3"/>
      <c r="K5312" s="3" t="s">
        <v>84</v>
      </c>
    </row>
    <row r="5313" spans="1:11" x14ac:dyDescent="0.3">
      <c r="A5313" s="3" t="s">
        <v>99</v>
      </c>
      <c r="B5313" s="3">
        <v>3.3599999999999998E-2</v>
      </c>
      <c r="C5313" t="s">
        <v>64</v>
      </c>
      <c r="D5313" s="3" t="s">
        <v>100</v>
      </c>
      <c r="E5313" s="3"/>
      <c r="F5313" s="3" t="s">
        <v>15</v>
      </c>
      <c r="G5313" s="3"/>
      <c r="H5313" s="3"/>
      <c r="I5313" s="3"/>
      <c r="J5313" s="3"/>
      <c r="K5313" s="3" t="s">
        <v>101</v>
      </c>
    </row>
    <row r="5314" spans="1:11" x14ac:dyDescent="0.3">
      <c r="A5314" s="3" t="s">
        <v>102</v>
      </c>
      <c r="B5314" s="3">
        <v>3.2599999999999997E-2</v>
      </c>
      <c r="C5314" s="3" t="s">
        <v>51</v>
      </c>
      <c r="D5314" s="3" t="s">
        <v>100</v>
      </c>
      <c r="E5314" s="3"/>
      <c r="F5314" s="3" t="s">
        <v>15</v>
      </c>
      <c r="G5314" s="3"/>
      <c r="H5314" s="3"/>
      <c r="I5314" s="3"/>
      <c r="J5314" s="3"/>
      <c r="K5314" s="3" t="s">
        <v>103</v>
      </c>
    </row>
    <row r="5315" spans="1:11" x14ac:dyDescent="0.3">
      <c r="A5315" s="3" t="s">
        <v>107</v>
      </c>
      <c r="B5315" s="6">
        <v>-6.8899999999999999E-7</v>
      </c>
      <c r="C5315" s="3" t="s">
        <v>51</v>
      </c>
      <c r="D5315" s="3" t="s">
        <v>39</v>
      </c>
      <c r="E5315" s="3"/>
      <c r="F5315" s="3" t="s">
        <v>15</v>
      </c>
      <c r="G5315" s="3"/>
      <c r="H5315" s="3"/>
      <c r="I5315" s="3"/>
      <c r="J5315" s="3"/>
      <c r="K5315" s="3" t="s">
        <v>104</v>
      </c>
    </row>
    <row r="5316" spans="1:11" x14ac:dyDescent="0.3">
      <c r="A5316" s="3"/>
      <c r="B5316" s="6"/>
      <c r="C5316" s="3"/>
      <c r="D5316" s="3"/>
      <c r="E5316" s="3"/>
      <c r="F5316" s="3"/>
      <c r="G5316" s="3"/>
      <c r="H5316" s="3"/>
      <c r="I5316" s="3"/>
      <c r="J5316" s="3"/>
      <c r="K5316" s="3"/>
    </row>
    <row r="5317" spans="1:11" ht="15.6" x14ac:dyDescent="0.3">
      <c r="A5317" s="1" t="s">
        <v>0</v>
      </c>
      <c r="B5317" s="1" t="s">
        <v>170</v>
      </c>
    </row>
    <row r="5318" spans="1:11" x14ac:dyDescent="0.3">
      <c r="A5318" t="s">
        <v>11</v>
      </c>
      <c r="B5318" t="s">
        <v>64</v>
      </c>
    </row>
    <row r="5319" spans="1:11" x14ac:dyDescent="0.3">
      <c r="A5319" t="s">
        <v>1</v>
      </c>
      <c r="B5319">
        <v>1</v>
      </c>
    </row>
    <row r="5320" spans="1:11" ht="15.6" x14ac:dyDescent="0.3">
      <c r="A5320" t="s">
        <v>2</v>
      </c>
      <c r="B5320" s="4" t="s">
        <v>155</v>
      </c>
    </row>
    <row r="5321" spans="1:11" x14ac:dyDescent="0.3">
      <c r="A5321" t="s">
        <v>4</v>
      </c>
      <c r="B5321" t="s">
        <v>5</v>
      </c>
    </row>
    <row r="5322" spans="1:11" x14ac:dyDescent="0.3">
      <c r="A5322" t="s">
        <v>6</v>
      </c>
      <c r="B5322" t="s">
        <v>14</v>
      </c>
    </row>
    <row r="5323" spans="1:11" ht="15.6" x14ac:dyDescent="0.3">
      <c r="A5323" s="1" t="s">
        <v>8</v>
      </c>
    </row>
    <row r="5324" spans="1:11" x14ac:dyDescent="0.3">
      <c r="A5324" t="s">
        <v>9</v>
      </c>
      <c r="B5324" t="s">
        <v>10</v>
      </c>
      <c r="C5324" t="s">
        <v>11</v>
      </c>
      <c r="D5324" t="s">
        <v>6</v>
      </c>
      <c r="E5324" t="s">
        <v>12</v>
      </c>
      <c r="F5324" t="s">
        <v>4</v>
      </c>
      <c r="G5324" t="s">
        <v>85</v>
      </c>
      <c r="H5324" t="s">
        <v>86</v>
      </c>
      <c r="I5324" t="s">
        <v>87</v>
      </c>
      <c r="J5324" t="s">
        <v>46</v>
      </c>
      <c r="K5324" t="s">
        <v>2</v>
      </c>
    </row>
    <row r="5325" spans="1:11" ht="15.6" x14ac:dyDescent="0.3">
      <c r="A5325" s="3" t="s">
        <v>170</v>
      </c>
      <c r="B5325" s="3">
        <v>1</v>
      </c>
      <c r="C5325" t="s">
        <v>64</v>
      </c>
      <c r="D5325" s="3" t="s">
        <v>14</v>
      </c>
      <c r="E5325" s="3"/>
      <c r="F5325" s="3" t="s">
        <v>21</v>
      </c>
      <c r="G5325" s="3"/>
      <c r="H5325" s="3"/>
      <c r="I5325" s="3">
        <v>100</v>
      </c>
      <c r="J5325" s="3" t="s">
        <v>88</v>
      </c>
      <c r="K5325" s="4" t="s">
        <v>155</v>
      </c>
    </row>
    <row r="5326" spans="1:11" x14ac:dyDescent="0.3">
      <c r="A5326" s="3" t="s">
        <v>141</v>
      </c>
      <c r="B5326" s="3">
        <v>1.02</v>
      </c>
      <c r="C5326" t="s">
        <v>64</v>
      </c>
      <c r="D5326" s="3" t="s">
        <v>14</v>
      </c>
      <c r="E5326" s="3"/>
      <c r="F5326" s="3" t="s">
        <v>15</v>
      </c>
      <c r="G5326" s="3"/>
      <c r="H5326" s="3"/>
      <c r="I5326" s="3"/>
      <c r="J5326" s="3"/>
      <c r="K5326" s="3" t="s">
        <v>151</v>
      </c>
    </row>
    <row r="5327" spans="1:11" ht="15.6" x14ac:dyDescent="0.3">
      <c r="A5327" s="4" t="s">
        <v>156</v>
      </c>
      <c r="B5327">
        <f>(0.0028236*0.669)+0.208</f>
        <v>0.2098889884</v>
      </c>
      <c r="C5327" t="s">
        <v>64</v>
      </c>
      <c r="D5327" t="s">
        <v>7</v>
      </c>
      <c r="E5327" s="3"/>
      <c r="F5327" t="s">
        <v>15</v>
      </c>
      <c r="G5327" s="3"/>
      <c r="H5327" s="3"/>
      <c r="I5327" s="3"/>
      <c r="J5327" s="3"/>
      <c r="K5327" s="4" t="s">
        <v>157</v>
      </c>
    </row>
    <row r="5328" spans="1:11" x14ac:dyDescent="0.3">
      <c r="A5328" t="s">
        <v>179</v>
      </c>
      <c r="B5328">
        <f>0.061874*0.669</f>
        <v>4.1393706000000002E-2</v>
      </c>
      <c r="C5328" s="3" t="s">
        <v>51</v>
      </c>
      <c r="D5328" t="s">
        <v>17</v>
      </c>
      <c r="E5328" s="3"/>
      <c r="F5328" t="s">
        <v>15</v>
      </c>
      <c r="G5328" s="3"/>
      <c r="H5328" s="3"/>
      <c r="I5328" s="3"/>
      <c r="J5328" s="3"/>
      <c r="K5328" t="s">
        <v>92</v>
      </c>
    </row>
    <row r="5329" spans="1:11" x14ac:dyDescent="0.3">
      <c r="A5329" t="s">
        <v>158</v>
      </c>
      <c r="B5329">
        <f>0.000000034944*0.669</f>
        <v>2.3377536E-8</v>
      </c>
      <c r="C5329" s="3" t="s">
        <v>51</v>
      </c>
      <c r="D5329" t="s">
        <v>159</v>
      </c>
      <c r="E5329" s="3"/>
      <c r="F5329" t="s">
        <v>15</v>
      </c>
      <c r="G5329" s="3"/>
      <c r="H5329" s="3"/>
      <c r="I5329" s="3"/>
      <c r="J5329" s="3"/>
      <c r="K5329" t="s">
        <v>160</v>
      </c>
    </row>
    <row r="5330" spans="1:11" x14ac:dyDescent="0.3">
      <c r="A5330" t="s">
        <v>161</v>
      </c>
      <c r="B5330" s="8">
        <v>8.4800000000000005E-8</v>
      </c>
      <c r="C5330" t="s">
        <v>31</v>
      </c>
      <c r="D5330" t="s">
        <v>6</v>
      </c>
      <c r="E5330" s="3"/>
      <c r="F5330" t="s">
        <v>15</v>
      </c>
      <c r="G5330" s="3"/>
      <c r="H5330" s="3"/>
      <c r="I5330" s="3"/>
      <c r="J5330" s="3"/>
      <c r="K5330" t="s">
        <v>162</v>
      </c>
    </row>
    <row r="5331" spans="1:11" x14ac:dyDescent="0.3">
      <c r="A5331" t="s">
        <v>163</v>
      </c>
      <c r="B5331">
        <f>(0.00000521*0.669)+0.000010376</f>
        <v>1.386149E-5</v>
      </c>
      <c r="C5331" s="3"/>
      <c r="D5331" t="s">
        <v>14</v>
      </c>
      <c r="E5331" t="s">
        <v>18</v>
      </c>
      <c r="F5331" t="s">
        <v>19</v>
      </c>
      <c r="G5331" s="3"/>
      <c r="H5331" s="3"/>
      <c r="I5331" s="3"/>
      <c r="J5331" s="3"/>
      <c r="K5331" s="3"/>
    </row>
    <row r="5332" spans="1:11" x14ac:dyDescent="0.3">
      <c r="A5332" t="s">
        <v>164</v>
      </c>
      <c r="B5332">
        <f>(0.000000000597*0.669)+0.000000004</f>
        <v>4.3993930000000006E-9</v>
      </c>
      <c r="C5332" s="3"/>
      <c r="D5332" t="s">
        <v>14</v>
      </c>
      <c r="E5332" t="s">
        <v>18</v>
      </c>
      <c r="F5332" t="s">
        <v>19</v>
      </c>
      <c r="G5332" s="3"/>
      <c r="H5332" s="3"/>
      <c r="I5332" s="3"/>
      <c r="J5332" s="3"/>
      <c r="K5332" s="3"/>
    </row>
    <row r="5333" spans="1:11" x14ac:dyDescent="0.3">
      <c r="A5333" t="s">
        <v>165</v>
      </c>
      <c r="B5333">
        <f>(0.00018*0.669)+0.00018</f>
        <v>3.0042000000000003E-4</v>
      </c>
      <c r="C5333" s="3"/>
      <c r="D5333" t="s">
        <v>14</v>
      </c>
      <c r="E5333" t="s">
        <v>18</v>
      </c>
      <c r="F5333" t="s">
        <v>19</v>
      </c>
      <c r="G5333" s="3"/>
      <c r="H5333" s="3"/>
      <c r="I5333" s="3"/>
      <c r="J5333" s="3"/>
      <c r="K5333" s="3"/>
    </row>
    <row r="5334" spans="1:11" x14ac:dyDescent="0.3">
      <c r="A5334" t="s">
        <v>166</v>
      </c>
      <c r="B5334">
        <f>0.0000018*0.669</f>
        <v>1.2042E-6</v>
      </c>
      <c r="C5334" s="3"/>
      <c r="D5334" t="s">
        <v>14</v>
      </c>
      <c r="E5334" t="s">
        <v>18</v>
      </c>
      <c r="F5334" t="s">
        <v>19</v>
      </c>
      <c r="G5334" s="3"/>
      <c r="H5334" s="3"/>
      <c r="I5334" s="3"/>
      <c r="J5334" s="3"/>
      <c r="K5334" s="3"/>
    </row>
    <row r="5335" spans="1:11" x14ac:dyDescent="0.3">
      <c r="A5335" s="3"/>
      <c r="B5335" s="6"/>
      <c r="C5335" s="3"/>
      <c r="D5335" s="3"/>
      <c r="E5335" s="3"/>
      <c r="F5335" s="3"/>
      <c r="G5335" s="3"/>
      <c r="H5335" s="3"/>
      <c r="I5335" s="3"/>
      <c r="J5335" s="3"/>
      <c r="K5335" s="3"/>
    </row>
    <row r="5336" spans="1:11" ht="15.6" x14ac:dyDescent="0.3">
      <c r="A5336" s="1" t="s">
        <v>0</v>
      </c>
      <c r="B5336" s="1" t="s">
        <v>171</v>
      </c>
    </row>
    <row r="5337" spans="1:11" x14ac:dyDescent="0.3">
      <c r="A5337" t="s">
        <v>11</v>
      </c>
      <c r="B5337" t="s">
        <v>64</v>
      </c>
    </row>
    <row r="5338" spans="1:11" x14ac:dyDescent="0.3">
      <c r="A5338" t="s">
        <v>1</v>
      </c>
      <c r="B5338">
        <v>1</v>
      </c>
    </row>
    <row r="5339" spans="1:11" ht="15.6" x14ac:dyDescent="0.3">
      <c r="A5339" t="s">
        <v>2</v>
      </c>
      <c r="B5339" s="4" t="s">
        <v>105</v>
      </c>
    </row>
    <row r="5340" spans="1:11" x14ac:dyDescent="0.3">
      <c r="A5340" t="s">
        <v>4</v>
      </c>
      <c r="B5340" t="s">
        <v>5</v>
      </c>
    </row>
    <row r="5341" spans="1:11" x14ac:dyDescent="0.3">
      <c r="A5341" t="s">
        <v>6</v>
      </c>
      <c r="B5341" t="s">
        <v>14</v>
      </c>
    </row>
    <row r="5342" spans="1:11" ht="15.6" x14ac:dyDescent="0.3">
      <c r="A5342" s="1" t="s">
        <v>8</v>
      </c>
    </row>
    <row r="5343" spans="1:11" x14ac:dyDescent="0.3">
      <c r="A5343" t="s">
        <v>9</v>
      </c>
      <c r="B5343" t="s">
        <v>10</v>
      </c>
      <c r="C5343" t="s">
        <v>11</v>
      </c>
      <c r="D5343" t="s">
        <v>6</v>
      </c>
      <c r="E5343" t="s">
        <v>12</v>
      </c>
      <c r="F5343" t="s">
        <v>4</v>
      </c>
      <c r="G5343" t="s">
        <v>85</v>
      </c>
      <c r="H5343" t="s">
        <v>86</v>
      </c>
      <c r="I5343" t="s">
        <v>87</v>
      </c>
      <c r="J5343" t="s">
        <v>46</v>
      </c>
      <c r="K5343" t="s">
        <v>2</v>
      </c>
    </row>
    <row r="5344" spans="1:11" x14ac:dyDescent="0.3">
      <c r="A5344" s="3" t="s">
        <v>171</v>
      </c>
      <c r="B5344" s="3">
        <v>1</v>
      </c>
      <c r="C5344" t="s">
        <v>64</v>
      </c>
      <c r="D5344" s="3" t="s">
        <v>14</v>
      </c>
      <c r="E5344" s="3"/>
      <c r="F5344" s="3" t="s">
        <v>21</v>
      </c>
      <c r="G5344" s="3"/>
      <c r="H5344" s="3"/>
      <c r="I5344" s="3">
        <v>100</v>
      </c>
      <c r="J5344" s="3" t="s">
        <v>88</v>
      </c>
      <c r="K5344" s="3" t="s">
        <v>105</v>
      </c>
    </row>
    <row r="5345" spans="1:11" x14ac:dyDescent="0.3">
      <c r="A5345" s="3" t="s">
        <v>131</v>
      </c>
      <c r="B5345" s="3">
        <v>1.00057</v>
      </c>
      <c r="C5345" t="s">
        <v>64</v>
      </c>
      <c r="D5345" s="3" t="s">
        <v>14</v>
      </c>
      <c r="E5345" s="3"/>
      <c r="F5345" s="3" t="s">
        <v>15</v>
      </c>
      <c r="G5345" s="3"/>
      <c r="H5345" s="3"/>
      <c r="I5345" s="3"/>
      <c r="J5345" s="3"/>
      <c r="K5345" s="3" t="s">
        <v>80</v>
      </c>
    </row>
    <row r="5346" spans="1:11" x14ac:dyDescent="0.3">
      <c r="A5346" t="s">
        <v>54</v>
      </c>
      <c r="B5346" s="3">
        <v>6.7000000000000002E-3</v>
      </c>
      <c r="C5346" t="s">
        <v>64</v>
      </c>
      <c r="D5346" s="3" t="s">
        <v>7</v>
      </c>
      <c r="E5346" s="3"/>
      <c r="F5346" s="3" t="s">
        <v>15</v>
      </c>
      <c r="G5346" s="3"/>
      <c r="H5346" s="3"/>
      <c r="I5346" s="3"/>
      <c r="J5346" s="3"/>
      <c r="K5346" s="3" t="s">
        <v>24</v>
      </c>
    </row>
    <row r="5347" spans="1:11" x14ac:dyDescent="0.3">
      <c r="A5347" s="3" t="s">
        <v>89</v>
      </c>
      <c r="B5347" s="3">
        <v>-1.6799999999999999E-4</v>
      </c>
      <c r="C5347" s="3" t="s">
        <v>51</v>
      </c>
      <c r="D5347" s="3" t="s">
        <v>14</v>
      </c>
      <c r="E5347" s="3"/>
      <c r="F5347" s="3" t="s">
        <v>15</v>
      </c>
      <c r="G5347" s="3"/>
      <c r="H5347" s="3"/>
      <c r="I5347" s="3"/>
      <c r="J5347" s="3"/>
      <c r="K5347" s="3" t="s">
        <v>90</v>
      </c>
    </row>
    <row r="5348" spans="1:11" x14ac:dyDescent="0.3">
      <c r="A5348" s="3" t="s">
        <v>91</v>
      </c>
      <c r="B5348" s="6">
        <v>5.8399999999999999E-4</v>
      </c>
      <c r="C5348" s="3" t="s">
        <v>51</v>
      </c>
      <c r="D5348" s="3" t="s">
        <v>17</v>
      </c>
      <c r="E5348" s="3"/>
      <c r="F5348" s="3" t="s">
        <v>15</v>
      </c>
      <c r="G5348" s="3"/>
      <c r="H5348" s="3"/>
      <c r="I5348" s="3"/>
      <c r="J5348" s="3"/>
      <c r="K5348" s="3" t="s">
        <v>92</v>
      </c>
    </row>
    <row r="5349" spans="1:11" x14ac:dyDescent="0.3">
      <c r="A5349" s="3" t="s">
        <v>93</v>
      </c>
      <c r="B5349" s="6">
        <v>2.5999999999999998E-10</v>
      </c>
      <c r="C5349" s="3" t="s">
        <v>51</v>
      </c>
      <c r="D5349" s="3" t="s">
        <v>6</v>
      </c>
      <c r="E5349" s="3"/>
      <c r="F5349" s="3" t="s">
        <v>15</v>
      </c>
      <c r="G5349" s="3"/>
      <c r="H5349" s="3"/>
      <c r="I5349" s="3"/>
      <c r="J5349" s="3"/>
      <c r="K5349" s="3" t="s">
        <v>94</v>
      </c>
    </row>
    <row r="5350" spans="1:11" x14ac:dyDescent="0.3">
      <c r="A5350" s="3" t="s">
        <v>95</v>
      </c>
      <c r="B5350" s="6">
        <v>-6.2700000000000001E-6</v>
      </c>
      <c r="C5350" s="3" t="s">
        <v>51</v>
      </c>
      <c r="D5350" s="3" t="s">
        <v>14</v>
      </c>
      <c r="E5350" s="3"/>
      <c r="F5350" s="3" t="s">
        <v>15</v>
      </c>
      <c r="G5350" s="3"/>
      <c r="H5350" s="3"/>
      <c r="I5350" s="3"/>
      <c r="J5350" s="3"/>
      <c r="K5350" s="3" t="s">
        <v>96</v>
      </c>
    </row>
    <row r="5351" spans="1:11" x14ac:dyDescent="0.3">
      <c r="A5351" s="3" t="s">
        <v>97</v>
      </c>
      <c r="B5351" s="6">
        <v>-7.4999999999999993E-5</v>
      </c>
      <c r="C5351" s="3" t="s">
        <v>51</v>
      </c>
      <c r="D5351" s="3" t="s">
        <v>39</v>
      </c>
      <c r="E5351" s="3"/>
      <c r="F5351" s="3" t="s">
        <v>15</v>
      </c>
      <c r="G5351" s="3"/>
      <c r="H5351" s="3"/>
      <c r="I5351" s="3"/>
      <c r="J5351" s="3"/>
      <c r="K5351" s="3" t="s">
        <v>98</v>
      </c>
    </row>
    <row r="5352" spans="1:11" x14ac:dyDescent="0.3">
      <c r="A5352" s="3" t="s">
        <v>82</v>
      </c>
      <c r="B5352" s="6">
        <v>6.8900000000000005E-4</v>
      </c>
      <c r="C5352" s="3" t="s">
        <v>51</v>
      </c>
      <c r="D5352" s="3" t="s">
        <v>14</v>
      </c>
      <c r="E5352" s="3"/>
      <c r="F5352" s="3" t="s">
        <v>15</v>
      </c>
      <c r="G5352" s="3"/>
      <c r="H5352" s="3"/>
      <c r="I5352" s="3"/>
      <c r="J5352" s="3"/>
      <c r="K5352" s="3" t="s">
        <v>84</v>
      </c>
    </row>
    <row r="5353" spans="1:11" x14ac:dyDescent="0.3">
      <c r="A5353" s="3" t="s">
        <v>99</v>
      </c>
      <c r="B5353" s="3">
        <v>3.3599999999999998E-2</v>
      </c>
      <c r="C5353" t="s">
        <v>64</v>
      </c>
      <c r="D5353" s="3" t="s">
        <v>100</v>
      </c>
      <c r="E5353" s="3"/>
      <c r="F5353" s="3" t="s">
        <v>15</v>
      </c>
      <c r="G5353" s="3"/>
      <c r="H5353" s="3"/>
      <c r="I5353" s="3"/>
      <c r="J5353" s="3"/>
      <c r="K5353" s="3" t="s">
        <v>101</v>
      </c>
    </row>
    <row r="5354" spans="1:11" x14ac:dyDescent="0.3">
      <c r="A5354" s="3" t="s">
        <v>102</v>
      </c>
      <c r="B5354" s="3">
        <v>3.2599999999999997E-2</v>
      </c>
      <c r="C5354" s="3" t="s">
        <v>51</v>
      </c>
      <c r="D5354" s="3" t="s">
        <v>100</v>
      </c>
      <c r="E5354" s="3"/>
      <c r="F5354" s="3" t="s">
        <v>15</v>
      </c>
      <c r="G5354" s="3"/>
      <c r="H5354" s="3"/>
      <c r="I5354" s="3"/>
      <c r="J5354" s="3"/>
      <c r="K5354" s="3" t="s">
        <v>103</v>
      </c>
    </row>
    <row r="5355" spans="1:11" x14ac:dyDescent="0.3">
      <c r="A5355" s="3" t="s">
        <v>107</v>
      </c>
      <c r="B5355" s="6">
        <v>-6.8899999999999999E-7</v>
      </c>
      <c r="C5355" s="3" t="s">
        <v>51</v>
      </c>
      <c r="D5355" s="3" t="s">
        <v>39</v>
      </c>
      <c r="E5355" s="3"/>
      <c r="F5355" s="3" t="s">
        <v>15</v>
      </c>
      <c r="G5355" s="3"/>
      <c r="H5355" s="3"/>
      <c r="I5355" s="3"/>
      <c r="J5355" s="3"/>
      <c r="K5355" s="3" t="s">
        <v>104</v>
      </c>
    </row>
    <row r="5356" spans="1:11" ht="15.6" x14ac:dyDescent="0.3">
      <c r="A5356" s="4"/>
      <c r="B5356" s="5"/>
      <c r="G5356" s="4"/>
    </row>
    <row r="5357" spans="1:11" ht="15.6" x14ac:dyDescent="0.3">
      <c r="A5357" s="1" t="s">
        <v>0</v>
      </c>
      <c r="B5357" s="1" t="s">
        <v>172</v>
      </c>
    </row>
    <row r="5358" spans="1:11" x14ac:dyDescent="0.3">
      <c r="A5358" t="s">
        <v>11</v>
      </c>
      <c r="B5358" t="s">
        <v>64</v>
      </c>
    </row>
    <row r="5359" spans="1:11" x14ac:dyDescent="0.3">
      <c r="A5359" t="s">
        <v>1</v>
      </c>
      <c r="B5359">
        <v>1</v>
      </c>
    </row>
    <row r="5360" spans="1:11" ht="15.6" x14ac:dyDescent="0.3">
      <c r="A5360" t="s">
        <v>2</v>
      </c>
      <c r="B5360" s="4" t="s">
        <v>152</v>
      </c>
    </row>
    <row r="5361" spans="1:11" x14ac:dyDescent="0.3">
      <c r="A5361" t="s">
        <v>4</v>
      </c>
      <c r="B5361" t="s">
        <v>5</v>
      </c>
    </row>
    <row r="5362" spans="1:11" x14ac:dyDescent="0.3">
      <c r="A5362" t="s">
        <v>6</v>
      </c>
      <c r="B5362" t="s">
        <v>14</v>
      </c>
    </row>
    <row r="5363" spans="1:11" ht="15.6" x14ac:dyDescent="0.3">
      <c r="A5363" s="1" t="s">
        <v>8</v>
      </c>
    </row>
    <row r="5364" spans="1:11" x14ac:dyDescent="0.3">
      <c r="A5364" t="s">
        <v>9</v>
      </c>
      <c r="B5364" t="s">
        <v>10</v>
      </c>
      <c r="C5364" t="s">
        <v>11</v>
      </c>
      <c r="D5364" t="s">
        <v>6</v>
      </c>
      <c r="E5364" t="s">
        <v>12</v>
      </c>
      <c r="F5364" t="s">
        <v>4</v>
      </c>
      <c r="G5364" t="s">
        <v>85</v>
      </c>
      <c r="H5364" t="s">
        <v>86</v>
      </c>
      <c r="I5364" t="s">
        <v>87</v>
      </c>
      <c r="J5364" t="s">
        <v>46</v>
      </c>
      <c r="K5364" t="s">
        <v>2</v>
      </c>
    </row>
    <row r="5365" spans="1:11" ht="15.6" x14ac:dyDescent="0.3">
      <c r="A5365" s="3" t="s">
        <v>172</v>
      </c>
      <c r="B5365" s="3">
        <v>1</v>
      </c>
      <c r="C5365" t="s">
        <v>64</v>
      </c>
      <c r="D5365" s="3" t="s">
        <v>14</v>
      </c>
      <c r="E5365" s="3"/>
      <c r="F5365" s="3" t="s">
        <v>21</v>
      </c>
      <c r="G5365" s="3"/>
      <c r="H5365" s="3"/>
      <c r="I5365" s="3">
        <v>100</v>
      </c>
      <c r="J5365" s="3" t="s">
        <v>88</v>
      </c>
      <c r="K5365" s="4" t="s">
        <v>152</v>
      </c>
    </row>
    <row r="5366" spans="1:11" x14ac:dyDescent="0.3">
      <c r="A5366" s="3" t="s">
        <v>124</v>
      </c>
      <c r="B5366" s="3">
        <v>1.00057</v>
      </c>
      <c r="C5366" t="s">
        <v>64</v>
      </c>
      <c r="D5366" s="3" t="s">
        <v>14</v>
      </c>
      <c r="E5366" s="3"/>
      <c r="F5366" s="3" t="s">
        <v>15</v>
      </c>
      <c r="G5366" s="3"/>
      <c r="H5366" s="3"/>
      <c r="I5366" s="3"/>
      <c r="J5366" s="3"/>
      <c r="K5366" s="3" t="s">
        <v>149</v>
      </c>
    </row>
    <row r="5367" spans="1:11" x14ac:dyDescent="0.3">
      <c r="A5367" t="s">
        <v>54</v>
      </c>
      <c r="B5367" s="3">
        <v>6.7000000000000002E-3</v>
      </c>
      <c r="C5367" t="s">
        <v>64</v>
      </c>
      <c r="D5367" s="3" t="s">
        <v>7</v>
      </c>
      <c r="E5367" s="3"/>
      <c r="F5367" s="3" t="s">
        <v>15</v>
      </c>
      <c r="G5367" s="3"/>
      <c r="H5367" s="3"/>
      <c r="I5367" s="3"/>
      <c r="J5367" s="3"/>
      <c r="K5367" s="3" t="s">
        <v>24</v>
      </c>
    </row>
    <row r="5368" spans="1:11" x14ac:dyDescent="0.3">
      <c r="A5368" s="3" t="s">
        <v>89</v>
      </c>
      <c r="B5368" s="3">
        <v>-1.6799999999999999E-4</v>
      </c>
      <c r="C5368" s="3" t="s">
        <v>51</v>
      </c>
      <c r="D5368" s="3" t="s">
        <v>14</v>
      </c>
      <c r="E5368" s="3"/>
      <c r="F5368" s="3" t="s">
        <v>15</v>
      </c>
      <c r="G5368" s="3"/>
      <c r="H5368" s="3"/>
      <c r="I5368" s="3"/>
      <c r="J5368" s="3"/>
      <c r="K5368" s="3" t="s">
        <v>90</v>
      </c>
    </row>
    <row r="5369" spans="1:11" x14ac:dyDescent="0.3">
      <c r="A5369" s="3" t="s">
        <v>91</v>
      </c>
      <c r="B5369" s="6">
        <v>5.8399999999999999E-4</v>
      </c>
      <c r="C5369" s="3" t="s">
        <v>51</v>
      </c>
      <c r="D5369" s="3" t="s">
        <v>17</v>
      </c>
      <c r="E5369" s="3"/>
      <c r="F5369" s="3" t="s">
        <v>15</v>
      </c>
      <c r="G5369" s="3"/>
      <c r="H5369" s="3"/>
      <c r="I5369" s="3"/>
      <c r="J5369" s="3"/>
      <c r="K5369" s="3" t="s">
        <v>92</v>
      </c>
    </row>
    <row r="5370" spans="1:11" x14ac:dyDescent="0.3">
      <c r="A5370" s="3" t="s">
        <v>93</v>
      </c>
      <c r="B5370" s="6">
        <v>2.5999999999999998E-10</v>
      </c>
      <c r="C5370" s="3" t="s">
        <v>51</v>
      </c>
      <c r="D5370" s="3" t="s">
        <v>6</v>
      </c>
      <c r="E5370" s="3"/>
      <c r="F5370" s="3" t="s">
        <v>15</v>
      </c>
      <c r="G5370" s="3"/>
      <c r="H5370" s="3"/>
      <c r="I5370" s="3"/>
      <c r="J5370" s="3"/>
      <c r="K5370" s="3" t="s">
        <v>94</v>
      </c>
    </row>
    <row r="5371" spans="1:11" x14ac:dyDescent="0.3">
      <c r="A5371" s="3" t="s">
        <v>95</v>
      </c>
      <c r="B5371" s="6">
        <v>-6.2700000000000001E-6</v>
      </c>
      <c r="C5371" s="3" t="s">
        <v>51</v>
      </c>
      <c r="D5371" s="3" t="s">
        <v>14</v>
      </c>
      <c r="E5371" s="3"/>
      <c r="F5371" s="3" t="s">
        <v>15</v>
      </c>
      <c r="G5371" s="3"/>
      <c r="H5371" s="3"/>
      <c r="I5371" s="3"/>
      <c r="J5371" s="3"/>
      <c r="K5371" s="3" t="s">
        <v>96</v>
      </c>
    </row>
    <row r="5372" spans="1:11" x14ac:dyDescent="0.3">
      <c r="A5372" s="3" t="s">
        <v>97</v>
      </c>
      <c r="B5372" s="6">
        <v>-7.4999999999999993E-5</v>
      </c>
      <c r="C5372" s="3" t="s">
        <v>51</v>
      </c>
      <c r="D5372" s="3" t="s">
        <v>39</v>
      </c>
      <c r="E5372" s="3"/>
      <c r="F5372" s="3" t="s">
        <v>15</v>
      </c>
      <c r="G5372" s="3"/>
      <c r="H5372" s="3"/>
      <c r="I5372" s="3"/>
      <c r="J5372" s="3"/>
      <c r="K5372" s="3" t="s">
        <v>98</v>
      </c>
    </row>
    <row r="5373" spans="1:11" x14ac:dyDescent="0.3">
      <c r="A5373" s="3" t="s">
        <v>82</v>
      </c>
      <c r="B5373" s="6">
        <v>6.8900000000000005E-4</v>
      </c>
      <c r="C5373" s="3" t="s">
        <v>51</v>
      </c>
      <c r="D5373" s="3" t="s">
        <v>14</v>
      </c>
      <c r="E5373" s="3"/>
      <c r="F5373" s="3" t="s">
        <v>15</v>
      </c>
      <c r="G5373" s="3"/>
      <c r="H5373" s="3"/>
      <c r="I5373" s="3"/>
      <c r="J5373" s="3"/>
      <c r="K5373" s="3" t="s">
        <v>84</v>
      </c>
    </row>
    <row r="5374" spans="1:11" x14ac:dyDescent="0.3">
      <c r="A5374" s="3" t="s">
        <v>99</v>
      </c>
      <c r="B5374" s="3">
        <v>3.3599999999999998E-2</v>
      </c>
      <c r="C5374" t="s">
        <v>64</v>
      </c>
      <c r="D5374" s="3" t="s">
        <v>100</v>
      </c>
      <c r="E5374" s="3"/>
      <c r="F5374" s="3" t="s">
        <v>15</v>
      </c>
      <c r="G5374" s="3"/>
      <c r="H5374" s="3"/>
      <c r="I5374" s="3"/>
      <c r="J5374" s="3"/>
      <c r="K5374" s="3" t="s">
        <v>101</v>
      </c>
    </row>
    <row r="5375" spans="1:11" x14ac:dyDescent="0.3">
      <c r="A5375" s="3" t="s">
        <v>102</v>
      </c>
      <c r="B5375" s="3">
        <v>3.2599999999999997E-2</v>
      </c>
      <c r="C5375" s="3" t="s">
        <v>51</v>
      </c>
      <c r="D5375" s="3" t="s">
        <v>100</v>
      </c>
      <c r="E5375" s="3"/>
      <c r="F5375" s="3" t="s">
        <v>15</v>
      </c>
      <c r="G5375" s="3"/>
      <c r="H5375" s="3"/>
      <c r="I5375" s="3"/>
      <c r="J5375" s="3"/>
      <c r="K5375" s="3" t="s">
        <v>103</v>
      </c>
    </row>
    <row r="5376" spans="1:11" x14ac:dyDescent="0.3">
      <c r="A5376" s="3" t="s">
        <v>107</v>
      </c>
      <c r="B5376" s="6">
        <v>-6.8899999999999999E-7</v>
      </c>
      <c r="C5376" s="3" t="s">
        <v>51</v>
      </c>
      <c r="D5376" s="3" t="s">
        <v>39</v>
      </c>
      <c r="E5376" s="3"/>
      <c r="F5376" s="3" t="s">
        <v>15</v>
      </c>
      <c r="G5376" s="3"/>
      <c r="H5376" s="3"/>
      <c r="I5376" s="3"/>
      <c r="J5376" s="3"/>
      <c r="K5376" s="3" t="s">
        <v>104</v>
      </c>
    </row>
    <row r="5377" spans="1:11" ht="15.6" x14ac:dyDescent="0.3">
      <c r="A5377" s="4"/>
      <c r="B5377" s="5"/>
      <c r="G5377" s="4"/>
    </row>
    <row r="5378" spans="1:11" ht="15.6" x14ac:dyDescent="0.3">
      <c r="A5378" s="1" t="s">
        <v>0</v>
      </c>
      <c r="B5378" s="1" t="s">
        <v>173</v>
      </c>
    </row>
    <row r="5379" spans="1:11" x14ac:dyDescent="0.3">
      <c r="A5379" t="s">
        <v>11</v>
      </c>
      <c r="B5379" t="s">
        <v>64</v>
      </c>
    </row>
    <row r="5380" spans="1:11" x14ac:dyDescent="0.3">
      <c r="A5380" t="s">
        <v>1</v>
      </c>
      <c r="B5380">
        <v>1</v>
      </c>
    </row>
    <row r="5381" spans="1:11" ht="15.6" x14ac:dyDescent="0.3">
      <c r="A5381" t="s">
        <v>2</v>
      </c>
      <c r="B5381" s="4" t="s">
        <v>153</v>
      </c>
    </row>
    <row r="5382" spans="1:11" x14ac:dyDescent="0.3">
      <c r="A5382" t="s">
        <v>4</v>
      </c>
      <c r="B5382" t="s">
        <v>5</v>
      </c>
    </row>
    <row r="5383" spans="1:11" x14ac:dyDescent="0.3">
      <c r="A5383" t="s">
        <v>6</v>
      </c>
      <c r="B5383" t="s">
        <v>14</v>
      </c>
    </row>
    <row r="5384" spans="1:11" ht="15.6" x14ac:dyDescent="0.3">
      <c r="A5384" s="1" t="s">
        <v>8</v>
      </c>
    </row>
    <row r="5385" spans="1:11" x14ac:dyDescent="0.3">
      <c r="A5385" t="s">
        <v>9</v>
      </c>
      <c r="B5385" t="s">
        <v>10</v>
      </c>
      <c r="C5385" t="s">
        <v>11</v>
      </c>
      <c r="D5385" t="s">
        <v>6</v>
      </c>
      <c r="E5385" t="s">
        <v>12</v>
      </c>
      <c r="F5385" t="s">
        <v>4</v>
      </c>
      <c r="G5385" t="s">
        <v>85</v>
      </c>
      <c r="H5385" t="s">
        <v>86</v>
      </c>
      <c r="I5385" t="s">
        <v>87</v>
      </c>
      <c r="J5385" t="s">
        <v>46</v>
      </c>
      <c r="K5385" t="s">
        <v>2</v>
      </c>
    </row>
    <row r="5386" spans="1:11" ht="15.6" x14ac:dyDescent="0.3">
      <c r="A5386" s="3" t="s">
        <v>173</v>
      </c>
      <c r="B5386" s="3">
        <v>1</v>
      </c>
      <c r="C5386" t="s">
        <v>64</v>
      </c>
      <c r="D5386" s="3" t="s">
        <v>14</v>
      </c>
      <c r="E5386" s="3"/>
      <c r="F5386" s="3" t="s">
        <v>21</v>
      </c>
      <c r="G5386" s="3"/>
      <c r="H5386" s="3"/>
      <c r="I5386" s="3">
        <v>100</v>
      </c>
      <c r="J5386" s="3" t="s">
        <v>88</v>
      </c>
      <c r="K5386" s="4" t="s">
        <v>154</v>
      </c>
    </row>
    <row r="5387" spans="1:11" x14ac:dyDescent="0.3">
      <c r="A5387" s="3" t="s">
        <v>133</v>
      </c>
      <c r="B5387" s="3">
        <v>1.00057</v>
      </c>
      <c r="C5387" t="s">
        <v>64</v>
      </c>
      <c r="D5387" s="3" t="s">
        <v>14</v>
      </c>
      <c r="E5387" s="3"/>
      <c r="F5387" s="3" t="s">
        <v>15</v>
      </c>
      <c r="G5387" s="3"/>
      <c r="H5387" s="3"/>
      <c r="I5387" s="3"/>
      <c r="J5387" s="3"/>
      <c r="K5387" s="3" t="s">
        <v>150</v>
      </c>
    </row>
    <row r="5388" spans="1:11" x14ac:dyDescent="0.3">
      <c r="A5388" t="s">
        <v>54</v>
      </c>
      <c r="B5388" s="3">
        <v>6.7000000000000002E-3</v>
      </c>
      <c r="C5388" t="s">
        <v>64</v>
      </c>
      <c r="D5388" s="3" t="s">
        <v>7</v>
      </c>
      <c r="E5388" s="3"/>
      <c r="F5388" s="3" t="s">
        <v>15</v>
      </c>
      <c r="G5388" s="3"/>
      <c r="H5388" s="3"/>
      <c r="I5388" s="3"/>
      <c r="J5388" s="3"/>
      <c r="K5388" s="3" t="s">
        <v>24</v>
      </c>
    </row>
    <row r="5389" spans="1:11" x14ac:dyDescent="0.3">
      <c r="A5389" s="3" t="s">
        <v>89</v>
      </c>
      <c r="B5389" s="3">
        <v>-1.6799999999999999E-4</v>
      </c>
      <c r="C5389" s="3" t="s">
        <v>51</v>
      </c>
      <c r="D5389" s="3" t="s">
        <v>14</v>
      </c>
      <c r="E5389" s="3"/>
      <c r="F5389" s="3" t="s">
        <v>15</v>
      </c>
      <c r="G5389" s="3"/>
      <c r="H5389" s="3"/>
      <c r="I5389" s="3"/>
      <c r="J5389" s="3"/>
      <c r="K5389" s="3" t="s">
        <v>90</v>
      </c>
    </row>
    <row r="5390" spans="1:11" x14ac:dyDescent="0.3">
      <c r="A5390" s="3" t="s">
        <v>91</v>
      </c>
      <c r="B5390" s="6">
        <v>5.8399999999999999E-4</v>
      </c>
      <c r="C5390" s="3" t="s">
        <v>51</v>
      </c>
      <c r="D5390" s="3" t="s">
        <v>17</v>
      </c>
      <c r="E5390" s="3"/>
      <c r="F5390" s="3" t="s">
        <v>15</v>
      </c>
      <c r="G5390" s="3"/>
      <c r="H5390" s="3"/>
      <c r="I5390" s="3"/>
      <c r="J5390" s="3"/>
      <c r="K5390" s="3" t="s">
        <v>92</v>
      </c>
    </row>
    <row r="5391" spans="1:11" x14ac:dyDescent="0.3">
      <c r="A5391" s="3" t="s">
        <v>93</v>
      </c>
      <c r="B5391" s="6">
        <v>2.5999999999999998E-10</v>
      </c>
      <c r="C5391" s="3" t="s">
        <v>51</v>
      </c>
      <c r="D5391" s="3" t="s">
        <v>6</v>
      </c>
      <c r="E5391" s="3"/>
      <c r="F5391" s="3" t="s">
        <v>15</v>
      </c>
      <c r="G5391" s="3"/>
      <c r="H5391" s="3"/>
      <c r="I5391" s="3"/>
      <c r="J5391" s="3"/>
      <c r="K5391" s="3" t="s">
        <v>94</v>
      </c>
    </row>
    <row r="5392" spans="1:11" x14ac:dyDescent="0.3">
      <c r="A5392" s="3" t="s">
        <v>95</v>
      </c>
      <c r="B5392" s="6">
        <v>-6.2700000000000001E-6</v>
      </c>
      <c r="C5392" s="3" t="s">
        <v>51</v>
      </c>
      <c r="D5392" s="3" t="s">
        <v>14</v>
      </c>
      <c r="E5392" s="3"/>
      <c r="F5392" s="3" t="s">
        <v>15</v>
      </c>
      <c r="G5392" s="3"/>
      <c r="H5392" s="3"/>
      <c r="I5392" s="3"/>
      <c r="J5392" s="3"/>
      <c r="K5392" s="3" t="s">
        <v>96</v>
      </c>
    </row>
    <row r="5393" spans="1:11" x14ac:dyDescent="0.3">
      <c r="A5393" s="3" t="s">
        <v>97</v>
      </c>
      <c r="B5393" s="6">
        <v>-7.4999999999999993E-5</v>
      </c>
      <c r="C5393" s="3" t="s">
        <v>51</v>
      </c>
      <c r="D5393" s="3" t="s">
        <v>39</v>
      </c>
      <c r="E5393" s="3"/>
      <c r="F5393" s="3" t="s">
        <v>15</v>
      </c>
      <c r="G5393" s="3"/>
      <c r="H5393" s="3"/>
      <c r="I5393" s="3"/>
      <c r="J5393" s="3"/>
      <c r="K5393" s="3" t="s">
        <v>98</v>
      </c>
    </row>
    <row r="5394" spans="1:11" x14ac:dyDescent="0.3">
      <c r="A5394" s="3" t="s">
        <v>82</v>
      </c>
      <c r="B5394" s="6">
        <v>6.8900000000000005E-4</v>
      </c>
      <c r="C5394" s="3" t="s">
        <v>51</v>
      </c>
      <c r="D5394" s="3" t="s">
        <v>14</v>
      </c>
      <c r="E5394" s="3"/>
      <c r="F5394" s="3" t="s">
        <v>15</v>
      </c>
      <c r="G5394" s="3"/>
      <c r="H5394" s="3"/>
      <c r="I5394" s="3"/>
      <c r="J5394" s="3"/>
      <c r="K5394" s="3" t="s">
        <v>84</v>
      </c>
    </row>
    <row r="5395" spans="1:11" x14ac:dyDescent="0.3">
      <c r="A5395" s="3" t="s">
        <v>99</v>
      </c>
      <c r="B5395" s="3">
        <v>3.3599999999999998E-2</v>
      </c>
      <c r="C5395" t="s">
        <v>64</v>
      </c>
      <c r="D5395" s="3" t="s">
        <v>100</v>
      </c>
      <c r="E5395" s="3"/>
      <c r="F5395" s="3" t="s">
        <v>15</v>
      </c>
      <c r="G5395" s="3"/>
      <c r="H5395" s="3"/>
      <c r="I5395" s="3"/>
      <c r="J5395" s="3"/>
      <c r="K5395" s="3" t="s">
        <v>101</v>
      </c>
    </row>
    <row r="5396" spans="1:11" x14ac:dyDescent="0.3">
      <c r="A5396" s="3" t="s">
        <v>102</v>
      </c>
      <c r="B5396" s="3">
        <v>3.2599999999999997E-2</v>
      </c>
      <c r="C5396" s="3" t="s">
        <v>51</v>
      </c>
      <c r="D5396" s="3" t="s">
        <v>100</v>
      </c>
      <c r="E5396" s="3"/>
      <c r="F5396" s="3" t="s">
        <v>15</v>
      </c>
      <c r="G5396" s="3"/>
      <c r="H5396" s="3"/>
      <c r="I5396" s="3"/>
      <c r="J5396" s="3"/>
      <c r="K5396" s="3" t="s">
        <v>103</v>
      </c>
    </row>
    <row r="5397" spans="1:11" x14ac:dyDescent="0.3">
      <c r="A5397" s="3" t="s">
        <v>107</v>
      </c>
      <c r="B5397" s="6">
        <v>-6.8899999999999999E-7</v>
      </c>
      <c r="C5397" s="3" t="s">
        <v>51</v>
      </c>
      <c r="D5397" s="3" t="s">
        <v>39</v>
      </c>
      <c r="E5397" s="3"/>
      <c r="F5397" s="3" t="s">
        <v>15</v>
      </c>
      <c r="G5397" s="3"/>
      <c r="H5397" s="3"/>
      <c r="I5397" s="3"/>
      <c r="J5397" s="3"/>
      <c r="K5397" s="3" t="s">
        <v>104</v>
      </c>
    </row>
    <row r="5398" spans="1:11" ht="15.6" x14ac:dyDescent="0.3">
      <c r="A5398" s="4"/>
      <c r="B5398" s="5"/>
      <c r="G5398" s="4"/>
    </row>
    <row r="5399" spans="1:11" ht="15.6" x14ac:dyDescent="0.3">
      <c r="A5399" s="1" t="s">
        <v>0</v>
      </c>
      <c r="B5399" s="1" t="s">
        <v>174</v>
      </c>
    </row>
    <row r="5400" spans="1:11" x14ac:dyDescent="0.3">
      <c r="A5400" t="s">
        <v>11</v>
      </c>
      <c r="B5400" t="s">
        <v>64</v>
      </c>
    </row>
    <row r="5401" spans="1:11" x14ac:dyDescent="0.3">
      <c r="A5401" t="s">
        <v>1</v>
      </c>
      <c r="B5401">
        <v>1</v>
      </c>
    </row>
    <row r="5402" spans="1:11" ht="15.6" x14ac:dyDescent="0.3">
      <c r="A5402" t="s">
        <v>2</v>
      </c>
      <c r="B5402" s="4" t="s">
        <v>106</v>
      </c>
    </row>
    <row r="5403" spans="1:11" x14ac:dyDescent="0.3">
      <c r="A5403" t="s">
        <v>4</v>
      </c>
      <c r="B5403" t="s">
        <v>5</v>
      </c>
    </row>
    <row r="5404" spans="1:11" x14ac:dyDescent="0.3">
      <c r="A5404" t="s">
        <v>6</v>
      </c>
      <c r="B5404" t="s">
        <v>14</v>
      </c>
    </row>
    <row r="5405" spans="1:11" ht="15.6" x14ac:dyDescent="0.3">
      <c r="A5405" s="1" t="s">
        <v>8</v>
      </c>
    </row>
    <row r="5406" spans="1:11" x14ac:dyDescent="0.3">
      <c r="A5406" t="s">
        <v>9</v>
      </c>
      <c r="B5406" t="s">
        <v>10</v>
      </c>
      <c r="C5406" t="s">
        <v>11</v>
      </c>
      <c r="D5406" t="s">
        <v>6</v>
      </c>
      <c r="E5406" t="s">
        <v>12</v>
      </c>
      <c r="F5406" t="s">
        <v>4</v>
      </c>
      <c r="G5406" t="s">
        <v>85</v>
      </c>
      <c r="H5406" t="s">
        <v>86</v>
      </c>
      <c r="I5406" t="s">
        <v>87</v>
      </c>
      <c r="J5406" t="s">
        <v>46</v>
      </c>
      <c r="K5406" t="s">
        <v>2</v>
      </c>
    </row>
    <row r="5407" spans="1:11" x14ac:dyDescent="0.3">
      <c r="A5407" s="3" t="s">
        <v>174</v>
      </c>
      <c r="B5407" s="3">
        <v>1</v>
      </c>
      <c r="C5407" t="s">
        <v>64</v>
      </c>
      <c r="D5407" s="3" t="s">
        <v>14</v>
      </c>
      <c r="E5407" s="3"/>
      <c r="F5407" s="3" t="s">
        <v>21</v>
      </c>
      <c r="G5407" s="3"/>
      <c r="H5407" s="3"/>
      <c r="I5407" s="3">
        <v>100</v>
      </c>
      <c r="J5407" s="3" t="s">
        <v>88</v>
      </c>
      <c r="K5407" s="3" t="s">
        <v>106</v>
      </c>
    </row>
    <row r="5408" spans="1:11" x14ac:dyDescent="0.3">
      <c r="A5408" s="3" t="s">
        <v>130</v>
      </c>
      <c r="B5408" s="3">
        <v>1.00057</v>
      </c>
      <c r="C5408" t="s">
        <v>64</v>
      </c>
      <c r="D5408" s="3" t="s">
        <v>14</v>
      </c>
      <c r="E5408" s="3"/>
      <c r="F5408" s="3" t="s">
        <v>15</v>
      </c>
      <c r="G5408" s="3"/>
      <c r="H5408" s="3"/>
      <c r="I5408" s="3"/>
      <c r="J5408" s="3"/>
      <c r="K5408" s="3" t="s">
        <v>148</v>
      </c>
    </row>
    <row r="5409" spans="1:11" x14ac:dyDescent="0.3">
      <c r="A5409" t="s">
        <v>54</v>
      </c>
      <c r="B5409" s="3">
        <v>6.7000000000000002E-3</v>
      </c>
      <c r="C5409" t="s">
        <v>64</v>
      </c>
      <c r="D5409" s="3" t="s">
        <v>7</v>
      </c>
      <c r="E5409" s="3"/>
      <c r="F5409" s="3" t="s">
        <v>15</v>
      </c>
      <c r="G5409" s="3"/>
      <c r="H5409" s="3"/>
      <c r="I5409" s="3"/>
      <c r="J5409" s="3"/>
      <c r="K5409" s="3" t="s">
        <v>24</v>
      </c>
    </row>
    <row r="5410" spans="1:11" x14ac:dyDescent="0.3">
      <c r="A5410" s="3" t="s">
        <v>89</v>
      </c>
      <c r="B5410" s="3">
        <v>-1.6799999999999999E-4</v>
      </c>
      <c r="C5410" s="3" t="s">
        <v>51</v>
      </c>
      <c r="D5410" s="3" t="s">
        <v>14</v>
      </c>
      <c r="E5410" s="3"/>
      <c r="F5410" s="3" t="s">
        <v>15</v>
      </c>
      <c r="G5410" s="3"/>
      <c r="H5410" s="3"/>
      <c r="I5410" s="3"/>
      <c r="J5410" s="3"/>
      <c r="K5410" s="3" t="s">
        <v>90</v>
      </c>
    </row>
    <row r="5411" spans="1:11" x14ac:dyDescent="0.3">
      <c r="A5411" s="3" t="s">
        <v>91</v>
      </c>
      <c r="B5411" s="6">
        <v>5.8399999999999999E-4</v>
      </c>
      <c r="C5411" s="3" t="s">
        <v>51</v>
      </c>
      <c r="D5411" s="3" t="s">
        <v>17</v>
      </c>
      <c r="E5411" s="3"/>
      <c r="F5411" s="3" t="s">
        <v>15</v>
      </c>
      <c r="G5411" s="3"/>
      <c r="H5411" s="3"/>
      <c r="I5411" s="3"/>
      <c r="J5411" s="3"/>
      <c r="K5411" s="3" t="s">
        <v>92</v>
      </c>
    </row>
    <row r="5412" spans="1:11" x14ac:dyDescent="0.3">
      <c r="A5412" s="3" t="s">
        <v>93</v>
      </c>
      <c r="B5412" s="6">
        <v>2.5999999999999998E-10</v>
      </c>
      <c r="C5412" s="3" t="s">
        <v>51</v>
      </c>
      <c r="D5412" s="3" t="s">
        <v>6</v>
      </c>
      <c r="E5412" s="3"/>
      <c r="F5412" s="3" t="s">
        <v>15</v>
      </c>
      <c r="G5412" s="3"/>
      <c r="H5412" s="3"/>
      <c r="I5412" s="3"/>
      <c r="J5412" s="3"/>
      <c r="K5412" s="3" t="s">
        <v>94</v>
      </c>
    </row>
    <row r="5413" spans="1:11" x14ac:dyDescent="0.3">
      <c r="A5413" s="3" t="s">
        <v>95</v>
      </c>
      <c r="B5413" s="6">
        <v>-6.2700000000000001E-6</v>
      </c>
      <c r="C5413" s="3" t="s">
        <v>51</v>
      </c>
      <c r="D5413" s="3" t="s">
        <v>14</v>
      </c>
      <c r="E5413" s="3"/>
      <c r="F5413" s="3" t="s">
        <v>15</v>
      </c>
      <c r="G5413" s="3"/>
      <c r="H5413" s="3"/>
      <c r="I5413" s="3"/>
      <c r="J5413" s="3"/>
      <c r="K5413" s="3" t="s">
        <v>96</v>
      </c>
    </row>
    <row r="5414" spans="1:11" x14ac:dyDescent="0.3">
      <c r="A5414" s="3" t="s">
        <v>97</v>
      </c>
      <c r="B5414" s="6">
        <v>-7.4999999999999993E-5</v>
      </c>
      <c r="C5414" s="3" t="s">
        <v>51</v>
      </c>
      <c r="D5414" s="3" t="s">
        <v>39</v>
      </c>
      <c r="E5414" s="3"/>
      <c r="F5414" s="3" t="s">
        <v>15</v>
      </c>
      <c r="G5414" s="3"/>
      <c r="H5414" s="3"/>
      <c r="I5414" s="3"/>
      <c r="J5414" s="3"/>
      <c r="K5414" s="3" t="s">
        <v>98</v>
      </c>
    </row>
    <row r="5415" spans="1:11" x14ac:dyDescent="0.3">
      <c r="A5415" s="3" t="s">
        <v>82</v>
      </c>
      <c r="B5415" s="6">
        <v>6.8900000000000005E-4</v>
      </c>
      <c r="C5415" s="3" t="s">
        <v>51</v>
      </c>
      <c r="D5415" s="3" t="s">
        <v>14</v>
      </c>
      <c r="E5415" s="3"/>
      <c r="F5415" s="3" t="s">
        <v>15</v>
      </c>
      <c r="G5415" s="3"/>
      <c r="H5415" s="3"/>
      <c r="I5415" s="3"/>
      <c r="J5415" s="3"/>
      <c r="K5415" s="3" t="s">
        <v>84</v>
      </c>
    </row>
    <row r="5416" spans="1:11" x14ac:dyDescent="0.3">
      <c r="A5416" s="3" t="s">
        <v>99</v>
      </c>
      <c r="B5416" s="3">
        <v>3.3599999999999998E-2</v>
      </c>
      <c r="C5416" t="s">
        <v>64</v>
      </c>
      <c r="D5416" s="3" t="s">
        <v>100</v>
      </c>
      <c r="E5416" s="3"/>
      <c r="F5416" s="3" t="s">
        <v>15</v>
      </c>
      <c r="G5416" s="3"/>
      <c r="H5416" s="3"/>
      <c r="I5416" s="3"/>
      <c r="J5416" s="3"/>
      <c r="K5416" s="3" t="s">
        <v>101</v>
      </c>
    </row>
    <row r="5417" spans="1:11" x14ac:dyDescent="0.3">
      <c r="A5417" s="3" t="s">
        <v>102</v>
      </c>
      <c r="B5417" s="3">
        <v>3.2599999999999997E-2</v>
      </c>
      <c r="C5417" s="3" t="s">
        <v>51</v>
      </c>
      <c r="D5417" s="3" t="s">
        <v>100</v>
      </c>
      <c r="E5417" s="3"/>
      <c r="F5417" s="3" t="s">
        <v>15</v>
      </c>
      <c r="G5417" s="3"/>
      <c r="H5417" s="3"/>
      <c r="I5417" s="3"/>
      <c r="J5417" s="3"/>
      <c r="K5417" s="3" t="s">
        <v>103</v>
      </c>
    </row>
    <row r="5418" spans="1:11" x14ac:dyDescent="0.3">
      <c r="A5418" s="3" t="s">
        <v>107</v>
      </c>
      <c r="B5418" s="6">
        <v>-6.8899999999999999E-7</v>
      </c>
      <c r="C5418" s="3" t="s">
        <v>51</v>
      </c>
      <c r="D5418" s="3" t="s">
        <v>39</v>
      </c>
      <c r="E5418" s="3"/>
      <c r="F5418" s="3" t="s">
        <v>15</v>
      </c>
      <c r="G5418" s="3"/>
      <c r="H5418" s="3"/>
      <c r="I5418" s="3"/>
      <c r="J5418" s="3"/>
      <c r="K5418" s="3" t="s">
        <v>104</v>
      </c>
    </row>
    <row r="5420" spans="1:11" ht="15.6" x14ac:dyDescent="0.3">
      <c r="A5420" s="1" t="s">
        <v>0</v>
      </c>
      <c r="B5420" s="1" t="s">
        <v>175</v>
      </c>
    </row>
    <row r="5421" spans="1:11" x14ac:dyDescent="0.3">
      <c r="A5421" t="s">
        <v>11</v>
      </c>
      <c r="B5421" t="s">
        <v>64</v>
      </c>
    </row>
    <row r="5422" spans="1:11" x14ac:dyDescent="0.3">
      <c r="A5422" t="s">
        <v>1</v>
      </c>
      <c r="B5422">
        <v>1</v>
      </c>
    </row>
    <row r="5423" spans="1:11" ht="15.6" x14ac:dyDescent="0.3">
      <c r="A5423" t="s">
        <v>2</v>
      </c>
      <c r="B5423" s="4" t="s">
        <v>105</v>
      </c>
    </row>
    <row r="5424" spans="1:11" x14ac:dyDescent="0.3">
      <c r="A5424" t="s">
        <v>4</v>
      </c>
      <c r="B5424" t="s">
        <v>5</v>
      </c>
    </row>
    <row r="5425" spans="1:11" x14ac:dyDescent="0.3">
      <c r="A5425" t="s">
        <v>6</v>
      </c>
      <c r="B5425" t="s">
        <v>14</v>
      </c>
    </row>
    <row r="5426" spans="1:11" ht="15.6" x14ac:dyDescent="0.3">
      <c r="A5426" s="1" t="s">
        <v>8</v>
      </c>
    </row>
    <row r="5427" spans="1:11" x14ac:dyDescent="0.3">
      <c r="A5427" t="s">
        <v>9</v>
      </c>
      <c r="B5427" t="s">
        <v>10</v>
      </c>
      <c r="C5427" t="s">
        <v>11</v>
      </c>
      <c r="D5427" t="s">
        <v>6</v>
      </c>
      <c r="E5427" t="s">
        <v>12</v>
      </c>
      <c r="F5427" t="s">
        <v>4</v>
      </c>
      <c r="G5427" t="s">
        <v>85</v>
      </c>
      <c r="H5427" t="s">
        <v>86</v>
      </c>
      <c r="I5427" t="s">
        <v>87</v>
      </c>
      <c r="J5427" t="s">
        <v>46</v>
      </c>
      <c r="K5427" t="s">
        <v>2</v>
      </c>
    </row>
    <row r="5428" spans="1:11" x14ac:dyDescent="0.3">
      <c r="A5428" s="3" t="s">
        <v>175</v>
      </c>
      <c r="B5428" s="3">
        <v>1</v>
      </c>
      <c r="C5428" t="s">
        <v>64</v>
      </c>
      <c r="D5428" s="3" t="s">
        <v>14</v>
      </c>
      <c r="E5428" s="3"/>
      <c r="F5428" s="3" t="s">
        <v>21</v>
      </c>
      <c r="G5428" s="3"/>
      <c r="H5428" s="3"/>
      <c r="I5428" s="3">
        <v>100</v>
      </c>
      <c r="J5428" s="3" t="s">
        <v>88</v>
      </c>
      <c r="K5428" s="3" t="s">
        <v>105</v>
      </c>
    </row>
    <row r="5429" spans="1:11" x14ac:dyDescent="0.3">
      <c r="A5429" s="3" t="s">
        <v>121</v>
      </c>
      <c r="B5429" s="3">
        <v>1.00057</v>
      </c>
      <c r="C5429" t="s">
        <v>64</v>
      </c>
      <c r="D5429" s="3" t="s">
        <v>14</v>
      </c>
      <c r="E5429" s="3"/>
      <c r="F5429" s="3" t="s">
        <v>15</v>
      </c>
      <c r="G5429" s="3"/>
      <c r="H5429" s="3"/>
      <c r="I5429" s="3"/>
      <c r="J5429" s="3"/>
      <c r="K5429" s="3" t="s">
        <v>80</v>
      </c>
    </row>
    <row r="5430" spans="1:11" x14ac:dyDescent="0.3">
      <c r="A5430" t="s">
        <v>54</v>
      </c>
      <c r="B5430" s="3">
        <v>6.7000000000000002E-3</v>
      </c>
      <c r="C5430" t="s">
        <v>64</v>
      </c>
      <c r="D5430" s="3" t="s">
        <v>7</v>
      </c>
      <c r="E5430" s="3"/>
      <c r="F5430" s="3" t="s">
        <v>15</v>
      </c>
      <c r="G5430" s="3"/>
      <c r="H5430" s="3"/>
      <c r="I5430" s="3"/>
      <c r="J5430" s="3"/>
      <c r="K5430" s="3" t="s">
        <v>24</v>
      </c>
    </row>
    <row r="5431" spans="1:11" x14ac:dyDescent="0.3">
      <c r="A5431" s="3" t="s">
        <v>89</v>
      </c>
      <c r="B5431" s="3">
        <v>-1.6799999999999999E-4</v>
      </c>
      <c r="C5431" s="3" t="s">
        <v>51</v>
      </c>
      <c r="D5431" s="3" t="s">
        <v>14</v>
      </c>
      <c r="E5431" s="3"/>
      <c r="F5431" s="3" t="s">
        <v>15</v>
      </c>
      <c r="G5431" s="3"/>
      <c r="H5431" s="3"/>
      <c r="I5431" s="3"/>
      <c r="J5431" s="3"/>
      <c r="K5431" s="3" t="s">
        <v>90</v>
      </c>
    </row>
    <row r="5432" spans="1:11" x14ac:dyDescent="0.3">
      <c r="A5432" s="3" t="s">
        <v>91</v>
      </c>
      <c r="B5432" s="6">
        <v>5.8399999999999999E-4</v>
      </c>
      <c r="C5432" s="3" t="s">
        <v>51</v>
      </c>
      <c r="D5432" s="3" t="s">
        <v>17</v>
      </c>
      <c r="E5432" s="3"/>
      <c r="F5432" s="3" t="s">
        <v>15</v>
      </c>
      <c r="G5432" s="3"/>
      <c r="H5432" s="3"/>
      <c r="I5432" s="3"/>
      <c r="J5432" s="3"/>
      <c r="K5432" s="3" t="s">
        <v>92</v>
      </c>
    </row>
    <row r="5433" spans="1:11" x14ac:dyDescent="0.3">
      <c r="A5433" s="3" t="s">
        <v>93</v>
      </c>
      <c r="B5433" s="6">
        <v>2.5999999999999998E-10</v>
      </c>
      <c r="C5433" s="3" t="s">
        <v>51</v>
      </c>
      <c r="D5433" s="3" t="s">
        <v>6</v>
      </c>
      <c r="E5433" s="3"/>
      <c r="F5433" s="3" t="s">
        <v>15</v>
      </c>
      <c r="G5433" s="3"/>
      <c r="H5433" s="3"/>
      <c r="I5433" s="3"/>
      <c r="J5433" s="3"/>
      <c r="K5433" s="3" t="s">
        <v>94</v>
      </c>
    </row>
    <row r="5434" spans="1:11" x14ac:dyDescent="0.3">
      <c r="A5434" s="3" t="s">
        <v>95</v>
      </c>
      <c r="B5434" s="6">
        <v>-6.2700000000000001E-6</v>
      </c>
      <c r="C5434" s="3" t="s">
        <v>51</v>
      </c>
      <c r="D5434" s="3" t="s">
        <v>14</v>
      </c>
      <c r="E5434" s="3"/>
      <c r="F5434" s="3" t="s">
        <v>15</v>
      </c>
      <c r="G5434" s="3"/>
      <c r="H5434" s="3"/>
      <c r="I5434" s="3"/>
      <c r="J5434" s="3"/>
      <c r="K5434" s="3" t="s">
        <v>96</v>
      </c>
    </row>
    <row r="5435" spans="1:11" x14ac:dyDescent="0.3">
      <c r="A5435" s="3" t="s">
        <v>97</v>
      </c>
      <c r="B5435" s="6">
        <v>-7.4999999999999993E-5</v>
      </c>
      <c r="C5435" s="3" t="s">
        <v>51</v>
      </c>
      <c r="D5435" s="3" t="s">
        <v>39</v>
      </c>
      <c r="E5435" s="3"/>
      <c r="F5435" s="3" t="s">
        <v>15</v>
      </c>
      <c r="G5435" s="3"/>
      <c r="H5435" s="3"/>
      <c r="I5435" s="3"/>
      <c r="J5435" s="3"/>
      <c r="K5435" s="3" t="s">
        <v>98</v>
      </c>
    </row>
    <row r="5436" spans="1:11" x14ac:dyDescent="0.3">
      <c r="A5436" s="3" t="s">
        <v>82</v>
      </c>
      <c r="B5436" s="6">
        <v>6.8900000000000005E-4</v>
      </c>
      <c r="C5436" s="3" t="s">
        <v>51</v>
      </c>
      <c r="D5436" s="3" t="s">
        <v>14</v>
      </c>
      <c r="E5436" s="3"/>
      <c r="F5436" s="3" t="s">
        <v>15</v>
      </c>
      <c r="G5436" s="3"/>
      <c r="H5436" s="3"/>
      <c r="I5436" s="3"/>
      <c r="J5436" s="3"/>
      <c r="K5436" s="3" t="s">
        <v>84</v>
      </c>
    </row>
    <row r="5437" spans="1:11" x14ac:dyDescent="0.3">
      <c r="A5437" s="3" t="s">
        <v>99</v>
      </c>
      <c r="B5437" s="3">
        <v>3.3599999999999998E-2</v>
      </c>
      <c r="C5437" t="s">
        <v>64</v>
      </c>
      <c r="D5437" s="3" t="s">
        <v>100</v>
      </c>
      <c r="E5437" s="3"/>
      <c r="F5437" s="3" t="s">
        <v>15</v>
      </c>
      <c r="G5437" s="3"/>
      <c r="H5437" s="3"/>
      <c r="I5437" s="3"/>
      <c r="J5437" s="3"/>
      <c r="K5437" s="3" t="s">
        <v>101</v>
      </c>
    </row>
    <row r="5438" spans="1:11" x14ac:dyDescent="0.3">
      <c r="A5438" s="3" t="s">
        <v>102</v>
      </c>
      <c r="B5438" s="3">
        <v>3.2599999999999997E-2</v>
      </c>
      <c r="C5438" s="3" t="s">
        <v>51</v>
      </c>
      <c r="D5438" s="3" t="s">
        <v>100</v>
      </c>
      <c r="E5438" s="3"/>
      <c r="F5438" s="3" t="s">
        <v>15</v>
      </c>
      <c r="G5438" s="3"/>
      <c r="H5438" s="3"/>
      <c r="I5438" s="3"/>
      <c r="J5438" s="3"/>
      <c r="K5438" s="3" t="s">
        <v>103</v>
      </c>
    </row>
    <row r="5439" spans="1:11" x14ac:dyDescent="0.3">
      <c r="A5439" s="3" t="s">
        <v>107</v>
      </c>
      <c r="B5439" s="6">
        <v>-6.8899999999999999E-7</v>
      </c>
      <c r="C5439" s="3" t="s">
        <v>51</v>
      </c>
      <c r="D5439" s="3" t="s">
        <v>39</v>
      </c>
      <c r="E5439" s="3"/>
      <c r="F5439" s="3" t="s">
        <v>15</v>
      </c>
      <c r="G5439" s="3"/>
      <c r="H5439" s="3"/>
      <c r="I5439" s="3"/>
      <c r="J5439" s="3"/>
      <c r="K5439" s="3" t="s">
        <v>104</v>
      </c>
    </row>
    <row r="5440" spans="1:11" ht="15.6" x14ac:dyDescent="0.3">
      <c r="A5440" s="4"/>
      <c r="B5440" s="5"/>
      <c r="G5440" s="4"/>
    </row>
    <row r="5441" spans="1:11" ht="15.6" x14ac:dyDescent="0.3">
      <c r="A5441" s="1" t="s">
        <v>0</v>
      </c>
      <c r="B5441" s="1" t="s">
        <v>176</v>
      </c>
    </row>
    <row r="5442" spans="1:11" x14ac:dyDescent="0.3">
      <c r="A5442" t="s">
        <v>11</v>
      </c>
      <c r="B5442" t="s">
        <v>64</v>
      </c>
    </row>
    <row r="5443" spans="1:11" x14ac:dyDescent="0.3">
      <c r="A5443" t="s">
        <v>1</v>
      </c>
      <c r="B5443">
        <v>1</v>
      </c>
    </row>
    <row r="5444" spans="1:11" ht="15.6" x14ac:dyDescent="0.3">
      <c r="A5444" t="s">
        <v>2</v>
      </c>
      <c r="B5444" s="4" t="s">
        <v>152</v>
      </c>
    </row>
    <row r="5445" spans="1:11" x14ac:dyDescent="0.3">
      <c r="A5445" t="s">
        <v>4</v>
      </c>
      <c r="B5445" t="s">
        <v>5</v>
      </c>
    </row>
    <row r="5446" spans="1:11" x14ac:dyDescent="0.3">
      <c r="A5446" t="s">
        <v>6</v>
      </c>
      <c r="B5446" t="s">
        <v>14</v>
      </c>
    </row>
    <row r="5447" spans="1:11" ht="15.6" x14ac:dyDescent="0.3">
      <c r="A5447" s="1" t="s">
        <v>8</v>
      </c>
    </row>
    <row r="5448" spans="1:11" x14ac:dyDescent="0.3">
      <c r="A5448" t="s">
        <v>9</v>
      </c>
      <c r="B5448" t="s">
        <v>10</v>
      </c>
      <c r="C5448" t="s">
        <v>11</v>
      </c>
      <c r="D5448" t="s">
        <v>6</v>
      </c>
      <c r="E5448" t="s">
        <v>12</v>
      </c>
      <c r="F5448" t="s">
        <v>4</v>
      </c>
      <c r="G5448" t="s">
        <v>85</v>
      </c>
      <c r="H5448" t="s">
        <v>86</v>
      </c>
      <c r="I5448" t="s">
        <v>87</v>
      </c>
      <c r="J5448" t="s">
        <v>46</v>
      </c>
      <c r="K5448" t="s">
        <v>2</v>
      </c>
    </row>
    <row r="5449" spans="1:11" ht="15.6" x14ac:dyDescent="0.3">
      <c r="A5449" s="3" t="s">
        <v>176</v>
      </c>
      <c r="B5449" s="3">
        <v>1</v>
      </c>
      <c r="C5449" t="s">
        <v>64</v>
      </c>
      <c r="D5449" s="3" t="s">
        <v>14</v>
      </c>
      <c r="E5449" s="3"/>
      <c r="F5449" s="3" t="s">
        <v>21</v>
      </c>
      <c r="G5449" s="3"/>
      <c r="H5449" s="3"/>
      <c r="I5449" s="3">
        <v>100</v>
      </c>
      <c r="J5449" s="3" t="s">
        <v>88</v>
      </c>
      <c r="K5449" s="4" t="s">
        <v>152</v>
      </c>
    </row>
    <row r="5450" spans="1:11" x14ac:dyDescent="0.3">
      <c r="A5450" s="3" t="s">
        <v>124</v>
      </c>
      <c r="B5450" s="3">
        <v>1.00057</v>
      </c>
      <c r="C5450" t="s">
        <v>64</v>
      </c>
      <c r="D5450" s="3" t="s">
        <v>14</v>
      </c>
      <c r="E5450" s="3"/>
      <c r="F5450" s="3" t="s">
        <v>15</v>
      </c>
      <c r="G5450" s="3"/>
      <c r="H5450" s="3"/>
      <c r="I5450" s="3"/>
      <c r="J5450" s="3"/>
      <c r="K5450" s="3" t="s">
        <v>149</v>
      </c>
    </row>
    <row r="5451" spans="1:11" x14ac:dyDescent="0.3">
      <c r="A5451" t="s">
        <v>54</v>
      </c>
      <c r="B5451" s="3">
        <v>6.7000000000000002E-3</v>
      </c>
      <c r="C5451" t="s">
        <v>64</v>
      </c>
      <c r="D5451" s="3" t="s">
        <v>7</v>
      </c>
      <c r="E5451" s="3"/>
      <c r="F5451" s="3" t="s">
        <v>15</v>
      </c>
      <c r="G5451" s="3"/>
      <c r="H5451" s="3"/>
      <c r="I5451" s="3"/>
      <c r="J5451" s="3"/>
      <c r="K5451" s="3" t="s">
        <v>24</v>
      </c>
    </row>
    <row r="5452" spans="1:11" x14ac:dyDescent="0.3">
      <c r="A5452" s="3" t="s">
        <v>89</v>
      </c>
      <c r="B5452" s="3">
        <v>-1.6799999999999999E-4</v>
      </c>
      <c r="C5452" s="3" t="s">
        <v>51</v>
      </c>
      <c r="D5452" s="3" t="s">
        <v>14</v>
      </c>
      <c r="E5452" s="3"/>
      <c r="F5452" s="3" t="s">
        <v>15</v>
      </c>
      <c r="G5452" s="3"/>
      <c r="H5452" s="3"/>
      <c r="I5452" s="3"/>
      <c r="J5452" s="3"/>
      <c r="K5452" s="3" t="s">
        <v>90</v>
      </c>
    </row>
    <row r="5453" spans="1:11" x14ac:dyDescent="0.3">
      <c r="A5453" s="3" t="s">
        <v>91</v>
      </c>
      <c r="B5453" s="6">
        <v>5.8399999999999999E-4</v>
      </c>
      <c r="C5453" s="3" t="s">
        <v>51</v>
      </c>
      <c r="D5453" s="3" t="s">
        <v>17</v>
      </c>
      <c r="E5453" s="3"/>
      <c r="F5453" s="3" t="s">
        <v>15</v>
      </c>
      <c r="G5453" s="3"/>
      <c r="H5453" s="3"/>
      <c r="I5453" s="3"/>
      <c r="J5453" s="3"/>
      <c r="K5453" s="3" t="s">
        <v>92</v>
      </c>
    </row>
    <row r="5454" spans="1:11" x14ac:dyDescent="0.3">
      <c r="A5454" s="3" t="s">
        <v>93</v>
      </c>
      <c r="B5454" s="6">
        <v>2.5999999999999998E-10</v>
      </c>
      <c r="C5454" s="3" t="s">
        <v>51</v>
      </c>
      <c r="D5454" s="3" t="s">
        <v>6</v>
      </c>
      <c r="E5454" s="3"/>
      <c r="F5454" s="3" t="s">
        <v>15</v>
      </c>
      <c r="G5454" s="3"/>
      <c r="H5454" s="3"/>
      <c r="I5454" s="3"/>
      <c r="J5454" s="3"/>
      <c r="K5454" s="3" t="s">
        <v>94</v>
      </c>
    </row>
    <row r="5455" spans="1:11" x14ac:dyDescent="0.3">
      <c r="A5455" s="3" t="s">
        <v>95</v>
      </c>
      <c r="B5455" s="6">
        <v>-6.2700000000000001E-6</v>
      </c>
      <c r="C5455" s="3" t="s">
        <v>51</v>
      </c>
      <c r="D5455" s="3" t="s">
        <v>14</v>
      </c>
      <c r="E5455" s="3"/>
      <c r="F5455" s="3" t="s">
        <v>15</v>
      </c>
      <c r="G5455" s="3"/>
      <c r="H5455" s="3"/>
      <c r="I5455" s="3"/>
      <c r="J5455" s="3"/>
      <c r="K5455" s="3" t="s">
        <v>96</v>
      </c>
    </row>
    <row r="5456" spans="1:11" x14ac:dyDescent="0.3">
      <c r="A5456" s="3" t="s">
        <v>97</v>
      </c>
      <c r="B5456" s="6">
        <v>-7.4999999999999993E-5</v>
      </c>
      <c r="C5456" s="3" t="s">
        <v>51</v>
      </c>
      <c r="D5456" s="3" t="s">
        <v>39</v>
      </c>
      <c r="E5456" s="3"/>
      <c r="F5456" s="3" t="s">
        <v>15</v>
      </c>
      <c r="G5456" s="3"/>
      <c r="H5456" s="3"/>
      <c r="I5456" s="3"/>
      <c r="J5456" s="3"/>
      <c r="K5456" s="3" t="s">
        <v>98</v>
      </c>
    </row>
    <row r="5457" spans="1:11" x14ac:dyDescent="0.3">
      <c r="A5457" s="3" t="s">
        <v>82</v>
      </c>
      <c r="B5457" s="6">
        <v>6.8900000000000005E-4</v>
      </c>
      <c r="C5457" s="3" t="s">
        <v>51</v>
      </c>
      <c r="D5457" s="3" t="s">
        <v>14</v>
      </c>
      <c r="E5457" s="3"/>
      <c r="F5457" s="3" t="s">
        <v>15</v>
      </c>
      <c r="G5457" s="3"/>
      <c r="H5457" s="3"/>
      <c r="I5457" s="3"/>
      <c r="J5457" s="3"/>
      <c r="K5457" s="3" t="s">
        <v>84</v>
      </c>
    </row>
    <row r="5458" spans="1:11" x14ac:dyDescent="0.3">
      <c r="A5458" s="3" t="s">
        <v>99</v>
      </c>
      <c r="B5458" s="3">
        <v>3.3599999999999998E-2</v>
      </c>
      <c r="C5458" t="s">
        <v>64</v>
      </c>
      <c r="D5458" s="3" t="s">
        <v>100</v>
      </c>
      <c r="E5458" s="3"/>
      <c r="F5458" s="3" t="s">
        <v>15</v>
      </c>
      <c r="G5458" s="3"/>
      <c r="H5458" s="3"/>
      <c r="I5458" s="3"/>
      <c r="J5458" s="3"/>
      <c r="K5458" s="3" t="s">
        <v>101</v>
      </c>
    </row>
    <row r="5459" spans="1:11" x14ac:dyDescent="0.3">
      <c r="A5459" s="3" t="s">
        <v>102</v>
      </c>
      <c r="B5459" s="3">
        <v>3.2599999999999997E-2</v>
      </c>
      <c r="C5459" s="3" t="s">
        <v>51</v>
      </c>
      <c r="D5459" s="3" t="s">
        <v>100</v>
      </c>
      <c r="E5459" s="3"/>
      <c r="F5459" s="3" t="s">
        <v>15</v>
      </c>
      <c r="G5459" s="3"/>
      <c r="H5459" s="3"/>
      <c r="I5459" s="3"/>
      <c r="J5459" s="3"/>
      <c r="K5459" s="3" t="s">
        <v>103</v>
      </c>
    </row>
    <row r="5460" spans="1:11" x14ac:dyDescent="0.3">
      <c r="A5460" s="3" t="s">
        <v>107</v>
      </c>
      <c r="B5460" s="6">
        <v>-6.8899999999999999E-7</v>
      </c>
      <c r="C5460" s="3" t="s">
        <v>51</v>
      </c>
      <c r="D5460" s="3" t="s">
        <v>39</v>
      </c>
      <c r="E5460" s="3"/>
      <c r="F5460" s="3" t="s">
        <v>15</v>
      </c>
      <c r="G5460" s="3"/>
      <c r="H5460" s="3"/>
      <c r="I5460" s="3"/>
      <c r="J5460" s="3"/>
      <c r="K5460" s="3" t="s">
        <v>104</v>
      </c>
    </row>
    <row r="5461" spans="1:11" ht="15.6" x14ac:dyDescent="0.3">
      <c r="A5461" s="4"/>
      <c r="B5461" s="5"/>
      <c r="G5461" s="4"/>
    </row>
    <row r="5462" spans="1:11" ht="15.6" x14ac:dyDescent="0.3">
      <c r="A5462" s="1" t="s">
        <v>0</v>
      </c>
      <c r="B5462" s="1" t="s">
        <v>177</v>
      </c>
    </row>
    <row r="5463" spans="1:11" x14ac:dyDescent="0.3">
      <c r="A5463" t="s">
        <v>11</v>
      </c>
      <c r="B5463" t="s">
        <v>64</v>
      </c>
    </row>
    <row r="5464" spans="1:11" x14ac:dyDescent="0.3">
      <c r="A5464" t="s">
        <v>1</v>
      </c>
      <c r="B5464">
        <v>1</v>
      </c>
    </row>
    <row r="5465" spans="1:11" ht="15.6" x14ac:dyDescent="0.3">
      <c r="A5465" t="s">
        <v>2</v>
      </c>
      <c r="B5465" s="4" t="s">
        <v>153</v>
      </c>
    </row>
    <row r="5466" spans="1:11" x14ac:dyDescent="0.3">
      <c r="A5466" t="s">
        <v>4</v>
      </c>
      <c r="B5466" t="s">
        <v>5</v>
      </c>
    </row>
    <row r="5467" spans="1:11" x14ac:dyDescent="0.3">
      <c r="A5467" t="s">
        <v>6</v>
      </c>
      <c r="B5467" t="s">
        <v>14</v>
      </c>
    </row>
    <row r="5468" spans="1:11" ht="15.6" x14ac:dyDescent="0.3">
      <c r="A5468" s="1" t="s">
        <v>8</v>
      </c>
    </row>
    <row r="5469" spans="1:11" x14ac:dyDescent="0.3">
      <c r="A5469" t="s">
        <v>9</v>
      </c>
      <c r="B5469" t="s">
        <v>10</v>
      </c>
      <c r="C5469" t="s">
        <v>11</v>
      </c>
      <c r="D5469" t="s">
        <v>6</v>
      </c>
      <c r="E5469" t="s">
        <v>12</v>
      </c>
      <c r="F5469" t="s">
        <v>4</v>
      </c>
      <c r="G5469" t="s">
        <v>85</v>
      </c>
      <c r="H5469" t="s">
        <v>86</v>
      </c>
      <c r="I5469" t="s">
        <v>87</v>
      </c>
      <c r="J5469" t="s">
        <v>46</v>
      </c>
      <c r="K5469" t="s">
        <v>2</v>
      </c>
    </row>
    <row r="5470" spans="1:11" ht="15.6" x14ac:dyDescent="0.3">
      <c r="A5470" s="3" t="s">
        <v>177</v>
      </c>
      <c r="B5470" s="3">
        <v>1</v>
      </c>
      <c r="C5470" t="s">
        <v>64</v>
      </c>
      <c r="D5470" s="3" t="s">
        <v>14</v>
      </c>
      <c r="E5470" s="3"/>
      <c r="F5470" s="3" t="s">
        <v>21</v>
      </c>
      <c r="G5470" s="3"/>
      <c r="H5470" s="3"/>
      <c r="I5470" s="3">
        <v>100</v>
      </c>
      <c r="J5470" s="3" t="s">
        <v>88</v>
      </c>
      <c r="K5470" s="4" t="s">
        <v>154</v>
      </c>
    </row>
    <row r="5471" spans="1:11" x14ac:dyDescent="0.3">
      <c r="A5471" s="3" t="s">
        <v>125</v>
      </c>
      <c r="B5471" s="3">
        <v>1.00057</v>
      </c>
      <c r="C5471" t="s">
        <v>64</v>
      </c>
      <c r="D5471" s="3" t="s">
        <v>14</v>
      </c>
      <c r="E5471" s="3"/>
      <c r="F5471" s="3" t="s">
        <v>15</v>
      </c>
      <c r="G5471" s="3"/>
      <c r="H5471" s="3"/>
      <c r="I5471" s="3"/>
      <c r="J5471" s="3"/>
      <c r="K5471" s="3" t="s">
        <v>150</v>
      </c>
    </row>
    <row r="5472" spans="1:11" x14ac:dyDescent="0.3">
      <c r="A5472" t="s">
        <v>54</v>
      </c>
      <c r="B5472" s="3">
        <v>6.7000000000000002E-3</v>
      </c>
      <c r="C5472" t="s">
        <v>64</v>
      </c>
      <c r="D5472" s="3" t="s">
        <v>7</v>
      </c>
      <c r="E5472" s="3"/>
      <c r="F5472" s="3" t="s">
        <v>15</v>
      </c>
      <c r="G5472" s="3"/>
      <c r="H5472" s="3"/>
      <c r="I5472" s="3"/>
      <c r="J5472" s="3"/>
      <c r="K5472" s="3" t="s">
        <v>24</v>
      </c>
    </row>
    <row r="5473" spans="1:11" x14ac:dyDescent="0.3">
      <c r="A5473" s="3" t="s">
        <v>89</v>
      </c>
      <c r="B5473" s="3">
        <v>-1.6799999999999999E-4</v>
      </c>
      <c r="C5473" s="3" t="s">
        <v>51</v>
      </c>
      <c r="D5473" s="3" t="s">
        <v>14</v>
      </c>
      <c r="E5473" s="3"/>
      <c r="F5473" s="3" t="s">
        <v>15</v>
      </c>
      <c r="G5473" s="3"/>
      <c r="H5473" s="3"/>
      <c r="I5473" s="3"/>
      <c r="J5473" s="3"/>
      <c r="K5473" s="3" t="s">
        <v>90</v>
      </c>
    </row>
    <row r="5474" spans="1:11" x14ac:dyDescent="0.3">
      <c r="A5474" s="3" t="s">
        <v>91</v>
      </c>
      <c r="B5474" s="6">
        <v>5.8399999999999999E-4</v>
      </c>
      <c r="C5474" s="3" t="s">
        <v>51</v>
      </c>
      <c r="D5474" s="3" t="s">
        <v>17</v>
      </c>
      <c r="E5474" s="3"/>
      <c r="F5474" s="3" t="s">
        <v>15</v>
      </c>
      <c r="G5474" s="3"/>
      <c r="H5474" s="3"/>
      <c r="I5474" s="3"/>
      <c r="J5474" s="3"/>
      <c r="K5474" s="3" t="s">
        <v>92</v>
      </c>
    </row>
    <row r="5475" spans="1:11" x14ac:dyDescent="0.3">
      <c r="A5475" s="3" t="s">
        <v>93</v>
      </c>
      <c r="B5475" s="6">
        <v>2.5999999999999998E-10</v>
      </c>
      <c r="C5475" s="3" t="s">
        <v>51</v>
      </c>
      <c r="D5475" s="3" t="s">
        <v>6</v>
      </c>
      <c r="E5475" s="3"/>
      <c r="F5475" s="3" t="s">
        <v>15</v>
      </c>
      <c r="G5475" s="3"/>
      <c r="H5475" s="3"/>
      <c r="I5475" s="3"/>
      <c r="J5475" s="3"/>
      <c r="K5475" s="3" t="s">
        <v>94</v>
      </c>
    </row>
    <row r="5476" spans="1:11" x14ac:dyDescent="0.3">
      <c r="A5476" s="3" t="s">
        <v>95</v>
      </c>
      <c r="B5476" s="6">
        <v>-6.2700000000000001E-6</v>
      </c>
      <c r="C5476" s="3" t="s">
        <v>51</v>
      </c>
      <c r="D5476" s="3" t="s">
        <v>14</v>
      </c>
      <c r="E5476" s="3"/>
      <c r="F5476" s="3" t="s">
        <v>15</v>
      </c>
      <c r="G5476" s="3"/>
      <c r="H5476" s="3"/>
      <c r="I5476" s="3"/>
      <c r="J5476" s="3"/>
      <c r="K5476" s="3" t="s">
        <v>96</v>
      </c>
    </row>
    <row r="5477" spans="1:11" x14ac:dyDescent="0.3">
      <c r="A5477" s="3" t="s">
        <v>97</v>
      </c>
      <c r="B5477" s="6">
        <v>-7.4999999999999993E-5</v>
      </c>
      <c r="C5477" s="3" t="s">
        <v>51</v>
      </c>
      <c r="D5477" s="3" t="s">
        <v>39</v>
      </c>
      <c r="E5477" s="3"/>
      <c r="F5477" s="3" t="s">
        <v>15</v>
      </c>
      <c r="G5477" s="3"/>
      <c r="H5477" s="3"/>
      <c r="I5477" s="3"/>
      <c r="J5477" s="3"/>
      <c r="K5477" s="3" t="s">
        <v>98</v>
      </c>
    </row>
    <row r="5478" spans="1:11" x14ac:dyDescent="0.3">
      <c r="A5478" s="3" t="s">
        <v>82</v>
      </c>
      <c r="B5478" s="6">
        <v>6.8900000000000005E-4</v>
      </c>
      <c r="C5478" s="3" t="s">
        <v>51</v>
      </c>
      <c r="D5478" s="3" t="s">
        <v>14</v>
      </c>
      <c r="E5478" s="3"/>
      <c r="F5478" s="3" t="s">
        <v>15</v>
      </c>
      <c r="G5478" s="3"/>
      <c r="H5478" s="3"/>
      <c r="I5478" s="3"/>
      <c r="J5478" s="3"/>
      <c r="K5478" s="3" t="s">
        <v>84</v>
      </c>
    </row>
    <row r="5479" spans="1:11" x14ac:dyDescent="0.3">
      <c r="A5479" s="3" t="s">
        <v>99</v>
      </c>
      <c r="B5479" s="3">
        <v>3.3599999999999998E-2</v>
      </c>
      <c r="C5479" t="s">
        <v>64</v>
      </c>
      <c r="D5479" s="3" t="s">
        <v>100</v>
      </c>
      <c r="E5479" s="3"/>
      <c r="F5479" s="3" t="s">
        <v>15</v>
      </c>
      <c r="G5479" s="3"/>
      <c r="H5479" s="3"/>
      <c r="I5479" s="3"/>
      <c r="J5479" s="3"/>
      <c r="K5479" s="3" t="s">
        <v>101</v>
      </c>
    </row>
    <row r="5480" spans="1:11" x14ac:dyDescent="0.3">
      <c r="A5480" s="3" t="s">
        <v>102</v>
      </c>
      <c r="B5480" s="3">
        <v>3.2599999999999997E-2</v>
      </c>
      <c r="C5480" s="3" t="s">
        <v>51</v>
      </c>
      <c r="D5480" s="3" t="s">
        <v>100</v>
      </c>
      <c r="E5480" s="3"/>
      <c r="F5480" s="3" t="s">
        <v>15</v>
      </c>
      <c r="G5480" s="3"/>
      <c r="H5480" s="3"/>
      <c r="I5480" s="3"/>
      <c r="J5480" s="3"/>
      <c r="K5480" s="3" t="s">
        <v>103</v>
      </c>
    </row>
    <row r="5481" spans="1:11" x14ac:dyDescent="0.3">
      <c r="A5481" s="3" t="s">
        <v>107</v>
      </c>
      <c r="B5481" s="6">
        <v>-6.8899999999999999E-7</v>
      </c>
      <c r="C5481" s="3" t="s">
        <v>51</v>
      </c>
      <c r="D5481" s="3" t="s">
        <v>39</v>
      </c>
      <c r="E5481" s="3"/>
      <c r="F5481" s="3" t="s">
        <v>15</v>
      </c>
      <c r="G5481" s="3"/>
      <c r="H5481" s="3"/>
      <c r="I5481" s="3"/>
      <c r="J5481" s="3"/>
      <c r="K5481" s="3" t="s">
        <v>104</v>
      </c>
    </row>
    <row r="5482" spans="1:11" ht="15.6" x14ac:dyDescent="0.3">
      <c r="A5482" s="4"/>
      <c r="B5482" s="5"/>
      <c r="G5482" s="4"/>
    </row>
    <row r="5483" spans="1:11" ht="15.6" x14ac:dyDescent="0.3">
      <c r="A5483" s="1" t="s">
        <v>0</v>
      </c>
      <c r="B5483" s="1" t="s">
        <v>178</v>
      </c>
    </row>
    <row r="5484" spans="1:11" x14ac:dyDescent="0.3">
      <c r="A5484" t="s">
        <v>11</v>
      </c>
      <c r="B5484" t="s">
        <v>64</v>
      </c>
    </row>
    <row r="5485" spans="1:11" x14ac:dyDescent="0.3">
      <c r="A5485" t="s">
        <v>1</v>
      </c>
      <c r="B5485">
        <v>1</v>
      </c>
    </row>
    <row r="5486" spans="1:11" ht="15.6" x14ac:dyDescent="0.3">
      <c r="A5486" t="s">
        <v>2</v>
      </c>
      <c r="B5486" s="4" t="s">
        <v>106</v>
      </c>
    </row>
    <row r="5487" spans="1:11" x14ac:dyDescent="0.3">
      <c r="A5487" t="s">
        <v>4</v>
      </c>
      <c r="B5487" t="s">
        <v>5</v>
      </c>
    </row>
    <row r="5488" spans="1:11" x14ac:dyDescent="0.3">
      <c r="A5488" t="s">
        <v>6</v>
      </c>
      <c r="B5488" t="s">
        <v>14</v>
      </c>
    </row>
    <row r="5489" spans="1:11" ht="15.6" x14ac:dyDescent="0.3">
      <c r="A5489" s="1" t="s">
        <v>8</v>
      </c>
    </row>
    <row r="5490" spans="1:11" x14ac:dyDescent="0.3">
      <c r="A5490" t="s">
        <v>9</v>
      </c>
      <c r="B5490" t="s">
        <v>10</v>
      </c>
      <c r="C5490" t="s">
        <v>11</v>
      </c>
      <c r="D5490" t="s">
        <v>6</v>
      </c>
      <c r="E5490" t="s">
        <v>12</v>
      </c>
      <c r="F5490" t="s">
        <v>4</v>
      </c>
      <c r="G5490" t="s">
        <v>85</v>
      </c>
      <c r="H5490" t="s">
        <v>86</v>
      </c>
      <c r="I5490" t="s">
        <v>87</v>
      </c>
      <c r="J5490" t="s">
        <v>46</v>
      </c>
      <c r="K5490" t="s">
        <v>2</v>
      </c>
    </row>
    <row r="5491" spans="1:11" x14ac:dyDescent="0.3">
      <c r="A5491" s="3" t="s">
        <v>178</v>
      </c>
      <c r="B5491" s="3">
        <v>1</v>
      </c>
      <c r="C5491" t="s">
        <v>64</v>
      </c>
      <c r="D5491" s="3" t="s">
        <v>14</v>
      </c>
      <c r="E5491" s="3"/>
      <c r="F5491" s="3" t="s">
        <v>21</v>
      </c>
      <c r="G5491" s="3"/>
      <c r="H5491" s="3"/>
      <c r="I5491" s="3">
        <v>100</v>
      </c>
      <c r="J5491" s="3" t="s">
        <v>88</v>
      </c>
      <c r="K5491" s="3" t="s">
        <v>106</v>
      </c>
    </row>
    <row r="5492" spans="1:11" x14ac:dyDescent="0.3">
      <c r="A5492" s="3" t="s">
        <v>108</v>
      </c>
      <c r="B5492" s="3">
        <v>1.00057</v>
      </c>
      <c r="C5492" t="s">
        <v>64</v>
      </c>
      <c r="D5492" s="3" t="s">
        <v>14</v>
      </c>
      <c r="E5492" s="3"/>
      <c r="F5492" s="3" t="s">
        <v>15</v>
      </c>
      <c r="G5492" s="3"/>
      <c r="H5492" s="3"/>
      <c r="I5492" s="3"/>
      <c r="J5492" s="3"/>
      <c r="K5492" s="3" t="s">
        <v>148</v>
      </c>
    </row>
    <row r="5493" spans="1:11" x14ac:dyDescent="0.3">
      <c r="A5493" t="s">
        <v>54</v>
      </c>
      <c r="B5493" s="3">
        <v>6.7000000000000002E-3</v>
      </c>
      <c r="C5493" t="s">
        <v>64</v>
      </c>
      <c r="D5493" s="3" t="s">
        <v>7</v>
      </c>
      <c r="E5493" s="3"/>
      <c r="F5493" s="3" t="s">
        <v>15</v>
      </c>
      <c r="G5493" s="3"/>
      <c r="H5493" s="3"/>
      <c r="I5493" s="3"/>
      <c r="J5493" s="3"/>
      <c r="K5493" s="3" t="s">
        <v>24</v>
      </c>
    </row>
    <row r="5494" spans="1:11" x14ac:dyDescent="0.3">
      <c r="A5494" s="3" t="s">
        <v>89</v>
      </c>
      <c r="B5494" s="3">
        <v>-1.6799999999999999E-4</v>
      </c>
      <c r="C5494" s="3" t="s">
        <v>51</v>
      </c>
      <c r="D5494" s="3" t="s">
        <v>14</v>
      </c>
      <c r="E5494" s="3"/>
      <c r="F5494" s="3" t="s">
        <v>15</v>
      </c>
      <c r="G5494" s="3"/>
      <c r="H5494" s="3"/>
      <c r="I5494" s="3"/>
      <c r="J5494" s="3"/>
      <c r="K5494" s="3" t="s">
        <v>90</v>
      </c>
    </row>
    <row r="5495" spans="1:11" x14ac:dyDescent="0.3">
      <c r="A5495" s="3" t="s">
        <v>91</v>
      </c>
      <c r="B5495" s="6">
        <v>5.8399999999999999E-4</v>
      </c>
      <c r="C5495" s="3" t="s">
        <v>51</v>
      </c>
      <c r="D5495" s="3" t="s">
        <v>17</v>
      </c>
      <c r="E5495" s="3"/>
      <c r="F5495" s="3" t="s">
        <v>15</v>
      </c>
      <c r="G5495" s="3"/>
      <c r="H5495" s="3"/>
      <c r="I5495" s="3"/>
      <c r="J5495" s="3"/>
      <c r="K5495" s="3" t="s">
        <v>92</v>
      </c>
    </row>
    <row r="5496" spans="1:11" x14ac:dyDescent="0.3">
      <c r="A5496" s="3" t="s">
        <v>93</v>
      </c>
      <c r="B5496" s="6">
        <v>2.5999999999999998E-10</v>
      </c>
      <c r="C5496" s="3" t="s">
        <v>51</v>
      </c>
      <c r="D5496" s="3" t="s">
        <v>6</v>
      </c>
      <c r="E5496" s="3"/>
      <c r="F5496" s="3" t="s">
        <v>15</v>
      </c>
      <c r="G5496" s="3"/>
      <c r="H5496" s="3"/>
      <c r="I5496" s="3"/>
      <c r="J5496" s="3"/>
      <c r="K5496" s="3" t="s">
        <v>94</v>
      </c>
    </row>
    <row r="5497" spans="1:11" x14ac:dyDescent="0.3">
      <c r="A5497" s="3" t="s">
        <v>95</v>
      </c>
      <c r="B5497" s="6">
        <v>-6.2700000000000001E-6</v>
      </c>
      <c r="C5497" s="3" t="s">
        <v>51</v>
      </c>
      <c r="D5497" s="3" t="s">
        <v>14</v>
      </c>
      <c r="E5497" s="3"/>
      <c r="F5497" s="3" t="s">
        <v>15</v>
      </c>
      <c r="G5497" s="3"/>
      <c r="H5497" s="3"/>
      <c r="I5497" s="3"/>
      <c r="J5497" s="3"/>
      <c r="K5497" s="3" t="s">
        <v>96</v>
      </c>
    </row>
    <row r="5498" spans="1:11" x14ac:dyDescent="0.3">
      <c r="A5498" s="3" t="s">
        <v>97</v>
      </c>
      <c r="B5498" s="6">
        <v>-7.4999999999999993E-5</v>
      </c>
      <c r="C5498" s="3" t="s">
        <v>51</v>
      </c>
      <c r="D5498" s="3" t="s">
        <v>39</v>
      </c>
      <c r="E5498" s="3"/>
      <c r="F5498" s="3" t="s">
        <v>15</v>
      </c>
      <c r="G5498" s="3"/>
      <c r="H5498" s="3"/>
      <c r="I5498" s="3"/>
      <c r="J5498" s="3"/>
      <c r="K5498" s="3" t="s">
        <v>98</v>
      </c>
    </row>
    <row r="5499" spans="1:11" x14ac:dyDescent="0.3">
      <c r="A5499" s="3" t="s">
        <v>82</v>
      </c>
      <c r="B5499" s="6">
        <v>6.8900000000000005E-4</v>
      </c>
      <c r="C5499" s="3" t="s">
        <v>51</v>
      </c>
      <c r="D5499" s="3" t="s">
        <v>14</v>
      </c>
      <c r="E5499" s="3"/>
      <c r="F5499" s="3" t="s">
        <v>15</v>
      </c>
      <c r="G5499" s="3"/>
      <c r="H5499" s="3"/>
      <c r="I5499" s="3"/>
      <c r="J5499" s="3"/>
      <c r="K5499" s="3" t="s">
        <v>84</v>
      </c>
    </row>
    <row r="5500" spans="1:11" x14ac:dyDescent="0.3">
      <c r="A5500" s="3" t="s">
        <v>99</v>
      </c>
      <c r="B5500" s="3">
        <v>3.3599999999999998E-2</v>
      </c>
      <c r="C5500" t="s">
        <v>64</v>
      </c>
      <c r="D5500" s="3" t="s">
        <v>100</v>
      </c>
      <c r="E5500" s="3"/>
      <c r="F5500" s="3" t="s">
        <v>15</v>
      </c>
      <c r="G5500" s="3"/>
      <c r="H5500" s="3"/>
      <c r="I5500" s="3"/>
      <c r="J5500" s="3"/>
      <c r="K5500" s="3" t="s">
        <v>101</v>
      </c>
    </row>
    <row r="5501" spans="1:11" x14ac:dyDescent="0.3">
      <c r="A5501" s="3" t="s">
        <v>102</v>
      </c>
      <c r="B5501" s="3">
        <v>3.2599999999999997E-2</v>
      </c>
      <c r="C5501" s="3" t="s">
        <v>51</v>
      </c>
      <c r="D5501" s="3" t="s">
        <v>100</v>
      </c>
      <c r="E5501" s="3"/>
      <c r="F5501" s="3" t="s">
        <v>15</v>
      </c>
      <c r="G5501" s="3"/>
      <c r="H5501" s="3"/>
      <c r="I5501" s="3"/>
      <c r="J5501" s="3"/>
      <c r="K5501" s="3" t="s">
        <v>103</v>
      </c>
    </row>
    <row r="5502" spans="1:11" x14ac:dyDescent="0.3">
      <c r="A5502" s="3" t="s">
        <v>107</v>
      </c>
      <c r="B5502" s="6">
        <v>-6.8899999999999999E-7</v>
      </c>
      <c r="C5502" s="3" t="s">
        <v>51</v>
      </c>
      <c r="D5502" s="3" t="s">
        <v>39</v>
      </c>
      <c r="E5502" s="3"/>
      <c r="F5502" s="3" t="s">
        <v>15</v>
      </c>
      <c r="G5502" s="3"/>
      <c r="H5502" s="3"/>
      <c r="I5502" s="3"/>
      <c r="J5502" s="3"/>
      <c r="K5502" s="3" t="s">
        <v>104</v>
      </c>
    </row>
    <row r="5505" spans="1:9" x14ac:dyDescent="0.3">
      <c r="A5505" s="2" t="s">
        <v>0</v>
      </c>
      <c r="B5505" s="2" t="s">
        <v>108</v>
      </c>
    </row>
    <row r="5506" spans="1:9" x14ac:dyDescent="0.3">
      <c r="A5506" t="s">
        <v>1</v>
      </c>
      <c r="B5506">
        <v>1</v>
      </c>
    </row>
    <row r="5507" spans="1:9" x14ac:dyDescent="0.3">
      <c r="A5507" t="s">
        <v>2</v>
      </c>
      <c r="B5507" s="3" t="s">
        <v>148</v>
      </c>
    </row>
    <row r="5508" spans="1:9" x14ac:dyDescent="0.3">
      <c r="A5508" t="s">
        <v>4</v>
      </c>
      <c r="B5508" t="s">
        <v>5</v>
      </c>
    </row>
    <row r="5509" spans="1:9" x14ac:dyDescent="0.3">
      <c r="A5509" t="s">
        <v>6</v>
      </c>
      <c r="B5509" t="s">
        <v>14</v>
      </c>
    </row>
    <row r="5510" spans="1:9" x14ac:dyDescent="0.3">
      <c r="A5510" t="s">
        <v>11</v>
      </c>
      <c r="B5510" t="s">
        <v>64</v>
      </c>
    </row>
    <row r="5511" spans="1:9" x14ac:dyDescent="0.3">
      <c r="A5511" t="s">
        <v>46</v>
      </c>
      <c r="B5511" t="s">
        <v>126</v>
      </c>
    </row>
    <row r="5512" spans="1:9" x14ac:dyDescent="0.3">
      <c r="A5512" t="s">
        <v>26</v>
      </c>
      <c r="B5512" s="7" t="s">
        <v>120</v>
      </c>
    </row>
    <row r="5513" spans="1:9" x14ac:dyDescent="0.3">
      <c r="A5513" s="2" t="s">
        <v>8</v>
      </c>
    </row>
    <row r="5514" spans="1:9" x14ac:dyDescent="0.3">
      <c r="A5514" s="2" t="s">
        <v>9</v>
      </c>
      <c r="B5514" s="2" t="s">
        <v>10</v>
      </c>
      <c r="C5514" s="2" t="s">
        <v>11</v>
      </c>
      <c r="D5514" s="2" t="s">
        <v>6</v>
      </c>
      <c r="E5514" s="2" t="s">
        <v>12</v>
      </c>
      <c r="F5514" s="2" t="s">
        <v>4</v>
      </c>
      <c r="G5514" s="2" t="s">
        <v>25</v>
      </c>
      <c r="H5514" s="2" t="s">
        <v>2</v>
      </c>
      <c r="I5514" s="2" t="s">
        <v>46</v>
      </c>
    </row>
    <row r="5515" spans="1:9" x14ac:dyDescent="0.3">
      <c r="A5515" s="3" t="s">
        <v>108</v>
      </c>
      <c r="B5515" s="3">
        <v>1</v>
      </c>
      <c r="C5515" t="s">
        <v>64</v>
      </c>
      <c r="D5515" t="s">
        <v>14</v>
      </c>
      <c r="E5515" s="2"/>
      <c r="F5515" s="3" t="s">
        <v>21</v>
      </c>
      <c r="G5515" t="s">
        <v>81</v>
      </c>
      <c r="H5515" s="3" t="s">
        <v>148</v>
      </c>
    </row>
    <row r="5516" spans="1:9" x14ac:dyDescent="0.3">
      <c r="A5516" t="s">
        <v>13</v>
      </c>
      <c r="B5516" s="5">
        <v>2.4500000000000002</v>
      </c>
      <c r="C5516" t="s">
        <v>64</v>
      </c>
      <c r="D5516" t="s">
        <v>14</v>
      </c>
      <c r="F5516" t="s">
        <v>15</v>
      </c>
      <c r="G5516" t="s">
        <v>81</v>
      </c>
      <c r="H5516" t="s">
        <v>16</v>
      </c>
    </row>
    <row r="5517" spans="1:9" x14ac:dyDescent="0.3">
      <c r="A5517" t="s">
        <v>78</v>
      </c>
      <c r="B5517" s="5">
        <v>0.86</v>
      </c>
      <c r="D5517" t="s">
        <v>14</v>
      </c>
      <c r="E5517" t="s">
        <v>18</v>
      </c>
      <c r="F5517" t="s">
        <v>19</v>
      </c>
      <c r="G5517" t="s">
        <v>27</v>
      </c>
      <c r="I5517" t="s">
        <v>110</v>
      </c>
    </row>
    <row r="5518" spans="1:9" x14ac:dyDescent="0.3">
      <c r="A5518" t="s">
        <v>109</v>
      </c>
      <c r="B5518" s="5">
        <f>(2.79*10)/1000*B5516</f>
        <v>6.8354999999999999E-2</v>
      </c>
      <c r="C5518" s="3" t="s">
        <v>51</v>
      </c>
      <c r="D5518" t="s">
        <v>17</v>
      </c>
      <c r="F5518" t="s">
        <v>15</v>
      </c>
      <c r="G5518" t="s">
        <v>28</v>
      </c>
      <c r="H5518" t="s">
        <v>52</v>
      </c>
      <c r="I5518" t="s">
        <v>111</v>
      </c>
    </row>
    <row r="5519" spans="1:9" x14ac:dyDescent="0.3">
      <c r="A5519" t="s">
        <v>54</v>
      </c>
      <c r="B5519" s="5">
        <f>30/1000*B5516</f>
        <v>7.3499999999999996E-2</v>
      </c>
      <c r="C5519" s="3" t="s">
        <v>64</v>
      </c>
      <c r="D5519" t="s">
        <v>7</v>
      </c>
      <c r="F5519" t="s">
        <v>15</v>
      </c>
      <c r="G5519" t="s">
        <v>28</v>
      </c>
      <c r="H5519" t="s">
        <v>24</v>
      </c>
    </row>
    <row r="5520" spans="1:9" x14ac:dyDescent="0.3">
      <c r="A5520" t="s">
        <v>82</v>
      </c>
      <c r="B5520" s="5">
        <f>12000/1000*B5516</f>
        <v>29.400000000000002</v>
      </c>
      <c r="C5520" s="3" t="s">
        <v>51</v>
      </c>
      <c r="D5520" t="s">
        <v>14</v>
      </c>
      <c r="F5520" t="s">
        <v>15</v>
      </c>
      <c r="G5520" t="s">
        <v>28</v>
      </c>
      <c r="H5520" t="s">
        <v>84</v>
      </c>
      <c r="I5520" t="s">
        <v>113</v>
      </c>
    </row>
    <row r="5521" spans="1:9" x14ac:dyDescent="0.3">
      <c r="A5521" t="s">
        <v>112</v>
      </c>
      <c r="B5521" s="5">
        <f>50/1000*B5516</f>
        <v>0.12250000000000001</v>
      </c>
      <c r="C5521" s="3" t="s">
        <v>51</v>
      </c>
      <c r="D5521" t="s">
        <v>14</v>
      </c>
      <c r="F5521" t="s">
        <v>15</v>
      </c>
      <c r="G5521" t="s">
        <v>28</v>
      </c>
      <c r="H5521" t="s">
        <v>115</v>
      </c>
      <c r="I5521" t="s">
        <v>114</v>
      </c>
    </row>
    <row r="5522" spans="1:9" ht="15.6" x14ac:dyDescent="0.3">
      <c r="A5522" s="4" t="s">
        <v>62</v>
      </c>
      <c r="B5522" s="5">
        <f>4/1000*B5516</f>
        <v>9.8000000000000014E-3</v>
      </c>
      <c r="C5522" t="s">
        <v>64</v>
      </c>
      <c r="D5522" t="s">
        <v>14</v>
      </c>
      <c r="F5522" t="s">
        <v>15</v>
      </c>
      <c r="G5522" t="s">
        <v>28</v>
      </c>
      <c r="H5522" s="4" t="s">
        <v>62</v>
      </c>
      <c r="I5522" t="s">
        <v>116</v>
      </c>
    </row>
    <row r="5523" spans="1:9" x14ac:dyDescent="0.3">
      <c r="A5523" t="s">
        <v>117</v>
      </c>
      <c r="B5523" s="5">
        <f>45*1.25/1000*B5516</f>
        <v>0.1378125</v>
      </c>
      <c r="C5523" s="3" t="s">
        <v>51</v>
      </c>
      <c r="D5523" t="s">
        <v>14</v>
      </c>
      <c r="F5523" t="s">
        <v>15</v>
      </c>
      <c r="G5523" t="s">
        <v>28</v>
      </c>
      <c r="H5523" t="s">
        <v>118</v>
      </c>
      <c r="I5523" t="s">
        <v>119</v>
      </c>
    </row>
    <row r="5525" spans="1:9" x14ac:dyDescent="0.3">
      <c r="A5525" s="2" t="s">
        <v>0</v>
      </c>
      <c r="B5525" s="2" t="s">
        <v>121</v>
      </c>
    </row>
    <row r="5526" spans="1:9" x14ac:dyDescent="0.3">
      <c r="A5526" t="s">
        <v>1</v>
      </c>
      <c r="B5526">
        <v>1</v>
      </c>
    </row>
    <row r="5527" spans="1:9" x14ac:dyDescent="0.3">
      <c r="A5527" t="s">
        <v>2</v>
      </c>
      <c r="B5527" s="3" t="s">
        <v>80</v>
      </c>
    </row>
    <row r="5528" spans="1:9" x14ac:dyDescent="0.3">
      <c r="A5528" t="s">
        <v>4</v>
      </c>
      <c r="B5528" t="s">
        <v>5</v>
      </c>
    </row>
    <row r="5529" spans="1:9" x14ac:dyDescent="0.3">
      <c r="A5529" t="s">
        <v>6</v>
      </c>
      <c r="B5529" t="s">
        <v>14</v>
      </c>
    </row>
    <row r="5530" spans="1:9" x14ac:dyDescent="0.3">
      <c r="A5530" t="s">
        <v>11</v>
      </c>
      <c r="B5530" t="s">
        <v>64</v>
      </c>
    </row>
    <row r="5531" spans="1:9" x14ac:dyDescent="0.3">
      <c r="A5531" t="s">
        <v>46</v>
      </c>
      <c r="B5531" t="s">
        <v>127</v>
      </c>
    </row>
    <row r="5532" spans="1:9" x14ac:dyDescent="0.3">
      <c r="A5532" t="s">
        <v>26</v>
      </c>
      <c r="B5532" s="7" t="s">
        <v>120</v>
      </c>
    </row>
    <row r="5533" spans="1:9" x14ac:dyDescent="0.3">
      <c r="A5533" s="2" t="s">
        <v>8</v>
      </c>
    </row>
    <row r="5534" spans="1:9" x14ac:dyDescent="0.3">
      <c r="A5534" s="2" t="s">
        <v>9</v>
      </c>
      <c r="B5534" s="2" t="s">
        <v>10</v>
      </c>
      <c r="C5534" s="2" t="s">
        <v>11</v>
      </c>
      <c r="D5534" s="2" t="s">
        <v>6</v>
      </c>
      <c r="E5534" s="2" t="s">
        <v>12</v>
      </c>
      <c r="F5534" s="2" t="s">
        <v>4</v>
      </c>
      <c r="G5534" s="2" t="s">
        <v>25</v>
      </c>
      <c r="H5534" s="2" t="s">
        <v>2</v>
      </c>
      <c r="I5534" s="2" t="s">
        <v>46</v>
      </c>
    </row>
    <row r="5535" spans="1:9" x14ac:dyDescent="0.3">
      <c r="A5535" s="3" t="s">
        <v>121</v>
      </c>
      <c r="B5535" s="3">
        <v>1</v>
      </c>
      <c r="C5535" t="s">
        <v>64</v>
      </c>
      <c r="D5535" t="s">
        <v>14</v>
      </c>
      <c r="E5535" s="2"/>
      <c r="F5535" s="3" t="s">
        <v>21</v>
      </c>
      <c r="G5535" t="s">
        <v>81</v>
      </c>
      <c r="H5535" s="3" t="s">
        <v>80</v>
      </c>
    </row>
    <row r="5536" spans="1:9" x14ac:dyDescent="0.3">
      <c r="A5536" t="s">
        <v>13</v>
      </c>
      <c r="B5536" s="5">
        <v>2.34</v>
      </c>
      <c r="C5536" t="s">
        <v>64</v>
      </c>
      <c r="D5536" t="s">
        <v>14</v>
      </c>
      <c r="F5536" t="s">
        <v>15</v>
      </c>
      <c r="G5536" t="s">
        <v>81</v>
      </c>
      <c r="H5536" t="s">
        <v>16</v>
      </c>
    </row>
    <row r="5537" spans="1:9" x14ac:dyDescent="0.3">
      <c r="A5537" t="s">
        <v>78</v>
      </c>
      <c r="B5537" s="5">
        <v>0.46</v>
      </c>
      <c r="D5537" t="s">
        <v>14</v>
      </c>
      <c r="E5537" t="s">
        <v>18</v>
      </c>
      <c r="F5537" t="s">
        <v>19</v>
      </c>
      <c r="G5537" t="s">
        <v>27</v>
      </c>
      <c r="I5537" t="s">
        <v>110</v>
      </c>
    </row>
    <row r="5538" spans="1:9" x14ac:dyDescent="0.3">
      <c r="A5538" t="s">
        <v>109</v>
      </c>
      <c r="B5538" s="5">
        <f>(2.79*10)/1000*B5536</f>
        <v>6.5285999999999997E-2</v>
      </c>
      <c r="C5538" s="3" t="s">
        <v>51</v>
      </c>
      <c r="D5538" t="s">
        <v>17</v>
      </c>
      <c r="F5538" t="s">
        <v>15</v>
      </c>
      <c r="G5538" t="s">
        <v>28</v>
      </c>
      <c r="H5538" t="s">
        <v>52</v>
      </c>
      <c r="I5538" t="s">
        <v>111</v>
      </c>
    </row>
    <row r="5539" spans="1:9" x14ac:dyDescent="0.3">
      <c r="A5539" t="s">
        <v>54</v>
      </c>
      <c r="B5539" s="5">
        <f>30/1000*B5536</f>
        <v>7.0199999999999999E-2</v>
      </c>
      <c r="C5539" s="3" t="s">
        <v>64</v>
      </c>
      <c r="D5539" t="s">
        <v>7</v>
      </c>
      <c r="F5539" t="s">
        <v>15</v>
      </c>
      <c r="G5539" t="s">
        <v>28</v>
      </c>
      <c r="H5539" t="s">
        <v>24</v>
      </c>
    </row>
    <row r="5540" spans="1:9" x14ac:dyDescent="0.3">
      <c r="A5540" t="s">
        <v>82</v>
      </c>
      <c r="B5540" s="5">
        <f>12000/1000*B5536</f>
        <v>28.08</v>
      </c>
      <c r="C5540" s="3" t="s">
        <v>51</v>
      </c>
      <c r="D5540" t="s">
        <v>14</v>
      </c>
      <c r="F5540" t="s">
        <v>15</v>
      </c>
      <c r="G5540" t="s">
        <v>28</v>
      </c>
      <c r="H5540" t="s">
        <v>84</v>
      </c>
      <c r="I5540" t="s">
        <v>113</v>
      </c>
    </row>
    <row r="5541" spans="1:9" x14ac:dyDescent="0.3">
      <c r="A5541" t="s">
        <v>112</v>
      </c>
      <c r="B5541" s="5">
        <f>50/1000*B5536</f>
        <v>0.11699999999999999</v>
      </c>
      <c r="C5541" s="3" t="s">
        <v>51</v>
      </c>
      <c r="D5541" t="s">
        <v>14</v>
      </c>
      <c r="F5541" t="s">
        <v>15</v>
      </c>
      <c r="G5541" t="s">
        <v>28</v>
      </c>
      <c r="H5541" t="s">
        <v>115</v>
      </c>
      <c r="I5541" t="s">
        <v>114</v>
      </c>
    </row>
    <row r="5542" spans="1:9" ht="15.6" x14ac:dyDescent="0.3">
      <c r="A5542" s="4" t="s">
        <v>62</v>
      </c>
      <c r="B5542" s="5">
        <f>4/1000*B5536</f>
        <v>9.3600000000000003E-3</v>
      </c>
      <c r="C5542" t="s">
        <v>64</v>
      </c>
      <c r="D5542" t="s">
        <v>14</v>
      </c>
      <c r="F5542" t="s">
        <v>15</v>
      </c>
      <c r="G5542" t="s">
        <v>28</v>
      </c>
      <c r="H5542" s="4" t="s">
        <v>62</v>
      </c>
      <c r="I5542" t="s">
        <v>122</v>
      </c>
    </row>
    <row r="5543" spans="1:9" x14ac:dyDescent="0.3">
      <c r="A5543" t="s">
        <v>117</v>
      </c>
      <c r="B5543" s="5">
        <f>45*1.25/1000*B5536</f>
        <v>0.13162499999999999</v>
      </c>
      <c r="C5543" s="3" t="s">
        <v>51</v>
      </c>
      <c r="D5543" t="s">
        <v>14</v>
      </c>
      <c r="F5543" t="s">
        <v>15</v>
      </c>
      <c r="G5543" t="s">
        <v>28</v>
      </c>
      <c r="H5543" t="s">
        <v>118</v>
      </c>
      <c r="I5543" t="s">
        <v>123</v>
      </c>
    </row>
    <row r="5544" spans="1:9" x14ac:dyDescent="0.3">
      <c r="B5544" s="5"/>
    </row>
    <row r="5545" spans="1:9" x14ac:dyDescent="0.3">
      <c r="A5545" s="2" t="s">
        <v>0</v>
      </c>
      <c r="B5545" s="2" t="s">
        <v>124</v>
      </c>
    </row>
    <row r="5546" spans="1:9" x14ac:dyDescent="0.3">
      <c r="A5546" t="s">
        <v>1</v>
      </c>
      <c r="B5546">
        <v>1</v>
      </c>
    </row>
    <row r="5547" spans="1:9" x14ac:dyDescent="0.3">
      <c r="A5547" t="s">
        <v>2</v>
      </c>
      <c r="B5547" s="3" t="s">
        <v>149</v>
      </c>
    </row>
    <row r="5548" spans="1:9" x14ac:dyDescent="0.3">
      <c r="A5548" t="s">
        <v>4</v>
      </c>
      <c r="B5548" t="s">
        <v>5</v>
      </c>
    </row>
    <row r="5549" spans="1:9" x14ac:dyDescent="0.3">
      <c r="A5549" t="s">
        <v>6</v>
      </c>
      <c r="B5549" t="s">
        <v>14</v>
      </c>
    </row>
    <row r="5550" spans="1:9" x14ac:dyDescent="0.3">
      <c r="A5550" t="s">
        <v>11</v>
      </c>
      <c r="B5550" t="s">
        <v>64</v>
      </c>
    </row>
    <row r="5551" spans="1:9" x14ac:dyDescent="0.3">
      <c r="A5551" t="s">
        <v>46</v>
      </c>
      <c r="B5551" t="s">
        <v>128</v>
      </c>
    </row>
    <row r="5552" spans="1:9" x14ac:dyDescent="0.3">
      <c r="A5552" t="s">
        <v>26</v>
      </c>
      <c r="B5552" s="7" t="s">
        <v>120</v>
      </c>
    </row>
    <row r="5553" spans="1:9" x14ac:dyDescent="0.3">
      <c r="A5553" s="2" t="s">
        <v>8</v>
      </c>
    </row>
    <row r="5554" spans="1:9" x14ac:dyDescent="0.3">
      <c r="A5554" s="2" t="s">
        <v>9</v>
      </c>
      <c r="B5554" s="2" t="s">
        <v>10</v>
      </c>
      <c r="C5554" s="2" t="s">
        <v>11</v>
      </c>
      <c r="D5554" s="2" t="s">
        <v>6</v>
      </c>
      <c r="E5554" s="2" t="s">
        <v>12</v>
      </c>
      <c r="F5554" s="2" t="s">
        <v>4</v>
      </c>
      <c r="G5554" s="2" t="s">
        <v>25</v>
      </c>
      <c r="H5554" s="2" t="s">
        <v>2</v>
      </c>
      <c r="I5554" s="2" t="s">
        <v>46</v>
      </c>
    </row>
    <row r="5555" spans="1:9" x14ac:dyDescent="0.3">
      <c r="A5555" s="3" t="s">
        <v>124</v>
      </c>
      <c r="B5555" s="3">
        <v>1</v>
      </c>
      <c r="C5555" t="s">
        <v>64</v>
      </c>
      <c r="D5555" t="s">
        <v>14</v>
      </c>
      <c r="E5555" s="2"/>
      <c r="F5555" s="3" t="s">
        <v>21</v>
      </c>
      <c r="G5555" t="s">
        <v>81</v>
      </c>
      <c r="H5555" s="3" t="s">
        <v>149</v>
      </c>
    </row>
    <row r="5556" spans="1:9" x14ac:dyDescent="0.3">
      <c r="A5556" t="s">
        <v>13</v>
      </c>
      <c r="B5556" s="5">
        <v>2.29</v>
      </c>
      <c r="C5556" t="s">
        <v>64</v>
      </c>
      <c r="D5556" t="s">
        <v>14</v>
      </c>
      <c r="F5556" t="s">
        <v>15</v>
      </c>
      <c r="G5556" t="s">
        <v>81</v>
      </c>
      <c r="H5556" t="s">
        <v>16</v>
      </c>
    </row>
    <row r="5557" spans="1:9" x14ac:dyDescent="0.3">
      <c r="A5557" t="s">
        <v>78</v>
      </c>
      <c r="B5557" s="5">
        <v>0.43</v>
      </c>
      <c r="D5557" t="s">
        <v>14</v>
      </c>
      <c r="E5557" t="s">
        <v>18</v>
      </c>
      <c r="F5557" t="s">
        <v>19</v>
      </c>
      <c r="G5557" t="s">
        <v>27</v>
      </c>
      <c r="I5557" t="s">
        <v>110</v>
      </c>
    </row>
    <row r="5558" spans="1:9" x14ac:dyDescent="0.3">
      <c r="A5558" t="s">
        <v>109</v>
      </c>
      <c r="B5558" s="5">
        <f>(2.79*10)/1000*B5556</f>
        <v>6.3890999999999989E-2</v>
      </c>
      <c r="C5558" s="3" t="s">
        <v>51</v>
      </c>
      <c r="D5558" t="s">
        <v>17</v>
      </c>
      <c r="F5558" t="s">
        <v>15</v>
      </c>
      <c r="G5558" t="s">
        <v>28</v>
      </c>
      <c r="H5558" t="s">
        <v>52</v>
      </c>
      <c r="I5558" t="s">
        <v>111</v>
      </c>
    </row>
    <row r="5559" spans="1:9" x14ac:dyDescent="0.3">
      <c r="A5559" t="s">
        <v>54</v>
      </c>
      <c r="B5559" s="5">
        <f>30/1000*B5556</f>
        <v>6.8699999999999997E-2</v>
      </c>
      <c r="C5559" s="3" t="s">
        <v>64</v>
      </c>
      <c r="D5559" t="s">
        <v>7</v>
      </c>
      <c r="F5559" t="s">
        <v>15</v>
      </c>
      <c r="G5559" t="s">
        <v>28</v>
      </c>
      <c r="H5559" t="s">
        <v>24</v>
      </c>
    </row>
    <row r="5560" spans="1:9" x14ac:dyDescent="0.3">
      <c r="A5560" t="s">
        <v>82</v>
      </c>
      <c r="B5560" s="5">
        <f>12000/1000*B5556</f>
        <v>27.48</v>
      </c>
      <c r="C5560" s="3" t="s">
        <v>51</v>
      </c>
      <c r="D5560" t="s">
        <v>14</v>
      </c>
      <c r="F5560" t="s">
        <v>15</v>
      </c>
      <c r="G5560" t="s">
        <v>28</v>
      </c>
      <c r="H5560" t="s">
        <v>84</v>
      </c>
      <c r="I5560" t="s">
        <v>113</v>
      </c>
    </row>
    <row r="5561" spans="1:9" x14ac:dyDescent="0.3">
      <c r="A5561" t="s">
        <v>112</v>
      </c>
      <c r="B5561" s="5">
        <f>50/1000*B5556</f>
        <v>0.1145</v>
      </c>
      <c r="C5561" s="3" t="s">
        <v>51</v>
      </c>
      <c r="D5561" t="s">
        <v>14</v>
      </c>
      <c r="F5561" t="s">
        <v>15</v>
      </c>
      <c r="G5561" t="s">
        <v>28</v>
      </c>
      <c r="H5561" t="s">
        <v>115</v>
      </c>
      <c r="I5561" t="s">
        <v>114</v>
      </c>
    </row>
    <row r="5562" spans="1:9" ht="15.6" x14ac:dyDescent="0.3">
      <c r="A5562" s="4" t="s">
        <v>62</v>
      </c>
      <c r="B5562" s="5">
        <f>4/1000*B5556</f>
        <v>9.1599999999999997E-3</v>
      </c>
      <c r="C5562" t="s">
        <v>64</v>
      </c>
      <c r="D5562" t="s">
        <v>14</v>
      </c>
      <c r="F5562" t="s">
        <v>15</v>
      </c>
      <c r="G5562" t="s">
        <v>28</v>
      </c>
      <c r="H5562" s="4" t="s">
        <v>62</v>
      </c>
      <c r="I5562" t="s">
        <v>122</v>
      </c>
    </row>
    <row r="5563" spans="1:9" x14ac:dyDescent="0.3">
      <c r="A5563" t="s">
        <v>117</v>
      </c>
      <c r="B5563" s="5">
        <f>45*1.25/1000*B5556</f>
        <v>0.1288125</v>
      </c>
      <c r="C5563" s="3" t="s">
        <v>51</v>
      </c>
      <c r="D5563" t="s">
        <v>14</v>
      </c>
      <c r="F5563" t="s">
        <v>15</v>
      </c>
      <c r="G5563" t="s">
        <v>28</v>
      </c>
      <c r="H5563" t="s">
        <v>118</v>
      </c>
      <c r="I5563" t="s">
        <v>123</v>
      </c>
    </row>
    <row r="5564" spans="1:9" x14ac:dyDescent="0.3">
      <c r="B5564" s="5"/>
    </row>
    <row r="5565" spans="1:9" x14ac:dyDescent="0.3">
      <c r="A5565" s="2" t="s">
        <v>0</v>
      </c>
      <c r="B5565" s="2" t="s">
        <v>125</v>
      </c>
    </row>
    <row r="5566" spans="1:9" x14ac:dyDescent="0.3">
      <c r="A5566" t="s">
        <v>1</v>
      </c>
      <c r="B5566">
        <v>1</v>
      </c>
    </row>
    <row r="5567" spans="1:9" x14ac:dyDescent="0.3">
      <c r="A5567" t="s">
        <v>2</v>
      </c>
      <c r="B5567" s="3" t="s">
        <v>150</v>
      </c>
    </row>
    <row r="5568" spans="1:9" x14ac:dyDescent="0.3">
      <c r="A5568" t="s">
        <v>4</v>
      </c>
      <c r="B5568" t="s">
        <v>5</v>
      </c>
    </row>
    <row r="5569" spans="1:9" x14ac:dyDescent="0.3">
      <c r="A5569" t="s">
        <v>6</v>
      </c>
      <c r="B5569" t="s">
        <v>14</v>
      </c>
    </row>
    <row r="5570" spans="1:9" x14ac:dyDescent="0.3">
      <c r="A5570" t="s">
        <v>11</v>
      </c>
      <c r="B5570" t="s">
        <v>64</v>
      </c>
    </row>
    <row r="5571" spans="1:9" x14ac:dyDescent="0.3">
      <c r="A5571" t="s">
        <v>46</v>
      </c>
      <c r="B5571" t="s">
        <v>129</v>
      </c>
    </row>
    <row r="5572" spans="1:9" x14ac:dyDescent="0.3">
      <c r="A5572" t="s">
        <v>26</v>
      </c>
      <c r="B5572" s="7" t="s">
        <v>120</v>
      </c>
    </row>
    <row r="5573" spans="1:9" x14ac:dyDescent="0.3">
      <c r="A5573" s="2" t="s">
        <v>8</v>
      </c>
    </row>
    <row r="5574" spans="1:9" x14ac:dyDescent="0.3">
      <c r="A5574" s="2" t="s">
        <v>9</v>
      </c>
      <c r="B5574" s="2" t="s">
        <v>10</v>
      </c>
      <c r="C5574" s="2" t="s">
        <v>11</v>
      </c>
      <c r="D5574" s="2" t="s">
        <v>6</v>
      </c>
      <c r="E5574" s="2" t="s">
        <v>12</v>
      </c>
      <c r="F5574" s="2" t="s">
        <v>4</v>
      </c>
      <c r="G5574" s="2" t="s">
        <v>25</v>
      </c>
      <c r="H5574" s="2" t="s">
        <v>2</v>
      </c>
      <c r="I5574" s="2" t="s">
        <v>46</v>
      </c>
    </row>
    <row r="5575" spans="1:9" x14ac:dyDescent="0.3">
      <c r="A5575" s="3" t="s">
        <v>124</v>
      </c>
      <c r="B5575" s="3">
        <v>1</v>
      </c>
      <c r="C5575" t="s">
        <v>64</v>
      </c>
      <c r="D5575" t="s">
        <v>14</v>
      </c>
      <c r="E5575" s="2"/>
      <c r="F5575" s="3" t="s">
        <v>21</v>
      </c>
      <c r="G5575" t="s">
        <v>81</v>
      </c>
      <c r="H5575" s="3" t="s">
        <v>150</v>
      </c>
    </row>
    <row r="5576" spans="1:9" x14ac:dyDescent="0.3">
      <c r="A5576" t="s">
        <v>13</v>
      </c>
      <c r="B5576" s="5">
        <v>2.29</v>
      </c>
      <c r="C5576" t="s">
        <v>64</v>
      </c>
      <c r="D5576" t="s">
        <v>14</v>
      </c>
      <c r="F5576" t="s">
        <v>15</v>
      </c>
      <c r="G5576" t="s">
        <v>81</v>
      </c>
      <c r="H5576" t="s">
        <v>16</v>
      </c>
    </row>
    <row r="5577" spans="1:9" x14ac:dyDescent="0.3">
      <c r="A5577" t="s">
        <v>78</v>
      </c>
      <c r="B5577" s="5">
        <v>0.43</v>
      </c>
      <c r="D5577" t="s">
        <v>14</v>
      </c>
      <c r="E5577" t="s">
        <v>18</v>
      </c>
      <c r="F5577" t="s">
        <v>19</v>
      </c>
      <c r="G5577" t="s">
        <v>27</v>
      </c>
      <c r="I5577" t="s">
        <v>110</v>
      </c>
    </row>
    <row r="5578" spans="1:9" x14ac:dyDescent="0.3">
      <c r="A5578" t="s">
        <v>109</v>
      </c>
      <c r="B5578" s="5">
        <f>(2.79*10)/1000*B5576</f>
        <v>6.3890999999999989E-2</v>
      </c>
      <c r="C5578" s="3" t="s">
        <v>51</v>
      </c>
      <c r="D5578" t="s">
        <v>17</v>
      </c>
      <c r="F5578" t="s">
        <v>15</v>
      </c>
      <c r="G5578" t="s">
        <v>28</v>
      </c>
      <c r="H5578" t="s">
        <v>52</v>
      </c>
      <c r="I5578" t="s">
        <v>111</v>
      </c>
    </row>
    <row r="5579" spans="1:9" x14ac:dyDescent="0.3">
      <c r="A5579" t="s">
        <v>54</v>
      </c>
      <c r="B5579" s="5">
        <f>30/1000*B5576</f>
        <v>6.8699999999999997E-2</v>
      </c>
      <c r="C5579" s="3" t="s">
        <v>64</v>
      </c>
      <c r="D5579" t="s">
        <v>7</v>
      </c>
      <c r="F5579" t="s">
        <v>15</v>
      </c>
      <c r="G5579" t="s">
        <v>28</v>
      </c>
      <c r="H5579" t="s">
        <v>24</v>
      </c>
    </row>
    <row r="5580" spans="1:9" x14ac:dyDescent="0.3">
      <c r="A5580" t="s">
        <v>82</v>
      </c>
      <c r="B5580" s="5">
        <f>12000/1000*B5576</f>
        <v>27.48</v>
      </c>
      <c r="C5580" s="3" t="s">
        <v>51</v>
      </c>
      <c r="D5580" t="s">
        <v>14</v>
      </c>
      <c r="F5580" t="s">
        <v>15</v>
      </c>
      <c r="G5580" t="s">
        <v>28</v>
      </c>
      <c r="H5580" t="s">
        <v>84</v>
      </c>
      <c r="I5580" t="s">
        <v>113</v>
      </c>
    </row>
    <row r="5581" spans="1:9" x14ac:dyDescent="0.3">
      <c r="A5581" t="s">
        <v>112</v>
      </c>
      <c r="B5581" s="5">
        <f>50/1000*B5576</f>
        <v>0.1145</v>
      </c>
      <c r="C5581" s="3" t="s">
        <v>51</v>
      </c>
      <c r="D5581" t="s">
        <v>14</v>
      </c>
      <c r="F5581" t="s">
        <v>15</v>
      </c>
      <c r="G5581" t="s">
        <v>28</v>
      </c>
      <c r="H5581" t="s">
        <v>115</v>
      </c>
      <c r="I5581" t="s">
        <v>114</v>
      </c>
    </row>
    <row r="5582" spans="1:9" ht="15.6" x14ac:dyDescent="0.3">
      <c r="A5582" s="4" t="s">
        <v>62</v>
      </c>
      <c r="B5582" s="5">
        <f>4/1000*B5576</f>
        <v>9.1599999999999997E-3</v>
      </c>
      <c r="C5582" t="s">
        <v>64</v>
      </c>
      <c r="D5582" t="s">
        <v>14</v>
      </c>
      <c r="F5582" t="s">
        <v>15</v>
      </c>
      <c r="G5582" t="s">
        <v>28</v>
      </c>
      <c r="H5582" s="4" t="s">
        <v>62</v>
      </c>
      <c r="I5582" t="s">
        <v>122</v>
      </c>
    </row>
    <row r="5583" spans="1:9" x14ac:dyDescent="0.3">
      <c r="A5583" t="s">
        <v>117</v>
      </c>
      <c r="B5583" s="5">
        <f>45*1.25/1000*B5576</f>
        <v>0.1288125</v>
      </c>
      <c r="C5583" s="3" t="s">
        <v>51</v>
      </c>
      <c r="D5583" t="s">
        <v>14</v>
      </c>
      <c r="F5583" t="s">
        <v>15</v>
      </c>
      <c r="G5583" t="s">
        <v>28</v>
      </c>
      <c r="H5583" t="s">
        <v>118</v>
      </c>
      <c r="I5583" t="s">
        <v>123</v>
      </c>
    </row>
    <row r="5584" spans="1:9" x14ac:dyDescent="0.3">
      <c r="B5584" s="5"/>
    </row>
    <row r="5585" spans="1:9" x14ac:dyDescent="0.3">
      <c r="A5585" s="2" t="s">
        <v>0</v>
      </c>
      <c r="B5585" s="2" t="s">
        <v>130</v>
      </c>
    </row>
    <row r="5586" spans="1:9" x14ac:dyDescent="0.3">
      <c r="A5586" t="s">
        <v>1</v>
      </c>
      <c r="B5586">
        <v>1</v>
      </c>
    </row>
    <row r="5587" spans="1:9" x14ac:dyDescent="0.3">
      <c r="A5587" t="s">
        <v>2</v>
      </c>
      <c r="B5587" s="3" t="s">
        <v>148</v>
      </c>
    </row>
    <row r="5588" spans="1:9" x14ac:dyDescent="0.3">
      <c r="A5588" t="s">
        <v>4</v>
      </c>
      <c r="B5588" t="s">
        <v>5</v>
      </c>
    </row>
    <row r="5589" spans="1:9" x14ac:dyDescent="0.3">
      <c r="A5589" t="s">
        <v>6</v>
      </c>
      <c r="B5589" t="s">
        <v>14</v>
      </c>
    </row>
    <row r="5590" spans="1:9" x14ac:dyDescent="0.3">
      <c r="A5590" t="s">
        <v>11</v>
      </c>
      <c r="B5590" t="s">
        <v>64</v>
      </c>
    </row>
    <row r="5591" spans="1:9" x14ac:dyDescent="0.3">
      <c r="A5591" t="s">
        <v>46</v>
      </c>
      <c r="B5591" t="s">
        <v>134</v>
      </c>
    </row>
    <row r="5592" spans="1:9" x14ac:dyDescent="0.3">
      <c r="A5592" t="s">
        <v>26</v>
      </c>
      <c r="B5592" s="7" t="s">
        <v>120</v>
      </c>
    </row>
    <row r="5593" spans="1:9" x14ac:dyDescent="0.3">
      <c r="A5593" s="2" t="s">
        <v>8</v>
      </c>
    </row>
    <row r="5594" spans="1:9" x14ac:dyDescent="0.3">
      <c r="A5594" s="2" t="s">
        <v>9</v>
      </c>
      <c r="B5594" s="2" t="s">
        <v>10</v>
      </c>
      <c r="C5594" s="2" t="s">
        <v>11</v>
      </c>
      <c r="D5594" s="2" t="s">
        <v>6</v>
      </c>
      <c r="E5594" s="2" t="s">
        <v>12</v>
      </c>
      <c r="F5594" s="2" t="s">
        <v>4</v>
      </c>
      <c r="G5594" s="2" t="s">
        <v>25</v>
      </c>
      <c r="H5594" s="2" t="s">
        <v>2</v>
      </c>
      <c r="I5594" s="2" t="s">
        <v>46</v>
      </c>
    </row>
    <row r="5595" spans="1:9" x14ac:dyDescent="0.3">
      <c r="A5595" s="3" t="s">
        <v>130</v>
      </c>
      <c r="B5595" s="3">
        <v>1</v>
      </c>
      <c r="C5595" t="s">
        <v>64</v>
      </c>
      <c r="D5595" t="s">
        <v>14</v>
      </c>
      <c r="E5595" s="2"/>
      <c r="F5595" s="3" t="s">
        <v>21</v>
      </c>
      <c r="G5595" t="s">
        <v>81</v>
      </c>
      <c r="H5595" s="3" t="s">
        <v>148</v>
      </c>
    </row>
    <row r="5596" spans="1:9" x14ac:dyDescent="0.3">
      <c r="A5596" t="s">
        <v>13</v>
      </c>
      <c r="B5596" s="5">
        <v>0.92</v>
      </c>
      <c r="C5596" t="s">
        <v>64</v>
      </c>
      <c r="D5596" t="s">
        <v>14</v>
      </c>
      <c r="F5596" t="s">
        <v>15</v>
      </c>
      <c r="G5596" t="s">
        <v>81</v>
      </c>
      <c r="H5596" t="s">
        <v>16</v>
      </c>
    </row>
    <row r="5597" spans="1:9" x14ac:dyDescent="0.3">
      <c r="A5597" t="s">
        <v>138</v>
      </c>
      <c r="B5597" s="5">
        <v>1.52</v>
      </c>
      <c r="D5597" t="s">
        <v>14</v>
      </c>
      <c r="E5597" t="s">
        <v>139</v>
      </c>
      <c r="F5597" t="s">
        <v>19</v>
      </c>
      <c r="G5597" t="s">
        <v>27</v>
      </c>
      <c r="I5597" t="s">
        <v>110</v>
      </c>
    </row>
    <row r="5598" spans="1:9" x14ac:dyDescent="0.3">
      <c r="A5598" t="s">
        <v>109</v>
      </c>
      <c r="B5598" s="5">
        <f>(2.79*10)/1000*B5596</f>
        <v>2.5668E-2</v>
      </c>
      <c r="C5598" s="3" t="s">
        <v>51</v>
      </c>
      <c r="D5598" t="s">
        <v>17</v>
      </c>
      <c r="F5598" t="s">
        <v>15</v>
      </c>
      <c r="G5598" t="s">
        <v>28</v>
      </c>
      <c r="H5598" t="s">
        <v>52</v>
      </c>
      <c r="I5598" t="s">
        <v>111</v>
      </c>
    </row>
    <row r="5599" spans="1:9" x14ac:dyDescent="0.3">
      <c r="A5599" t="s">
        <v>54</v>
      </c>
      <c r="B5599" s="5">
        <f>30/1000*B5596</f>
        <v>2.76E-2</v>
      </c>
      <c r="C5599" s="3" t="s">
        <v>64</v>
      </c>
      <c r="D5599" t="s">
        <v>7</v>
      </c>
      <c r="F5599" t="s">
        <v>15</v>
      </c>
      <c r="G5599" t="s">
        <v>28</v>
      </c>
      <c r="H5599" t="s">
        <v>24</v>
      </c>
    </row>
    <row r="5600" spans="1:9" x14ac:dyDescent="0.3">
      <c r="A5600" t="s">
        <v>82</v>
      </c>
      <c r="B5600" s="5">
        <f>12000/1000*B5596</f>
        <v>11.040000000000001</v>
      </c>
      <c r="C5600" s="3" t="s">
        <v>51</v>
      </c>
      <c r="D5600" t="s">
        <v>14</v>
      </c>
      <c r="F5600" t="s">
        <v>15</v>
      </c>
      <c r="G5600" t="s">
        <v>28</v>
      </c>
      <c r="H5600" t="s">
        <v>84</v>
      </c>
      <c r="I5600" t="s">
        <v>113</v>
      </c>
    </row>
    <row r="5601" spans="1:9" x14ac:dyDescent="0.3">
      <c r="A5601" t="s">
        <v>112</v>
      </c>
      <c r="B5601" s="5">
        <f>50/1000*B5596</f>
        <v>4.6000000000000006E-2</v>
      </c>
      <c r="C5601" s="3" t="s">
        <v>51</v>
      </c>
      <c r="D5601" t="s">
        <v>14</v>
      </c>
      <c r="F5601" t="s">
        <v>15</v>
      </c>
      <c r="G5601" t="s">
        <v>28</v>
      </c>
      <c r="H5601" t="s">
        <v>115</v>
      </c>
      <c r="I5601" t="s">
        <v>114</v>
      </c>
    </row>
    <row r="5602" spans="1:9" ht="15.6" x14ac:dyDescent="0.3">
      <c r="A5602" s="4" t="s">
        <v>62</v>
      </c>
      <c r="B5602" s="5">
        <f>4/1000*B5596</f>
        <v>3.6800000000000001E-3</v>
      </c>
      <c r="C5602" t="s">
        <v>64</v>
      </c>
      <c r="D5602" t="s">
        <v>14</v>
      </c>
      <c r="F5602" t="s">
        <v>15</v>
      </c>
      <c r="G5602" t="s">
        <v>28</v>
      </c>
      <c r="H5602" s="4" t="s">
        <v>62</v>
      </c>
      <c r="I5602" t="s">
        <v>116</v>
      </c>
    </row>
    <row r="5603" spans="1:9" x14ac:dyDescent="0.3">
      <c r="A5603" t="s">
        <v>117</v>
      </c>
      <c r="B5603" s="5">
        <f>45*1.25/1000*B5596</f>
        <v>5.1750000000000004E-2</v>
      </c>
      <c r="C5603" s="3" t="s">
        <v>51</v>
      </c>
      <c r="D5603" t="s">
        <v>14</v>
      </c>
      <c r="F5603" t="s">
        <v>15</v>
      </c>
      <c r="G5603" t="s">
        <v>28</v>
      </c>
      <c r="H5603" t="s">
        <v>118</v>
      </c>
      <c r="I5603" t="s">
        <v>119</v>
      </c>
    </row>
    <row r="5605" spans="1:9" x14ac:dyDescent="0.3">
      <c r="A5605" s="2" t="s">
        <v>0</v>
      </c>
      <c r="B5605" s="2" t="s">
        <v>131</v>
      </c>
    </row>
    <row r="5606" spans="1:9" x14ac:dyDescent="0.3">
      <c r="A5606" t="s">
        <v>1</v>
      </c>
      <c r="B5606">
        <v>1</v>
      </c>
    </row>
    <row r="5607" spans="1:9" x14ac:dyDescent="0.3">
      <c r="A5607" t="s">
        <v>2</v>
      </c>
      <c r="B5607" s="3" t="s">
        <v>80</v>
      </c>
    </row>
    <row r="5608" spans="1:9" x14ac:dyDescent="0.3">
      <c r="A5608" t="s">
        <v>4</v>
      </c>
      <c r="B5608" t="s">
        <v>5</v>
      </c>
    </row>
    <row r="5609" spans="1:9" x14ac:dyDescent="0.3">
      <c r="A5609" t="s">
        <v>6</v>
      </c>
      <c r="B5609" t="s">
        <v>14</v>
      </c>
    </row>
    <row r="5610" spans="1:9" x14ac:dyDescent="0.3">
      <c r="A5610" t="s">
        <v>11</v>
      </c>
      <c r="B5610" t="s">
        <v>64</v>
      </c>
    </row>
    <row r="5611" spans="1:9" x14ac:dyDescent="0.3">
      <c r="A5611" t="s">
        <v>46</v>
      </c>
      <c r="B5611" t="s">
        <v>135</v>
      </c>
    </row>
    <row r="5612" spans="1:9" x14ac:dyDescent="0.3">
      <c r="A5612" t="s">
        <v>26</v>
      </c>
      <c r="B5612" s="7" t="s">
        <v>120</v>
      </c>
    </row>
    <row r="5613" spans="1:9" x14ac:dyDescent="0.3">
      <c r="A5613" s="2" t="s">
        <v>8</v>
      </c>
    </row>
    <row r="5614" spans="1:9" x14ac:dyDescent="0.3">
      <c r="A5614" s="2" t="s">
        <v>9</v>
      </c>
      <c r="B5614" s="2" t="s">
        <v>10</v>
      </c>
      <c r="C5614" s="2" t="s">
        <v>11</v>
      </c>
      <c r="D5614" s="2" t="s">
        <v>6</v>
      </c>
      <c r="E5614" s="2" t="s">
        <v>12</v>
      </c>
      <c r="F5614" s="2" t="s">
        <v>4</v>
      </c>
      <c r="G5614" s="2" t="s">
        <v>25</v>
      </c>
      <c r="H5614" s="2" t="s">
        <v>2</v>
      </c>
      <c r="I5614" s="2" t="s">
        <v>46</v>
      </c>
    </row>
    <row r="5615" spans="1:9" x14ac:dyDescent="0.3">
      <c r="A5615" s="3" t="s">
        <v>131</v>
      </c>
      <c r="B5615" s="3">
        <v>1</v>
      </c>
      <c r="C5615" t="s">
        <v>64</v>
      </c>
      <c r="D5615" t="s">
        <v>14</v>
      </c>
      <c r="E5615" s="2"/>
      <c r="F5615" s="3" t="s">
        <v>21</v>
      </c>
      <c r="G5615" t="s">
        <v>81</v>
      </c>
      <c r="H5615" s="3" t="s">
        <v>80</v>
      </c>
    </row>
    <row r="5616" spans="1:9" x14ac:dyDescent="0.3">
      <c r="A5616" t="s">
        <v>13</v>
      </c>
      <c r="B5616" s="5">
        <v>2.37</v>
      </c>
      <c r="C5616" t="s">
        <v>64</v>
      </c>
      <c r="D5616" t="s">
        <v>14</v>
      </c>
      <c r="F5616" t="s">
        <v>15</v>
      </c>
      <c r="G5616" t="s">
        <v>81</v>
      </c>
      <c r="H5616" t="s">
        <v>16</v>
      </c>
    </row>
    <row r="5617" spans="1:9" x14ac:dyDescent="0.3">
      <c r="A5617" t="s">
        <v>78</v>
      </c>
      <c r="B5617" s="5">
        <v>0.52</v>
      </c>
      <c r="D5617" t="s">
        <v>14</v>
      </c>
      <c r="E5617" t="s">
        <v>18</v>
      </c>
      <c r="F5617" t="s">
        <v>19</v>
      </c>
      <c r="G5617" t="s">
        <v>27</v>
      </c>
      <c r="I5617" t="s">
        <v>110</v>
      </c>
    </row>
    <row r="5618" spans="1:9" x14ac:dyDescent="0.3">
      <c r="A5618" t="s">
        <v>109</v>
      </c>
      <c r="B5618" s="5">
        <f>(2.79*10)/1000*B5616</f>
        <v>6.6123000000000001E-2</v>
      </c>
      <c r="C5618" s="3" t="s">
        <v>51</v>
      </c>
      <c r="D5618" t="s">
        <v>17</v>
      </c>
      <c r="F5618" t="s">
        <v>15</v>
      </c>
      <c r="G5618" t="s">
        <v>28</v>
      </c>
      <c r="H5618" t="s">
        <v>52</v>
      </c>
      <c r="I5618" t="s">
        <v>111</v>
      </c>
    </row>
    <row r="5619" spans="1:9" x14ac:dyDescent="0.3">
      <c r="A5619" t="s">
        <v>54</v>
      </c>
      <c r="B5619" s="5">
        <f>30/1000*B5616</f>
        <v>7.1099999999999997E-2</v>
      </c>
      <c r="C5619" s="3" t="s">
        <v>64</v>
      </c>
      <c r="D5619" t="s">
        <v>7</v>
      </c>
      <c r="F5619" t="s">
        <v>15</v>
      </c>
      <c r="G5619" t="s">
        <v>28</v>
      </c>
      <c r="H5619" t="s">
        <v>24</v>
      </c>
    </row>
    <row r="5620" spans="1:9" x14ac:dyDescent="0.3">
      <c r="A5620" t="s">
        <v>82</v>
      </c>
      <c r="B5620" s="5">
        <f>12000/1000*B5616</f>
        <v>28.44</v>
      </c>
      <c r="C5620" s="3" t="s">
        <v>51</v>
      </c>
      <c r="D5620" t="s">
        <v>14</v>
      </c>
      <c r="F5620" t="s">
        <v>15</v>
      </c>
      <c r="G5620" t="s">
        <v>28</v>
      </c>
      <c r="H5620" t="s">
        <v>84</v>
      </c>
      <c r="I5620" t="s">
        <v>113</v>
      </c>
    </row>
    <row r="5621" spans="1:9" x14ac:dyDescent="0.3">
      <c r="A5621" t="s">
        <v>112</v>
      </c>
      <c r="B5621" s="5">
        <f>50/1000*B5616</f>
        <v>0.11850000000000001</v>
      </c>
      <c r="C5621" s="3" t="s">
        <v>51</v>
      </c>
      <c r="D5621" t="s">
        <v>14</v>
      </c>
      <c r="F5621" t="s">
        <v>15</v>
      </c>
      <c r="G5621" t="s">
        <v>28</v>
      </c>
      <c r="H5621" t="s">
        <v>115</v>
      </c>
      <c r="I5621" t="s">
        <v>114</v>
      </c>
    </row>
    <row r="5622" spans="1:9" ht="15.6" x14ac:dyDescent="0.3">
      <c r="A5622" s="4" t="s">
        <v>62</v>
      </c>
      <c r="B5622" s="5">
        <f>4/1000*B5616</f>
        <v>9.4800000000000006E-3</v>
      </c>
      <c r="C5622" t="s">
        <v>64</v>
      </c>
      <c r="D5622" t="s">
        <v>14</v>
      </c>
      <c r="F5622" t="s">
        <v>15</v>
      </c>
      <c r="G5622" t="s">
        <v>28</v>
      </c>
      <c r="H5622" s="4" t="s">
        <v>62</v>
      </c>
      <c r="I5622" t="s">
        <v>122</v>
      </c>
    </row>
    <row r="5623" spans="1:9" x14ac:dyDescent="0.3">
      <c r="A5623" t="s">
        <v>117</v>
      </c>
      <c r="B5623" s="5">
        <f>45*1.25/1000*B5616</f>
        <v>0.1333125</v>
      </c>
      <c r="C5623" s="3" t="s">
        <v>51</v>
      </c>
      <c r="D5623" t="s">
        <v>14</v>
      </c>
      <c r="F5623" t="s">
        <v>15</v>
      </c>
      <c r="G5623" t="s">
        <v>28</v>
      </c>
      <c r="H5623" t="s">
        <v>118</v>
      </c>
      <c r="I5623" t="s">
        <v>123</v>
      </c>
    </row>
    <row r="5624" spans="1:9" x14ac:dyDescent="0.3">
      <c r="B5624" s="5"/>
    </row>
    <row r="5625" spans="1:9" x14ac:dyDescent="0.3">
      <c r="A5625" s="2" t="s">
        <v>0</v>
      </c>
      <c r="B5625" s="2" t="s">
        <v>132</v>
      </c>
    </row>
    <row r="5626" spans="1:9" x14ac:dyDescent="0.3">
      <c r="A5626" t="s">
        <v>1</v>
      </c>
      <c r="B5626">
        <v>1</v>
      </c>
    </row>
    <row r="5627" spans="1:9" x14ac:dyDescent="0.3">
      <c r="A5627" t="s">
        <v>2</v>
      </c>
      <c r="B5627" s="3" t="s">
        <v>149</v>
      </c>
    </row>
    <row r="5628" spans="1:9" x14ac:dyDescent="0.3">
      <c r="A5628" t="s">
        <v>4</v>
      </c>
      <c r="B5628" t="s">
        <v>5</v>
      </c>
    </row>
    <row r="5629" spans="1:9" x14ac:dyDescent="0.3">
      <c r="A5629" t="s">
        <v>6</v>
      </c>
      <c r="B5629" t="s">
        <v>14</v>
      </c>
    </row>
    <row r="5630" spans="1:9" x14ac:dyDescent="0.3">
      <c r="A5630" t="s">
        <v>11</v>
      </c>
      <c r="B5630" t="s">
        <v>64</v>
      </c>
    </row>
    <row r="5631" spans="1:9" x14ac:dyDescent="0.3">
      <c r="A5631" t="s">
        <v>46</v>
      </c>
      <c r="B5631" t="s">
        <v>136</v>
      </c>
    </row>
    <row r="5632" spans="1:9" x14ac:dyDescent="0.3">
      <c r="A5632" t="s">
        <v>26</v>
      </c>
      <c r="B5632" s="7" t="s">
        <v>120</v>
      </c>
    </row>
    <row r="5633" spans="1:9" x14ac:dyDescent="0.3">
      <c r="A5633" s="2" t="s">
        <v>8</v>
      </c>
    </row>
    <row r="5634" spans="1:9" x14ac:dyDescent="0.3">
      <c r="A5634" s="2" t="s">
        <v>9</v>
      </c>
      <c r="B5634" s="2" t="s">
        <v>10</v>
      </c>
      <c r="C5634" s="2" t="s">
        <v>11</v>
      </c>
      <c r="D5634" s="2" t="s">
        <v>6</v>
      </c>
      <c r="E5634" s="2" t="s">
        <v>12</v>
      </c>
      <c r="F5634" s="2" t="s">
        <v>4</v>
      </c>
      <c r="G5634" s="2" t="s">
        <v>25</v>
      </c>
      <c r="H5634" s="2" t="s">
        <v>2</v>
      </c>
      <c r="I5634" s="2" t="s">
        <v>46</v>
      </c>
    </row>
    <row r="5635" spans="1:9" x14ac:dyDescent="0.3">
      <c r="A5635" s="3" t="s">
        <v>132</v>
      </c>
      <c r="B5635" s="3">
        <v>1</v>
      </c>
      <c r="C5635" t="s">
        <v>64</v>
      </c>
      <c r="D5635" t="s">
        <v>14</v>
      </c>
      <c r="E5635" s="2"/>
      <c r="F5635" s="3" t="s">
        <v>21</v>
      </c>
      <c r="G5635" t="s">
        <v>81</v>
      </c>
      <c r="H5635" s="3" t="s">
        <v>149</v>
      </c>
    </row>
    <row r="5636" spans="1:9" x14ac:dyDescent="0.3">
      <c r="A5636" t="s">
        <v>13</v>
      </c>
      <c r="B5636" s="5">
        <v>1.34</v>
      </c>
      <c r="C5636" t="s">
        <v>64</v>
      </c>
      <c r="D5636" t="s">
        <v>14</v>
      </c>
      <c r="F5636" t="s">
        <v>15</v>
      </c>
      <c r="G5636" t="s">
        <v>81</v>
      </c>
      <c r="H5636" t="s">
        <v>16</v>
      </c>
    </row>
    <row r="5637" spans="1:9" x14ac:dyDescent="0.3">
      <c r="A5637" t="s">
        <v>138</v>
      </c>
      <c r="B5637" s="5">
        <v>1.06</v>
      </c>
      <c r="D5637" t="s">
        <v>14</v>
      </c>
      <c r="E5637" t="s">
        <v>139</v>
      </c>
      <c r="F5637" t="s">
        <v>19</v>
      </c>
      <c r="G5637" t="s">
        <v>27</v>
      </c>
      <c r="I5637" t="s">
        <v>110</v>
      </c>
    </row>
    <row r="5638" spans="1:9" x14ac:dyDescent="0.3">
      <c r="A5638" t="s">
        <v>109</v>
      </c>
      <c r="B5638" s="5">
        <f>(2.79*10)/1000*B5636</f>
        <v>3.7386000000000003E-2</v>
      </c>
      <c r="C5638" s="3" t="s">
        <v>51</v>
      </c>
      <c r="D5638" t="s">
        <v>17</v>
      </c>
      <c r="F5638" t="s">
        <v>15</v>
      </c>
      <c r="G5638" t="s">
        <v>28</v>
      </c>
      <c r="H5638" t="s">
        <v>52</v>
      </c>
      <c r="I5638" t="s">
        <v>111</v>
      </c>
    </row>
    <row r="5639" spans="1:9" x14ac:dyDescent="0.3">
      <c r="A5639" t="s">
        <v>54</v>
      </c>
      <c r="B5639" s="5">
        <f>30/1000*B5636</f>
        <v>4.02E-2</v>
      </c>
      <c r="C5639" s="3" t="s">
        <v>64</v>
      </c>
      <c r="D5639" t="s">
        <v>7</v>
      </c>
      <c r="F5639" t="s">
        <v>15</v>
      </c>
      <c r="G5639" t="s">
        <v>28</v>
      </c>
      <c r="H5639" t="s">
        <v>24</v>
      </c>
    </row>
    <row r="5640" spans="1:9" x14ac:dyDescent="0.3">
      <c r="A5640" t="s">
        <v>82</v>
      </c>
      <c r="B5640" s="5">
        <f>12000/1000*B5636</f>
        <v>16.080000000000002</v>
      </c>
      <c r="C5640" s="3" t="s">
        <v>51</v>
      </c>
      <c r="D5640" t="s">
        <v>14</v>
      </c>
      <c r="F5640" t="s">
        <v>15</v>
      </c>
      <c r="G5640" t="s">
        <v>28</v>
      </c>
      <c r="H5640" t="s">
        <v>84</v>
      </c>
      <c r="I5640" t="s">
        <v>113</v>
      </c>
    </row>
    <row r="5641" spans="1:9" x14ac:dyDescent="0.3">
      <c r="A5641" t="s">
        <v>112</v>
      </c>
      <c r="B5641" s="5">
        <f>50/1000*B5636</f>
        <v>6.7000000000000004E-2</v>
      </c>
      <c r="C5641" s="3" t="s">
        <v>51</v>
      </c>
      <c r="D5641" t="s">
        <v>14</v>
      </c>
      <c r="F5641" t="s">
        <v>15</v>
      </c>
      <c r="G5641" t="s">
        <v>28</v>
      </c>
      <c r="H5641" t="s">
        <v>115</v>
      </c>
      <c r="I5641" t="s">
        <v>114</v>
      </c>
    </row>
    <row r="5642" spans="1:9" ht="15.6" x14ac:dyDescent="0.3">
      <c r="A5642" s="4" t="s">
        <v>62</v>
      </c>
      <c r="B5642" s="5">
        <f>4/1000*B5636</f>
        <v>5.3600000000000002E-3</v>
      </c>
      <c r="C5642" t="s">
        <v>64</v>
      </c>
      <c r="D5642" t="s">
        <v>14</v>
      </c>
      <c r="F5642" t="s">
        <v>15</v>
      </c>
      <c r="G5642" t="s">
        <v>28</v>
      </c>
      <c r="H5642" s="4" t="s">
        <v>62</v>
      </c>
      <c r="I5642" t="s">
        <v>122</v>
      </c>
    </row>
    <row r="5643" spans="1:9" x14ac:dyDescent="0.3">
      <c r="A5643" t="s">
        <v>117</v>
      </c>
      <c r="B5643" s="5">
        <f>45*1.25/1000*B5636</f>
        <v>7.5375000000000011E-2</v>
      </c>
      <c r="C5643" s="3" t="s">
        <v>51</v>
      </c>
      <c r="D5643" t="s">
        <v>14</v>
      </c>
      <c r="F5643" t="s">
        <v>15</v>
      </c>
      <c r="G5643" t="s">
        <v>28</v>
      </c>
      <c r="H5643" t="s">
        <v>118</v>
      </c>
      <c r="I5643" t="s">
        <v>123</v>
      </c>
    </row>
    <row r="5644" spans="1:9" x14ac:dyDescent="0.3">
      <c r="B5644" s="5"/>
    </row>
    <row r="5645" spans="1:9" x14ac:dyDescent="0.3">
      <c r="A5645" s="2" t="s">
        <v>0</v>
      </c>
      <c r="B5645" s="2" t="s">
        <v>133</v>
      </c>
    </row>
    <row r="5646" spans="1:9" x14ac:dyDescent="0.3">
      <c r="A5646" t="s">
        <v>1</v>
      </c>
      <c r="B5646">
        <v>1</v>
      </c>
    </row>
    <row r="5647" spans="1:9" x14ac:dyDescent="0.3">
      <c r="A5647" t="s">
        <v>2</v>
      </c>
      <c r="B5647" s="3" t="s">
        <v>150</v>
      </c>
    </row>
    <row r="5648" spans="1:9" x14ac:dyDescent="0.3">
      <c r="A5648" t="s">
        <v>4</v>
      </c>
      <c r="B5648" t="s">
        <v>5</v>
      </c>
    </row>
    <row r="5649" spans="1:9" x14ac:dyDescent="0.3">
      <c r="A5649" t="s">
        <v>6</v>
      </c>
      <c r="B5649" t="s">
        <v>14</v>
      </c>
    </row>
    <row r="5650" spans="1:9" x14ac:dyDescent="0.3">
      <c r="A5650" t="s">
        <v>11</v>
      </c>
      <c r="B5650" t="s">
        <v>64</v>
      </c>
    </row>
    <row r="5651" spans="1:9" x14ac:dyDescent="0.3">
      <c r="A5651" t="s">
        <v>46</v>
      </c>
      <c r="B5651" t="s">
        <v>137</v>
      </c>
    </row>
    <row r="5652" spans="1:9" x14ac:dyDescent="0.3">
      <c r="A5652" t="s">
        <v>26</v>
      </c>
      <c r="B5652" s="7" t="s">
        <v>120</v>
      </c>
    </row>
    <row r="5653" spans="1:9" x14ac:dyDescent="0.3">
      <c r="A5653" s="2" t="s">
        <v>8</v>
      </c>
    </row>
    <row r="5654" spans="1:9" x14ac:dyDescent="0.3">
      <c r="A5654" s="2" t="s">
        <v>9</v>
      </c>
      <c r="B5654" s="2" t="s">
        <v>10</v>
      </c>
      <c r="C5654" s="2" t="s">
        <v>11</v>
      </c>
      <c r="D5654" s="2" t="s">
        <v>6</v>
      </c>
      <c r="E5654" s="2" t="s">
        <v>12</v>
      </c>
      <c r="F5654" s="2" t="s">
        <v>4</v>
      </c>
      <c r="G5654" s="2" t="s">
        <v>25</v>
      </c>
      <c r="H5654" s="2" t="s">
        <v>2</v>
      </c>
      <c r="I5654" s="2" t="s">
        <v>46</v>
      </c>
    </row>
    <row r="5655" spans="1:9" x14ac:dyDescent="0.3">
      <c r="A5655" s="3" t="s">
        <v>132</v>
      </c>
      <c r="B5655" s="3">
        <v>1</v>
      </c>
      <c r="C5655" t="s">
        <v>64</v>
      </c>
      <c r="D5655" t="s">
        <v>14</v>
      </c>
      <c r="E5655" s="2"/>
      <c r="F5655" s="3" t="s">
        <v>21</v>
      </c>
      <c r="G5655" t="s">
        <v>81</v>
      </c>
      <c r="H5655" s="3" t="s">
        <v>150</v>
      </c>
    </row>
    <row r="5656" spans="1:9" x14ac:dyDescent="0.3">
      <c r="A5656" t="s">
        <v>13</v>
      </c>
      <c r="B5656" s="5">
        <v>1.34</v>
      </c>
      <c r="C5656" t="s">
        <v>64</v>
      </c>
      <c r="D5656" t="s">
        <v>14</v>
      </c>
      <c r="F5656" t="s">
        <v>15</v>
      </c>
      <c r="G5656" t="s">
        <v>81</v>
      </c>
      <c r="H5656" t="s">
        <v>16</v>
      </c>
    </row>
    <row r="5657" spans="1:9" x14ac:dyDescent="0.3">
      <c r="A5657" t="s">
        <v>138</v>
      </c>
      <c r="B5657" s="5">
        <v>1.06</v>
      </c>
      <c r="D5657" t="s">
        <v>14</v>
      </c>
      <c r="E5657" t="s">
        <v>139</v>
      </c>
      <c r="F5657" t="s">
        <v>19</v>
      </c>
      <c r="G5657" t="s">
        <v>27</v>
      </c>
      <c r="I5657" t="s">
        <v>110</v>
      </c>
    </row>
    <row r="5658" spans="1:9" x14ac:dyDescent="0.3">
      <c r="A5658" t="s">
        <v>109</v>
      </c>
      <c r="B5658" s="5">
        <f>(2.79*10)/1000*B5656</f>
        <v>3.7386000000000003E-2</v>
      </c>
      <c r="C5658" s="3" t="s">
        <v>51</v>
      </c>
      <c r="D5658" t="s">
        <v>17</v>
      </c>
      <c r="F5658" t="s">
        <v>15</v>
      </c>
      <c r="G5658" t="s">
        <v>28</v>
      </c>
      <c r="H5658" t="s">
        <v>52</v>
      </c>
      <c r="I5658" t="s">
        <v>111</v>
      </c>
    </row>
    <row r="5659" spans="1:9" x14ac:dyDescent="0.3">
      <c r="A5659" t="s">
        <v>54</v>
      </c>
      <c r="B5659" s="5">
        <f>30/1000*B5656</f>
        <v>4.02E-2</v>
      </c>
      <c r="C5659" s="3" t="s">
        <v>64</v>
      </c>
      <c r="D5659" t="s">
        <v>7</v>
      </c>
      <c r="F5659" t="s">
        <v>15</v>
      </c>
      <c r="G5659" t="s">
        <v>28</v>
      </c>
      <c r="H5659" t="s">
        <v>24</v>
      </c>
    </row>
    <row r="5660" spans="1:9" x14ac:dyDescent="0.3">
      <c r="A5660" t="s">
        <v>82</v>
      </c>
      <c r="B5660" s="5">
        <f>12000/1000*B5656</f>
        <v>16.080000000000002</v>
      </c>
      <c r="C5660" s="3" t="s">
        <v>51</v>
      </c>
      <c r="D5660" t="s">
        <v>14</v>
      </c>
      <c r="F5660" t="s">
        <v>15</v>
      </c>
      <c r="G5660" t="s">
        <v>28</v>
      </c>
      <c r="H5660" t="s">
        <v>84</v>
      </c>
      <c r="I5660" t="s">
        <v>113</v>
      </c>
    </row>
    <row r="5661" spans="1:9" x14ac:dyDescent="0.3">
      <c r="A5661" t="s">
        <v>112</v>
      </c>
      <c r="B5661" s="5">
        <f>50/1000*B5656</f>
        <v>6.7000000000000004E-2</v>
      </c>
      <c r="C5661" s="3" t="s">
        <v>51</v>
      </c>
      <c r="D5661" t="s">
        <v>14</v>
      </c>
      <c r="F5661" t="s">
        <v>15</v>
      </c>
      <c r="G5661" t="s">
        <v>28</v>
      </c>
      <c r="H5661" t="s">
        <v>115</v>
      </c>
      <c r="I5661" t="s">
        <v>114</v>
      </c>
    </row>
    <row r="5662" spans="1:9" ht="15.6" x14ac:dyDescent="0.3">
      <c r="A5662" s="4" t="s">
        <v>62</v>
      </c>
      <c r="B5662" s="5">
        <f>4/1000*B5656</f>
        <v>5.3600000000000002E-3</v>
      </c>
      <c r="C5662" t="s">
        <v>64</v>
      </c>
      <c r="D5662" t="s">
        <v>14</v>
      </c>
      <c r="F5662" t="s">
        <v>15</v>
      </c>
      <c r="G5662" t="s">
        <v>28</v>
      </c>
      <c r="H5662" s="4" t="s">
        <v>62</v>
      </c>
      <c r="I5662" t="s">
        <v>122</v>
      </c>
    </row>
    <row r="5663" spans="1:9" x14ac:dyDescent="0.3">
      <c r="A5663" t="s">
        <v>117</v>
      </c>
      <c r="B5663" s="5">
        <f>45*1.25/1000*B5656</f>
        <v>7.5375000000000011E-2</v>
      </c>
      <c r="C5663" s="3" t="s">
        <v>51</v>
      </c>
      <c r="D5663" t="s">
        <v>14</v>
      </c>
      <c r="F5663" t="s">
        <v>15</v>
      </c>
      <c r="G5663" t="s">
        <v>28</v>
      </c>
      <c r="H5663" t="s">
        <v>118</v>
      </c>
      <c r="I5663" t="s">
        <v>123</v>
      </c>
    </row>
    <row r="5664" spans="1:9" x14ac:dyDescent="0.3">
      <c r="B5664" s="5"/>
    </row>
    <row r="5665" spans="1:9" x14ac:dyDescent="0.3">
      <c r="A5665" s="2" t="s">
        <v>0</v>
      </c>
      <c r="B5665" s="2" t="s">
        <v>140</v>
      </c>
    </row>
    <row r="5666" spans="1:9" x14ac:dyDescent="0.3">
      <c r="A5666" t="s">
        <v>1</v>
      </c>
      <c r="B5666">
        <v>1</v>
      </c>
    </row>
    <row r="5667" spans="1:9" x14ac:dyDescent="0.3">
      <c r="A5667" t="s">
        <v>2</v>
      </c>
      <c r="B5667" s="3" t="s">
        <v>80</v>
      </c>
    </row>
    <row r="5668" spans="1:9" x14ac:dyDescent="0.3">
      <c r="A5668" t="s">
        <v>4</v>
      </c>
      <c r="B5668" t="s">
        <v>5</v>
      </c>
    </row>
    <row r="5669" spans="1:9" x14ac:dyDescent="0.3">
      <c r="A5669" t="s">
        <v>6</v>
      </c>
      <c r="B5669" t="s">
        <v>14</v>
      </c>
    </row>
    <row r="5670" spans="1:9" x14ac:dyDescent="0.3">
      <c r="A5670" t="s">
        <v>11</v>
      </c>
      <c r="B5670" t="s">
        <v>64</v>
      </c>
    </row>
    <row r="5671" spans="1:9" x14ac:dyDescent="0.3">
      <c r="A5671" t="s">
        <v>46</v>
      </c>
      <c r="B5671" t="s">
        <v>144</v>
      </c>
    </row>
    <row r="5672" spans="1:9" x14ac:dyDescent="0.3">
      <c r="A5672" t="s">
        <v>26</v>
      </c>
      <c r="B5672" s="7" t="s">
        <v>120</v>
      </c>
    </row>
    <row r="5673" spans="1:9" x14ac:dyDescent="0.3">
      <c r="A5673" s="2" t="s">
        <v>8</v>
      </c>
    </row>
    <row r="5674" spans="1:9" x14ac:dyDescent="0.3">
      <c r="A5674" s="2" t="s">
        <v>9</v>
      </c>
      <c r="B5674" s="2" t="s">
        <v>10</v>
      </c>
      <c r="C5674" s="2" t="s">
        <v>11</v>
      </c>
      <c r="D5674" s="2" t="s">
        <v>6</v>
      </c>
      <c r="E5674" s="2" t="s">
        <v>12</v>
      </c>
      <c r="F5674" s="2" t="s">
        <v>4</v>
      </c>
      <c r="G5674" s="2" t="s">
        <v>25</v>
      </c>
      <c r="H5674" s="2" t="s">
        <v>2</v>
      </c>
      <c r="I5674" s="2" t="s">
        <v>46</v>
      </c>
    </row>
    <row r="5675" spans="1:9" x14ac:dyDescent="0.3">
      <c r="A5675" s="3" t="s">
        <v>140</v>
      </c>
      <c r="B5675" s="3">
        <v>1</v>
      </c>
      <c r="C5675" t="s">
        <v>64</v>
      </c>
      <c r="D5675" t="s">
        <v>14</v>
      </c>
      <c r="E5675" s="2"/>
      <c r="F5675" s="3" t="s">
        <v>21</v>
      </c>
      <c r="G5675" t="s">
        <v>81</v>
      </c>
      <c r="H5675" s="3" t="s">
        <v>80</v>
      </c>
    </row>
    <row r="5676" spans="1:9" x14ac:dyDescent="0.3">
      <c r="A5676" t="s">
        <v>13</v>
      </c>
      <c r="B5676" s="5">
        <v>2.2799999999999998</v>
      </c>
      <c r="C5676" t="s">
        <v>64</v>
      </c>
      <c r="D5676" t="s">
        <v>14</v>
      </c>
      <c r="F5676" t="s">
        <v>15</v>
      </c>
      <c r="G5676" t="s">
        <v>81</v>
      </c>
      <c r="H5676" t="s">
        <v>16</v>
      </c>
    </row>
    <row r="5677" spans="1:9" x14ac:dyDescent="0.3">
      <c r="A5677" t="s">
        <v>78</v>
      </c>
      <c r="B5677" s="5">
        <v>0.38</v>
      </c>
      <c r="D5677" t="s">
        <v>14</v>
      </c>
      <c r="E5677" t="s">
        <v>18</v>
      </c>
      <c r="F5677" t="s">
        <v>19</v>
      </c>
      <c r="G5677" t="s">
        <v>27</v>
      </c>
      <c r="I5677" t="s">
        <v>110</v>
      </c>
    </row>
    <row r="5678" spans="1:9" x14ac:dyDescent="0.3">
      <c r="A5678" t="s">
        <v>109</v>
      </c>
      <c r="B5678" s="5">
        <f>(2.79*318)/1000*B5676</f>
        <v>2.0228615999999997</v>
      </c>
      <c r="C5678" s="3" t="s">
        <v>51</v>
      </c>
      <c r="D5678" t="s">
        <v>17</v>
      </c>
      <c r="F5678" t="s">
        <v>15</v>
      </c>
      <c r="G5678" t="s">
        <v>28</v>
      </c>
      <c r="H5678" t="s">
        <v>52</v>
      </c>
      <c r="I5678" t="s">
        <v>111</v>
      </c>
    </row>
    <row r="5679" spans="1:9" x14ac:dyDescent="0.3">
      <c r="A5679" t="s">
        <v>54</v>
      </c>
      <c r="B5679" s="5">
        <f>18.4/1000*B5676</f>
        <v>4.1951999999999996E-2</v>
      </c>
      <c r="C5679" s="3" t="s">
        <v>64</v>
      </c>
      <c r="D5679" t="s">
        <v>7</v>
      </c>
      <c r="F5679" t="s">
        <v>15</v>
      </c>
      <c r="G5679" t="s">
        <v>28</v>
      </c>
      <c r="H5679" t="s">
        <v>24</v>
      </c>
    </row>
    <row r="5680" spans="1:9" x14ac:dyDescent="0.3">
      <c r="A5680" t="s">
        <v>82</v>
      </c>
      <c r="B5680" s="5">
        <f>20000/1000*B5676</f>
        <v>45.599999999999994</v>
      </c>
      <c r="C5680" s="3" t="s">
        <v>51</v>
      </c>
      <c r="D5680" t="s">
        <v>14</v>
      </c>
      <c r="F5680" t="s">
        <v>15</v>
      </c>
      <c r="G5680" t="s">
        <v>28</v>
      </c>
      <c r="H5680" t="s">
        <v>84</v>
      </c>
      <c r="I5680" t="s">
        <v>113</v>
      </c>
    </row>
    <row r="5681" spans="1:9" x14ac:dyDescent="0.3">
      <c r="A5681" t="s">
        <v>112</v>
      </c>
      <c r="B5681" s="5">
        <f>200/1000*B5676</f>
        <v>0.45599999999999996</v>
      </c>
      <c r="C5681" s="3" t="s">
        <v>51</v>
      </c>
      <c r="D5681" t="s">
        <v>14</v>
      </c>
      <c r="F5681" t="s">
        <v>15</v>
      </c>
      <c r="G5681" t="s">
        <v>28</v>
      </c>
      <c r="H5681" t="s">
        <v>115</v>
      </c>
      <c r="I5681" t="s">
        <v>114</v>
      </c>
    </row>
    <row r="5682" spans="1:9" ht="15.6" x14ac:dyDescent="0.3">
      <c r="A5682" s="4" t="s">
        <v>62</v>
      </c>
      <c r="B5682" s="5">
        <f>4/1000*B5676</f>
        <v>9.1199999999999996E-3</v>
      </c>
      <c r="C5682" t="s">
        <v>64</v>
      </c>
      <c r="D5682" t="s">
        <v>14</v>
      </c>
      <c r="F5682" t="s">
        <v>15</v>
      </c>
      <c r="G5682" t="s">
        <v>28</v>
      </c>
      <c r="H5682" s="4" t="s">
        <v>62</v>
      </c>
      <c r="I5682" t="s">
        <v>122</v>
      </c>
    </row>
    <row r="5683" spans="1:9" x14ac:dyDescent="0.3">
      <c r="A5683" t="s">
        <v>117</v>
      </c>
      <c r="B5683" s="5">
        <f>46*1.25/1000*B5676</f>
        <v>0.13109999999999999</v>
      </c>
      <c r="C5683" s="3" t="s">
        <v>51</v>
      </c>
      <c r="D5683" t="s">
        <v>14</v>
      </c>
      <c r="F5683" t="s">
        <v>15</v>
      </c>
      <c r="G5683" t="s">
        <v>28</v>
      </c>
      <c r="H5683" t="s">
        <v>118</v>
      </c>
      <c r="I5683" t="s">
        <v>123</v>
      </c>
    </row>
    <row r="5684" spans="1:9" x14ac:dyDescent="0.3">
      <c r="B5684" s="5"/>
    </row>
    <row r="5685" spans="1:9" x14ac:dyDescent="0.3">
      <c r="A5685" s="2" t="s">
        <v>0</v>
      </c>
      <c r="B5685" s="2" t="s">
        <v>141</v>
      </c>
    </row>
    <row r="5686" spans="1:9" x14ac:dyDescent="0.3">
      <c r="A5686" t="s">
        <v>1</v>
      </c>
      <c r="B5686">
        <v>1</v>
      </c>
    </row>
    <row r="5687" spans="1:9" x14ac:dyDescent="0.3">
      <c r="A5687" t="s">
        <v>2</v>
      </c>
      <c r="B5687" s="3" t="s">
        <v>151</v>
      </c>
    </row>
    <row r="5688" spans="1:9" x14ac:dyDescent="0.3">
      <c r="A5688" t="s">
        <v>4</v>
      </c>
      <c r="B5688" t="s">
        <v>5</v>
      </c>
    </row>
    <row r="5689" spans="1:9" x14ac:dyDescent="0.3">
      <c r="A5689" t="s">
        <v>6</v>
      </c>
      <c r="B5689" t="s">
        <v>14</v>
      </c>
    </row>
    <row r="5690" spans="1:9" x14ac:dyDescent="0.3">
      <c r="A5690" t="s">
        <v>11</v>
      </c>
      <c r="B5690" t="s">
        <v>64</v>
      </c>
    </row>
    <row r="5691" spans="1:9" x14ac:dyDescent="0.3">
      <c r="A5691" t="s">
        <v>46</v>
      </c>
      <c r="B5691" t="s">
        <v>145</v>
      </c>
    </row>
    <row r="5692" spans="1:9" x14ac:dyDescent="0.3">
      <c r="A5692" t="s">
        <v>26</v>
      </c>
      <c r="B5692" s="7" t="s">
        <v>120</v>
      </c>
    </row>
    <row r="5693" spans="1:9" x14ac:dyDescent="0.3">
      <c r="A5693" s="2" t="s">
        <v>8</v>
      </c>
    </row>
    <row r="5694" spans="1:9" x14ac:dyDescent="0.3">
      <c r="A5694" s="2" t="s">
        <v>9</v>
      </c>
      <c r="B5694" s="2" t="s">
        <v>10</v>
      </c>
      <c r="C5694" s="2" t="s">
        <v>11</v>
      </c>
      <c r="D5694" s="2" t="s">
        <v>6</v>
      </c>
      <c r="E5694" s="2" t="s">
        <v>12</v>
      </c>
      <c r="F5694" s="2" t="s">
        <v>4</v>
      </c>
      <c r="G5694" s="2" t="s">
        <v>25</v>
      </c>
      <c r="H5694" s="2" t="s">
        <v>2</v>
      </c>
      <c r="I5694" s="2" t="s">
        <v>46</v>
      </c>
    </row>
    <row r="5695" spans="1:9" x14ac:dyDescent="0.3">
      <c r="A5695" s="3" t="s">
        <v>141</v>
      </c>
      <c r="B5695" s="3">
        <v>1</v>
      </c>
      <c r="C5695" t="s">
        <v>64</v>
      </c>
      <c r="D5695" t="s">
        <v>14</v>
      </c>
      <c r="E5695" s="2"/>
      <c r="F5695" s="3" t="s">
        <v>21</v>
      </c>
      <c r="G5695" t="s">
        <v>81</v>
      </c>
      <c r="H5695" s="3" t="s">
        <v>151</v>
      </c>
    </row>
    <row r="5696" spans="1:9" x14ac:dyDescent="0.3">
      <c r="A5696" t="s">
        <v>13</v>
      </c>
      <c r="B5696" s="5">
        <v>2.44</v>
      </c>
      <c r="C5696" t="s">
        <v>64</v>
      </c>
      <c r="D5696" t="s">
        <v>14</v>
      </c>
      <c r="F5696" t="s">
        <v>15</v>
      </c>
      <c r="G5696" t="s">
        <v>81</v>
      </c>
      <c r="H5696" t="s">
        <v>16</v>
      </c>
    </row>
    <row r="5697" spans="1:9" x14ac:dyDescent="0.3">
      <c r="A5697" t="s">
        <v>78</v>
      </c>
      <c r="B5697" s="5">
        <v>0.79</v>
      </c>
      <c r="D5697" t="s">
        <v>14</v>
      </c>
      <c r="E5697" t="s">
        <v>18</v>
      </c>
      <c r="F5697" t="s">
        <v>19</v>
      </c>
      <c r="G5697" t="s">
        <v>27</v>
      </c>
      <c r="I5697" t="s">
        <v>110</v>
      </c>
    </row>
    <row r="5698" spans="1:9" x14ac:dyDescent="0.3">
      <c r="A5698" t="s">
        <v>109</v>
      </c>
      <c r="B5698" s="5">
        <f>(2.79*318)/1000*B5696</f>
        <v>2.1648168000000001</v>
      </c>
      <c r="C5698" s="3" t="s">
        <v>51</v>
      </c>
      <c r="D5698" t="s">
        <v>17</v>
      </c>
      <c r="F5698" t="s">
        <v>15</v>
      </c>
      <c r="G5698" t="s">
        <v>28</v>
      </c>
      <c r="H5698" t="s">
        <v>52</v>
      </c>
      <c r="I5698" t="s">
        <v>111</v>
      </c>
    </row>
    <row r="5699" spans="1:9" x14ac:dyDescent="0.3">
      <c r="A5699" t="s">
        <v>54</v>
      </c>
      <c r="B5699" s="5">
        <f>18.4/1000*B5696</f>
        <v>4.4895999999999998E-2</v>
      </c>
      <c r="C5699" s="3" t="s">
        <v>64</v>
      </c>
      <c r="D5699" t="s">
        <v>7</v>
      </c>
      <c r="F5699" t="s">
        <v>15</v>
      </c>
      <c r="G5699" t="s">
        <v>28</v>
      </c>
      <c r="H5699" t="s">
        <v>24</v>
      </c>
    </row>
    <row r="5700" spans="1:9" x14ac:dyDescent="0.3">
      <c r="A5700" t="s">
        <v>82</v>
      </c>
      <c r="B5700" s="5">
        <f>20000/1000*B5696</f>
        <v>48.8</v>
      </c>
      <c r="C5700" s="3" t="s">
        <v>51</v>
      </c>
      <c r="D5700" t="s">
        <v>14</v>
      </c>
      <c r="F5700" t="s">
        <v>15</v>
      </c>
      <c r="G5700" t="s">
        <v>28</v>
      </c>
      <c r="H5700" t="s">
        <v>84</v>
      </c>
      <c r="I5700" t="s">
        <v>113</v>
      </c>
    </row>
    <row r="5701" spans="1:9" x14ac:dyDescent="0.3">
      <c r="A5701" t="s">
        <v>112</v>
      </c>
      <c r="B5701" s="5">
        <f>200/1000*B5696</f>
        <v>0.48799999999999999</v>
      </c>
      <c r="C5701" s="3" t="s">
        <v>51</v>
      </c>
      <c r="D5701" t="s">
        <v>14</v>
      </c>
      <c r="F5701" t="s">
        <v>15</v>
      </c>
      <c r="G5701" t="s">
        <v>28</v>
      </c>
      <c r="H5701" t="s">
        <v>115</v>
      </c>
      <c r="I5701" t="s">
        <v>114</v>
      </c>
    </row>
    <row r="5702" spans="1:9" ht="15.6" x14ac:dyDescent="0.3">
      <c r="A5702" s="4" t="s">
        <v>62</v>
      </c>
      <c r="B5702" s="5">
        <f>4/1000*B5696</f>
        <v>9.7599999999999996E-3</v>
      </c>
      <c r="C5702" t="s">
        <v>64</v>
      </c>
      <c r="D5702" t="s">
        <v>14</v>
      </c>
      <c r="F5702" t="s">
        <v>15</v>
      </c>
      <c r="G5702" t="s">
        <v>28</v>
      </c>
      <c r="H5702" s="4" t="s">
        <v>62</v>
      </c>
      <c r="I5702" t="s">
        <v>122</v>
      </c>
    </row>
    <row r="5703" spans="1:9" x14ac:dyDescent="0.3">
      <c r="A5703" t="s">
        <v>117</v>
      </c>
      <c r="B5703" s="5">
        <f>46*1.25/1000*B5696</f>
        <v>0.14030000000000001</v>
      </c>
      <c r="C5703" s="3" t="s">
        <v>51</v>
      </c>
      <c r="D5703" t="s">
        <v>14</v>
      </c>
      <c r="F5703" t="s">
        <v>15</v>
      </c>
      <c r="G5703" t="s">
        <v>28</v>
      </c>
      <c r="H5703" t="s">
        <v>118</v>
      </c>
      <c r="I5703" t="s">
        <v>123</v>
      </c>
    </row>
    <row r="5704" spans="1:9" x14ac:dyDescent="0.3">
      <c r="B5704" s="5"/>
    </row>
    <row r="5705" spans="1:9" x14ac:dyDescent="0.3">
      <c r="A5705" s="2" t="s">
        <v>0</v>
      </c>
      <c r="B5705" s="2" t="s">
        <v>142</v>
      </c>
    </row>
    <row r="5706" spans="1:9" x14ac:dyDescent="0.3">
      <c r="A5706" t="s">
        <v>1</v>
      </c>
      <c r="B5706">
        <v>1</v>
      </c>
    </row>
    <row r="5707" spans="1:9" x14ac:dyDescent="0.3">
      <c r="A5707" t="s">
        <v>2</v>
      </c>
      <c r="B5707" s="3" t="s">
        <v>80</v>
      </c>
    </row>
    <row r="5708" spans="1:9" x14ac:dyDescent="0.3">
      <c r="A5708" t="s">
        <v>4</v>
      </c>
      <c r="B5708" t="s">
        <v>5</v>
      </c>
    </row>
    <row r="5709" spans="1:9" x14ac:dyDescent="0.3">
      <c r="A5709" t="s">
        <v>6</v>
      </c>
      <c r="B5709" t="s">
        <v>14</v>
      </c>
    </row>
    <row r="5710" spans="1:9" x14ac:dyDescent="0.3">
      <c r="A5710" t="s">
        <v>11</v>
      </c>
      <c r="B5710" t="s">
        <v>64</v>
      </c>
    </row>
    <row r="5711" spans="1:9" x14ac:dyDescent="0.3">
      <c r="A5711" t="s">
        <v>46</v>
      </c>
      <c r="B5711" t="s">
        <v>146</v>
      </c>
    </row>
    <row r="5712" spans="1:9" x14ac:dyDescent="0.3">
      <c r="A5712" t="s">
        <v>26</v>
      </c>
      <c r="B5712" s="7" t="s">
        <v>120</v>
      </c>
    </row>
    <row r="5713" spans="1:9" x14ac:dyDescent="0.3">
      <c r="A5713" s="2" t="s">
        <v>8</v>
      </c>
    </row>
    <row r="5714" spans="1:9" x14ac:dyDescent="0.3">
      <c r="A5714" s="2" t="s">
        <v>9</v>
      </c>
      <c r="B5714" s="2" t="s">
        <v>10</v>
      </c>
      <c r="C5714" s="2" t="s">
        <v>11</v>
      </c>
      <c r="D5714" s="2" t="s">
        <v>6</v>
      </c>
      <c r="E5714" s="2" t="s">
        <v>12</v>
      </c>
      <c r="F5714" s="2" t="s">
        <v>4</v>
      </c>
      <c r="G5714" s="2" t="s">
        <v>25</v>
      </c>
      <c r="H5714" s="2" t="s">
        <v>2</v>
      </c>
      <c r="I5714" s="2" t="s">
        <v>46</v>
      </c>
    </row>
    <row r="5715" spans="1:9" x14ac:dyDescent="0.3">
      <c r="A5715" s="3" t="s">
        <v>142</v>
      </c>
      <c r="B5715" s="3">
        <v>1</v>
      </c>
      <c r="C5715" t="s">
        <v>64</v>
      </c>
      <c r="D5715" t="s">
        <v>14</v>
      </c>
      <c r="E5715" s="2"/>
      <c r="F5715" s="3" t="s">
        <v>21</v>
      </c>
      <c r="G5715" t="s">
        <v>81</v>
      </c>
      <c r="H5715" s="3" t="s">
        <v>80</v>
      </c>
    </row>
    <row r="5716" spans="1:9" x14ac:dyDescent="0.3">
      <c r="A5716" t="s">
        <v>13</v>
      </c>
      <c r="B5716" s="5">
        <v>2.37</v>
      </c>
      <c r="C5716" t="s">
        <v>64</v>
      </c>
      <c r="D5716" t="s">
        <v>14</v>
      </c>
      <c r="F5716" t="s">
        <v>15</v>
      </c>
      <c r="G5716" t="s">
        <v>81</v>
      </c>
      <c r="H5716" t="s">
        <v>16</v>
      </c>
    </row>
    <row r="5717" spans="1:9" x14ac:dyDescent="0.3">
      <c r="A5717" t="s">
        <v>78</v>
      </c>
      <c r="B5717" s="5">
        <v>0.52</v>
      </c>
      <c r="D5717" t="s">
        <v>14</v>
      </c>
      <c r="E5717" t="s">
        <v>18</v>
      </c>
      <c r="F5717" t="s">
        <v>19</v>
      </c>
      <c r="G5717" t="s">
        <v>27</v>
      </c>
      <c r="I5717" t="s">
        <v>110</v>
      </c>
    </row>
    <row r="5718" spans="1:9" x14ac:dyDescent="0.3">
      <c r="A5718" t="s">
        <v>109</v>
      </c>
      <c r="B5718" s="5">
        <f>(2.79*318)/1000*B5716</f>
        <v>2.1027114</v>
      </c>
      <c r="C5718" s="3" t="s">
        <v>51</v>
      </c>
      <c r="D5718" t="s">
        <v>17</v>
      </c>
      <c r="F5718" t="s">
        <v>15</v>
      </c>
      <c r="G5718" t="s">
        <v>28</v>
      </c>
      <c r="H5718" t="s">
        <v>52</v>
      </c>
      <c r="I5718" t="s">
        <v>111</v>
      </c>
    </row>
    <row r="5719" spans="1:9" x14ac:dyDescent="0.3">
      <c r="A5719" t="s">
        <v>54</v>
      </c>
      <c r="B5719" s="5">
        <f>18.4/1000*B5716</f>
        <v>4.3608000000000001E-2</v>
      </c>
      <c r="C5719" s="3" t="s">
        <v>64</v>
      </c>
      <c r="D5719" t="s">
        <v>7</v>
      </c>
      <c r="F5719" t="s">
        <v>15</v>
      </c>
      <c r="G5719" t="s">
        <v>28</v>
      </c>
      <c r="H5719" t="s">
        <v>24</v>
      </c>
    </row>
    <row r="5720" spans="1:9" x14ac:dyDescent="0.3">
      <c r="A5720" t="s">
        <v>82</v>
      </c>
      <c r="B5720" s="5">
        <f>20000/1000*B5716</f>
        <v>47.400000000000006</v>
      </c>
      <c r="C5720" s="3" t="s">
        <v>51</v>
      </c>
      <c r="D5720" t="s">
        <v>14</v>
      </c>
      <c r="F5720" t="s">
        <v>15</v>
      </c>
      <c r="G5720" t="s">
        <v>28</v>
      </c>
      <c r="H5720" t="s">
        <v>84</v>
      </c>
      <c r="I5720" t="s">
        <v>113</v>
      </c>
    </row>
    <row r="5721" spans="1:9" x14ac:dyDescent="0.3">
      <c r="A5721" t="s">
        <v>112</v>
      </c>
      <c r="B5721" s="5">
        <f>200/1000*B5716</f>
        <v>0.47400000000000003</v>
      </c>
      <c r="C5721" s="3" t="s">
        <v>51</v>
      </c>
      <c r="D5721" t="s">
        <v>14</v>
      </c>
      <c r="F5721" t="s">
        <v>15</v>
      </c>
      <c r="G5721" t="s">
        <v>28</v>
      </c>
      <c r="H5721" t="s">
        <v>115</v>
      </c>
      <c r="I5721" t="s">
        <v>114</v>
      </c>
    </row>
    <row r="5722" spans="1:9" ht="15.6" x14ac:dyDescent="0.3">
      <c r="A5722" s="4" t="s">
        <v>62</v>
      </c>
      <c r="B5722" s="5">
        <f>4/1000*B5716</f>
        <v>9.4800000000000006E-3</v>
      </c>
      <c r="C5722" t="s">
        <v>64</v>
      </c>
      <c r="D5722" t="s">
        <v>14</v>
      </c>
      <c r="F5722" t="s">
        <v>15</v>
      </c>
      <c r="G5722" t="s">
        <v>28</v>
      </c>
      <c r="H5722" s="4" t="s">
        <v>62</v>
      </c>
      <c r="I5722" t="s">
        <v>122</v>
      </c>
    </row>
    <row r="5723" spans="1:9" x14ac:dyDescent="0.3">
      <c r="A5723" t="s">
        <v>117</v>
      </c>
      <c r="B5723" s="5">
        <f>46*1.25/1000*B5716</f>
        <v>0.13627500000000001</v>
      </c>
      <c r="C5723" s="3" t="s">
        <v>51</v>
      </c>
      <c r="D5723" t="s">
        <v>14</v>
      </c>
      <c r="F5723" t="s">
        <v>15</v>
      </c>
      <c r="G5723" t="s">
        <v>28</v>
      </c>
      <c r="H5723" t="s">
        <v>118</v>
      </c>
      <c r="I5723" t="s">
        <v>123</v>
      </c>
    </row>
    <row r="5724" spans="1:9" x14ac:dyDescent="0.3">
      <c r="B5724" s="5"/>
    </row>
    <row r="5725" spans="1:9" x14ac:dyDescent="0.3">
      <c r="A5725" s="2" t="s">
        <v>0</v>
      </c>
      <c r="B5725" s="2" t="s">
        <v>143</v>
      </c>
    </row>
    <row r="5726" spans="1:9" x14ac:dyDescent="0.3">
      <c r="A5726" t="s">
        <v>1</v>
      </c>
      <c r="B5726">
        <v>1</v>
      </c>
    </row>
    <row r="5727" spans="1:9" x14ac:dyDescent="0.3">
      <c r="A5727" t="s">
        <v>2</v>
      </c>
      <c r="B5727" s="3" t="s">
        <v>151</v>
      </c>
    </row>
    <row r="5728" spans="1:9" x14ac:dyDescent="0.3">
      <c r="A5728" t="s">
        <v>4</v>
      </c>
      <c r="B5728" t="s">
        <v>5</v>
      </c>
    </row>
    <row r="5729" spans="1:9" x14ac:dyDescent="0.3">
      <c r="A5729" t="s">
        <v>6</v>
      </c>
      <c r="B5729" t="s">
        <v>14</v>
      </c>
    </row>
    <row r="5730" spans="1:9" x14ac:dyDescent="0.3">
      <c r="A5730" t="s">
        <v>11</v>
      </c>
      <c r="B5730" t="s">
        <v>64</v>
      </c>
    </row>
    <row r="5731" spans="1:9" x14ac:dyDescent="0.3">
      <c r="A5731" t="s">
        <v>46</v>
      </c>
      <c r="B5731" t="s">
        <v>147</v>
      </c>
    </row>
    <row r="5732" spans="1:9" x14ac:dyDescent="0.3">
      <c r="A5732" t="s">
        <v>26</v>
      </c>
      <c r="B5732" s="7" t="s">
        <v>120</v>
      </c>
    </row>
    <row r="5733" spans="1:9" x14ac:dyDescent="0.3">
      <c r="A5733" s="2" t="s">
        <v>8</v>
      </c>
    </row>
    <row r="5734" spans="1:9" x14ac:dyDescent="0.3">
      <c r="A5734" s="2" t="s">
        <v>9</v>
      </c>
      <c r="B5734" s="2" t="s">
        <v>10</v>
      </c>
      <c r="C5734" s="2" t="s">
        <v>11</v>
      </c>
      <c r="D5734" s="2" t="s">
        <v>6</v>
      </c>
      <c r="E5734" s="2" t="s">
        <v>12</v>
      </c>
      <c r="F5734" s="2" t="s">
        <v>4</v>
      </c>
      <c r="G5734" s="2" t="s">
        <v>25</v>
      </c>
      <c r="H5734" s="2" t="s">
        <v>2</v>
      </c>
      <c r="I5734" s="2" t="s">
        <v>46</v>
      </c>
    </row>
    <row r="5735" spans="1:9" x14ac:dyDescent="0.3">
      <c r="A5735" s="3" t="s">
        <v>143</v>
      </c>
      <c r="B5735" s="3">
        <v>1</v>
      </c>
      <c r="C5735" t="s">
        <v>64</v>
      </c>
      <c r="D5735" t="s">
        <v>14</v>
      </c>
      <c r="E5735" s="2"/>
      <c r="F5735" s="3" t="s">
        <v>21</v>
      </c>
      <c r="G5735" t="s">
        <v>81</v>
      </c>
      <c r="H5735" s="3" t="s">
        <v>151</v>
      </c>
    </row>
    <row r="5736" spans="1:9" x14ac:dyDescent="0.3">
      <c r="A5736" t="s">
        <v>13</v>
      </c>
      <c r="B5736" s="5">
        <v>0.89</v>
      </c>
      <c r="C5736" t="s">
        <v>64</v>
      </c>
      <c r="D5736" t="s">
        <v>14</v>
      </c>
      <c r="F5736" t="s">
        <v>15</v>
      </c>
      <c r="G5736" t="s">
        <v>81</v>
      </c>
      <c r="H5736" t="s">
        <v>16</v>
      </c>
    </row>
    <row r="5737" spans="1:9" x14ac:dyDescent="0.3">
      <c r="A5737" t="s">
        <v>78</v>
      </c>
      <c r="B5737" s="5">
        <v>1.39</v>
      </c>
      <c r="D5737" t="s">
        <v>14</v>
      </c>
      <c r="E5737" t="s">
        <v>18</v>
      </c>
      <c r="F5737" t="s">
        <v>19</v>
      </c>
      <c r="G5737" t="s">
        <v>27</v>
      </c>
      <c r="I5737" t="s">
        <v>110</v>
      </c>
    </row>
    <row r="5738" spans="1:9" x14ac:dyDescent="0.3">
      <c r="A5738" t="s">
        <v>109</v>
      </c>
      <c r="B5738" s="5">
        <f>(2.79*318)/1000*B5736</f>
        <v>0.78962580000000004</v>
      </c>
      <c r="C5738" s="3" t="s">
        <v>51</v>
      </c>
      <c r="D5738" t="s">
        <v>17</v>
      </c>
      <c r="F5738" t="s">
        <v>15</v>
      </c>
      <c r="G5738" t="s">
        <v>28</v>
      </c>
      <c r="H5738" t="s">
        <v>52</v>
      </c>
      <c r="I5738" t="s">
        <v>111</v>
      </c>
    </row>
    <row r="5739" spans="1:9" x14ac:dyDescent="0.3">
      <c r="A5739" t="s">
        <v>54</v>
      </c>
      <c r="B5739" s="5">
        <f>18.4/1000*B5736</f>
        <v>1.6376000000000002E-2</v>
      </c>
      <c r="C5739" s="3" t="s">
        <v>64</v>
      </c>
      <c r="D5739" t="s">
        <v>7</v>
      </c>
      <c r="F5739" t="s">
        <v>15</v>
      </c>
      <c r="G5739" t="s">
        <v>28</v>
      </c>
      <c r="H5739" t="s">
        <v>24</v>
      </c>
    </row>
    <row r="5740" spans="1:9" x14ac:dyDescent="0.3">
      <c r="A5740" t="s">
        <v>82</v>
      </c>
      <c r="B5740" s="5">
        <f>20000/1000*B5736</f>
        <v>17.8</v>
      </c>
      <c r="C5740" s="3" t="s">
        <v>51</v>
      </c>
      <c r="D5740" t="s">
        <v>14</v>
      </c>
      <c r="F5740" t="s">
        <v>15</v>
      </c>
      <c r="G5740" t="s">
        <v>28</v>
      </c>
      <c r="H5740" t="s">
        <v>84</v>
      </c>
      <c r="I5740" t="s">
        <v>113</v>
      </c>
    </row>
    <row r="5741" spans="1:9" x14ac:dyDescent="0.3">
      <c r="A5741" t="s">
        <v>112</v>
      </c>
      <c r="B5741" s="5">
        <f>200/1000*B5736</f>
        <v>0.17800000000000002</v>
      </c>
      <c r="C5741" s="3" t="s">
        <v>51</v>
      </c>
      <c r="D5741" t="s">
        <v>14</v>
      </c>
      <c r="F5741" t="s">
        <v>15</v>
      </c>
      <c r="G5741" t="s">
        <v>28</v>
      </c>
      <c r="H5741" t="s">
        <v>115</v>
      </c>
      <c r="I5741" t="s">
        <v>114</v>
      </c>
    </row>
    <row r="5742" spans="1:9" ht="15.6" x14ac:dyDescent="0.3">
      <c r="A5742" s="4" t="s">
        <v>62</v>
      </c>
      <c r="B5742" s="5">
        <f>4/1000*B5736</f>
        <v>3.5600000000000002E-3</v>
      </c>
      <c r="C5742" t="s">
        <v>64</v>
      </c>
      <c r="D5742" t="s">
        <v>14</v>
      </c>
      <c r="F5742" t="s">
        <v>15</v>
      </c>
      <c r="G5742" t="s">
        <v>28</v>
      </c>
      <c r="H5742" s="4" t="s">
        <v>62</v>
      </c>
      <c r="I5742" t="s">
        <v>122</v>
      </c>
    </row>
    <row r="5743" spans="1:9" x14ac:dyDescent="0.3">
      <c r="A5743" t="s">
        <v>117</v>
      </c>
      <c r="B5743" s="5">
        <f>46*1.25/1000*B5736</f>
        <v>5.1175000000000005E-2</v>
      </c>
      <c r="C5743" s="3" t="s">
        <v>51</v>
      </c>
      <c r="D5743" t="s">
        <v>14</v>
      </c>
      <c r="F5743" t="s">
        <v>15</v>
      </c>
      <c r="G5743" t="s">
        <v>28</v>
      </c>
      <c r="H5743" t="s">
        <v>118</v>
      </c>
      <c r="I5743" t="s">
        <v>123</v>
      </c>
    </row>
    <row r="5745" spans="1:8" x14ac:dyDescent="0.3">
      <c r="A5745" s="2" t="s">
        <v>0</v>
      </c>
      <c r="B5745" s="2" t="s">
        <v>13</v>
      </c>
    </row>
    <row r="5746" spans="1:8" x14ac:dyDescent="0.3">
      <c r="A5746" t="s">
        <v>1</v>
      </c>
      <c r="B5746">
        <v>1</v>
      </c>
    </row>
    <row r="5747" spans="1:8" x14ac:dyDescent="0.3">
      <c r="A5747" t="s">
        <v>46</v>
      </c>
      <c r="B5747" t="s">
        <v>47</v>
      </c>
    </row>
    <row r="5748" spans="1:8" x14ac:dyDescent="0.3">
      <c r="A5748" t="s">
        <v>2</v>
      </c>
      <c r="B5748" t="s">
        <v>16</v>
      </c>
    </row>
    <row r="5749" spans="1:8" x14ac:dyDescent="0.3">
      <c r="A5749" t="s">
        <v>4</v>
      </c>
      <c r="B5749" t="s">
        <v>5</v>
      </c>
    </row>
    <row r="5750" spans="1:8" x14ac:dyDescent="0.3">
      <c r="A5750" t="s">
        <v>6</v>
      </c>
      <c r="B5750" t="s">
        <v>14</v>
      </c>
    </row>
    <row r="5751" spans="1:8" x14ac:dyDescent="0.3">
      <c r="A5751" t="s">
        <v>26</v>
      </c>
      <c r="B5751" t="s">
        <v>79</v>
      </c>
    </row>
    <row r="5752" spans="1:8" x14ac:dyDescent="0.3">
      <c r="A5752" t="s">
        <v>11</v>
      </c>
      <c r="B5752" t="s">
        <v>64</v>
      </c>
    </row>
    <row r="5753" spans="1:8" x14ac:dyDescent="0.3">
      <c r="A5753" s="2" t="s">
        <v>8</v>
      </c>
    </row>
    <row r="5754" spans="1:8" x14ac:dyDescent="0.3">
      <c r="A5754" s="2" t="s">
        <v>9</v>
      </c>
      <c r="B5754" s="2" t="s">
        <v>10</v>
      </c>
      <c r="C5754" s="2" t="s">
        <v>11</v>
      </c>
      <c r="D5754" s="2" t="s">
        <v>6</v>
      </c>
      <c r="E5754" s="2" t="s">
        <v>12</v>
      </c>
      <c r="F5754" s="2" t="s">
        <v>4</v>
      </c>
      <c r="G5754" s="2" t="s">
        <v>2</v>
      </c>
      <c r="H5754" s="2" t="s">
        <v>25</v>
      </c>
    </row>
    <row r="5755" spans="1:8" x14ac:dyDescent="0.3">
      <c r="A5755" t="s">
        <v>48</v>
      </c>
      <c r="B5755">
        <v>1</v>
      </c>
      <c r="C5755" t="s">
        <v>64</v>
      </c>
      <c r="D5755" t="s">
        <v>14</v>
      </c>
      <c r="F5755" t="s">
        <v>15</v>
      </c>
      <c r="G5755" t="s">
        <v>49</v>
      </c>
      <c r="H5755" t="s">
        <v>3</v>
      </c>
    </row>
    <row r="5756" spans="1:8" x14ac:dyDescent="0.3">
      <c r="A5756" t="s">
        <v>13</v>
      </c>
      <c r="B5756">
        <v>1</v>
      </c>
      <c r="C5756" t="s">
        <v>64</v>
      </c>
      <c r="D5756" t="s">
        <v>14</v>
      </c>
      <c r="F5756" t="s">
        <v>21</v>
      </c>
      <c r="G5756" t="s">
        <v>16</v>
      </c>
      <c r="H5756" t="s">
        <v>3</v>
      </c>
    </row>
    <row r="5757" spans="1:8" x14ac:dyDescent="0.3">
      <c r="A5757" t="s">
        <v>50</v>
      </c>
      <c r="B5757">
        <v>3.5098030277376187</v>
      </c>
      <c r="C5757" t="s">
        <v>51</v>
      </c>
      <c r="D5757" t="s">
        <v>17</v>
      </c>
      <c r="F5757" t="s">
        <v>15</v>
      </c>
      <c r="G5757" t="s">
        <v>52</v>
      </c>
      <c r="H5757" t="s">
        <v>28</v>
      </c>
    </row>
    <row r="5758" spans="1:8" x14ac:dyDescent="0.3">
      <c r="A5758" t="s">
        <v>78</v>
      </c>
      <c r="B5758">
        <v>0.13206758828730655</v>
      </c>
      <c r="D5758" t="s">
        <v>14</v>
      </c>
      <c r="E5758" t="s">
        <v>18</v>
      </c>
      <c r="F5758" t="s">
        <v>19</v>
      </c>
      <c r="H5758" t="s">
        <v>27</v>
      </c>
    </row>
    <row r="5759" spans="1:8" x14ac:dyDescent="0.3">
      <c r="A5759" t="s">
        <v>53</v>
      </c>
      <c r="B5759">
        <v>1.6694063119110985E-6</v>
      </c>
      <c r="D5759" t="s">
        <v>14</v>
      </c>
      <c r="E5759" t="s">
        <v>18</v>
      </c>
      <c r="F5759" t="s">
        <v>19</v>
      </c>
      <c r="H5759" t="s">
        <v>27</v>
      </c>
    </row>
    <row r="5760" spans="1:8" x14ac:dyDescent="0.3">
      <c r="A5760" t="s">
        <v>20</v>
      </c>
      <c r="B5760">
        <v>12.456827894327896</v>
      </c>
      <c r="C5760" t="s">
        <v>29</v>
      </c>
      <c r="D5760" t="s">
        <v>6</v>
      </c>
      <c r="F5760" t="s">
        <v>15</v>
      </c>
      <c r="G5760" t="s">
        <v>20</v>
      </c>
      <c r="H5760" t="s">
        <v>3</v>
      </c>
    </row>
    <row r="5762" spans="1:8" ht="15.6" x14ac:dyDescent="0.3">
      <c r="A5762" s="1" t="s">
        <v>0</v>
      </c>
      <c r="B5762" s="2" t="s">
        <v>48</v>
      </c>
    </row>
    <row r="5763" spans="1:8" x14ac:dyDescent="0.3">
      <c r="A5763" t="s">
        <v>1</v>
      </c>
      <c r="B5763">
        <v>1</v>
      </c>
    </row>
    <row r="5764" spans="1:8" x14ac:dyDescent="0.3">
      <c r="A5764" t="s">
        <v>2</v>
      </c>
      <c r="B5764" t="s">
        <v>49</v>
      </c>
    </row>
    <row r="5765" spans="1:8" x14ac:dyDescent="0.3">
      <c r="A5765" t="s">
        <v>4</v>
      </c>
      <c r="B5765" t="s">
        <v>5</v>
      </c>
    </row>
    <row r="5766" spans="1:8" x14ac:dyDescent="0.3">
      <c r="A5766" t="s">
        <v>6</v>
      </c>
      <c r="B5766" t="s">
        <v>14</v>
      </c>
    </row>
    <row r="5767" spans="1:8" x14ac:dyDescent="0.3">
      <c r="A5767" t="s">
        <v>26</v>
      </c>
      <c r="B5767" t="s">
        <v>79</v>
      </c>
    </row>
    <row r="5768" spans="1:8" x14ac:dyDescent="0.3">
      <c r="A5768" t="s">
        <v>11</v>
      </c>
      <c r="B5768" t="s">
        <v>64</v>
      </c>
    </row>
    <row r="5769" spans="1:8" ht="15.6" x14ac:dyDescent="0.3">
      <c r="A5769" s="1" t="s">
        <v>8</v>
      </c>
    </row>
    <row r="5770" spans="1:8" x14ac:dyDescent="0.3">
      <c r="A5770" t="s">
        <v>9</v>
      </c>
      <c r="B5770" t="s">
        <v>10</v>
      </c>
      <c r="C5770" t="s">
        <v>11</v>
      </c>
      <c r="D5770" t="s">
        <v>6</v>
      </c>
      <c r="E5770" t="s">
        <v>12</v>
      </c>
      <c r="F5770" t="s">
        <v>4</v>
      </c>
      <c r="G5770" t="s">
        <v>2</v>
      </c>
      <c r="H5770" t="s">
        <v>25</v>
      </c>
    </row>
    <row r="5771" spans="1:8" x14ac:dyDescent="0.3">
      <c r="A5771" t="s">
        <v>20</v>
      </c>
      <c r="B5771">
        <f>12.89</f>
        <v>12.89</v>
      </c>
      <c r="C5771" t="s">
        <v>29</v>
      </c>
      <c r="D5771" t="s">
        <v>6</v>
      </c>
      <c r="F5771" t="s">
        <v>15</v>
      </c>
      <c r="G5771" t="s">
        <v>20</v>
      </c>
      <c r="H5771" t="s">
        <v>3</v>
      </c>
    </row>
    <row r="5772" spans="1:8" x14ac:dyDescent="0.3">
      <c r="A5772" t="s">
        <v>48</v>
      </c>
      <c r="B5772">
        <v>1</v>
      </c>
      <c r="C5772" t="s">
        <v>64</v>
      </c>
      <c r="D5772" t="s">
        <v>14</v>
      </c>
      <c r="F5772" t="s">
        <v>21</v>
      </c>
      <c r="G5772" t="s">
        <v>49</v>
      </c>
      <c r="H5772" t="s">
        <v>3</v>
      </c>
    </row>
    <row r="5773" spans="1:8" x14ac:dyDescent="0.3">
      <c r="A5773" t="s">
        <v>75</v>
      </c>
      <c r="B5773" s="5">
        <f>((3090000*1000)/44900000)</f>
        <v>68.819599109131403</v>
      </c>
      <c r="C5773" t="s">
        <v>51</v>
      </c>
      <c r="D5773" t="s">
        <v>14</v>
      </c>
      <c r="F5773" t="s">
        <v>15</v>
      </c>
      <c r="G5773" t="s">
        <v>76</v>
      </c>
      <c r="H5773" t="s">
        <v>28</v>
      </c>
    </row>
    <row r="5774" spans="1:8" x14ac:dyDescent="0.3">
      <c r="A5774" t="s">
        <v>54</v>
      </c>
      <c r="B5774" s="5">
        <f>(13600*1000)/44900000</f>
        <v>0.30289532293986637</v>
      </c>
      <c r="C5774" t="s">
        <v>64</v>
      </c>
      <c r="D5774" t="s">
        <v>7</v>
      </c>
      <c r="F5774" t="s">
        <v>15</v>
      </c>
      <c r="G5774" t="s">
        <v>24</v>
      </c>
      <c r="H5774" t="s">
        <v>28</v>
      </c>
    </row>
    <row r="5775" spans="1:8" x14ac:dyDescent="0.3">
      <c r="A5775" t="s">
        <v>55</v>
      </c>
      <c r="B5775" s="5">
        <f>356/44900000</f>
        <v>7.9287305122494425E-6</v>
      </c>
      <c r="C5775" t="s">
        <v>31</v>
      </c>
      <c r="D5775" t="s">
        <v>14</v>
      </c>
      <c r="F5775" t="s">
        <v>15</v>
      </c>
      <c r="G5775" t="s">
        <v>56</v>
      </c>
      <c r="H5775" t="s">
        <v>28</v>
      </c>
    </row>
    <row r="5776" spans="1:8" x14ac:dyDescent="0.3">
      <c r="A5776" t="s">
        <v>57</v>
      </c>
      <c r="B5776" s="5">
        <f>949/44900000</f>
        <v>2.11358574610245E-5</v>
      </c>
      <c r="C5776" t="s">
        <v>31</v>
      </c>
      <c r="D5776" t="s">
        <v>14</v>
      </c>
      <c r="F5776" t="s">
        <v>15</v>
      </c>
      <c r="G5776" t="s">
        <v>58</v>
      </c>
      <c r="H5776" t="s">
        <v>28</v>
      </c>
    </row>
    <row r="5777" spans="1:11" x14ac:dyDescent="0.3">
      <c r="A5777" t="s">
        <v>59</v>
      </c>
      <c r="B5777" s="5">
        <f>178/44900000</f>
        <v>3.9643652561247212E-6</v>
      </c>
      <c r="C5777" t="s">
        <v>60</v>
      </c>
      <c r="D5777" t="s">
        <v>14</v>
      </c>
      <c r="F5777" t="s">
        <v>15</v>
      </c>
      <c r="G5777" t="s">
        <v>61</v>
      </c>
      <c r="H5777" t="s">
        <v>28</v>
      </c>
    </row>
    <row r="5778" spans="1:11" ht="15.6" x14ac:dyDescent="0.3">
      <c r="A5778" s="4" t="s">
        <v>62</v>
      </c>
      <c r="B5778" s="5">
        <f>6240000/44900000</f>
        <v>0.13897550111358575</v>
      </c>
      <c r="C5778" t="s">
        <v>64</v>
      </c>
      <c r="D5778" t="s">
        <v>14</v>
      </c>
      <c r="F5778" t="s">
        <v>15</v>
      </c>
      <c r="G5778" s="4" t="s">
        <v>62</v>
      </c>
      <c r="H5778" t="s">
        <v>3</v>
      </c>
    </row>
    <row r="5779" spans="1:11" ht="15.6" x14ac:dyDescent="0.3">
      <c r="A5779" s="4" t="s">
        <v>63</v>
      </c>
      <c r="B5779" s="5">
        <f>75900000/44900000</f>
        <v>1.6904231625835189</v>
      </c>
      <c r="C5779" t="s">
        <v>29</v>
      </c>
      <c r="D5779" t="s">
        <v>14</v>
      </c>
      <c r="F5779" t="s">
        <v>15</v>
      </c>
      <c r="G5779" s="4" t="s">
        <v>63</v>
      </c>
      <c r="H5779" t="s">
        <v>3</v>
      </c>
    </row>
    <row r="5781" spans="1:11" ht="15.6" x14ac:dyDescent="0.3">
      <c r="A5781" s="1" t="s">
        <v>0</v>
      </c>
      <c r="B5781" s="1" t="s">
        <v>167</v>
      </c>
    </row>
    <row r="5782" spans="1:11" x14ac:dyDescent="0.3">
      <c r="A5782" t="s">
        <v>11</v>
      </c>
      <c r="B5782" t="s">
        <v>29</v>
      </c>
    </row>
    <row r="5783" spans="1:11" x14ac:dyDescent="0.3">
      <c r="A5783" t="s">
        <v>1</v>
      </c>
      <c r="B5783">
        <v>1</v>
      </c>
    </row>
    <row r="5784" spans="1:11" ht="15.6" x14ac:dyDescent="0.3">
      <c r="A5784" t="s">
        <v>2</v>
      </c>
      <c r="B5784" s="4" t="s">
        <v>105</v>
      </c>
    </row>
    <row r="5785" spans="1:11" x14ac:dyDescent="0.3">
      <c r="A5785" t="s">
        <v>4</v>
      </c>
      <c r="B5785" t="s">
        <v>5</v>
      </c>
    </row>
    <row r="5786" spans="1:11" x14ac:dyDescent="0.3">
      <c r="A5786" t="s">
        <v>6</v>
      </c>
      <c r="B5786" t="s">
        <v>14</v>
      </c>
    </row>
    <row r="5787" spans="1:11" ht="15.6" x14ac:dyDescent="0.3">
      <c r="A5787" s="1" t="s">
        <v>8</v>
      </c>
    </row>
    <row r="5788" spans="1:11" x14ac:dyDescent="0.3">
      <c r="A5788" t="s">
        <v>9</v>
      </c>
      <c r="B5788" t="s">
        <v>10</v>
      </c>
      <c r="C5788" t="s">
        <v>11</v>
      </c>
      <c r="D5788" t="s">
        <v>6</v>
      </c>
      <c r="E5788" t="s">
        <v>12</v>
      </c>
      <c r="F5788" t="s">
        <v>4</v>
      </c>
      <c r="G5788" t="s">
        <v>85</v>
      </c>
      <c r="H5788" t="s">
        <v>86</v>
      </c>
      <c r="I5788" t="s">
        <v>87</v>
      </c>
      <c r="J5788" t="s">
        <v>46</v>
      </c>
      <c r="K5788" t="s">
        <v>2</v>
      </c>
    </row>
    <row r="5789" spans="1:11" x14ac:dyDescent="0.3">
      <c r="A5789" s="3" t="s">
        <v>167</v>
      </c>
      <c r="B5789" s="3">
        <v>1</v>
      </c>
      <c r="C5789" t="s">
        <v>29</v>
      </c>
      <c r="D5789" s="3" t="s">
        <v>14</v>
      </c>
      <c r="E5789" s="3"/>
      <c r="F5789" s="3" t="s">
        <v>21</v>
      </c>
      <c r="G5789" s="3"/>
      <c r="H5789" s="3"/>
      <c r="I5789" s="3">
        <v>100</v>
      </c>
      <c r="J5789" s="3" t="s">
        <v>88</v>
      </c>
      <c r="K5789" s="3" t="s">
        <v>105</v>
      </c>
    </row>
    <row r="5790" spans="1:11" x14ac:dyDescent="0.3">
      <c r="A5790" s="3" t="s">
        <v>142</v>
      </c>
      <c r="B5790" s="3">
        <v>1.00057</v>
      </c>
      <c r="C5790" t="s">
        <v>29</v>
      </c>
      <c r="D5790" s="3" t="s">
        <v>14</v>
      </c>
      <c r="E5790" s="3"/>
      <c r="F5790" s="3" t="s">
        <v>15</v>
      </c>
      <c r="G5790" s="3"/>
      <c r="H5790" s="3"/>
      <c r="I5790" s="3"/>
      <c r="J5790" s="3"/>
      <c r="K5790" s="3" t="s">
        <v>80</v>
      </c>
    </row>
    <row r="5791" spans="1:11" x14ac:dyDescent="0.3">
      <c r="A5791" t="s">
        <v>54</v>
      </c>
      <c r="B5791" s="3">
        <v>6.7000000000000002E-3</v>
      </c>
      <c r="C5791" t="s">
        <v>29</v>
      </c>
      <c r="D5791" s="3" t="s">
        <v>7</v>
      </c>
      <c r="E5791" s="3"/>
      <c r="F5791" s="3" t="s">
        <v>15</v>
      </c>
      <c r="G5791" s="3"/>
      <c r="H5791" s="3"/>
      <c r="I5791" s="3"/>
      <c r="J5791" s="3"/>
      <c r="K5791" s="3" t="s">
        <v>24</v>
      </c>
    </row>
    <row r="5792" spans="1:11" x14ac:dyDescent="0.3">
      <c r="A5792" s="3" t="s">
        <v>89</v>
      </c>
      <c r="B5792" s="3">
        <v>-1.6799999999999999E-4</v>
      </c>
      <c r="C5792" s="3" t="s">
        <v>83</v>
      </c>
      <c r="D5792" s="3" t="s">
        <v>14</v>
      </c>
      <c r="E5792" s="3"/>
      <c r="F5792" s="3" t="s">
        <v>15</v>
      </c>
      <c r="G5792" s="3"/>
      <c r="H5792" s="3"/>
      <c r="I5792" s="3"/>
      <c r="J5792" s="3"/>
      <c r="K5792" s="3" t="s">
        <v>90</v>
      </c>
    </row>
    <row r="5793" spans="1:11" x14ac:dyDescent="0.3">
      <c r="A5793" s="3" t="s">
        <v>91</v>
      </c>
      <c r="B5793" s="6">
        <v>5.8399999999999999E-4</v>
      </c>
      <c r="C5793" s="3" t="s">
        <v>23</v>
      </c>
      <c r="D5793" s="3" t="s">
        <v>17</v>
      </c>
      <c r="E5793" s="3"/>
      <c r="F5793" s="3" t="s">
        <v>15</v>
      </c>
      <c r="G5793" s="3"/>
      <c r="H5793" s="3"/>
      <c r="I5793" s="3"/>
      <c r="J5793" s="3"/>
      <c r="K5793" s="3" t="s">
        <v>92</v>
      </c>
    </row>
    <row r="5794" spans="1:11" x14ac:dyDescent="0.3">
      <c r="A5794" s="3" t="s">
        <v>93</v>
      </c>
      <c r="B5794" s="6">
        <v>2.5999999999999998E-10</v>
      </c>
      <c r="C5794" s="3" t="s">
        <v>29</v>
      </c>
      <c r="D5794" s="3" t="s">
        <v>6</v>
      </c>
      <c r="E5794" s="3"/>
      <c r="F5794" s="3" t="s">
        <v>15</v>
      </c>
      <c r="G5794" s="3"/>
      <c r="H5794" s="3"/>
      <c r="I5794" s="3"/>
      <c r="J5794" s="3"/>
      <c r="K5794" s="3" t="s">
        <v>94</v>
      </c>
    </row>
    <row r="5795" spans="1:11" x14ac:dyDescent="0.3">
      <c r="A5795" s="3" t="s">
        <v>95</v>
      </c>
      <c r="B5795" s="6">
        <v>-6.2700000000000001E-6</v>
      </c>
      <c r="C5795" s="3" t="s">
        <v>23</v>
      </c>
      <c r="D5795" s="3" t="s">
        <v>14</v>
      </c>
      <c r="E5795" s="3"/>
      <c r="F5795" s="3" t="s">
        <v>15</v>
      </c>
      <c r="G5795" s="3"/>
      <c r="H5795" s="3"/>
      <c r="I5795" s="3"/>
      <c r="J5795" s="3"/>
      <c r="K5795" s="3" t="s">
        <v>96</v>
      </c>
    </row>
    <row r="5796" spans="1:11" x14ac:dyDescent="0.3">
      <c r="A5796" s="3" t="s">
        <v>97</v>
      </c>
      <c r="B5796" s="6">
        <v>-7.4999999999999993E-5</v>
      </c>
      <c r="C5796" s="3" t="s">
        <v>83</v>
      </c>
      <c r="D5796" s="3" t="s">
        <v>39</v>
      </c>
      <c r="E5796" s="3"/>
      <c r="F5796" s="3" t="s">
        <v>15</v>
      </c>
      <c r="G5796" s="3"/>
      <c r="H5796" s="3"/>
      <c r="I5796" s="3"/>
      <c r="J5796" s="3"/>
      <c r="K5796" s="3" t="s">
        <v>98</v>
      </c>
    </row>
    <row r="5797" spans="1:11" x14ac:dyDescent="0.3">
      <c r="A5797" s="3" t="s">
        <v>82</v>
      </c>
      <c r="B5797" s="6">
        <v>6.8900000000000005E-4</v>
      </c>
      <c r="C5797" s="3" t="s">
        <v>83</v>
      </c>
      <c r="D5797" s="3" t="s">
        <v>14</v>
      </c>
      <c r="E5797" s="3"/>
      <c r="F5797" s="3" t="s">
        <v>15</v>
      </c>
      <c r="G5797" s="3"/>
      <c r="H5797" s="3"/>
      <c r="I5797" s="3"/>
      <c r="J5797" s="3"/>
      <c r="K5797" s="3" t="s">
        <v>84</v>
      </c>
    </row>
    <row r="5798" spans="1:11" x14ac:dyDescent="0.3">
      <c r="A5798" s="3" t="s">
        <v>99</v>
      </c>
      <c r="B5798" s="3">
        <v>3.3599999999999998E-2</v>
      </c>
      <c r="C5798" s="3" t="s">
        <v>83</v>
      </c>
      <c r="D5798" s="3" t="s">
        <v>100</v>
      </c>
      <c r="E5798" s="3"/>
      <c r="F5798" s="3" t="s">
        <v>15</v>
      </c>
      <c r="G5798" s="3"/>
      <c r="H5798" s="3"/>
      <c r="I5798" s="3"/>
      <c r="J5798" s="3"/>
      <c r="K5798" s="3" t="s">
        <v>101</v>
      </c>
    </row>
    <row r="5799" spans="1:11" x14ac:dyDescent="0.3">
      <c r="A5799" s="3" t="s">
        <v>102</v>
      </c>
      <c r="B5799" s="3">
        <v>3.2599999999999997E-2</v>
      </c>
      <c r="C5799" s="3" t="s">
        <v>29</v>
      </c>
      <c r="D5799" s="3" t="s">
        <v>100</v>
      </c>
      <c r="E5799" s="3"/>
      <c r="F5799" s="3" t="s">
        <v>15</v>
      </c>
      <c r="G5799" s="3"/>
      <c r="H5799" s="3"/>
      <c r="I5799" s="3"/>
      <c r="J5799" s="3"/>
      <c r="K5799" s="3" t="s">
        <v>103</v>
      </c>
    </row>
    <row r="5800" spans="1:11" x14ac:dyDescent="0.3">
      <c r="A5800" s="3" t="s">
        <v>107</v>
      </c>
      <c r="B5800" s="6">
        <v>-6.8899999999999999E-7</v>
      </c>
      <c r="C5800" s="3" t="s">
        <v>83</v>
      </c>
      <c r="D5800" s="3" t="s">
        <v>39</v>
      </c>
      <c r="E5800" s="3"/>
      <c r="F5800" s="3" t="s">
        <v>15</v>
      </c>
      <c r="G5800" s="3"/>
      <c r="H5800" s="3"/>
      <c r="I5800" s="3"/>
      <c r="J5800" s="3"/>
      <c r="K5800" s="3" t="s">
        <v>104</v>
      </c>
    </row>
    <row r="5801" spans="1:11" x14ac:dyDescent="0.3">
      <c r="A5801" s="3"/>
      <c r="B5801" s="6"/>
      <c r="C5801" s="3"/>
      <c r="D5801" s="3"/>
      <c r="E5801" s="3"/>
      <c r="F5801" s="3"/>
      <c r="G5801" s="3"/>
      <c r="H5801" s="3"/>
      <c r="I5801" s="3"/>
      <c r="J5801" s="3"/>
      <c r="K5801" s="3"/>
    </row>
    <row r="5802" spans="1:11" ht="15.6" x14ac:dyDescent="0.3">
      <c r="A5802" s="1" t="s">
        <v>0</v>
      </c>
      <c r="B5802" s="1" t="s">
        <v>168</v>
      </c>
    </row>
    <row r="5803" spans="1:11" x14ac:dyDescent="0.3">
      <c r="A5803" t="s">
        <v>11</v>
      </c>
      <c r="B5803" t="s">
        <v>29</v>
      </c>
    </row>
    <row r="5804" spans="1:11" x14ac:dyDescent="0.3">
      <c r="A5804" t="s">
        <v>1</v>
      </c>
      <c r="B5804">
        <v>1</v>
      </c>
    </row>
    <row r="5805" spans="1:11" ht="15.6" x14ac:dyDescent="0.3">
      <c r="A5805" t="s">
        <v>2</v>
      </c>
      <c r="B5805" s="4" t="s">
        <v>155</v>
      </c>
    </row>
    <row r="5806" spans="1:11" x14ac:dyDescent="0.3">
      <c r="A5806" t="s">
        <v>4</v>
      </c>
      <c r="B5806" t="s">
        <v>5</v>
      </c>
    </row>
    <row r="5807" spans="1:11" x14ac:dyDescent="0.3">
      <c r="A5807" t="s">
        <v>6</v>
      </c>
      <c r="B5807" t="s">
        <v>14</v>
      </c>
    </row>
    <row r="5808" spans="1:11" ht="15.6" x14ac:dyDescent="0.3">
      <c r="A5808" s="1" t="s">
        <v>8</v>
      </c>
    </row>
    <row r="5809" spans="1:11" x14ac:dyDescent="0.3">
      <c r="A5809" t="s">
        <v>9</v>
      </c>
      <c r="B5809" t="s">
        <v>10</v>
      </c>
      <c r="C5809" t="s">
        <v>11</v>
      </c>
      <c r="D5809" t="s">
        <v>6</v>
      </c>
      <c r="E5809" t="s">
        <v>12</v>
      </c>
      <c r="F5809" t="s">
        <v>4</v>
      </c>
      <c r="G5809" t="s">
        <v>85</v>
      </c>
      <c r="H5809" t="s">
        <v>86</v>
      </c>
      <c r="I5809" t="s">
        <v>87</v>
      </c>
      <c r="J5809" t="s">
        <v>46</v>
      </c>
      <c r="K5809" t="s">
        <v>2</v>
      </c>
    </row>
    <row r="5810" spans="1:11" ht="15.6" x14ac:dyDescent="0.3">
      <c r="A5810" s="3" t="s">
        <v>168</v>
      </c>
      <c r="B5810" s="3">
        <v>1</v>
      </c>
      <c r="C5810" t="s">
        <v>29</v>
      </c>
      <c r="D5810" t="s">
        <v>14</v>
      </c>
      <c r="E5810" s="3"/>
      <c r="F5810" t="s">
        <v>21</v>
      </c>
      <c r="G5810" s="3"/>
      <c r="H5810" s="3"/>
      <c r="I5810" s="3">
        <v>100</v>
      </c>
      <c r="J5810" s="3" t="s">
        <v>88</v>
      </c>
      <c r="K5810" s="4" t="s">
        <v>155</v>
      </c>
    </row>
    <row r="5811" spans="1:11" x14ac:dyDescent="0.3">
      <c r="A5811" s="3" t="s">
        <v>143</v>
      </c>
      <c r="B5811" s="3">
        <v>1.02</v>
      </c>
      <c r="C5811" t="s">
        <v>29</v>
      </c>
      <c r="D5811" t="s">
        <v>14</v>
      </c>
      <c r="E5811" s="3"/>
      <c r="F5811" t="s">
        <v>15</v>
      </c>
      <c r="G5811" s="3"/>
      <c r="H5811" s="3"/>
      <c r="I5811" s="3"/>
      <c r="J5811" s="3"/>
      <c r="K5811" s="3" t="s">
        <v>151</v>
      </c>
    </row>
    <row r="5812" spans="1:11" ht="15.6" x14ac:dyDescent="0.3">
      <c r="A5812" s="4" t="s">
        <v>156</v>
      </c>
      <c r="B5812">
        <f>(0.0028236*0.669)+0.208</f>
        <v>0.2098889884</v>
      </c>
      <c r="C5812" t="s">
        <v>29</v>
      </c>
      <c r="D5812" t="s">
        <v>7</v>
      </c>
      <c r="E5812" s="3"/>
      <c r="F5812" t="s">
        <v>15</v>
      </c>
      <c r="G5812" s="3"/>
      <c r="H5812" s="3"/>
      <c r="I5812" s="3"/>
      <c r="J5812" s="3"/>
      <c r="K5812" s="4" t="s">
        <v>157</v>
      </c>
    </row>
    <row r="5813" spans="1:11" x14ac:dyDescent="0.3">
      <c r="A5813" t="s">
        <v>179</v>
      </c>
      <c r="B5813">
        <f>0.061874*0.669</f>
        <v>4.1393706000000002E-2</v>
      </c>
      <c r="C5813" t="s">
        <v>23</v>
      </c>
      <c r="D5813" t="s">
        <v>17</v>
      </c>
      <c r="E5813" s="3"/>
      <c r="F5813" t="s">
        <v>15</v>
      </c>
      <c r="G5813" s="3"/>
      <c r="H5813" s="3"/>
      <c r="I5813" s="3"/>
      <c r="J5813" s="3"/>
      <c r="K5813" t="s">
        <v>92</v>
      </c>
    </row>
    <row r="5814" spans="1:11" x14ac:dyDescent="0.3">
      <c r="A5814" t="s">
        <v>158</v>
      </c>
      <c r="B5814">
        <f>0.000000034944*0.669</f>
        <v>2.3377536E-8</v>
      </c>
      <c r="C5814" t="s">
        <v>83</v>
      </c>
      <c r="D5814" t="s">
        <v>159</v>
      </c>
      <c r="E5814" s="3"/>
      <c r="F5814" t="s">
        <v>15</v>
      </c>
      <c r="G5814" s="3"/>
      <c r="H5814" s="3"/>
      <c r="I5814" s="3"/>
      <c r="J5814" s="3"/>
      <c r="K5814" t="s">
        <v>160</v>
      </c>
    </row>
    <row r="5815" spans="1:11" x14ac:dyDescent="0.3">
      <c r="A5815" t="s">
        <v>161</v>
      </c>
      <c r="B5815" s="8">
        <v>8.4800000000000005E-8</v>
      </c>
      <c r="C5815" t="s">
        <v>31</v>
      </c>
      <c r="D5815" t="s">
        <v>6</v>
      </c>
      <c r="E5815" s="3"/>
      <c r="F5815" t="s">
        <v>15</v>
      </c>
      <c r="G5815" s="3"/>
      <c r="H5815" s="3"/>
      <c r="I5815" s="3"/>
      <c r="J5815" s="3"/>
      <c r="K5815" t="s">
        <v>162</v>
      </c>
    </row>
    <row r="5816" spans="1:11" x14ac:dyDescent="0.3">
      <c r="A5816" t="s">
        <v>163</v>
      </c>
      <c r="B5816">
        <f>(0.00000521*0.669)+0.000010376</f>
        <v>1.386149E-5</v>
      </c>
      <c r="C5816" s="3"/>
      <c r="D5816" t="s">
        <v>14</v>
      </c>
      <c r="E5816" t="s">
        <v>18</v>
      </c>
      <c r="F5816" t="s">
        <v>19</v>
      </c>
      <c r="G5816" s="3"/>
      <c r="H5816" s="3"/>
      <c r="I5816" s="3"/>
      <c r="J5816" s="3"/>
      <c r="K5816" s="3"/>
    </row>
    <row r="5817" spans="1:11" x14ac:dyDescent="0.3">
      <c r="A5817" t="s">
        <v>164</v>
      </c>
      <c r="B5817">
        <f>(0.000000000597*0.669)+0.000000004</f>
        <v>4.3993930000000006E-9</v>
      </c>
      <c r="C5817" s="3"/>
      <c r="D5817" t="s">
        <v>14</v>
      </c>
      <c r="E5817" t="s">
        <v>18</v>
      </c>
      <c r="F5817" t="s">
        <v>19</v>
      </c>
      <c r="G5817" s="3"/>
      <c r="H5817" s="3"/>
      <c r="I5817" s="3"/>
      <c r="J5817" s="3"/>
      <c r="K5817" s="3"/>
    </row>
    <row r="5818" spans="1:11" x14ac:dyDescent="0.3">
      <c r="A5818" t="s">
        <v>165</v>
      </c>
      <c r="B5818">
        <f>(0.00018*0.669)+0.00018</f>
        <v>3.0042000000000003E-4</v>
      </c>
      <c r="C5818" s="3"/>
      <c r="D5818" t="s">
        <v>14</v>
      </c>
      <c r="E5818" t="s">
        <v>18</v>
      </c>
      <c r="F5818" t="s">
        <v>19</v>
      </c>
      <c r="G5818" s="3"/>
      <c r="H5818" s="3"/>
      <c r="I5818" s="3"/>
      <c r="J5818" s="3"/>
      <c r="K5818" s="3"/>
    </row>
    <row r="5819" spans="1:11" x14ac:dyDescent="0.3">
      <c r="A5819" t="s">
        <v>166</v>
      </c>
      <c r="B5819">
        <f>0.0000018*0.669</f>
        <v>1.2042E-6</v>
      </c>
      <c r="C5819" s="3"/>
      <c r="D5819" t="s">
        <v>14</v>
      </c>
      <c r="E5819" t="s">
        <v>18</v>
      </c>
      <c r="F5819" t="s">
        <v>19</v>
      </c>
      <c r="G5819" s="3"/>
      <c r="H5819" s="3"/>
      <c r="I5819" s="3"/>
      <c r="J5819" s="3"/>
      <c r="K5819" s="3"/>
    </row>
    <row r="5820" spans="1:11" x14ac:dyDescent="0.3">
      <c r="A5820" s="3"/>
      <c r="B5820" s="6"/>
      <c r="C5820" s="3"/>
      <c r="D5820" s="3"/>
      <c r="E5820" s="3"/>
      <c r="F5820" s="3"/>
      <c r="G5820" s="3"/>
      <c r="H5820" s="3"/>
      <c r="I5820" s="3"/>
      <c r="J5820" s="3"/>
      <c r="K5820" s="3"/>
    </row>
    <row r="5821" spans="1:11" ht="15.6" x14ac:dyDescent="0.3">
      <c r="A5821" s="1" t="s">
        <v>0</v>
      </c>
      <c r="B5821" s="1" t="s">
        <v>169</v>
      </c>
    </row>
    <row r="5822" spans="1:11" x14ac:dyDescent="0.3">
      <c r="A5822" t="s">
        <v>11</v>
      </c>
      <c r="B5822" t="s">
        <v>29</v>
      </c>
    </row>
    <row r="5823" spans="1:11" x14ac:dyDescent="0.3">
      <c r="A5823" t="s">
        <v>1</v>
      </c>
      <c r="B5823">
        <v>1</v>
      </c>
    </row>
    <row r="5824" spans="1:11" ht="15.6" x14ac:dyDescent="0.3">
      <c r="A5824" t="s">
        <v>2</v>
      </c>
      <c r="B5824" s="4" t="s">
        <v>105</v>
      </c>
    </row>
    <row r="5825" spans="1:11" x14ac:dyDescent="0.3">
      <c r="A5825" t="s">
        <v>4</v>
      </c>
      <c r="B5825" t="s">
        <v>5</v>
      </c>
    </row>
    <row r="5826" spans="1:11" x14ac:dyDescent="0.3">
      <c r="A5826" t="s">
        <v>6</v>
      </c>
      <c r="B5826" t="s">
        <v>14</v>
      </c>
    </row>
    <row r="5827" spans="1:11" ht="15.6" x14ac:dyDescent="0.3">
      <c r="A5827" s="1" t="s">
        <v>8</v>
      </c>
    </row>
    <row r="5828" spans="1:11" x14ac:dyDescent="0.3">
      <c r="A5828" t="s">
        <v>9</v>
      </c>
      <c r="B5828" t="s">
        <v>10</v>
      </c>
      <c r="C5828" t="s">
        <v>11</v>
      </c>
      <c r="D5828" t="s">
        <v>6</v>
      </c>
      <c r="E5828" t="s">
        <v>12</v>
      </c>
      <c r="F5828" t="s">
        <v>4</v>
      </c>
      <c r="G5828" t="s">
        <v>85</v>
      </c>
      <c r="H5828" t="s">
        <v>86</v>
      </c>
      <c r="I5828" t="s">
        <v>87</v>
      </c>
      <c r="J5828" t="s">
        <v>46</v>
      </c>
      <c r="K5828" t="s">
        <v>2</v>
      </c>
    </row>
    <row r="5829" spans="1:11" x14ac:dyDescent="0.3">
      <c r="A5829" s="3" t="s">
        <v>169</v>
      </c>
      <c r="B5829" s="3">
        <v>1</v>
      </c>
      <c r="C5829" t="s">
        <v>29</v>
      </c>
      <c r="D5829" s="3" t="s">
        <v>14</v>
      </c>
      <c r="E5829" s="3"/>
      <c r="F5829" s="3" t="s">
        <v>21</v>
      </c>
      <c r="G5829" s="3"/>
      <c r="H5829" s="3"/>
      <c r="I5829" s="3">
        <v>100</v>
      </c>
      <c r="J5829" s="3" t="s">
        <v>88</v>
      </c>
      <c r="K5829" s="3" t="s">
        <v>105</v>
      </c>
    </row>
    <row r="5830" spans="1:11" x14ac:dyDescent="0.3">
      <c r="A5830" s="3" t="s">
        <v>140</v>
      </c>
      <c r="B5830" s="3">
        <v>1.00057</v>
      </c>
      <c r="C5830" t="s">
        <v>29</v>
      </c>
      <c r="D5830" s="3" t="s">
        <v>14</v>
      </c>
      <c r="E5830" s="3"/>
      <c r="F5830" s="3" t="s">
        <v>15</v>
      </c>
      <c r="G5830" s="3"/>
      <c r="H5830" s="3"/>
      <c r="I5830" s="3"/>
      <c r="J5830" s="3"/>
      <c r="K5830" s="3" t="s">
        <v>80</v>
      </c>
    </row>
    <row r="5831" spans="1:11" x14ac:dyDescent="0.3">
      <c r="A5831" t="s">
        <v>54</v>
      </c>
      <c r="B5831" s="3">
        <v>6.7000000000000002E-3</v>
      </c>
      <c r="C5831" t="s">
        <v>29</v>
      </c>
      <c r="D5831" s="3" t="s">
        <v>7</v>
      </c>
      <c r="E5831" s="3"/>
      <c r="F5831" s="3" t="s">
        <v>15</v>
      </c>
      <c r="G5831" s="3"/>
      <c r="H5831" s="3"/>
      <c r="I5831" s="3"/>
      <c r="J5831" s="3"/>
      <c r="K5831" s="3" t="s">
        <v>24</v>
      </c>
    </row>
    <row r="5832" spans="1:11" x14ac:dyDescent="0.3">
      <c r="A5832" s="3" t="s">
        <v>89</v>
      </c>
      <c r="B5832" s="3">
        <v>-1.6799999999999999E-4</v>
      </c>
      <c r="C5832" s="3" t="s">
        <v>83</v>
      </c>
      <c r="D5832" s="3" t="s">
        <v>14</v>
      </c>
      <c r="E5832" s="3"/>
      <c r="F5832" s="3" t="s">
        <v>15</v>
      </c>
      <c r="G5832" s="3"/>
      <c r="H5832" s="3"/>
      <c r="I5832" s="3"/>
      <c r="J5832" s="3"/>
      <c r="K5832" s="3" t="s">
        <v>90</v>
      </c>
    </row>
    <row r="5833" spans="1:11" x14ac:dyDescent="0.3">
      <c r="A5833" s="3" t="s">
        <v>91</v>
      </c>
      <c r="B5833" s="6">
        <v>5.8399999999999999E-4</v>
      </c>
      <c r="C5833" s="3" t="s">
        <v>23</v>
      </c>
      <c r="D5833" s="3" t="s">
        <v>17</v>
      </c>
      <c r="E5833" s="3"/>
      <c r="F5833" s="3" t="s">
        <v>15</v>
      </c>
      <c r="G5833" s="3"/>
      <c r="H5833" s="3"/>
      <c r="I5833" s="3"/>
      <c r="J5833" s="3"/>
      <c r="K5833" s="3" t="s">
        <v>92</v>
      </c>
    </row>
    <row r="5834" spans="1:11" x14ac:dyDescent="0.3">
      <c r="A5834" s="3" t="s">
        <v>93</v>
      </c>
      <c r="B5834" s="6">
        <v>2.5999999999999998E-10</v>
      </c>
      <c r="C5834" s="3" t="s">
        <v>29</v>
      </c>
      <c r="D5834" s="3" t="s">
        <v>6</v>
      </c>
      <c r="E5834" s="3"/>
      <c r="F5834" s="3" t="s">
        <v>15</v>
      </c>
      <c r="G5834" s="3"/>
      <c r="H5834" s="3"/>
      <c r="I5834" s="3"/>
      <c r="J5834" s="3"/>
      <c r="K5834" s="3" t="s">
        <v>94</v>
      </c>
    </row>
    <row r="5835" spans="1:11" x14ac:dyDescent="0.3">
      <c r="A5835" s="3" t="s">
        <v>95</v>
      </c>
      <c r="B5835" s="6">
        <v>-6.2700000000000001E-6</v>
      </c>
      <c r="C5835" s="3" t="s">
        <v>23</v>
      </c>
      <c r="D5835" s="3" t="s">
        <v>14</v>
      </c>
      <c r="E5835" s="3"/>
      <c r="F5835" s="3" t="s">
        <v>15</v>
      </c>
      <c r="G5835" s="3"/>
      <c r="H5835" s="3"/>
      <c r="I5835" s="3"/>
      <c r="J5835" s="3"/>
      <c r="K5835" s="3" t="s">
        <v>96</v>
      </c>
    </row>
    <row r="5836" spans="1:11" x14ac:dyDescent="0.3">
      <c r="A5836" s="3" t="s">
        <v>97</v>
      </c>
      <c r="B5836" s="6">
        <v>-7.4999999999999993E-5</v>
      </c>
      <c r="C5836" s="3" t="s">
        <v>83</v>
      </c>
      <c r="D5836" s="3" t="s">
        <v>39</v>
      </c>
      <c r="E5836" s="3"/>
      <c r="F5836" s="3" t="s">
        <v>15</v>
      </c>
      <c r="G5836" s="3"/>
      <c r="H5836" s="3"/>
      <c r="I5836" s="3"/>
      <c r="J5836" s="3"/>
      <c r="K5836" s="3" t="s">
        <v>98</v>
      </c>
    </row>
    <row r="5837" spans="1:11" x14ac:dyDescent="0.3">
      <c r="A5837" s="3" t="s">
        <v>82</v>
      </c>
      <c r="B5837" s="6">
        <v>6.8900000000000005E-4</v>
      </c>
      <c r="C5837" s="3" t="s">
        <v>83</v>
      </c>
      <c r="D5837" s="3" t="s">
        <v>14</v>
      </c>
      <c r="E5837" s="3"/>
      <c r="F5837" s="3" t="s">
        <v>15</v>
      </c>
      <c r="G5837" s="3"/>
      <c r="H5837" s="3"/>
      <c r="I5837" s="3"/>
      <c r="J5837" s="3"/>
      <c r="K5837" s="3" t="s">
        <v>84</v>
      </c>
    </row>
    <row r="5838" spans="1:11" x14ac:dyDescent="0.3">
      <c r="A5838" s="3" t="s">
        <v>99</v>
      </c>
      <c r="B5838" s="3">
        <v>3.3599999999999998E-2</v>
      </c>
      <c r="C5838" s="3" t="s">
        <v>83</v>
      </c>
      <c r="D5838" s="3" t="s">
        <v>100</v>
      </c>
      <c r="E5838" s="3"/>
      <c r="F5838" s="3" t="s">
        <v>15</v>
      </c>
      <c r="G5838" s="3"/>
      <c r="H5838" s="3"/>
      <c r="I5838" s="3"/>
      <c r="J5838" s="3"/>
      <c r="K5838" s="3" t="s">
        <v>101</v>
      </c>
    </row>
    <row r="5839" spans="1:11" x14ac:dyDescent="0.3">
      <c r="A5839" s="3" t="s">
        <v>102</v>
      </c>
      <c r="B5839" s="3">
        <v>3.2599999999999997E-2</v>
      </c>
      <c r="C5839" s="3" t="s">
        <v>29</v>
      </c>
      <c r="D5839" s="3" t="s">
        <v>100</v>
      </c>
      <c r="E5839" s="3"/>
      <c r="F5839" s="3" t="s">
        <v>15</v>
      </c>
      <c r="G5839" s="3"/>
      <c r="H5839" s="3"/>
      <c r="I5839" s="3"/>
      <c r="J5839" s="3"/>
      <c r="K5839" s="3" t="s">
        <v>103</v>
      </c>
    </row>
    <row r="5840" spans="1:11" x14ac:dyDescent="0.3">
      <c r="A5840" s="3" t="s">
        <v>107</v>
      </c>
      <c r="B5840" s="6">
        <v>-6.8899999999999999E-7</v>
      </c>
      <c r="C5840" s="3" t="s">
        <v>83</v>
      </c>
      <c r="D5840" s="3" t="s">
        <v>39</v>
      </c>
      <c r="E5840" s="3"/>
      <c r="F5840" s="3" t="s">
        <v>15</v>
      </c>
      <c r="G5840" s="3"/>
      <c r="H5840" s="3"/>
      <c r="I5840" s="3"/>
      <c r="J5840" s="3"/>
      <c r="K5840" s="3" t="s">
        <v>104</v>
      </c>
    </row>
    <row r="5841" spans="1:11" x14ac:dyDescent="0.3">
      <c r="A5841" s="3"/>
      <c r="B5841" s="6"/>
      <c r="C5841" s="3"/>
      <c r="D5841" s="3"/>
      <c r="E5841" s="3"/>
      <c r="F5841" s="3"/>
      <c r="G5841" s="3"/>
      <c r="H5841" s="3"/>
      <c r="I5841" s="3"/>
      <c r="J5841" s="3"/>
      <c r="K5841" s="3"/>
    </row>
    <row r="5842" spans="1:11" ht="15.6" x14ac:dyDescent="0.3">
      <c r="A5842" s="1" t="s">
        <v>0</v>
      </c>
      <c r="B5842" s="1" t="s">
        <v>170</v>
      </c>
    </row>
    <row r="5843" spans="1:11" x14ac:dyDescent="0.3">
      <c r="A5843" t="s">
        <v>11</v>
      </c>
      <c r="B5843" t="s">
        <v>29</v>
      </c>
    </row>
    <row r="5844" spans="1:11" x14ac:dyDescent="0.3">
      <c r="A5844" t="s">
        <v>1</v>
      </c>
      <c r="B5844">
        <v>1</v>
      </c>
    </row>
    <row r="5845" spans="1:11" ht="15.6" x14ac:dyDescent="0.3">
      <c r="A5845" t="s">
        <v>2</v>
      </c>
      <c r="B5845" s="4" t="s">
        <v>155</v>
      </c>
    </row>
    <row r="5846" spans="1:11" x14ac:dyDescent="0.3">
      <c r="A5846" t="s">
        <v>4</v>
      </c>
      <c r="B5846" t="s">
        <v>5</v>
      </c>
    </row>
    <row r="5847" spans="1:11" x14ac:dyDescent="0.3">
      <c r="A5847" t="s">
        <v>6</v>
      </c>
      <c r="B5847" t="s">
        <v>14</v>
      </c>
    </row>
    <row r="5848" spans="1:11" ht="15.6" x14ac:dyDescent="0.3">
      <c r="A5848" s="1" t="s">
        <v>8</v>
      </c>
    </row>
    <row r="5849" spans="1:11" x14ac:dyDescent="0.3">
      <c r="A5849" t="s">
        <v>9</v>
      </c>
      <c r="B5849" t="s">
        <v>10</v>
      </c>
      <c r="C5849" t="s">
        <v>11</v>
      </c>
      <c r="D5849" t="s">
        <v>6</v>
      </c>
      <c r="E5849" t="s">
        <v>12</v>
      </c>
      <c r="F5849" t="s">
        <v>4</v>
      </c>
      <c r="G5849" t="s">
        <v>85</v>
      </c>
      <c r="H5849" t="s">
        <v>86</v>
      </c>
      <c r="I5849" t="s">
        <v>87</v>
      </c>
      <c r="J5849" t="s">
        <v>46</v>
      </c>
      <c r="K5849" t="s">
        <v>2</v>
      </c>
    </row>
    <row r="5850" spans="1:11" ht="15.6" x14ac:dyDescent="0.3">
      <c r="A5850" s="3" t="s">
        <v>170</v>
      </c>
      <c r="B5850" s="3">
        <v>1</v>
      </c>
      <c r="C5850" t="s">
        <v>29</v>
      </c>
      <c r="D5850" s="3" t="s">
        <v>14</v>
      </c>
      <c r="E5850" s="3"/>
      <c r="F5850" s="3" t="s">
        <v>21</v>
      </c>
      <c r="G5850" s="3"/>
      <c r="H5850" s="3"/>
      <c r="I5850" s="3">
        <v>100</v>
      </c>
      <c r="J5850" s="3" t="s">
        <v>88</v>
      </c>
      <c r="K5850" s="4" t="s">
        <v>155</v>
      </c>
    </row>
    <row r="5851" spans="1:11" x14ac:dyDescent="0.3">
      <c r="A5851" s="3" t="s">
        <v>141</v>
      </c>
      <c r="B5851" s="3">
        <v>1.02</v>
      </c>
      <c r="C5851" t="s">
        <v>29</v>
      </c>
      <c r="D5851" s="3" t="s">
        <v>14</v>
      </c>
      <c r="E5851" s="3"/>
      <c r="F5851" s="3" t="s">
        <v>15</v>
      </c>
      <c r="G5851" s="3"/>
      <c r="H5851" s="3"/>
      <c r="I5851" s="3"/>
      <c r="J5851" s="3"/>
      <c r="K5851" s="3" t="s">
        <v>151</v>
      </c>
    </row>
    <row r="5852" spans="1:11" ht="15.6" x14ac:dyDescent="0.3">
      <c r="A5852" s="4" t="s">
        <v>156</v>
      </c>
      <c r="B5852">
        <f>(0.0028236*0.669)+0.208</f>
        <v>0.2098889884</v>
      </c>
      <c r="C5852" t="s">
        <v>29</v>
      </c>
      <c r="D5852" t="s">
        <v>7</v>
      </c>
      <c r="E5852" s="3"/>
      <c r="F5852" t="s">
        <v>15</v>
      </c>
      <c r="G5852" s="3"/>
      <c r="H5852" s="3"/>
      <c r="I5852" s="3"/>
      <c r="J5852" s="3"/>
      <c r="K5852" s="4" t="s">
        <v>157</v>
      </c>
    </row>
    <row r="5853" spans="1:11" x14ac:dyDescent="0.3">
      <c r="A5853" t="s">
        <v>179</v>
      </c>
      <c r="B5853">
        <f>0.061874*0.669</f>
        <v>4.1393706000000002E-2</v>
      </c>
      <c r="C5853" t="s">
        <v>23</v>
      </c>
      <c r="D5853" t="s">
        <v>17</v>
      </c>
      <c r="E5853" s="3"/>
      <c r="F5853" t="s">
        <v>15</v>
      </c>
      <c r="G5853" s="3"/>
      <c r="H5853" s="3"/>
      <c r="I5853" s="3"/>
      <c r="J5853" s="3"/>
      <c r="K5853" t="s">
        <v>92</v>
      </c>
    </row>
    <row r="5854" spans="1:11" x14ac:dyDescent="0.3">
      <c r="A5854" t="s">
        <v>158</v>
      </c>
      <c r="B5854">
        <f>0.000000034944*0.669</f>
        <v>2.3377536E-8</v>
      </c>
      <c r="C5854" t="s">
        <v>83</v>
      </c>
      <c r="D5854" t="s">
        <v>159</v>
      </c>
      <c r="E5854" s="3"/>
      <c r="F5854" t="s">
        <v>15</v>
      </c>
      <c r="G5854" s="3"/>
      <c r="H5854" s="3"/>
      <c r="I5854" s="3"/>
      <c r="J5854" s="3"/>
      <c r="K5854" t="s">
        <v>160</v>
      </c>
    </row>
    <row r="5855" spans="1:11" x14ac:dyDescent="0.3">
      <c r="A5855" t="s">
        <v>161</v>
      </c>
      <c r="B5855" s="8">
        <v>8.4800000000000005E-8</v>
      </c>
      <c r="C5855" t="s">
        <v>31</v>
      </c>
      <c r="D5855" t="s">
        <v>6</v>
      </c>
      <c r="E5855" s="3"/>
      <c r="F5855" t="s">
        <v>15</v>
      </c>
      <c r="G5855" s="3"/>
      <c r="H5855" s="3"/>
      <c r="I5855" s="3"/>
      <c r="J5855" s="3"/>
      <c r="K5855" t="s">
        <v>162</v>
      </c>
    </row>
    <row r="5856" spans="1:11" x14ac:dyDescent="0.3">
      <c r="A5856" t="s">
        <v>163</v>
      </c>
      <c r="B5856">
        <f>(0.00000521*0.669)+0.000010376</f>
        <v>1.386149E-5</v>
      </c>
      <c r="C5856" s="3"/>
      <c r="D5856" t="s">
        <v>14</v>
      </c>
      <c r="E5856" s="3" t="s">
        <v>18</v>
      </c>
      <c r="F5856" t="s">
        <v>19</v>
      </c>
      <c r="G5856" s="3"/>
      <c r="H5856" s="3"/>
      <c r="I5856" s="3"/>
      <c r="J5856" s="3"/>
      <c r="K5856" s="3"/>
    </row>
    <row r="5857" spans="1:11" x14ac:dyDescent="0.3">
      <c r="A5857" t="s">
        <v>164</v>
      </c>
      <c r="B5857">
        <f>(0.000000000597*0.669)+0.000000004</f>
        <v>4.3993930000000006E-9</v>
      </c>
      <c r="C5857" s="3"/>
      <c r="D5857" t="s">
        <v>14</v>
      </c>
      <c r="E5857" s="3" t="s">
        <v>18</v>
      </c>
      <c r="F5857" t="s">
        <v>19</v>
      </c>
      <c r="G5857" s="3"/>
      <c r="H5857" s="3"/>
      <c r="I5857" s="3"/>
      <c r="J5857" s="3"/>
      <c r="K5857" s="3"/>
    </row>
    <row r="5858" spans="1:11" x14ac:dyDescent="0.3">
      <c r="A5858" t="s">
        <v>165</v>
      </c>
      <c r="B5858">
        <f>(0.00018*0.669)+0.00018</f>
        <v>3.0042000000000003E-4</v>
      </c>
      <c r="C5858" s="3"/>
      <c r="D5858" t="s">
        <v>14</v>
      </c>
      <c r="E5858" s="3" t="s">
        <v>18</v>
      </c>
      <c r="F5858" t="s">
        <v>19</v>
      </c>
      <c r="G5858" s="3"/>
      <c r="H5858" s="3"/>
      <c r="I5858" s="3"/>
      <c r="J5858" s="3"/>
      <c r="K5858" s="3"/>
    </row>
    <row r="5859" spans="1:11" x14ac:dyDescent="0.3">
      <c r="A5859" t="s">
        <v>166</v>
      </c>
      <c r="B5859">
        <f>0.0000018*0.669</f>
        <v>1.2042E-6</v>
      </c>
      <c r="C5859" s="3"/>
      <c r="D5859" t="s">
        <v>14</v>
      </c>
      <c r="E5859" s="3" t="s">
        <v>18</v>
      </c>
      <c r="F5859" t="s">
        <v>19</v>
      </c>
      <c r="G5859" s="3"/>
      <c r="H5859" s="3"/>
      <c r="I5859" s="3"/>
      <c r="J5859" s="3"/>
      <c r="K5859" s="3"/>
    </row>
    <row r="5860" spans="1:11" x14ac:dyDescent="0.3">
      <c r="A5860" s="3"/>
      <c r="B5860" s="6"/>
      <c r="C5860" s="3"/>
      <c r="D5860" s="3"/>
      <c r="E5860" s="3"/>
      <c r="F5860" s="3"/>
      <c r="G5860" s="3"/>
      <c r="H5860" s="3"/>
      <c r="I5860" s="3"/>
      <c r="J5860" s="3"/>
      <c r="K5860" s="3"/>
    </row>
    <row r="5861" spans="1:11" ht="15.6" x14ac:dyDescent="0.3">
      <c r="A5861" s="1" t="s">
        <v>0</v>
      </c>
      <c r="B5861" s="1" t="s">
        <v>171</v>
      </c>
    </row>
    <row r="5862" spans="1:11" x14ac:dyDescent="0.3">
      <c r="A5862" t="s">
        <v>11</v>
      </c>
      <c r="B5862" t="s">
        <v>29</v>
      </c>
    </row>
    <row r="5863" spans="1:11" x14ac:dyDescent="0.3">
      <c r="A5863" t="s">
        <v>1</v>
      </c>
      <c r="B5863">
        <v>1</v>
      </c>
    </row>
    <row r="5864" spans="1:11" ht="15.6" x14ac:dyDescent="0.3">
      <c r="A5864" t="s">
        <v>2</v>
      </c>
      <c r="B5864" s="4" t="s">
        <v>105</v>
      </c>
    </row>
    <row r="5865" spans="1:11" x14ac:dyDescent="0.3">
      <c r="A5865" t="s">
        <v>4</v>
      </c>
      <c r="B5865" t="s">
        <v>5</v>
      </c>
    </row>
    <row r="5866" spans="1:11" x14ac:dyDescent="0.3">
      <c r="A5866" t="s">
        <v>6</v>
      </c>
      <c r="B5866" t="s">
        <v>14</v>
      </c>
    </row>
    <row r="5867" spans="1:11" ht="15.6" x14ac:dyDescent="0.3">
      <c r="A5867" s="1" t="s">
        <v>8</v>
      </c>
    </row>
    <row r="5868" spans="1:11" x14ac:dyDescent="0.3">
      <c r="A5868" t="s">
        <v>9</v>
      </c>
      <c r="B5868" t="s">
        <v>10</v>
      </c>
      <c r="C5868" t="s">
        <v>11</v>
      </c>
      <c r="D5868" t="s">
        <v>6</v>
      </c>
      <c r="E5868" t="s">
        <v>12</v>
      </c>
      <c r="F5868" t="s">
        <v>4</v>
      </c>
      <c r="G5868" t="s">
        <v>85</v>
      </c>
      <c r="H5868" t="s">
        <v>86</v>
      </c>
      <c r="I5868" t="s">
        <v>87</v>
      </c>
      <c r="J5868" t="s">
        <v>46</v>
      </c>
      <c r="K5868" t="s">
        <v>2</v>
      </c>
    </row>
    <row r="5869" spans="1:11" x14ac:dyDescent="0.3">
      <c r="A5869" s="3" t="s">
        <v>171</v>
      </c>
      <c r="B5869" s="3">
        <v>1</v>
      </c>
      <c r="C5869" t="s">
        <v>29</v>
      </c>
      <c r="D5869" s="3" t="s">
        <v>14</v>
      </c>
      <c r="E5869" s="3"/>
      <c r="F5869" s="3" t="s">
        <v>21</v>
      </c>
      <c r="G5869" s="3"/>
      <c r="H5869" s="3"/>
      <c r="I5869" s="3">
        <v>100</v>
      </c>
      <c r="J5869" s="3" t="s">
        <v>88</v>
      </c>
      <c r="K5869" s="3" t="s">
        <v>105</v>
      </c>
    </row>
    <row r="5870" spans="1:11" x14ac:dyDescent="0.3">
      <c r="A5870" s="3" t="s">
        <v>131</v>
      </c>
      <c r="B5870" s="3">
        <v>1.00057</v>
      </c>
      <c r="C5870" t="s">
        <v>29</v>
      </c>
      <c r="D5870" s="3" t="s">
        <v>14</v>
      </c>
      <c r="E5870" s="3"/>
      <c r="F5870" s="3" t="s">
        <v>15</v>
      </c>
      <c r="G5870" s="3"/>
      <c r="H5870" s="3"/>
      <c r="I5870" s="3"/>
      <c r="J5870" s="3"/>
      <c r="K5870" s="3" t="s">
        <v>80</v>
      </c>
    </row>
    <row r="5871" spans="1:11" x14ac:dyDescent="0.3">
      <c r="A5871" t="s">
        <v>54</v>
      </c>
      <c r="B5871" s="3">
        <v>6.7000000000000002E-3</v>
      </c>
      <c r="C5871" t="s">
        <v>29</v>
      </c>
      <c r="D5871" s="3" t="s">
        <v>7</v>
      </c>
      <c r="E5871" s="3"/>
      <c r="F5871" s="3" t="s">
        <v>15</v>
      </c>
      <c r="G5871" s="3"/>
      <c r="H5871" s="3"/>
      <c r="I5871" s="3"/>
      <c r="J5871" s="3"/>
      <c r="K5871" s="3" t="s">
        <v>24</v>
      </c>
    </row>
    <row r="5872" spans="1:11" x14ac:dyDescent="0.3">
      <c r="A5872" s="3" t="s">
        <v>89</v>
      </c>
      <c r="B5872" s="3">
        <v>-1.6799999999999999E-4</v>
      </c>
      <c r="C5872" s="3" t="s">
        <v>83</v>
      </c>
      <c r="D5872" s="3" t="s">
        <v>14</v>
      </c>
      <c r="E5872" s="3"/>
      <c r="F5872" s="3" t="s">
        <v>15</v>
      </c>
      <c r="G5872" s="3"/>
      <c r="H5872" s="3"/>
      <c r="I5872" s="3"/>
      <c r="J5872" s="3"/>
      <c r="K5872" s="3" t="s">
        <v>90</v>
      </c>
    </row>
    <row r="5873" spans="1:11" x14ac:dyDescent="0.3">
      <c r="A5873" s="3" t="s">
        <v>91</v>
      </c>
      <c r="B5873" s="6">
        <v>5.8399999999999999E-4</v>
      </c>
      <c r="C5873" s="3" t="s">
        <v>23</v>
      </c>
      <c r="D5873" s="3" t="s">
        <v>17</v>
      </c>
      <c r="E5873" s="3"/>
      <c r="F5873" s="3" t="s">
        <v>15</v>
      </c>
      <c r="G5873" s="3"/>
      <c r="H5873" s="3"/>
      <c r="I5873" s="3"/>
      <c r="J5873" s="3"/>
      <c r="K5873" s="3" t="s">
        <v>92</v>
      </c>
    </row>
    <row r="5874" spans="1:11" x14ac:dyDescent="0.3">
      <c r="A5874" s="3" t="s">
        <v>93</v>
      </c>
      <c r="B5874" s="6">
        <v>2.5999999999999998E-10</v>
      </c>
      <c r="C5874" s="3" t="s">
        <v>29</v>
      </c>
      <c r="D5874" s="3" t="s">
        <v>6</v>
      </c>
      <c r="E5874" s="3"/>
      <c r="F5874" s="3" t="s">
        <v>15</v>
      </c>
      <c r="G5874" s="3"/>
      <c r="H5874" s="3"/>
      <c r="I5874" s="3"/>
      <c r="J5874" s="3"/>
      <c r="K5874" s="3" t="s">
        <v>94</v>
      </c>
    </row>
    <row r="5875" spans="1:11" x14ac:dyDescent="0.3">
      <c r="A5875" s="3" t="s">
        <v>95</v>
      </c>
      <c r="B5875" s="6">
        <v>-6.2700000000000001E-6</v>
      </c>
      <c r="C5875" s="3" t="s">
        <v>23</v>
      </c>
      <c r="D5875" s="3" t="s">
        <v>14</v>
      </c>
      <c r="E5875" s="3"/>
      <c r="F5875" s="3" t="s">
        <v>15</v>
      </c>
      <c r="G5875" s="3"/>
      <c r="H5875" s="3"/>
      <c r="I5875" s="3"/>
      <c r="J5875" s="3"/>
      <c r="K5875" s="3" t="s">
        <v>96</v>
      </c>
    </row>
    <row r="5876" spans="1:11" x14ac:dyDescent="0.3">
      <c r="A5876" s="3" t="s">
        <v>97</v>
      </c>
      <c r="B5876" s="6">
        <v>-7.4999999999999993E-5</v>
      </c>
      <c r="C5876" s="3" t="s">
        <v>83</v>
      </c>
      <c r="D5876" s="3" t="s">
        <v>39</v>
      </c>
      <c r="E5876" s="3"/>
      <c r="F5876" s="3" t="s">
        <v>15</v>
      </c>
      <c r="G5876" s="3"/>
      <c r="H5876" s="3"/>
      <c r="I5876" s="3"/>
      <c r="J5876" s="3"/>
      <c r="K5876" s="3" t="s">
        <v>98</v>
      </c>
    </row>
    <row r="5877" spans="1:11" x14ac:dyDescent="0.3">
      <c r="A5877" s="3" t="s">
        <v>82</v>
      </c>
      <c r="B5877" s="6">
        <v>6.8900000000000005E-4</v>
      </c>
      <c r="C5877" s="3" t="s">
        <v>83</v>
      </c>
      <c r="D5877" s="3" t="s">
        <v>14</v>
      </c>
      <c r="E5877" s="3"/>
      <c r="F5877" s="3" t="s">
        <v>15</v>
      </c>
      <c r="G5877" s="3"/>
      <c r="H5877" s="3"/>
      <c r="I5877" s="3"/>
      <c r="J5877" s="3"/>
      <c r="K5877" s="3" t="s">
        <v>84</v>
      </c>
    </row>
    <row r="5878" spans="1:11" x14ac:dyDescent="0.3">
      <c r="A5878" s="3" t="s">
        <v>99</v>
      </c>
      <c r="B5878" s="3">
        <v>3.3599999999999998E-2</v>
      </c>
      <c r="C5878" s="3" t="s">
        <v>83</v>
      </c>
      <c r="D5878" s="3" t="s">
        <v>100</v>
      </c>
      <c r="E5878" s="3"/>
      <c r="F5878" s="3" t="s">
        <v>15</v>
      </c>
      <c r="G5878" s="3"/>
      <c r="H5878" s="3"/>
      <c r="I5878" s="3"/>
      <c r="J5878" s="3"/>
      <c r="K5878" s="3" t="s">
        <v>101</v>
      </c>
    </row>
    <row r="5879" spans="1:11" x14ac:dyDescent="0.3">
      <c r="A5879" s="3" t="s">
        <v>102</v>
      </c>
      <c r="B5879" s="3">
        <v>3.2599999999999997E-2</v>
      </c>
      <c r="C5879" s="3" t="s">
        <v>29</v>
      </c>
      <c r="D5879" s="3" t="s">
        <v>100</v>
      </c>
      <c r="E5879" s="3"/>
      <c r="F5879" s="3" t="s">
        <v>15</v>
      </c>
      <c r="G5879" s="3"/>
      <c r="H5879" s="3"/>
      <c r="I5879" s="3"/>
      <c r="J5879" s="3"/>
      <c r="K5879" s="3" t="s">
        <v>103</v>
      </c>
    </row>
    <row r="5880" spans="1:11" x14ac:dyDescent="0.3">
      <c r="A5880" s="3" t="s">
        <v>107</v>
      </c>
      <c r="B5880" s="6">
        <v>-6.8899999999999999E-7</v>
      </c>
      <c r="C5880" s="3" t="s">
        <v>83</v>
      </c>
      <c r="D5880" s="3" t="s">
        <v>39</v>
      </c>
      <c r="E5880" s="3"/>
      <c r="F5880" s="3" t="s">
        <v>15</v>
      </c>
      <c r="G5880" s="3"/>
      <c r="H5880" s="3"/>
      <c r="I5880" s="3"/>
      <c r="J5880" s="3"/>
      <c r="K5880" s="3" t="s">
        <v>104</v>
      </c>
    </row>
    <row r="5881" spans="1:11" ht="15.6" x14ac:dyDescent="0.3">
      <c r="A5881" s="4"/>
      <c r="B5881" s="5"/>
      <c r="G5881" s="4"/>
    </row>
    <row r="5882" spans="1:11" ht="15.6" x14ac:dyDescent="0.3">
      <c r="A5882" s="1" t="s">
        <v>0</v>
      </c>
      <c r="B5882" s="1" t="s">
        <v>172</v>
      </c>
    </row>
    <row r="5883" spans="1:11" x14ac:dyDescent="0.3">
      <c r="A5883" t="s">
        <v>11</v>
      </c>
      <c r="B5883" t="s">
        <v>29</v>
      </c>
    </row>
    <row r="5884" spans="1:11" x14ac:dyDescent="0.3">
      <c r="A5884" t="s">
        <v>1</v>
      </c>
      <c r="B5884">
        <v>1</v>
      </c>
    </row>
    <row r="5885" spans="1:11" ht="15.6" x14ac:dyDescent="0.3">
      <c r="A5885" t="s">
        <v>2</v>
      </c>
      <c r="B5885" s="4" t="s">
        <v>152</v>
      </c>
    </row>
    <row r="5886" spans="1:11" x14ac:dyDescent="0.3">
      <c r="A5886" t="s">
        <v>4</v>
      </c>
      <c r="B5886" t="s">
        <v>5</v>
      </c>
    </row>
    <row r="5887" spans="1:11" x14ac:dyDescent="0.3">
      <c r="A5887" t="s">
        <v>6</v>
      </c>
      <c r="B5887" t="s">
        <v>14</v>
      </c>
    </row>
    <row r="5888" spans="1:11" ht="15.6" x14ac:dyDescent="0.3">
      <c r="A5888" s="1" t="s">
        <v>8</v>
      </c>
    </row>
    <row r="5889" spans="1:11" x14ac:dyDescent="0.3">
      <c r="A5889" t="s">
        <v>9</v>
      </c>
      <c r="B5889" t="s">
        <v>10</v>
      </c>
      <c r="C5889" t="s">
        <v>11</v>
      </c>
      <c r="D5889" t="s">
        <v>6</v>
      </c>
      <c r="E5889" t="s">
        <v>12</v>
      </c>
      <c r="F5889" t="s">
        <v>4</v>
      </c>
      <c r="G5889" t="s">
        <v>85</v>
      </c>
      <c r="H5889" t="s">
        <v>86</v>
      </c>
      <c r="I5889" t="s">
        <v>87</v>
      </c>
      <c r="J5889" t="s">
        <v>46</v>
      </c>
      <c r="K5889" t="s">
        <v>2</v>
      </c>
    </row>
    <row r="5890" spans="1:11" ht="15.6" x14ac:dyDescent="0.3">
      <c r="A5890" s="3" t="s">
        <v>172</v>
      </c>
      <c r="B5890" s="3">
        <v>1</v>
      </c>
      <c r="C5890" t="s">
        <v>29</v>
      </c>
      <c r="D5890" s="3" t="s">
        <v>14</v>
      </c>
      <c r="E5890" s="3"/>
      <c r="F5890" s="3" t="s">
        <v>21</v>
      </c>
      <c r="G5890" s="3"/>
      <c r="H5890" s="3"/>
      <c r="I5890" s="3">
        <v>100</v>
      </c>
      <c r="J5890" s="3" t="s">
        <v>88</v>
      </c>
      <c r="K5890" s="4" t="s">
        <v>152</v>
      </c>
    </row>
    <row r="5891" spans="1:11" x14ac:dyDescent="0.3">
      <c r="A5891" s="3" t="s">
        <v>124</v>
      </c>
      <c r="B5891" s="3">
        <v>1.00057</v>
      </c>
      <c r="C5891" t="s">
        <v>29</v>
      </c>
      <c r="D5891" s="3" t="s">
        <v>14</v>
      </c>
      <c r="E5891" s="3"/>
      <c r="F5891" s="3" t="s">
        <v>15</v>
      </c>
      <c r="G5891" s="3"/>
      <c r="H5891" s="3"/>
      <c r="I5891" s="3"/>
      <c r="J5891" s="3"/>
      <c r="K5891" s="3" t="s">
        <v>149</v>
      </c>
    </row>
    <row r="5892" spans="1:11" x14ac:dyDescent="0.3">
      <c r="A5892" t="s">
        <v>54</v>
      </c>
      <c r="B5892" s="3">
        <v>6.7000000000000002E-3</v>
      </c>
      <c r="C5892" t="s">
        <v>29</v>
      </c>
      <c r="D5892" s="3" t="s">
        <v>7</v>
      </c>
      <c r="E5892" s="3"/>
      <c r="F5892" s="3" t="s">
        <v>15</v>
      </c>
      <c r="G5892" s="3"/>
      <c r="H5892" s="3"/>
      <c r="I5892" s="3"/>
      <c r="J5892" s="3"/>
      <c r="K5892" s="3" t="s">
        <v>24</v>
      </c>
    </row>
    <row r="5893" spans="1:11" x14ac:dyDescent="0.3">
      <c r="A5893" s="3" t="s">
        <v>89</v>
      </c>
      <c r="B5893" s="3">
        <v>-1.6799999999999999E-4</v>
      </c>
      <c r="C5893" s="3" t="s">
        <v>83</v>
      </c>
      <c r="D5893" s="3" t="s">
        <v>14</v>
      </c>
      <c r="E5893" s="3"/>
      <c r="F5893" s="3" t="s">
        <v>15</v>
      </c>
      <c r="G5893" s="3"/>
      <c r="H5893" s="3"/>
      <c r="I5893" s="3"/>
      <c r="J5893" s="3"/>
      <c r="K5893" s="3" t="s">
        <v>90</v>
      </c>
    </row>
    <row r="5894" spans="1:11" x14ac:dyDescent="0.3">
      <c r="A5894" s="3" t="s">
        <v>91</v>
      </c>
      <c r="B5894" s="6">
        <v>5.8399999999999999E-4</v>
      </c>
      <c r="C5894" s="3" t="s">
        <v>23</v>
      </c>
      <c r="D5894" s="3" t="s">
        <v>17</v>
      </c>
      <c r="E5894" s="3"/>
      <c r="F5894" s="3" t="s">
        <v>15</v>
      </c>
      <c r="G5894" s="3"/>
      <c r="H5894" s="3"/>
      <c r="I5894" s="3"/>
      <c r="J5894" s="3"/>
      <c r="K5894" s="3" t="s">
        <v>92</v>
      </c>
    </row>
    <row r="5895" spans="1:11" x14ac:dyDescent="0.3">
      <c r="A5895" s="3" t="s">
        <v>93</v>
      </c>
      <c r="B5895" s="6">
        <v>2.5999999999999998E-10</v>
      </c>
      <c r="C5895" s="3" t="s">
        <v>29</v>
      </c>
      <c r="D5895" s="3" t="s">
        <v>6</v>
      </c>
      <c r="E5895" s="3"/>
      <c r="F5895" s="3" t="s">
        <v>15</v>
      </c>
      <c r="G5895" s="3"/>
      <c r="H5895" s="3"/>
      <c r="I5895" s="3"/>
      <c r="J5895" s="3"/>
      <c r="K5895" s="3" t="s">
        <v>94</v>
      </c>
    </row>
    <row r="5896" spans="1:11" x14ac:dyDescent="0.3">
      <c r="A5896" s="3" t="s">
        <v>95</v>
      </c>
      <c r="B5896" s="6">
        <v>-6.2700000000000001E-6</v>
      </c>
      <c r="C5896" s="3" t="s">
        <v>23</v>
      </c>
      <c r="D5896" s="3" t="s">
        <v>14</v>
      </c>
      <c r="E5896" s="3"/>
      <c r="F5896" s="3" t="s">
        <v>15</v>
      </c>
      <c r="G5896" s="3"/>
      <c r="H5896" s="3"/>
      <c r="I5896" s="3"/>
      <c r="J5896" s="3"/>
      <c r="K5896" s="3" t="s">
        <v>96</v>
      </c>
    </row>
    <row r="5897" spans="1:11" x14ac:dyDescent="0.3">
      <c r="A5897" s="3" t="s">
        <v>97</v>
      </c>
      <c r="B5897" s="6">
        <v>-7.4999999999999993E-5</v>
      </c>
      <c r="C5897" s="3" t="s">
        <v>83</v>
      </c>
      <c r="D5897" s="3" t="s">
        <v>39</v>
      </c>
      <c r="E5897" s="3"/>
      <c r="F5897" s="3" t="s">
        <v>15</v>
      </c>
      <c r="G5897" s="3"/>
      <c r="H5897" s="3"/>
      <c r="I5897" s="3"/>
      <c r="J5897" s="3"/>
      <c r="K5897" s="3" t="s">
        <v>98</v>
      </c>
    </row>
    <row r="5898" spans="1:11" x14ac:dyDescent="0.3">
      <c r="A5898" s="3" t="s">
        <v>82</v>
      </c>
      <c r="B5898" s="6">
        <v>6.8900000000000005E-4</v>
      </c>
      <c r="C5898" s="3" t="s">
        <v>83</v>
      </c>
      <c r="D5898" s="3" t="s">
        <v>14</v>
      </c>
      <c r="E5898" s="3"/>
      <c r="F5898" s="3" t="s">
        <v>15</v>
      </c>
      <c r="G5898" s="3"/>
      <c r="H5898" s="3"/>
      <c r="I5898" s="3"/>
      <c r="J5898" s="3"/>
      <c r="K5898" s="3" t="s">
        <v>84</v>
      </c>
    </row>
    <row r="5899" spans="1:11" x14ac:dyDescent="0.3">
      <c r="A5899" s="3" t="s">
        <v>99</v>
      </c>
      <c r="B5899" s="3">
        <v>3.3599999999999998E-2</v>
      </c>
      <c r="C5899" s="3" t="s">
        <v>83</v>
      </c>
      <c r="D5899" s="3" t="s">
        <v>100</v>
      </c>
      <c r="E5899" s="3"/>
      <c r="F5899" s="3" t="s">
        <v>15</v>
      </c>
      <c r="G5899" s="3"/>
      <c r="H5899" s="3"/>
      <c r="I5899" s="3"/>
      <c r="J5899" s="3"/>
      <c r="K5899" s="3" t="s">
        <v>101</v>
      </c>
    </row>
    <row r="5900" spans="1:11" x14ac:dyDescent="0.3">
      <c r="A5900" s="3" t="s">
        <v>102</v>
      </c>
      <c r="B5900" s="3">
        <v>3.2599999999999997E-2</v>
      </c>
      <c r="C5900" s="3" t="s">
        <v>29</v>
      </c>
      <c r="D5900" s="3" t="s">
        <v>100</v>
      </c>
      <c r="E5900" s="3"/>
      <c r="F5900" s="3" t="s">
        <v>15</v>
      </c>
      <c r="G5900" s="3"/>
      <c r="H5900" s="3"/>
      <c r="I5900" s="3"/>
      <c r="J5900" s="3"/>
      <c r="K5900" s="3" t="s">
        <v>103</v>
      </c>
    </row>
    <row r="5901" spans="1:11" x14ac:dyDescent="0.3">
      <c r="A5901" s="3" t="s">
        <v>107</v>
      </c>
      <c r="B5901" s="6">
        <v>-6.8899999999999999E-7</v>
      </c>
      <c r="C5901" s="3" t="s">
        <v>83</v>
      </c>
      <c r="D5901" s="3" t="s">
        <v>39</v>
      </c>
      <c r="E5901" s="3"/>
      <c r="F5901" s="3" t="s">
        <v>15</v>
      </c>
      <c r="G5901" s="3"/>
      <c r="H5901" s="3"/>
      <c r="I5901" s="3"/>
      <c r="J5901" s="3"/>
      <c r="K5901" s="3" t="s">
        <v>104</v>
      </c>
    </row>
    <row r="5902" spans="1:11" ht="15.6" x14ac:dyDescent="0.3">
      <c r="A5902" s="4"/>
      <c r="B5902" s="5"/>
      <c r="G5902" s="4"/>
    </row>
    <row r="5903" spans="1:11" ht="15.6" x14ac:dyDescent="0.3">
      <c r="A5903" s="1" t="s">
        <v>0</v>
      </c>
      <c r="B5903" s="1" t="s">
        <v>173</v>
      </c>
    </row>
    <row r="5904" spans="1:11" x14ac:dyDescent="0.3">
      <c r="A5904" t="s">
        <v>11</v>
      </c>
      <c r="B5904" t="s">
        <v>29</v>
      </c>
    </row>
    <row r="5905" spans="1:11" x14ac:dyDescent="0.3">
      <c r="A5905" t="s">
        <v>1</v>
      </c>
      <c r="B5905">
        <v>1</v>
      </c>
    </row>
    <row r="5906" spans="1:11" ht="15.6" x14ac:dyDescent="0.3">
      <c r="A5906" t="s">
        <v>2</v>
      </c>
      <c r="B5906" s="4" t="s">
        <v>153</v>
      </c>
    </row>
    <row r="5907" spans="1:11" x14ac:dyDescent="0.3">
      <c r="A5907" t="s">
        <v>4</v>
      </c>
      <c r="B5907" t="s">
        <v>5</v>
      </c>
    </row>
    <row r="5908" spans="1:11" x14ac:dyDescent="0.3">
      <c r="A5908" t="s">
        <v>6</v>
      </c>
      <c r="B5908" t="s">
        <v>14</v>
      </c>
    </row>
    <row r="5909" spans="1:11" ht="15.6" x14ac:dyDescent="0.3">
      <c r="A5909" s="1" t="s">
        <v>8</v>
      </c>
    </row>
    <row r="5910" spans="1:11" x14ac:dyDescent="0.3">
      <c r="A5910" t="s">
        <v>9</v>
      </c>
      <c r="B5910" t="s">
        <v>10</v>
      </c>
      <c r="C5910" t="s">
        <v>11</v>
      </c>
      <c r="D5910" t="s">
        <v>6</v>
      </c>
      <c r="E5910" t="s">
        <v>12</v>
      </c>
      <c r="F5910" t="s">
        <v>4</v>
      </c>
      <c r="G5910" t="s">
        <v>85</v>
      </c>
      <c r="H5910" t="s">
        <v>86</v>
      </c>
      <c r="I5910" t="s">
        <v>87</v>
      </c>
      <c r="J5910" t="s">
        <v>46</v>
      </c>
      <c r="K5910" t="s">
        <v>2</v>
      </c>
    </row>
    <row r="5911" spans="1:11" ht="15.6" x14ac:dyDescent="0.3">
      <c r="A5911" s="3" t="s">
        <v>173</v>
      </c>
      <c r="B5911" s="3">
        <v>1</v>
      </c>
      <c r="C5911" t="s">
        <v>29</v>
      </c>
      <c r="D5911" s="3" t="s">
        <v>14</v>
      </c>
      <c r="E5911" s="3"/>
      <c r="F5911" s="3" t="s">
        <v>21</v>
      </c>
      <c r="G5911" s="3"/>
      <c r="H5911" s="3"/>
      <c r="I5911" s="3">
        <v>100</v>
      </c>
      <c r="J5911" s="3" t="s">
        <v>88</v>
      </c>
      <c r="K5911" s="4" t="s">
        <v>154</v>
      </c>
    </row>
    <row r="5912" spans="1:11" x14ac:dyDescent="0.3">
      <c r="A5912" s="3" t="s">
        <v>133</v>
      </c>
      <c r="B5912" s="3">
        <v>1.00057</v>
      </c>
      <c r="C5912" t="s">
        <v>29</v>
      </c>
      <c r="D5912" s="3" t="s">
        <v>14</v>
      </c>
      <c r="E5912" s="3"/>
      <c r="F5912" s="3" t="s">
        <v>15</v>
      </c>
      <c r="G5912" s="3"/>
      <c r="H5912" s="3"/>
      <c r="I5912" s="3"/>
      <c r="J5912" s="3"/>
      <c r="K5912" s="3" t="s">
        <v>150</v>
      </c>
    </row>
    <row r="5913" spans="1:11" x14ac:dyDescent="0.3">
      <c r="A5913" t="s">
        <v>54</v>
      </c>
      <c r="B5913" s="3">
        <v>6.7000000000000002E-3</v>
      </c>
      <c r="C5913" t="s">
        <v>29</v>
      </c>
      <c r="D5913" s="3" t="s">
        <v>7</v>
      </c>
      <c r="E5913" s="3"/>
      <c r="F5913" s="3" t="s">
        <v>15</v>
      </c>
      <c r="G5913" s="3"/>
      <c r="H5913" s="3"/>
      <c r="I5913" s="3"/>
      <c r="J5913" s="3"/>
      <c r="K5913" s="3" t="s">
        <v>24</v>
      </c>
    </row>
    <row r="5914" spans="1:11" x14ac:dyDescent="0.3">
      <c r="A5914" s="3" t="s">
        <v>89</v>
      </c>
      <c r="B5914" s="3">
        <v>-1.6799999999999999E-4</v>
      </c>
      <c r="C5914" s="3" t="s">
        <v>83</v>
      </c>
      <c r="D5914" s="3" t="s">
        <v>14</v>
      </c>
      <c r="E5914" s="3"/>
      <c r="F5914" s="3" t="s">
        <v>15</v>
      </c>
      <c r="G5914" s="3"/>
      <c r="H5914" s="3"/>
      <c r="I5914" s="3"/>
      <c r="J5914" s="3"/>
      <c r="K5914" s="3" t="s">
        <v>90</v>
      </c>
    </row>
    <row r="5915" spans="1:11" x14ac:dyDescent="0.3">
      <c r="A5915" s="3" t="s">
        <v>91</v>
      </c>
      <c r="B5915" s="6">
        <v>5.8399999999999999E-4</v>
      </c>
      <c r="C5915" s="3" t="s">
        <v>23</v>
      </c>
      <c r="D5915" s="3" t="s">
        <v>17</v>
      </c>
      <c r="E5915" s="3"/>
      <c r="F5915" s="3" t="s">
        <v>15</v>
      </c>
      <c r="G5915" s="3"/>
      <c r="H5915" s="3"/>
      <c r="I5915" s="3"/>
      <c r="J5915" s="3"/>
      <c r="K5915" s="3" t="s">
        <v>92</v>
      </c>
    </row>
    <row r="5916" spans="1:11" x14ac:dyDescent="0.3">
      <c r="A5916" s="3" t="s">
        <v>93</v>
      </c>
      <c r="B5916" s="6">
        <v>2.5999999999999998E-10</v>
      </c>
      <c r="C5916" s="3" t="s">
        <v>29</v>
      </c>
      <c r="D5916" s="3" t="s">
        <v>6</v>
      </c>
      <c r="E5916" s="3"/>
      <c r="F5916" s="3" t="s">
        <v>15</v>
      </c>
      <c r="G5916" s="3"/>
      <c r="H5916" s="3"/>
      <c r="I5916" s="3"/>
      <c r="J5916" s="3"/>
      <c r="K5916" s="3" t="s">
        <v>94</v>
      </c>
    </row>
    <row r="5917" spans="1:11" x14ac:dyDescent="0.3">
      <c r="A5917" s="3" t="s">
        <v>95</v>
      </c>
      <c r="B5917" s="6">
        <v>-6.2700000000000001E-6</v>
      </c>
      <c r="C5917" s="3" t="s">
        <v>23</v>
      </c>
      <c r="D5917" s="3" t="s">
        <v>14</v>
      </c>
      <c r="E5917" s="3"/>
      <c r="F5917" s="3" t="s">
        <v>15</v>
      </c>
      <c r="G5917" s="3"/>
      <c r="H5917" s="3"/>
      <c r="I5917" s="3"/>
      <c r="J5917" s="3"/>
      <c r="K5917" s="3" t="s">
        <v>96</v>
      </c>
    </row>
    <row r="5918" spans="1:11" x14ac:dyDescent="0.3">
      <c r="A5918" s="3" t="s">
        <v>97</v>
      </c>
      <c r="B5918" s="6">
        <v>-7.4999999999999993E-5</v>
      </c>
      <c r="C5918" s="3" t="s">
        <v>83</v>
      </c>
      <c r="D5918" s="3" t="s">
        <v>39</v>
      </c>
      <c r="E5918" s="3"/>
      <c r="F5918" s="3" t="s">
        <v>15</v>
      </c>
      <c r="G5918" s="3"/>
      <c r="H5918" s="3"/>
      <c r="I5918" s="3"/>
      <c r="J5918" s="3"/>
      <c r="K5918" s="3" t="s">
        <v>98</v>
      </c>
    </row>
    <row r="5919" spans="1:11" x14ac:dyDescent="0.3">
      <c r="A5919" s="3" t="s">
        <v>82</v>
      </c>
      <c r="B5919" s="6">
        <v>6.8900000000000005E-4</v>
      </c>
      <c r="C5919" s="3" t="s">
        <v>83</v>
      </c>
      <c r="D5919" s="3" t="s">
        <v>14</v>
      </c>
      <c r="E5919" s="3"/>
      <c r="F5919" s="3" t="s">
        <v>15</v>
      </c>
      <c r="G5919" s="3"/>
      <c r="H5919" s="3"/>
      <c r="I5919" s="3"/>
      <c r="J5919" s="3"/>
      <c r="K5919" s="3" t="s">
        <v>84</v>
      </c>
    </row>
    <row r="5920" spans="1:11" x14ac:dyDescent="0.3">
      <c r="A5920" s="3" t="s">
        <v>99</v>
      </c>
      <c r="B5920" s="3">
        <v>3.3599999999999998E-2</v>
      </c>
      <c r="C5920" s="3" t="s">
        <v>83</v>
      </c>
      <c r="D5920" s="3" t="s">
        <v>100</v>
      </c>
      <c r="E5920" s="3"/>
      <c r="F5920" s="3" t="s">
        <v>15</v>
      </c>
      <c r="G5920" s="3"/>
      <c r="H5920" s="3"/>
      <c r="I5920" s="3"/>
      <c r="J5920" s="3"/>
      <c r="K5920" s="3" t="s">
        <v>101</v>
      </c>
    </row>
    <row r="5921" spans="1:11" x14ac:dyDescent="0.3">
      <c r="A5921" s="3" t="s">
        <v>102</v>
      </c>
      <c r="B5921" s="3">
        <v>3.2599999999999997E-2</v>
      </c>
      <c r="C5921" s="3" t="s">
        <v>29</v>
      </c>
      <c r="D5921" s="3" t="s">
        <v>100</v>
      </c>
      <c r="E5921" s="3"/>
      <c r="F5921" s="3" t="s">
        <v>15</v>
      </c>
      <c r="G5921" s="3"/>
      <c r="H5921" s="3"/>
      <c r="I5921" s="3"/>
      <c r="J5921" s="3"/>
      <c r="K5921" s="3" t="s">
        <v>103</v>
      </c>
    </row>
    <row r="5922" spans="1:11" x14ac:dyDescent="0.3">
      <c r="A5922" s="3" t="s">
        <v>107</v>
      </c>
      <c r="B5922" s="6">
        <v>-6.8899999999999999E-7</v>
      </c>
      <c r="C5922" s="3" t="s">
        <v>83</v>
      </c>
      <c r="D5922" s="3" t="s">
        <v>39</v>
      </c>
      <c r="E5922" s="3"/>
      <c r="F5922" s="3" t="s">
        <v>15</v>
      </c>
      <c r="G5922" s="3"/>
      <c r="H5922" s="3"/>
      <c r="I5922" s="3"/>
      <c r="J5922" s="3"/>
      <c r="K5922" s="3" t="s">
        <v>104</v>
      </c>
    </row>
    <row r="5923" spans="1:11" ht="15.6" x14ac:dyDescent="0.3">
      <c r="A5923" s="4"/>
      <c r="B5923" s="5"/>
      <c r="G5923" s="4"/>
    </row>
    <row r="5924" spans="1:11" ht="15.6" x14ac:dyDescent="0.3">
      <c r="A5924" s="1" t="s">
        <v>0</v>
      </c>
      <c r="B5924" s="1" t="s">
        <v>174</v>
      </c>
    </row>
    <row r="5925" spans="1:11" x14ac:dyDescent="0.3">
      <c r="A5925" t="s">
        <v>11</v>
      </c>
      <c r="B5925" t="s">
        <v>29</v>
      </c>
    </row>
    <row r="5926" spans="1:11" x14ac:dyDescent="0.3">
      <c r="A5926" t="s">
        <v>1</v>
      </c>
      <c r="B5926">
        <v>1</v>
      </c>
    </row>
    <row r="5927" spans="1:11" ht="15.6" x14ac:dyDescent="0.3">
      <c r="A5927" t="s">
        <v>2</v>
      </c>
      <c r="B5927" s="4" t="s">
        <v>106</v>
      </c>
    </row>
    <row r="5928" spans="1:11" x14ac:dyDescent="0.3">
      <c r="A5928" t="s">
        <v>4</v>
      </c>
      <c r="B5928" t="s">
        <v>5</v>
      </c>
    </row>
    <row r="5929" spans="1:11" x14ac:dyDescent="0.3">
      <c r="A5929" t="s">
        <v>6</v>
      </c>
      <c r="B5929" t="s">
        <v>14</v>
      </c>
    </row>
    <row r="5930" spans="1:11" ht="15.6" x14ac:dyDescent="0.3">
      <c r="A5930" s="1" t="s">
        <v>8</v>
      </c>
    </row>
    <row r="5931" spans="1:11" x14ac:dyDescent="0.3">
      <c r="A5931" t="s">
        <v>9</v>
      </c>
      <c r="B5931" t="s">
        <v>10</v>
      </c>
      <c r="C5931" t="s">
        <v>11</v>
      </c>
      <c r="D5931" t="s">
        <v>6</v>
      </c>
      <c r="E5931" t="s">
        <v>12</v>
      </c>
      <c r="F5931" t="s">
        <v>4</v>
      </c>
      <c r="G5931" t="s">
        <v>85</v>
      </c>
      <c r="H5931" t="s">
        <v>86</v>
      </c>
      <c r="I5931" t="s">
        <v>87</v>
      </c>
      <c r="J5931" t="s">
        <v>46</v>
      </c>
      <c r="K5931" t="s">
        <v>2</v>
      </c>
    </row>
    <row r="5932" spans="1:11" x14ac:dyDescent="0.3">
      <c r="A5932" s="3" t="s">
        <v>174</v>
      </c>
      <c r="B5932" s="3">
        <v>1</v>
      </c>
      <c r="C5932" t="s">
        <v>29</v>
      </c>
      <c r="D5932" s="3" t="s">
        <v>14</v>
      </c>
      <c r="E5932" s="3"/>
      <c r="F5932" s="3" t="s">
        <v>21</v>
      </c>
      <c r="G5932" s="3"/>
      <c r="H5932" s="3"/>
      <c r="I5932" s="3">
        <v>100</v>
      </c>
      <c r="J5932" s="3" t="s">
        <v>88</v>
      </c>
      <c r="K5932" s="3" t="s">
        <v>106</v>
      </c>
    </row>
    <row r="5933" spans="1:11" x14ac:dyDescent="0.3">
      <c r="A5933" s="3" t="s">
        <v>130</v>
      </c>
      <c r="B5933" s="3">
        <v>1.00057</v>
      </c>
      <c r="C5933" t="s">
        <v>29</v>
      </c>
      <c r="D5933" s="3" t="s">
        <v>14</v>
      </c>
      <c r="E5933" s="3"/>
      <c r="F5933" s="3" t="s">
        <v>15</v>
      </c>
      <c r="G5933" s="3"/>
      <c r="H5933" s="3"/>
      <c r="I5933" s="3"/>
      <c r="J5933" s="3"/>
      <c r="K5933" s="3" t="s">
        <v>148</v>
      </c>
    </row>
    <row r="5934" spans="1:11" x14ac:dyDescent="0.3">
      <c r="A5934" t="s">
        <v>54</v>
      </c>
      <c r="B5934" s="3">
        <v>6.7000000000000002E-3</v>
      </c>
      <c r="C5934" t="s">
        <v>29</v>
      </c>
      <c r="D5934" s="3" t="s">
        <v>7</v>
      </c>
      <c r="E5934" s="3"/>
      <c r="F5934" s="3" t="s">
        <v>15</v>
      </c>
      <c r="G5934" s="3"/>
      <c r="H5934" s="3"/>
      <c r="I5934" s="3"/>
      <c r="J5934" s="3"/>
      <c r="K5934" s="3" t="s">
        <v>24</v>
      </c>
    </row>
    <row r="5935" spans="1:11" x14ac:dyDescent="0.3">
      <c r="A5935" s="3" t="s">
        <v>89</v>
      </c>
      <c r="B5935" s="3">
        <v>-1.6799999999999999E-4</v>
      </c>
      <c r="C5935" s="3" t="s">
        <v>83</v>
      </c>
      <c r="D5935" s="3" t="s">
        <v>14</v>
      </c>
      <c r="E5935" s="3"/>
      <c r="F5935" s="3" t="s">
        <v>15</v>
      </c>
      <c r="G5935" s="3"/>
      <c r="H5935" s="3"/>
      <c r="I5935" s="3"/>
      <c r="J5935" s="3"/>
      <c r="K5935" s="3" t="s">
        <v>90</v>
      </c>
    </row>
    <row r="5936" spans="1:11" x14ac:dyDescent="0.3">
      <c r="A5936" s="3" t="s">
        <v>91</v>
      </c>
      <c r="B5936" s="6">
        <v>5.8399999999999999E-4</v>
      </c>
      <c r="C5936" s="3" t="s">
        <v>23</v>
      </c>
      <c r="D5936" s="3" t="s">
        <v>17</v>
      </c>
      <c r="E5936" s="3"/>
      <c r="F5936" s="3" t="s">
        <v>15</v>
      </c>
      <c r="G5936" s="3"/>
      <c r="H5936" s="3"/>
      <c r="I5936" s="3"/>
      <c r="J5936" s="3"/>
      <c r="K5936" s="3" t="s">
        <v>92</v>
      </c>
    </row>
    <row r="5937" spans="1:11" x14ac:dyDescent="0.3">
      <c r="A5937" s="3" t="s">
        <v>93</v>
      </c>
      <c r="B5937" s="6">
        <v>2.5999999999999998E-10</v>
      </c>
      <c r="C5937" s="3" t="s">
        <v>29</v>
      </c>
      <c r="D5937" s="3" t="s">
        <v>6</v>
      </c>
      <c r="E5937" s="3"/>
      <c r="F5937" s="3" t="s">
        <v>15</v>
      </c>
      <c r="G5937" s="3"/>
      <c r="H5937" s="3"/>
      <c r="I5937" s="3"/>
      <c r="J5937" s="3"/>
      <c r="K5937" s="3" t="s">
        <v>94</v>
      </c>
    </row>
    <row r="5938" spans="1:11" x14ac:dyDescent="0.3">
      <c r="A5938" s="3" t="s">
        <v>95</v>
      </c>
      <c r="B5938" s="6">
        <v>-6.2700000000000001E-6</v>
      </c>
      <c r="C5938" s="3" t="s">
        <v>23</v>
      </c>
      <c r="D5938" s="3" t="s">
        <v>14</v>
      </c>
      <c r="E5938" s="3"/>
      <c r="F5938" s="3" t="s">
        <v>15</v>
      </c>
      <c r="G5938" s="3"/>
      <c r="H5938" s="3"/>
      <c r="I5938" s="3"/>
      <c r="J5938" s="3"/>
      <c r="K5938" s="3" t="s">
        <v>96</v>
      </c>
    </row>
    <row r="5939" spans="1:11" x14ac:dyDescent="0.3">
      <c r="A5939" s="3" t="s">
        <v>97</v>
      </c>
      <c r="B5939" s="6">
        <v>-7.4999999999999993E-5</v>
      </c>
      <c r="C5939" s="3" t="s">
        <v>83</v>
      </c>
      <c r="D5939" s="3" t="s">
        <v>39</v>
      </c>
      <c r="E5939" s="3"/>
      <c r="F5939" s="3" t="s">
        <v>15</v>
      </c>
      <c r="G5939" s="3"/>
      <c r="H5939" s="3"/>
      <c r="I5939" s="3"/>
      <c r="J5939" s="3"/>
      <c r="K5939" s="3" t="s">
        <v>98</v>
      </c>
    </row>
    <row r="5940" spans="1:11" x14ac:dyDescent="0.3">
      <c r="A5940" s="3" t="s">
        <v>82</v>
      </c>
      <c r="B5940" s="6">
        <v>6.8900000000000005E-4</v>
      </c>
      <c r="C5940" s="3" t="s">
        <v>83</v>
      </c>
      <c r="D5940" s="3" t="s">
        <v>14</v>
      </c>
      <c r="E5940" s="3"/>
      <c r="F5940" s="3" t="s">
        <v>15</v>
      </c>
      <c r="G5940" s="3"/>
      <c r="H5940" s="3"/>
      <c r="I5940" s="3"/>
      <c r="J5940" s="3"/>
      <c r="K5940" s="3" t="s">
        <v>84</v>
      </c>
    </row>
    <row r="5941" spans="1:11" x14ac:dyDescent="0.3">
      <c r="A5941" s="3" t="s">
        <v>99</v>
      </c>
      <c r="B5941" s="3">
        <v>3.3599999999999998E-2</v>
      </c>
      <c r="C5941" s="3" t="s">
        <v>83</v>
      </c>
      <c r="D5941" s="3" t="s">
        <v>100</v>
      </c>
      <c r="E5941" s="3"/>
      <c r="F5941" s="3" t="s">
        <v>15</v>
      </c>
      <c r="G5941" s="3"/>
      <c r="H5941" s="3"/>
      <c r="I5941" s="3"/>
      <c r="J5941" s="3"/>
      <c r="K5941" s="3" t="s">
        <v>101</v>
      </c>
    </row>
    <row r="5942" spans="1:11" x14ac:dyDescent="0.3">
      <c r="A5942" s="3" t="s">
        <v>102</v>
      </c>
      <c r="B5942" s="3">
        <v>3.2599999999999997E-2</v>
      </c>
      <c r="C5942" s="3" t="s">
        <v>29</v>
      </c>
      <c r="D5942" s="3" t="s">
        <v>100</v>
      </c>
      <c r="E5942" s="3"/>
      <c r="F5942" s="3" t="s">
        <v>15</v>
      </c>
      <c r="G5942" s="3"/>
      <c r="H5942" s="3"/>
      <c r="I5942" s="3"/>
      <c r="J5942" s="3"/>
      <c r="K5942" s="3" t="s">
        <v>103</v>
      </c>
    </row>
    <row r="5943" spans="1:11" x14ac:dyDescent="0.3">
      <c r="A5943" s="3" t="s">
        <v>107</v>
      </c>
      <c r="B5943" s="6">
        <v>-6.8899999999999999E-7</v>
      </c>
      <c r="C5943" s="3" t="s">
        <v>83</v>
      </c>
      <c r="D5943" s="3" t="s">
        <v>39</v>
      </c>
      <c r="E5943" s="3"/>
      <c r="F5943" s="3" t="s">
        <v>15</v>
      </c>
      <c r="G5943" s="3"/>
      <c r="H5943" s="3"/>
      <c r="I5943" s="3"/>
      <c r="J5943" s="3"/>
      <c r="K5943" s="3" t="s">
        <v>104</v>
      </c>
    </row>
    <row r="5945" spans="1:11" ht="15.6" x14ac:dyDescent="0.3">
      <c r="A5945" s="1" t="s">
        <v>0</v>
      </c>
      <c r="B5945" s="1" t="s">
        <v>175</v>
      </c>
    </row>
    <row r="5946" spans="1:11" x14ac:dyDescent="0.3">
      <c r="A5946" t="s">
        <v>11</v>
      </c>
      <c r="B5946" t="s">
        <v>29</v>
      </c>
    </row>
    <row r="5947" spans="1:11" x14ac:dyDescent="0.3">
      <c r="A5947" t="s">
        <v>1</v>
      </c>
      <c r="B5947">
        <v>1</v>
      </c>
    </row>
    <row r="5948" spans="1:11" ht="15.6" x14ac:dyDescent="0.3">
      <c r="A5948" t="s">
        <v>2</v>
      </c>
      <c r="B5948" s="4" t="s">
        <v>105</v>
      </c>
    </row>
    <row r="5949" spans="1:11" x14ac:dyDescent="0.3">
      <c r="A5949" t="s">
        <v>4</v>
      </c>
      <c r="B5949" t="s">
        <v>5</v>
      </c>
    </row>
    <row r="5950" spans="1:11" x14ac:dyDescent="0.3">
      <c r="A5950" t="s">
        <v>6</v>
      </c>
      <c r="B5950" t="s">
        <v>14</v>
      </c>
    </row>
    <row r="5951" spans="1:11" ht="15.6" x14ac:dyDescent="0.3">
      <c r="A5951" s="1" t="s">
        <v>8</v>
      </c>
    </row>
    <row r="5952" spans="1:11" x14ac:dyDescent="0.3">
      <c r="A5952" t="s">
        <v>9</v>
      </c>
      <c r="B5952" t="s">
        <v>10</v>
      </c>
      <c r="C5952" t="s">
        <v>11</v>
      </c>
      <c r="D5952" t="s">
        <v>6</v>
      </c>
      <c r="E5952" t="s">
        <v>12</v>
      </c>
      <c r="F5952" t="s">
        <v>4</v>
      </c>
      <c r="G5952" t="s">
        <v>85</v>
      </c>
      <c r="H5952" t="s">
        <v>86</v>
      </c>
      <c r="I5952" t="s">
        <v>87</v>
      </c>
      <c r="J5952" t="s">
        <v>46</v>
      </c>
      <c r="K5952" t="s">
        <v>2</v>
      </c>
    </row>
    <row r="5953" spans="1:11" x14ac:dyDescent="0.3">
      <c r="A5953" s="3" t="s">
        <v>175</v>
      </c>
      <c r="B5953" s="3">
        <v>1</v>
      </c>
      <c r="C5953" t="s">
        <v>29</v>
      </c>
      <c r="D5953" s="3" t="s">
        <v>14</v>
      </c>
      <c r="E5953" s="3"/>
      <c r="F5953" s="3" t="s">
        <v>21</v>
      </c>
      <c r="G5953" s="3"/>
      <c r="H5953" s="3"/>
      <c r="I5953" s="3">
        <v>100</v>
      </c>
      <c r="J5953" s="3" t="s">
        <v>88</v>
      </c>
      <c r="K5953" s="3" t="s">
        <v>105</v>
      </c>
    </row>
    <row r="5954" spans="1:11" x14ac:dyDescent="0.3">
      <c r="A5954" s="3" t="s">
        <v>121</v>
      </c>
      <c r="B5954" s="3">
        <v>1.00057</v>
      </c>
      <c r="C5954" t="s">
        <v>29</v>
      </c>
      <c r="D5954" s="3" t="s">
        <v>14</v>
      </c>
      <c r="E5954" s="3"/>
      <c r="F5954" s="3" t="s">
        <v>15</v>
      </c>
      <c r="G5954" s="3"/>
      <c r="H5954" s="3"/>
      <c r="I5954" s="3"/>
      <c r="J5954" s="3"/>
      <c r="K5954" s="3" t="s">
        <v>80</v>
      </c>
    </row>
    <row r="5955" spans="1:11" x14ac:dyDescent="0.3">
      <c r="A5955" t="s">
        <v>54</v>
      </c>
      <c r="B5955" s="3">
        <v>6.7000000000000002E-3</v>
      </c>
      <c r="C5955" t="s">
        <v>29</v>
      </c>
      <c r="D5955" s="3" t="s">
        <v>7</v>
      </c>
      <c r="E5955" s="3"/>
      <c r="F5955" s="3" t="s">
        <v>15</v>
      </c>
      <c r="G5955" s="3"/>
      <c r="H5955" s="3"/>
      <c r="I5955" s="3"/>
      <c r="J5955" s="3"/>
      <c r="K5955" s="3" t="s">
        <v>24</v>
      </c>
    </row>
    <row r="5956" spans="1:11" x14ac:dyDescent="0.3">
      <c r="A5956" s="3" t="s">
        <v>89</v>
      </c>
      <c r="B5956" s="3">
        <v>-1.6799999999999999E-4</v>
      </c>
      <c r="C5956" s="3" t="s">
        <v>83</v>
      </c>
      <c r="D5956" s="3" t="s">
        <v>14</v>
      </c>
      <c r="E5956" s="3"/>
      <c r="F5956" s="3" t="s">
        <v>15</v>
      </c>
      <c r="G5956" s="3"/>
      <c r="H5956" s="3"/>
      <c r="I5956" s="3"/>
      <c r="J5956" s="3"/>
      <c r="K5956" s="3" t="s">
        <v>90</v>
      </c>
    </row>
    <row r="5957" spans="1:11" x14ac:dyDescent="0.3">
      <c r="A5957" s="3" t="s">
        <v>91</v>
      </c>
      <c r="B5957" s="6">
        <v>5.8399999999999999E-4</v>
      </c>
      <c r="C5957" s="3" t="s">
        <v>23</v>
      </c>
      <c r="D5957" s="3" t="s">
        <v>17</v>
      </c>
      <c r="E5957" s="3"/>
      <c r="F5957" s="3" t="s">
        <v>15</v>
      </c>
      <c r="G5957" s="3"/>
      <c r="H5957" s="3"/>
      <c r="I5957" s="3"/>
      <c r="J5957" s="3"/>
      <c r="K5957" s="3" t="s">
        <v>92</v>
      </c>
    </row>
    <row r="5958" spans="1:11" x14ac:dyDescent="0.3">
      <c r="A5958" s="3" t="s">
        <v>93</v>
      </c>
      <c r="B5958" s="6">
        <v>2.5999999999999998E-10</v>
      </c>
      <c r="C5958" s="3" t="s">
        <v>29</v>
      </c>
      <c r="D5958" s="3" t="s">
        <v>6</v>
      </c>
      <c r="E5958" s="3"/>
      <c r="F5958" s="3" t="s">
        <v>15</v>
      </c>
      <c r="G5958" s="3"/>
      <c r="H5958" s="3"/>
      <c r="I5958" s="3"/>
      <c r="J5958" s="3"/>
      <c r="K5958" s="3" t="s">
        <v>94</v>
      </c>
    </row>
    <row r="5959" spans="1:11" x14ac:dyDescent="0.3">
      <c r="A5959" s="3" t="s">
        <v>95</v>
      </c>
      <c r="B5959" s="6">
        <v>-6.2700000000000001E-6</v>
      </c>
      <c r="C5959" s="3" t="s">
        <v>23</v>
      </c>
      <c r="D5959" s="3" t="s">
        <v>14</v>
      </c>
      <c r="E5959" s="3"/>
      <c r="F5959" s="3" t="s">
        <v>15</v>
      </c>
      <c r="G5959" s="3"/>
      <c r="H5959" s="3"/>
      <c r="I5959" s="3"/>
      <c r="J5959" s="3"/>
      <c r="K5959" s="3" t="s">
        <v>96</v>
      </c>
    </row>
    <row r="5960" spans="1:11" x14ac:dyDescent="0.3">
      <c r="A5960" s="3" t="s">
        <v>97</v>
      </c>
      <c r="B5960" s="6">
        <v>-7.4999999999999993E-5</v>
      </c>
      <c r="C5960" s="3" t="s">
        <v>83</v>
      </c>
      <c r="D5960" s="3" t="s">
        <v>39</v>
      </c>
      <c r="E5960" s="3"/>
      <c r="F5960" s="3" t="s">
        <v>15</v>
      </c>
      <c r="G5960" s="3"/>
      <c r="H5960" s="3"/>
      <c r="I5960" s="3"/>
      <c r="J5960" s="3"/>
      <c r="K5960" s="3" t="s">
        <v>98</v>
      </c>
    </row>
    <row r="5961" spans="1:11" x14ac:dyDescent="0.3">
      <c r="A5961" s="3" t="s">
        <v>82</v>
      </c>
      <c r="B5961" s="6">
        <v>6.8900000000000005E-4</v>
      </c>
      <c r="C5961" s="3" t="s">
        <v>83</v>
      </c>
      <c r="D5961" s="3" t="s">
        <v>14</v>
      </c>
      <c r="E5961" s="3"/>
      <c r="F5961" s="3" t="s">
        <v>15</v>
      </c>
      <c r="G5961" s="3"/>
      <c r="H5961" s="3"/>
      <c r="I5961" s="3"/>
      <c r="J5961" s="3"/>
      <c r="K5961" s="3" t="s">
        <v>84</v>
      </c>
    </row>
    <row r="5962" spans="1:11" x14ac:dyDescent="0.3">
      <c r="A5962" s="3" t="s">
        <v>99</v>
      </c>
      <c r="B5962" s="3">
        <v>3.3599999999999998E-2</v>
      </c>
      <c r="C5962" s="3" t="s">
        <v>83</v>
      </c>
      <c r="D5962" s="3" t="s">
        <v>100</v>
      </c>
      <c r="E5962" s="3"/>
      <c r="F5962" s="3" t="s">
        <v>15</v>
      </c>
      <c r="G5962" s="3"/>
      <c r="H5962" s="3"/>
      <c r="I5962" s="3"/>
      <c r="J5962" s="3"/>
      <c r="K5962" s="3" t="s">
        <v>101</v>
      </c>
    </row>
    <row r="5963" spans="1:11" x14ac:dyDescent="0.3">
      <c r="A5963" s="3" t="s">
        <v>102</v>
      </c>
      <c r="B5963" s="3">
        <v>3.2599999999999997E-2</v>
      </c>
      <c r="C5963" s="3" t="s">
        <v>29</v>
      </c>
      <c r="D5963" s="3" t="s">
        <v>100</v>
      </c>
      <c r="E5963" s="3"/>
      <c r="F5963" s="3" t="s">
        <v>15</v>
      </c>
      <c r="G5963" s="3"/>
      <c r="H5963" s="3"/>
      <c r="I5963" s="3"/>
      <c r="J5963" s="3"/>
      <c r="K5963" s="3" t="s">
        <v>103</v>
      </c>
    </row>
    <row r="5964" spans="1:11" x14ac:dyDescent="0.3">
      <c r="A5964" s="3" t="s">
        <v>107</v>
      </c>
      <c r="B5964" s="6">
        <v>-6.8899999999999999E-7</v>
      </c>
      <c r="C5964" s="3" t="s">
        <v>83</v>
      </c>
      <c r="D5964" s="3" t="s">
        <v>39</v>
      </c>
      <c r="E5964" s="3"/>
      <c r="F5964" s="3" t="s">
        <v>15</v>
      </c>
      <c r="G5964" s="3"/>
      <c r="H5964" s="3"/>
      <c r="I5964" s="3"/>
      <c r="J5964" s="3"/>
      <c r="K5964" s="3" t="s">
        <v>104</v>
      </c>
    </row>
    <row r="5965" spans="1:11" ht="15.6" x14ac:dyDescent="0.3">
      <c r="A5965" s="4"/>
      <c r="B5965" s="5"/>
      <c r="G5965" s="4"/>
    </row>
    <row r="5966" spans="1:11" ht="15.6" x14ac:dyDescent="0.3">
      <c r="A5966" s="1" t="s">
        <v>0</v>
      </c>
      <c r="B5966" s="1" t="s">
        <v>176</v>
      </c>
    </row>
    <row r="5967" spans="1:11" x14ac:dyDescent="0.3">
      <c r="A5967" t="s">
        <v>11</v>
      </c>
      <c r="B5967" t="s">
        <v>29</v>
      </c>
    </row>
    <row r="5968" spans="1:11" x14ac:dyDescent="0.3">
      <c r="A5968" t="s">
        <v>1</v>
      </c>
      <c r="B5968">
        <v>1</v>
      </c>
    </row>
    <row r="5969" spans="1:11" ht="15.6" x14ac:dyDescent="0.3">
      <c r="A5969" t="s">
        <v>2</v>
      </c>
      <c r="B5969" s="4" t="s">
        <v>152</v>
      </c>
    </row>
    <row r="5970" spans="1:11" x14ac:dyDescent="0.3">
      <c r="A5970" t="s">
        <v>4</v>
      </c>
      <c r="B5970" t="s">
        <v>5</v>
      </c>
    </row>
    <row r="5971" spans="1:11" x14ac:dyDescent="0.3">
      <c r="A5971" t="s">
        <v>6</v>
      </c>
      <c r="B5971" t="s">
        <v>14</v>
      </c>
    </row>
    <row r="5972" spans="1:11" ht="15.6" x14ac:dyDescent="0.3">
      <c r="A5972" s="1" t="s">
        <v>8</v>
      </c>
    </row>
    <row r="5973" spans="1:11" x14ac:dyDescent="0.3">
      <c r="A5973" t="s">
        <v>9</v>
      </c>
      <c r="B5973" t="s">
        <v>10</v>
      </c>
      <c r="C5973" t="s">
        <v>11</v>
      </c>
      <c r="D5973" t="s">
        <v>6</v>
      </c>
      <c r="E5973" t="s">
        <v>12</v>
      </c>
      <c r="F5973" t="s">
        <v>4</v>
      </c>
      <c r="G5973" t="s">
        <v>85</v>
      </c>
      <c r="H5973" t="s">
        <v>86</v>
      </c>
      <c r="I5973" t="s">
        <v>87</v>
      </c>
      <c r="J5973" t="s">
        <v>46</v>
      </c>
      <c r="K5973" t="s">
        <v>2</v>
      </c>
    </row>
    <row r="5974" spans="1:11" ht="15.6" x14ac:dyDescent="0.3">
      <c r="A5974" s="3" t="s">
        <v>176</v>
      </c>
      <c r="B5974" s="3">
        <v>1</v>
      </c>
      <c r="C5974" t="s">
        <v>29</v>
      </c>
      <c r="D5974" s="3" t="s">
        <v>14</v>
      </c>
      <c r="E5974" s="3"/>
      <c r="F5974" s="3" t="s">
        <v>21</v>
      </c>
      <c r="G5974" s="3"/>
      <c r="H5974" s="3"/>
      <c r="I5974" s="3">
        <v>100</v>
      </c>
      <c r="J5974" s="3" t="s">
        <v>88</v>
      </c>
      <c r="K5974" s="4" t="s">
        <v>152</v>
      </c>
    </row>
    <row r="5975" spans="1:11" x14ac:dyDescent="0.3">
      <c r="A5975" s="3" t="s">
        <v>124</v>
      </c>
      <c r="B5975" s="3">
        <v>1.00057</v>
      </c>
      <c r="C5975" t="s">
        <v>29</v>
      </c>
      <c r="D5975" s="3" t="s">
        <v>14</v>
      </c>
      <c r="E5975" s="3"/>
      <c r="F5975" s="3" t="s">
        <v>15</v>
      </c>
      <c r="G5975" s="3"/>
      <c r="H5975" s="3"/>
      <c r="I5975" s="3"/>
      <c r="J5975" s="3"/>
      <c r="K5975" s="3" t="s">
        <v>149</v>
      </c>
    </row>
    <row r="5976" spans="1:11" x14ac:dyDescent="0.3">
      <c r="A5976" t="s">
        <v>54</v>
      </c>
      <c r="B5976" s="3">
        <v>6.7000000000000002E-3</v>
      </c>
      <c r="C5976" t="s">
        <v>29</v>
      </c>
      <c r="D5976" s="3" t="s">
        <v>7</v>
      </c>
      <c r="E5976" s="3"/>
      <c r="F5976" s="3" t="s">
        <v>15</v>
      </c>
      <c r="G5976" s="3"/>
      <c r="H5976" s="3"/>
      <c r="I5976" s="3"/>
      <c r="J5976" s="3"/>
      <c r="K5976" s="3" t="s">
        <v>24</v>
      </c>
    </row>
    <row r="5977" spans="1:11" x14ac:dyDescent="0.3">
      <c r="A5977" s="3" t="s">
        <v>89</v>
      </c>
      <c r="B5977" s="3">
        <v>-1.6799999999999999E-4</v>
      </c>
      <c r="C5977" s="3" t="s">
        <v>83</v>
      </c>
      <c r="D5977" s="3" t="s">
        <v>14</v>
      </c>
      <c r="E5977" s="3"/>
      <c r="F5977" s="3" t="s">
        <v>15</v>
      </c>
      <c r="G5977" s="3"/>
      <c r="H5977" s="3"/>
      <c r="I5977" s="3"/>
      <c r="J5977" s="3"/>
      <c r="K5977" s="3" t="s">
        <v>90</v>
      </c>
    </row>
    <row r="5978" spans="1:11" x14ac:dyDescent="0.3">
      <c r="A5978" s="3" t="s">
        <v>91</v>
      </c>
      <c r="B5978" s="6">
        <v>5.8399999999999999E-4</v>
      </c>
      <c r="C5978" s="3" t="s">
        <v>23</v>
      </c>
      <c r="D5978" s="3" t="s">
        <v>17</v>
      </c>
      <c r="E5978" s="3"/>
      <c r="F5978" s="3" t="s">
        <v>15</v>
      </c>
      <c r="G5978" s="3"/>
      <c r="H5978" s="3"/>
      <c r="I5978" s="3"/>
      <c r="J5978" s="3"/>
      <c r="K5978" s="3" t="s">
        <v>92</v>
      </c>
    </row>
    <row r="5979" spans="1:11" x14ac:dyDescent="0.3">
      <c r="A5979" s="3" t="s">
        <v>93</v>
      </c>
      <c r="B5979" s="6">
        <v>2.5999999999999998E-10</v>
      </c>
      <c r="C5979" s="3" t="s">
        <v>29</v>
      </c>
      <c r="D5979" s="3" t="s">
        <v>6</v>
      </c>
      <c r="E5979" s="3"/>
      <c r="F5979" s="3" t="s">
        <v>15</v>
      </c>
      <c r="G5979" s="3"/>
      <c r="H5979" s="3"/>
      <c r="I5979" s="3"/>
      <c r="J5979" s="3"/>
      <c r="K5979" s="3" t="s">
        <v>94</v>
      </c>
    </row>
    <row r="5980" spans="1:11" x14ac:dyDescent="0.3">
      <c r="A5980" s="3" t="s">
        <v>95</v>
      </c>
      <c r="B5980" s="6">
        <v>-6.2700000000000001E-6</v>
      </c>
      <c r="C5980" s="3" t="s">
        <v>23</v>
      </c>
      <c r="D5980" s="3" t="s">
        <v>14</v>
      </c>
      <c r="E5980" s="3"/>
      <c r="F5980" s="3" t="s">
        <v>15</v>
      </c>
      <c r="G5980" s="3"/>
      <c r="H5980" s="3"/>
      <c r="I5980" s="3"/>
      <c r="J5980" s="3"/>
      <c r="K5980" s="3" t="s">
        <v>96</v>
      </c>
    </row>
    <row r="5981" spans="1:11" x14ac:dyDescent="0.3">
      <c r="A5981" s="3" t="s">
        <v>97</v>
      </c>
      <c r="B5981" s="6">
        <v>-7.4999999999999993E-5</v>
      </c>
      <c r="C5981" s="3" t="s">
        <v>83</v>
      </c>
      <c r="D5981" s="3" t="s">
        <v>39</v>
      </c>
      <c r="E5981" s="3"/>
      <c r="F5981" s="3" t="s">
        <v>15</v>
      </c>
      <c r="G5981" s="3"/>
      <c r="H5981" s="3"/>
      <c r="I5981" s="3"/>
      <c r="J5981" s="3"/>
      <c r="K5981" s="3" t="s">
        <v>98</v>
      </c>
    </row>
    <row r="5982" spans="1:11" x14ac:dyDescent="0.3">
      <c r="A5982" s="3" t="s">
        <v>82</v>
      </c>
      <c r="B5982" s="6">
        <v>6.8900000000000005E-4</v>
      </c>
      <c r="C5982" s="3" t="s">
        <v>83</v>
      </c>
      <c r="D5982" s="3" t="s">
        <v>14</v>
      </c>
      <c r="E5982" s="3"/>
      <c r="F5982" s="3" t="s">
        <v>15</v>
      </c>
      <c r="G5982" s="3"/>
      <c r="H5982" s="3"/>
      <c r="I5982" s="3"/>
      <c r="J5982" s="3"/>
      <c r="K5982" s="3" t="s">
        <v>84</v>
      </c>
    </row>
    <row r="5983" spans="1:11" x14ac:dyDescent="0.3">
      <c r="A5983" s="3" t="s">
        <v>99</v>
      </c>
      <c r="B5983" s="3">
        <v>3.3599999999999998E-2</v>
      </c>
      <c r="C5983" s="3" t="s">
        <v>83</v>
      </c>
      <c r="D5983" s="3" t="s">
        <v>100</v>
      </c>
      <c r="E5983" s="3"/>
      <c r="F5983" s="3" t="s">
        <v>15</v>
      </c>
      <c r="G5983" s="3"/>
      <c r="H5983" s="3"/>
      <c r="I5983" s="3"/>
      <c r="J5983" s="3"/>
      <c r="K5983" s="3" t="s">
        <v>101</v>
      </c>
    </row>
    <row r="5984" spans="1:11" x14ac:dyDescent="0.3">
      <c r="A5984" s="3" t="s">
        <v>102</v>
      </c>
      <c r="B5984" s="3">
        <v>3.2599999999999997E-2</v>
      </c>
      <c r="C5984" s="3" t="s">
        <v>29</v>
      </c>
      <c r="D5984" s="3" t="s">
        <v>100</v>
      </c>
      <c r="E5984" s="3"/>
      <c r="F5984" s="3" t="s">
        <v>15</v>
      </c>
      <c r="G5984" s="3"/>
      <c r="H5984" s="3"/>
      <c r="I5984" s="3"/>
      <c r="J5984" s="3"/>
      <c r="K5984" s="3" t="s">
        <v>103</v>
      </c>
    </row>
    <row r="5985" spans="1:11" x14ac:dyDescent="0.3">
      <c r="A5985" s="3" t="s">
        <v>107</v>
      </c>
      <c r="B5985" s="6">
        <v>-6.8899999999999999E-7</v>
      </c>
      <c r="C5985" s="3" t="s">
        <v>83</v>
      </c>
      <c r="D5985" s="3" t="s">
        <v>39</v>
      </c>
      <c r="E5985" s="3"/>
      <c r="F5985" s="3" t="s">
        <v>15</v>
      </c>
      <c r="G5985" s="3"/>
      <c r="H5985" s="3"/>
      <c r="I5985" s="3"/>
      <c r="J5985" s="3"/>
      <c r="K5985" s="3" t="s">
        <v>104</v>
      </c>
    </row>
    <row r="5986" spans="1:11" ht="15.6" x14ac:dyDescent="0.3">
      <c r="A5986" s="4"/>
      <c r="B5986" s="5"/>
      <c r="G5986" s="4"/>
    </row>
    <row r="5987" spans="1:11" ht="15.6" x14ac:dyDescent="0.3">
      <c r="A5987" s="1" t="s">
        <v>0</v>
      </c>
      <c r="B5987" s="1" t="s">
        <v>177</v>
      </c>
    </row>
    <row r="5988" spans="1:11" x14ac:dyDescent="0.3">
      <c r="A5988" t="s">
        <v>11</v>
      </c>
      <c r="B5988" t="s">
        <v>29</v>
      </c>
    </row>
    <row r="5989" spans="1:11" x14ac:dyDescent="0.3">
      <c r="A5989" t="s">
        <v>1</v>
      </c>
      <c r="B5989">
        <v>1</v>
      </c>
    </row>
    <row r="5990" spans="1:11" ht="15.6" x14ac:dyDescent="0.3">
      <c r="A5990" t="s">
        <v>2</v>
      </c>
      <c r="B5990" s="4" t="s">
        <v>153</v>
      </c>
    </row>
    <row r="5991" spans="1:11" x14ac:dyDescent="0.3">
      <c r="A5991" t="s">
        <v>4</v>
      </c>
      <c r="B5991" t="s">
        <v>5</v>
      </c>
    </row>
    <row r="5992" spans="1:11" x14ac:dyDescent="0.3">
      <c r="A5992" t="s">
        <v>6</v>
      </c>
      <c r="B5992" t="s">
        <v>14</v>
      </c>
    </row>
    <row r="5993" spans="1:11" ht="15.6" x14ac:dyDescent="0.3">
      <c r="A5993" s="1" t="s">
        <v>8</v>
      </c>
    </row>
    <row r="5994" spans="1:11" x14ac:dyDescent="0.3">
      <c r="A5994" t="s">
        <v>9</v>
      </c>
      <c r="B5994" t="s">
        <v>10</v>
      </c>
      <c r="C5994" t="s">
        <v>11</v>
      </c>
      <c r="D5994" t="s">
        <v>6</v>
      </c>
      <c r="E5994" t="s">
        <v>12</v>
      </c>
      <c r="F5994" t="s">
        <v>4</v>
      </c>
      <c r="G5994" t="s">
        <v>85</v>
      </c>
      <c r="H5994" t="s">
        <v>86</v>
      </c>
      <c r="I5994" t="s">
        <v>87</v>
      </c>
      <c r="J5994" t="s">
        <v>46</v>
      </c>
      <c r="K5994" t="s">
        <v>2</v>
      </c>
    </row>
    <row r="5995" spans="1:11" ht="15.6" x14ac:dyDescent="0.3">
      <c r="A5995" s="3" t="s">
        <v>177</v>
      </c>
      <c r="B5995" s="3">
        <v>1</v>
      </c>
      <c r="C5995" t="s">
        <v>29</v>
      </c>
      <c r="D5995" s="3" t="s">
        <v>14</v>
      </c>
      <c r="E5995" s="3"/>
      <c r="F5995" s="3" t="s">
        <v>21</v>
      </c>
      <c r="G5995" s="3"/>
      <c r="H5995" s="3"/>
      <c r="I5995" s="3">
        <v>100</v>
      </c>
      <c r="J5995" s="3" t="s">
        <v>88</v>
      </c>
      <c r="K5995" s="4" t="s">
        <v>154</v>
      </c>
    </row>
    <row r="5996" spans="1:11" x14ac:dyDescent="0.3">
      <c r="A5996" s="3" t="s">
        <v>125</v>
      </c>
      <c r="B5996" s="3">
        <v>1.00057</v>
      </c>
      <c r="C5996" t="s">
        <v>29</v>
      </c>
      <c r="D5996" s="3" t="s">
        <v>14</v>
      </c>
      <c r="E5996" s="3"/>
      <c r="F5996" s="3" t="s">
        <v>15</v>
      </c>
      <c r="G5996" s="3"/>
      <c r="H5996" s="3"/>
      <c r="I5996" s="3"/>
      <c r="J5996" s="3"/>
      <c r="K5996" s="3" t="s">
        <v>150</v>
      </c>
    </row>
    <row r="5997" spans="1:11" x14ac:dyDescent="0.3">
      <c r="A5997" t="s">
        <v>54</v>
      </c>
      <c r="B5997" s="3">
        <v>6.7000000000000002E-3</v>
      </c>
      <c r="C5997" t="s">
        <v>29</v>
      </c>
      <c r="D5997" s="3" t="s">
        <v>7</v>
      </c>
      <c r="E5997" s="3"/>
      <c r="F5997" s="3" t="s">
        <v>15</v>
      </c>
      <c r="G5997" s="3"/>
      <c r="H5997" s="3"/>
      <c r="I5997" s="3"/>
      <c r="J5997" s="3"/>
      <c r="K5997" s="3" t="s">
        <v>24</v>
      </c>
    </row>
    <row r="5998" spans="1:11" x14ac:dyDescent="0.3">
      <c r="A5998" s="3" t="s">
        <v>89</v>
      </c>
      <c r="B5998" s="3">
        <v>-1.6799999999999999E-4</v>
      </c>
      <c r="C5998" s="3" t="s">
        <v>83</v>
      </c>
      <c r="D5998" s="3" t="s">
        <v>14</v>
      </c>
      <c r="E5998" s="3"/>
      <c r="F5998" s="3" t="s">
        <v>15</v>
      </c>
      <c r="G5998" s="3"/>
      <c r="H5998" s="3"/>
      <c r="I5998" s="3"/>
      <c r="J5998" s="3"/>
      <c r="K5998" s="3" t="s">
        <v>90</v>
      </c>
    </row>
    <row r="5999" spans="1:11" x14ac:dyDescent="0.3">
      <c r="A5999" s="3" t="s">
        <v>91</v>
      </c>
      <c r="B5999" s="6">
        <v>5.8399999999999999E-4</v>
      </c>
      <c r="C5999" s="3" t="s">
        <v>23</v>
      </c>
      <c r="D5999" s="3" t="s">
        <v>17</v>
      </c>
      <c r="E5999" s="3"/>
      <c r="F5999" s="3" t="s">
        <v>15</v>
      </c>
      <c r="G5999" s="3"/>
      <c r="H5999" s="3"/>
      <c r="I5999" s="3"/>
      <c r="J5999" s="3"/>
      <c r="K5999" s="3" t="s">
        <v>92</v>
      </c>
    </row>
    <row r="6000" spans="1:11" x14ac:dyDescent="0.3">
      <c r="A6000" s="3" t="s">
        <v>93</v>
      </c>
      <c r="B6000" s="6">
        <v>2.5999999999999998E-10</v>
      </c>
      <c r="C6000" s="3" t="s">
        <v>29</v>
      </c>
      <c r="D6000" s="3" t="s">
        <v>6</v>
      </c>
      <c r="E6000" s="3"/>
      <c r="F6000" s="3" t="s">
        <v>15</v>
      </c>
      <c r="G6000" s="3"/>
      <c r="H6000" s="3"/>
      <c r="I6000" s="3"/>
      <c r="J6000" s="3"/>
      <c r="K6000" s="3" t="s">
        <v>94</v>
      </c>
    </row>
    <row r="6001" spans="1:11" x14ac:dyDescent="0.3">
      <c r="A6001" s="3" t="s">
        <v>95</v>
      </c>
      <c r="B6001" s="6">
        <v>-6.2700000000000001E-6</v>
      </c>
      <c r="C6001" s="3" t="s">
        <v>23</v>
      </c>
      <c r="D6001" s="3" t="s">
        <v>14</v>
      </c>
      <c r="E6001" s="3"/>
      <c r="F6001" s="3" t="s">
        <v>15</v>
      </c>
      <c r="G6001" s="3"/>
      <c r="H6001" s="3"/>
      <c r="I6001" s="3"/>
      <c r="J6001" s="3"/>
      <c r="K6001" s="3" t="s">
        <v>96</v>
      </c>
    </row>
    <row r="6002" spans="1:11" x14ac:dyDescent="0.3">
      <c r="A6002" s="3" t="s">
        <v>97</v>
      </c>
      <c r="B6002" s="6">
        <v>-7.4999999999999993E-5</v>
      </c>
      <c r="C6002" s="3" t="s">
        <v>83</v>
      </c>
      <c r="D6002" s="3" t="s">
        <v>39</v>
      </c>
      <c r="E6002" s="3"/>
      <c r="F6002" s="3" t="s">
        <v>15</v>
      </c>
      <c r="G6002" s="3"/>
      <c r="H6002" s="3"/>
      <c r="I6002" s="3"/>
      <c r="J6002" s="3"/>
      <c r="K6002" s="3" t="s">
        <v>98</v>
      </c>
    </row>
    <row r="6003" spans="1:11" x14ac:dyDescent="0.3">
      <c r="A6003" s="3" t="s">
        <v>82</v>
      </c>
      <c r="B6003" s="6">
        <v>6.8900000000000005E-4</v>
      </c>
      <c r="C6003" s="3" t="s">
        <v>83</v>
      </c>
      <c r="D6003" s="3" t="s">
        <v>14</v>
      </c>
      <c r="E6003" s="3"/>
      <c r="F6003" s="3" t="s">
        <v>15</v>
      </c>
      <c r="G6003" s="3"/>
      <c r="H6003" s="3"/>
      <c r="I6003" s="3"/>
      <c r="J6003" s="3"/>
      <c r="K6003" s="3" t="s">
        <v>84</v>
      </c>
    </row>
    <row r="6004" spans="1:11" x14ac:dyDescent="0.3">
      <c r="A6004" s="3" t="s">
        <v>99</v>
      </c>
      <c r="B6004" s="3">
        <v>3.3599999999999998E-2</v>
      </c>
      <c r="C6004" s="3" t="s">
        <v>83</v>
      </c>
      <c r="D6004" s="3" t="s">
        <v>100</v>
      </c>
      <c r="E6004" s="3"/>
      <c r="F6004" s="3" t="s">
        <v>15</v>
      </c>
      <c r="G6004" s="3"/>
      <c r="H6004" s="3"/>
      <c r="I6004" s="3"/>
      <c r="J6004" s="3"/>
      <c r="K6004" s="3" t="s">
        <v>101</v>
      </c>
    </row>
    <row r="6005" spans="1:11" x14ac:dyDescent="0.3">
      <c r="A6005" s="3" t="s">
        <v>102</v>
      </c>
      <c r="B6005" s="3">
        <v>3.2599999999999997E-2</v>
      </c>
      <c r="C6005" s="3" t="s">
        <v>29</v>
      </c>
      <c r="D6005" s="3" t="s">
        <v>100</v>
      </c>
      <c r="E6005" s="3"/>
      <c r="F6005" s="3" t="s">
        <v>15</v>
      </c>
      <c r="G6005" s="3"/>
      <c r="H6005" s="3"/>
      <c r="I6005" s="3"/>
      <c r="J6005" s="3"/>
      <c r="K6005" s="3" t="s">
        <v>103</v>
      </c>
    </row>
    <row r="6006" spans="1:11" x14ac:dyDescent="0.3">
      <c r="A6006" s="3" t="s">
        <v>107</v>
      </c>
      <c r="B6006" s="6">
        <v>-6.8899999999999999E-7</v>
      </c>
      <c r="C6006" s="3" t="s">
        <v>83</v>
      </c>
      <c r="D6006" s="3" t="s">
        <v>39</v>
      </c>
      <c r="E6006" s="3"/>
      <c r="F6006" s="3" t="s">
        <v>15</v>
      </c>
      <c r="G6006" s="3"/>
      <c r="H6006" s="3"/>
      <c r="I6006" s="3"/>
      <c r="J6006" s="3"/>
      <c r="K6006" s="3" t="s">
        <v>104</v>
      </c>
    </row>
    <row r="6007" spans="1:11" ht="15.6" x14ac:dyDescent="0.3">
      <c r="A6007" s="4"/>
      <c r="B6007" s="5"/>
      <c r="G6007" s="4"/>
    </row>
    <row r="6008" spans="1:11" ht="15.6" x14ac:dyDescent="0.3">
      <c r="A6008" s="1" t="s">
        <v>0</v>
      </c>
      <c r="B6008" s="1" t="s">
        <v>178</v>
      </c>
    </row>
    <row r="6009" spans="1:11" x14ac:dyDescent="0.3">
      <c r="A6009" t="s">
        <v>11</v>
      </c>
      <c r="B6009" t="s">
        <v>29</v>
      </c>
    </row>
    <row r="6010" spans="1:11" x14ac:dyDescent="0.3">
      <c r="A6010" t="s">
        <v>1</v>
      </c>
      <c r="B6010">
        <v>1</v>
      </c>
    </row>
    <row r="6011" spans="1:11" ht="15.6" x14ac:dyDescent="0.3">
      <c r="A6011" t="s">
        <v>2</v>
      </c>
      <c r="B6011" s="4" t="s">
        <v>106</v>
      </c>
    </row>
    <row r="6012" spans="1:11" x14ac:dyDescent="0.3">
      <c r="A6012" t="s">
        <v>4</v>
      </c>
      <c r="B6012" t="s">
        <v>5</v>
      </c>
    </row>
    <row r="6013" spans="1:11" x14ac:dyDescent="0.3">
      <c r="A6013" t="s">
        <v>6</v>
      </c>
      <c r="B6013" t="s">
        <v>14</v>
      </c>
    </row>
    <row r="6014" spans="1:11" ht="15.6" x14ac:dyDescent="0.3">
      <c r="A6014" s="1" t="s">
        <v>8</v>
      </c>
    </row>
    <row r="6015" spans="1:11" x14ac:dyDescent="0.3">
      <c r="A6015" t="s">
        <v>9</v>
      </c>
      <c r="B6015" t="s">
        <v>10</v>
      </c>
      <c r="C6015" t="s">
        <v>11</v>
      </c>
      <c r="D6015" t="s">
        <v>6</v>
      </c>
      <c r="E6015" t="s">
        <v>12</v>
      </c>
      <c r="F6015" t="s">
        <v>4</v>
      </c>
      <c r="G6015" t="s">
        <v>85</v>
      </c>
      <c r="H6015" t="s">
        <v>86</v>
      </c>
      <c r="I6015" t="s">
        <v>87</v>
      </c>
      <c r="J6015" t="s">
        <v>46</v>
      </c>
      <c r="K6015" t="s">
        <v>2</v>
      </c>
    </row>
    <row r="6016" spans="1:11" x14ac:dyDescent="0.3">
      <c r="A6016" s="3" t="s">
        <v>178</v>
      </c>
      <c r="B6016" s="3">
        <v>1</v>
      </c>
      <c r="C6016" t="s">
        <v>29</v>
      </c>
      <c r="D6016" s="3" t="s">
        <v>14</v>
      </c>
      <c r="E6016" s="3"/>
      <c r="F6016" s="3" t="s">
        <v>21</v>
      </c>
      <c r="G6016" s="3"/>
      <c r="H6016" s="3"/>
      <c r="I6016" s="3">
        <v>100</v>
      </c>
      <c r="J6016" s="3" t="s">
        <v>88</v>
      </c>
      <c r="K6016" s="3" t="s">
        <v>106</v>
      </c>
    </row>
    <row r="6017" spans="1:11" x14ac:dyDescent="0.3">
      <c r="A6017" s="3" t="s">
        <v>108</v>
      </c>
      <c r="B6017" s="3">
        <v>1.00057</v>
      </c>
      <c r="C6017" t="s">
        <v>29</v>
      </c>
      <c r="D6017" s="3" t="s">
        <v>14</v>
      </c>
      <c r="E6017" s="3"/>
      <c r="F6017" s="3" t="s">
        <v>15</v>
      </c>
      <c r="G6017" s="3"/>
      <c r="H6017" s="3"/>
      <c r="I6017" s="3"/>
      <c r="J6017" s="3"/>
      <c r="K6017" s="3" t="s">
        <v>148</v>
      </c>
    </row>
    <row r="6018" spans="1:11" x14ac:dyDescent="0.3">
      <c r="A6018" t="s">
        <v>54</v>
      </c>
      <c r="B6018" s="3">
        <v>6.7000000000000002E-3</v>
      </c>
      <c r="C6018" t="s">
        <v>29</v>
      </c>
      <c r="D6018" s="3" t="s">
        <v>7</v>
      </c>
      <c r="E6018" s="3"/>
      <c r="F6018" s="3" t="s">
        <v>15</v>
      </c>
      <c r="G6018" s="3"/>
      <c r="H6018" s="3"/>
      <c r="I6018" s="3"/>
      <c r="J6018" s="3"/>
      <c r="K6018" s="3" t="s">
        <v>24</v>
      </c>
    </row>
    <row r="6019" spans="1:11" x14ac:dyDescent="0.3">
      <c r="A6019" s="3" t="s">
        <v>89</v>
      </c>
      <c r="B6019" s="3">
        <v>-1.6799999999999999E-4</v>
      </c>
      <c r="C6019" s="3" t="s">
        <v>83</v>
      </c>
      <c r="D6019" s="3" t="s">
        <v>14</v>
      </c>
      <c r="E6019" s="3"/>
      <c r="F6019" s="3" t="s">
        <v>15</v>
      </c>
      <c r="G6019" s="3"/>
      <c r="H6019" s="3"/>
      <c r="I6019" s="3"/>
      <c r="J6019" s="3"/>
      <c r="K6019" s="3" t="s">
        <v>90</v>
      </c>
    </row>
    <row r="6020" spans="1:11" x14ac:dyDescent="0.3">
      <c r="A6020" s="3" t="s">
        <v>91</v>
      </c>
      <c r="B6020" s="6">
        <v>5.8399999999999999E-4</v>
      </c>
      <c r="C6020" s="3" t="s">
        <v>23</v>
      </c>
      <c r="D6020" s="3" t="s">
        <v>17</v>
      </c>
      <c r="E6020" s="3"/>
      <c r="F6020" s="3" t="s">
        <v>15</v>
      </c>
      <c r="G6020" s="3"/>
      <c r="H6020" s="3"/>
      <c r="I6020" s="3"/>
      <c r="J6020" s="3"/>
      <c r="K6020" s="3" t="s">
        <v>92</v>
      </c>
    </row>
    <row r="6021" spans="1:11" x14ac:dyDescent="0.3">
      <c r="A6021" s="3" t="s">
        <v>93</v>
      </c>
      <c r="B6021" s="6">
        <v>2.5999999999999998E-10</v>
      </c>
      <c r="C6021" s="3" t="s">
        <v>29</v>
      </c>
      <c r="D6021" s="3" t="s">
        <v>6</v>
      </c>
      <c r="E6021" s="3"/>
      <c r="F6021" s="3" t="s">
        <v>15</v>
      </c>
      <c r="G6021" s="3"/>
      <c r="H6021" s="3"/>
      <c r="I6021" s="3"/>
      <c r="J6021" s="3"/>
      <c r="K6021" s="3" t="s">
        <v>94</v>
      </c>
    </row>
    <row r="6022" spans="1:11" x14ac:dyDescent="0.3">
      <c r="A6022" s="3" t="s">
        <v>95</v>
      </c>
      <c r="B6022" s="6">
        <v>-6.2700000000000001E-6</v>
      </c>
      <c r="C6022" s="3" t="s">
        <v>23</v>
      </c>
      <c r="D6022" s="3" t="s">
        <v>14</v>
      </c>
      <c r="E6022" s="3"/>
      <c r="F6022" s="3" t="s">
        <v>15</v>
      </c>
      <c r="G6022" s="3"/>
      <c r="H6022" s="3"/>
      <c r="I6022" s="3"/>
      <c r="J6022" s="3"/>
      <c r="K6022" s="3" t="s">
        <v>96</v>
      </c>
    </row>
    <row r="6023" spans="1:11" x14ac:dyDescent="0.3">
      <c r="A6023" s="3" t="s">
        <v>97</v>
      </c>
      <c r="B6023" s="6">
        <v>-7.4999999999999993E-5</v>
      </c>
      <c r="C6023" s="3" t="s">
        <v>83</v>
      </c>
      <c r="D6023" s="3" t="s">
        <v>39</v>
      </c>
      <c r="E6023" s="3"/>
      <c r="F6023" s="3" t="s">
        <v>15</v>
      </c>
      <c r="G6023" s="3"/>
      <c r="H6023" s="3"/>
      <c r="I6023" s="3"/>
      <c r="J6023" s="3"/>
      <c r="K6023" s="3" t="s">
        <v>98</v>
      </c>
    </row>
    <row r="6024" spans="1:11" x14ac:dyDescent="0.3">
      <c r="A6024" s="3" t="s">
        <v>82</v>
      </c>
      <c r="B6024" s="6">
        <v>6.8900000000000005E-4</v>
      </c>
      <c r="C6024" s="3" t="s">
        <v>83</v>
      </c>
      <c r="D6024" s="3" t="s">
        <v>14</v>
      </c>
      <c r="E6024" s="3"/>
      <c r="F6024" s="3" t="s">
        <v>15</v>
      </c>
      <c r="G6024" s="3"/>
      <c r="H6024" s="3"/>
      <c r="I6024" s="3"/>
      <c r="J6024" s="3"/>
      <c r="K6024" s="3" t="s">
        <v>84</v>
      </c>
    </row>
    <row r="6025" spans="1:11" x14ac:dyDescent="0.3">
      <c r="A6025" s="3" t="s">
        <v>99</v>
      </c>
      <c r="B6025" s="3">
        <v>3.3599999999999998E-2</v>
      </c>
      <c r="C6025" s="3" t="s">
        <v>83</v>
      </c>
      <c r="D6025" s="3" t="s">
        <v>100</v>
      </c>
      <c r="E6025" s="3"/>
      <c r="F6025" s="3" t="s">
        <v>15</v>
      </c>
      <c r="G6025" s="3"/>
      <c r="H6025" s="3"/>
      <c r="I6025" s="3"/>
      <c r="J6025" s="3"/>
      <c r="K6025" s="3" t="s">
        <v>101</v>
      </c>
    </row>
    <row r="6026" spans="1:11" x14ac:dyDescent="0.3">
      <c r="A6026" s="3" t="s">
        <v>102</v>
      </c>
      <c r="B6026" s="3">
        <v>3.2599999999999997E-2</v>
      </c>
      <c r="C6026" s="3" t="s">
        <v>29</v>
      </c>
      <c r="D6026" s="3" t="s">
        <v>100</v>
      </c>
      <c r="E6026" s="3"/>
      <c r="F6026" s="3" t="s">
        <v>15</v>
      </c>
      <c r="G6026" s="3"/>
      <c r="H6026" s="3"/>
      <c r="I6026" s="3"/>
      <c r="J6026" s="3"/>
      <c r="K6026" s="3" t="s">
        <v>103</v>
      </c>
    </row>
    <row r="6027" spans="1:11" x14ac:dyDescent="0.3">
      <c r="A6027" s="3" t="s">
        <v>107</v>
      </c>
      <c r="B6027" s="6">
        <v>-6.8899999999999999E-7</v>
      </c>
      <c r="C6027" s="3" t="s">
        <v>83</v>
      </c>
      <c r="D6027" s="3" t="s">
        <v>39</v>
      </c>
      <c r="E6027" s="3"/>
      <c r="F6027" s="3" t="s">
        <v>15</v>
      </c>
      <c r="G6027" s="3"/>
      <c r="H6027" s="3"/>
      <c r="I6027" s="3"/>
      <c r="J6027" s="3"/>
      <c r="K6027" s="3" t="s">
        <v>104</v>
      </c>
    </row>
    <row r="6030" spans="1:11" x14ac:dyDescent="0.3">
      <c r="A6030" s="2" t="s">
        <v>0</v>
      </c>
      <c r="B6030" s="2" t="s">
        <v>108</v>
      </c>
    </row>
    <row r="6031" spans="1:11" x14ac:dyDescent="0.3">
      <c r="A6031" t="s">
        <v>1</v>
      </c>
      <c r="B6031">
        <v>1</v>
      </c>
    </row>
    <row r="6032" spans="1:11" x14ac:dyDescent="0.3">
      <c r="A6032" t="s">
        <v>2</v>
      </c>
      <c r="B6032" s="3" t="s">
        <v>148</v>
      </c>
    </row>
    <row r="6033" spans="1:9" x14ac:dyDescent="0.3">
      <c r="A6033" t="s">
        <v>4</v>
      </c>
      <c r="B6033" t="s">
        <v>5</v>
      </c>
    </row>
    <row r="6034" spans="1:9" x14ac:dyDescent="0.3">
      <c r="A6034" t="s">
        <v>6</v>
      </c>
      <c r="B6034" t="s">
        <v>14</v>
      </c>
    </row>
    <row r="6035" spans="1:9" x14ac:dyDescent="0.3">
      <c r="A6035" t="s">
        <v>11</v>
      </c>
      <c r="B6035" t="s">
        <v>29</v>
      </c>
    </row>
    <row r="6036" spans="1:9" x14ac:dyDescent="0.3">
      <c r="A6036" t="s">
        <v>46</v>
      </c>
      <c r="B6036" t="s">
        <v>126</v>
      </c>
    </row>
    <row r="6037" spans="1:9" x14ac:dyDescent="0.3">
      <c r="A6037" t="s">
        <v>26</v>
      </c>
      <c r="B6037" s="7" t="s">
        <v>120</v>
      </c>
    </row>
    <row r="6038" spans="1:9" x14ac:dyDescent="0.3">
      <c r="A6038" s="2" t="s">
        <v>8</v>
      </c>
    </row>
    <row r="6039" spans="1:9" x14ac:dyDescent="0.3">
      <c r="A6039" s="2" t="s">
        <v>9</v>
      </c>
      <c r="B6039" s="2" t="s">
        <v>10</v>
      </c>
      <c r="C6039" s="2" t="s">
        <v>11</v>
      </c>
      <c r="D6039" s="2" t="s">
        <v>6</v>
      </c>
      <c r="E6039" s="2" t="s">
        <v>12</v>
      </c>
      <c r="F6039" s="2" t="s">
        <v>4</v>
      </c>
      <c r="G6039" s="2" t="s">
        <v>25</v>
      </c>
      <c r="H6039" s="2" t="s">
        <v>2</v>
      </c>
      <c r="I6039" s="2" t="s">
        <v>46</v>
      </c>
    </row>
    <row r="6040" spans="1:9" x14ac:dyDescent="0.3">
      <c r="A6040" s="3" t="s">
        <v>108</v>
      </c>
      <c r="B6040" s="3">
        <v>1</v>
      </c>
      <c r="C6040" t="s">
        <v>29</v>
      </c>
      <c r="D6040" t="s">
        <v>14</v>
      </c>
      <c r="E6040" s="2"/>
      <c r="F6040" s="3" t="s">
        <v>21</v>
      </c>
      <c r="G6040" t="s">
        <v>81</v>
      </c>
      <c r="H6040" s="3" t="s">
        <v>148</v>
      </c>
    </row>
    <row r="6041" spans="1:9" x14ac:dyDescent="0.3">
      <c r="A6041" t="s">
        <v>13</v>
      </c>
      <c r="B6041" s="5">
        <v>2.4500000000000002</v>
      </c>
      <c r="C6041" t="s">
        <v>29</v>
      </c>
      <c r="D6041" t="s">
        <v>14</v>
      </c>
      <c r="F6041" t="s">
        <v>15</v>
      </c>
      <c r="G6041" t="s">
        <v>81</v>
      </c>
      <c r="H6041" t="s">
        <v>16</v>
      </c>
    </row>
    <row r="6042" spans="1:9" x14ac:dyDescent="0.3">
      <c r="A6042" t="s">
        <v>78</v>
      </c>
      <c r="B6042" s="5">
        <v>0.86</v>
      </c>
      <c r="D6042" t="s">
        <v>14</v>
      </c>
      <c r="E6042" t="s">
        <v>18</v>
      </c>
      <c r="F6042" t="s">
        <v>19</v>
      </c>
      <c r="G6042" t="s">
        <v>27</v>
      </c>
      <c r="I6042" t="s">
        <v>110</v>
      </c>
    </row>
    <row r="6043" spans="1:9" x14ac:dyDescent="0.3">
      <c r="A6043" t="s">
        <v>109</v>
      </c>
      <c r="B6043" s="5">
        <f>(2.79*10)/1000*B6041</f>
        <v>6.8354999999999999E-2</v>
      </c>
      <c r="C6043" t="s">
        <v>29</v>
      </c>
      <c r="D6043" t="s">
        <v>17</v>
      </c>
      <c r="F6043" t="s">
        <v>15</v>
      </c>
      <c r="G6043" t="s">
        <v>28</v>
      </c>
      <c r="H6043" t="s">
        <v>52</v>
      </c>
      <c r="I6043" t="s">
        <v>111</v>
      </c>
    </row>
    <row r="6044" spans="1:9" x14ac:dyDescent="0.3">
      <c r="A6044" t="s">
        <v>54</v>
      </c>
      <c r="B6044" s="5">
        <f>30/1000*B6041</f>
        <v>7.3499999999999996E-2</v>
      </c>
      <c r="C6044" t="s">
        <v>29</v>
      </c>
      <c r="D6044" t="s">
        <v>7</v>
      </c>
      <c r="F6044" t="s">
        <v>15</v>
      </c>
      <c r="G6044" t="s">
        <v>28</v>
      </c>
      <c r="H6044" t="s">
        <v>24</v>
      </c>
    </row>
    <row r="6045" spans="1:9" x14ac:dyDescent="0.3">
      <c r="A6045" t="s">
        <v>82</v>
      </c>
      <c r="B6045" s="5">
        <f>12000/1000*B6041</f>
        <v>29.400000000000002</v>
      </c>
      <c r="C6045" t="s">
        <v>83</v>
      </c>
      <c r="D6045" t="s">
        <v>14</v>
      </c>
      <c r="F6045" t="s">
        <v>15</v>
      </c>
      <c r="G6045" t="s">
        <v>28</v>
      </c>
      <c r="H6045" t="s">
        <v>84</v>
      </c>
      <c r="I6045" t="s">
        <v>113</v>
      </c>
    </row>
    <row r="6046" spans="1:9" x14ac:dyDescent="0.3">
      <c r="A6046" t="s">
        <v>112</v>
      </c>
      <c r="B6046" s="5">
        <f>50/1000*B6041</f>
        <v>0.12250000000000001</v>
      </c>
      <c r="C6046" t="s">
        <v>83</v>
      </c>
      <c r="D6046" t="s">
        <v>14</v>
      </c>
      <c r="F6046" t="s">
        <v>15</v>
      </c>
      <c r="G6046" t="s">
        <v>28</v>
      </c>
      <c r="H6046" t="s">
        <v>115</v>
      </c>
      <c r="I6046" t="s">
        <v>114</v>
      </c>
    </row>
    <row r="6047" spans="1:9" ht="15.6" x14ac:dyDescent="0.3">
      <c r="A6047" s="4" t="s">
        <v>62</v>
      </c>
      <c r="B6047" s="5">
        <f>4/1000*B6041</f>
        <v>9.8000000000000014E-3</v>
      </c>
      <c r="C6047" t="s">
        <v>29</v>
      </c>
      <c r="D6047" t="s">
        <v>14</v>
      </c>
      <c r="F6047" t="s">
        <v>15</v>
      </c>
      <c r="G6047" t="s">
        <v>28</v>
      </c>
      <c r="H6047" s="4" t="s">
        <v>62</v>
      </c>
      <c r="I6047" t="s">
        <v>116</v>
      </c>
    </row>
    <row r="6048" spans="1:9" x14ac:dyDescent="0.3">
      <c r="A6048" t="s">
        <v>117</v>
      </c>
      <c r="B6048" s="5">
        <f>45*1.25/1000*B6041</f>
        <v>0.1378125</v>
      </c>
      <c r="C6048" t="s">
        <v>29</v>
      </c>
      <c r="D6048" t="s">
        <v>14</v>
      </c>
      <c r="F6048" t="s">
        <v>15</v>
      </c>
      <c r="G6048" t="s">
        <v>28</v>
      </c>
      <c r="H6048" t="s">
        <v>118</v>
      </c>
      <c r="I6048" t="s">
        <v>119</v>
      </c>
    </row>
    <row r="6050" spans="1:9" x14ac:dyDescent="0.3">
      <c r="A6050" s="2" t="s">
        <v>0</v>
      </c>
      <c r="B6050" s="2" t="s">
        <v>121</v>
      </c>
    </row>
    <row r="6051" spans="1:9" x14ac:dyDescent="0.3">
      <c r="A6051" t="s">
        <v>1</v>
      </c>
      <c r="B6051">
        <v>1</v>
      </c>
    </row>
    <row r="6052" spans="1:9" x14ac:dyDescent="0.3">
      <c r="A6052" t="s">
        <v>2</v>
      </c>
      <c r="B6052" s="3" t="s">
        <v>80</v>
      </c>
    </row>
    <row r="6053" spans="1:9" x14ac:dyDescent="0.3">
      <c r="A6053" t="s">
        <v>4</v>
      </c>
      <c r="B6053" t="s">
        <v>5</v>
      </c>
    </row>
    <row r="6054" spans="1:9" x14ac:dyDescent="0.3">
      <c r="A6054" t="s">
        <v>6</v>
      </c>
      <c r="B6054" t="s">
        <v>14</v>
      </c>
    </row>
    <row r="6055" spans="1:9" x14ac:dyDescent="0.3">
      <c r="A6055" t="s">
        <v>11</v>
      </c>
      <c r="B6055" t="s">
        <v>29</v>
      </c>
    </row>
    <row r="6056" spans="1:9" x14ac:dyDescent="0.3">
      <c r="A6056" t="s">
        <v>46</v>
      </c>
      <c r="B6056" t="s">
        <v>127</v>
      </c>
    </row>
    <row r="6057" spans="1:9" x14ac:dyDescent="0.3">
      <c r="A6057" t="s">
        <v>26</v>
      </c>
      <c r="B6057" s="7" t="s">
        <v>120</v>
      </c>
    </row>
    <row r="6058" spans="1:9" x14ac:dyDescent="0.3">
      <c r="A6058" s="2" t="s">
        <v>8</v>
      </c>
    </row>
    <row r="6059" spans="1:9" x14ac:dyDescent="0.3">
      <c r="A6059" s="2" t="s">
        <v>9</v>
      </c>
      <c r="B6059" s="2" t="s">
        <v>10</v>
      </c>
      <c r="C6059" s="2" t="s">
        <v>11</v>
      </c>
      <c r="D6059" s="2" t="s">
        <v>6</v>
      </c>
      <c r="E6059" s="2" t="s">
        <v>12</v>
      </c>
      <c r="F6059" s="2" t="s">
        <v>4</v>
      </c>
      <c r="G6059" s="2" t="s">
        <v>25</v>
      </c>
      <c r="H6059" s="2" t="s">
        <v>2</v>
      </c>
      <c r="I6059" s="2" t="s">
        <v>46</v>
      </c>
    </row>
    <row r="6060" spans="1:9" x14ac:dyDescent="0.3">
      <c r="A6060" s="3" t="s">
        <v>121</v>
      </c>
      <c r="B6060" s="3">
        <v>1</v>
      </c>
      <c r="C6060" t="s">
        <v>29</v>
      </c>
      <c r="D6060" t="s">
        <v>14</v>
      </c>
      <c r="E6060" s="2"/>
      <c r="F6060" s="3" t="s">
        <v>21</v>
      </c>
      <c r="G6060" t="s">
        <v>81</v>
      </c>
      <c r="H6060" s="3" t="s">
        <v>80</v>
      </c>
    </row>
    <row r="6061" spans="1:9" x14ac:dyDescent="0.3">
      <c r="A6061" t="s">
        <v>13</v>
      </c>
      <c r="B6061" s="5">
        <v>2.34</v>
      </c>
      <c r="C6061" t="s">
        <v>29</v>
      </c>
      <c r="D6061" t="s">
        <v>14</v>
      </c>
      <c r="F6061" t="s">
        <v>15</v>
      </c>
      <c r="G6061" t="s">
        <v>81</v>
      </c>
      <c r="H6061" t="s">
        <v>16</v>
      </c>
    </row>
    <row r="6062" spans="1:9" x14ac:dyDescent="0.3">
      <c r="A6062" t="s">
        <v>78</v>
      </c>
      <c r="B6062" s="5">
        <v>0.46</v>
      </c>
      <c r="D6062" t="s">
        <v>14</v>
      </c>
      <c r="E6062" t="s">
        <v>18</v>
      </c>
      <c r="F6062" t="s">
        <v>19</v>
      </c>
      <c r="G6062" t="s">
        <v>27</v>
      </c>
      <c r="I6062" t="s">
        <v>110</v>
      </c>
    </row>
    <row r="6063" spans="1:9" x14ac:dyDescent="0.3">
      <c r="A6063" t="s">
        <v>109</v>
      </c>
      <c r="B6063" s="5">
        <f>(2.79*10)/1000*B6061</f>
        <v>6.5285999999999997E-2</v>
      </c>
      <c r="C6063" t="s">
        <v>29</v>
      </c>
      <c r="D6063" t="s">
        <v>17</v>
      </c>
      <c r="F6063" t="s">
        <v>15</v>
      </c>
      <c r="G6063" t="s">
        <v>28</v>
      </c>
      <c r="H6063" t="s">
        <v>52</v>
      </c>
      <c r="I6063" t="s">
        <v>111</v>
      </c>
    </row>
    <row r="6064" spans="1:9" x14ac:dyDescent="0.3">
      <c r="A6064" t="s">
        <v>54</v>
      </c>
      <c r="B6064" s="5">
        <f>30/1000*B6061</f>
        <v>7.0199999999999999E-2</v>
      </c>
      <c r="C6064" t="s">
        <v>29</v>
      </c>
      <c r="D6064" t="s">
        <v>7</v>
      </c>
      <c r="F6064" t="s">
        <v>15</v>
      </c>
      <c r="G6064" t="s">
        <v>28</v>
      </c>
      <c r="H6064" t="s">
        <v>24</v>
      </c>
    </row>
    <row r="6065" spans="1:9" x14ac:dyDescent="0.3">
      <c r="A6065" t="s">
        <v>82</v>
      </c>
      <c r="B6065" s="5">
        <f>12000/1000*B6061</f>
        <v>28.08</v>
      </c>
      <c r="C6065" t="s">
        <v>83</v>
      </c>
      <c r="D6065" t="s">
        <v>14</v>
      </c>
      <c r="F6065" t="s">
        <v>15</v>
      </c>
      <c r="G6065" t="s">
        <v>28</v>
      </c>
      <c r="H6065" t="s">
        <v>84</v>
      </c>
      <c r="I6065" t="s">
        <v>113</v>
      </c>
    </row>
    <row r="6066" spans="1:9" x14ac:dyDescent="0.3">
      <c r="A6066" t="s">
        <v>112</v>
      </c>
      <c r="B6066" s="5">
        <f>50/1000*B6061</f>
        <v>0.11699999999999999</v>
      </c>
      <c r="C6066" t="s">
        <v>83</v>
      </c>
      <c r="D6066" t="s">
        <v>14</v>
      </c>
      <c r="F6066" t="s">
        <v>15</v>
      </c>
      <c r="G6066" t="s">
        <v>28</v>
      </c>
      <c r="H6066" t="s">
        <v>115</v>
      </c>
      <c r="I6066" t="s">
        <v>114</v>
      </c>
    </row>
    <row r="6067" spans="1:9" ht="15.6" x14ac:dyDescent="0.3">
      <c r="A6067" s="4" t="s">
        <v>62</v>
      </c>
      <c r="B6067" s="5">
        <f>4/1000*B6061</f>
        <v>9.3600000000000003E-3</v>
      </c>
      <c r="C6067" t="s">
        <v>29</v>
      </c>
      <c r="D6067" t="s">
        <v>14</v>
      </c>
      <c r="F6067" t="s">
        <v>15</v>
      </c>
      <c r="G6067" t="s">
        <v>28</v>
      </c>
      <c r="H6067" s="4" t="s">
        <v>62</v>
      </c>
      <c r="I6067" t="s">
        <v>122</v>
      </c>
    </row>
    <row r="6068" spans="1:9" x14ac:dyDescent="0.3">
      <c r="A6068" t="s">
        <v>117</v>
      </c>
      <c r="B6068" s="5">
        <f>45*1.25/1000*B6061</f>
        <v>0.13162499999999999</v>
      </c>
      <c r="C6068" t="s">
        <v>29</v>
      </c>
      <c r="D6068" t="s">
        <v>14</v>
      </c>
      <c r="F6068" t="s">
        <v>15</v>
      </c>
      <c r="G6068" t="s">
        <v>28</v>
      </c>
      <c r="H6068" t="s">
        <v>118</v>
      </c>
      <c r="I6068" t="s">
        <v>123</v>
      </c>
    </row>
    <row r="6069" spans="1:9" x14ac:dyDescent="0.3">
      <c r="B6069" s="5"/>
    </row>
    <row r="6070" spans="1:9" x14ac:dyDescent="0.3">
      <c r="A6070" s="2" t="s">
        <v>0</v>
      </c>
      <c r="B6070" s="2" t="s">
        <v>124</v>
      </c>
    </row>
    <row r="6071" spans="1:9" x14ac:dyDescent="0.3">
      <c r="A6071" t="s">
        <v>1</v>
      </c>
      <c r="B6071">
        <v>1</v>
      </c>
    </row>
    <row r="6072" spans="1:9" x14ac:dyDescent="0.3">
      <c r="A6072" t="s">
        <v>2</v>
      </c>
      <c r="B6072" s="3" t="s">
        <v>149</v>
      </c>
    </row>
    <row r="6073" spans="1:9" x14ac:dyDescent="0.3">
      <c r="A6073" t="s">
        <v>4</v>
      </c>
      <c r="B6073" t="s">
        <v>5</v>
      </c>
    </row>
    <row r="6074" spans="1:9" x14ac:dyDescent="0.3">
      <c r="A6074" t="s">
        <v>6</v>
      </c>
      <c r="B6074" t="s">
        <v>14</v>
      </c>
    </row>
    <row r="6075" spans="1:9" x14ac:dyDescent="0.3">
      <c r="A6075" t="s">
        <v>11</v>
      </c>
      <c r="B6075" t="s">
        <v>29</v>
      </c>
    </row>
    <row r="6076" spans="1:9" x14ac:dyDescent="0.3">
      <c r="A6076" t="s">
        <v>46</v>
      </c>
      <c r="B6076" t="s">
        <v>128</v>
      </c>
    </row>
    <row r="6077" spans="1:9" x14ac:dyDescent="0.3">
      <c r="A6077" t="s">
        <v>26</v>
      </c>
      <c r="B6077" s="7" t="s">
        <v>120</v>
      </c>
    </row>
    <row r="6078" spans="1:9" x14ac:dyDescent="0.3">
      <c r="A6078" s="2" t="s">
        <v>8</v>
      </c>
    </row>
    <row r="6079" spans="1:9" x14ac:dyDescent="0.3">
      <c r="A6079" s="2" t="s">
        <v>9</v>
      </c>
      <c r="B6079" s="2" t="s">
        <v>10</v>
      </c>
      <c r="C6079" s="2" t="s">
        <v>11</v>
      </c>
      <c r="D6079" s="2" t="s">
        <v>6</v>
      </c>
      <c r="E6079" s="2" t="s">
        <v>12</v>
      </c>
      <c r="F6079" s="2" t="s">
        <v>4</v>
      </c>
      <c r="G6079" s="2" t="s">
        <v>25</v>
      </c>
      <c r="H6079" s="2" t="s">
        <v>2</v>
      </c>
      <c r="I6079" s="2" t="s">
        <v>46</v>
      </c>
    </row>
    <row r="6080" spans="1:9" x14ac:dyDescent="0.3">
      <c r="A6080" s="3" t="s">
        <v>124</v>
      </c>
      <c r="B6080" s="3">
        <v>1</v>
      </c>
      <c r="C6080" t="s">
        <v>29</v>
      </c>
      <c r="D6080" t="s">
        <v>14</v>
      </c>
      <c r="E6080" s="2"/>
      <c r="F6080" s="3" t="s">
        <v>21</v>
      </c>
      <c r="G6080" t="s">
        <v>81</v>
      </c>
      <c r="H6080" s="3" t="s">
        <v>149</v>
      </c>
    </row>
    <row r="6081" spans="1:9" x14ac:dyDescent="0.3">
      <c r="A6081" t="s">
        <v>13</v>
      </c>
      <c r="B6081" s="5">
        <v>2.29</v>
      </c>
      <c r="C6081" t="s">
        <v>29</v>
      </c>
      <c r="D6081" t="s">
        <v>14</v>
      </c>
      <c r="F6081" t="s">
        <v>15</v>
      </c>
      <c r="G6081" t="s">
        <v>81</v>
      </c>
      <c r="H6081" t="s">
        <v>16</v>
      </c>
    </row>
    <row r="6082" spans="1:9" x14ac:dyDescent="0.3">
      <c r="A6082" t="s">
        <v>78</v>
      </c>
      <c r="B6082" s="5">
        <v>0.43</v>
      </c>
      <c r="D6082" t="s">
        <v>14</v>
      </c>
      <c r="E6082" t="s">
        <v>18</v>
      </c>
      <c r="F6082" t="s">
        <v>19</v>
      </c>
      <c r="G6082" t="s">
        <v>27</v>
      </c>
      <c r="I6082" t="s">
        <v>110</v>
      </c>
    </row>
    <row r="6083" spans="1:9" x14ac:dyDescent="0.3">
      <c r="A6083" t="s">
        <v>109</v>
      </c>
      <c r="B6083" s="5">
        <f>(2.79*10)/1000*B6081</f>
        <v>6.3890999999999989E-2</v>
      </c>
      <c r="C6083" t="s">
        <v>29</v>
      </c>
      <c r="D6083" t="s">
        <v>17</v>
      </c>
      <c r="F6083" t="s">
        <v>15</v>
      </c>
      <c r="G6083" t="s">
        <v>28</v>
      </c>
      <c r="H6083" t="s">
        <v>52</v>
      </c>
      <c r="I6083" t="s">
        <v>111</v>
      </c>
    </row>
    <row r="6084" spans="1:9" x14ac:dyDescent="0.3">
      <c r="A6084" t="s">
        <v>54</v>
      </c>
      <c r="B6084" s="5">
        <f>30/1000*B6081</f>
        <v>6.8699999999999997E-2</v>
      </c>
      <c r="C6084" t="s">
        <v>29</v>
      </c>
      <c r="D6084" t="s">
        <v>7</v>
      </c>
      <c r="F6084" t="s">
        <v>15</v>
      </c>
      <c r="G6084" t="s">
        <v>28</v>
      </c>
      <c r="H6084" t="s">
        <v>24</v>
      </c>
    </row>
    <row r="6085" spans="1:9" x14ac:dyDescent="0.3">
      <c r="A6085" t="s">
        <v>82</v>
      </c>
      <c r="B6085" s="5">
        <f>12000/1000*B6081</f>
        <v>27.48</v>
      </c>
      <c r="C6085" t="s">
        <v>83</v>
      </c>
      <c r="D6085" t="s">
        <v>14</v>
      </c>
      <c r="F6085" t="s">
        <v>15</v>
      </c>
      <c r="G6085" t="s">
        <v>28</v>
      </c>
      <c r="H6085" t="s">
        <v>84</v>
      </c>
      <c r="I6085" t="s">
        <v>113</v>
      </c>
    </row>
    <row r="6086" spans="1:9" x14ac:dyDescent="0.3">
      <c r="A6086" t="s">
        <v>112</v>
      </c>
      <c r="B6086" s="5">
        <f>50/1000*B6081</f>
        <v>0.1145</v>
      </c>
      <c r="C6086" t="s">
        <v>83</v>
      </c>
      <c r="D6086" t="s">
        <v>14</v>
      </c>
      <c r="F6086" t="s">
        <v>15</v>
      </c>
      <c r="G6086" t="s">
        <v>28</v>
      </c>
      <c r="H6086" t="s">
        <v>115</v>
      </c>
      <c r="I6086" t="s">
        <v>114</v>
      </c>
    </row>
    <row r="6087" spans="1:9" ht="15.6" x14ac:dyDescent="0.3">
      <c r="A6087" s="4" t="s">
        <v>62</v>
      </c>
      <c r="B6087" s="5">
        <f>4/1000*B6081</f>
        <v>9.1599999999999997E-3</v>
      </c>
      <c r="C6087" t="s">
        <v>29</v>
      </c>
      <c r="D6087" t="s">
        <v>14</v>
      </c>
      <c r="F6087" t="s">
        <v>15</v>
      </c>
      <c r="G6087" t="s">
        <v>28</v>
      </c>
      <c r="H6087" s="4" t="s">
        <v>62</v>
      </c>
      <c r="I6087" t="s">
        <v>122</v>
      </c>
    </row>
    <row r="6088" spans="1:9" x14ac:dyDescent="0.3">
      <c r="A6088" t="s">
        <v>117</v>
      </c>
      <c r="B6088" s="5">
        <f>45*1.25/1000*B6081</f>
        <v>0.1288125</v>
      </c>
      <c r="C6088" t="s">
        <v>29</v>
      </c>
      <c r="D6088" t="s">
        <v>14</v>
      </c>
      <c r="F6088" t="s">
        <v>15</v>
      </c>
      <c r="G6088" t="s">
        <v>28</v>
      </c>
      <c r="H6088" t="s">
        <v>118</v>
      </c>
      <c r="I6088" t="s">
        <v>123</v>
      </c>
    </row>
    <row r="6089" spans="1:9" x14ac:dyDescent="0.3">
      <c r="B6089" s="5"/>
    </row>
    <row r="6090" spans="1:9" x14ac:dyDescent="0.3">
      <c r="A6090" s="2" t="s">
        <v>0</v>
      </c>
      <c r="B6090" s="2" t="s">
        <v>125</v>
      </c>
    </row>
    <row r="6091" spans="1:9" x14ac:dyDescent="0.3">
      <c r="A6091" t="s">
        <v>1</v>
      </c>
      <c r="B6091">
        <v>1</v>
      </c>
    </row>
    <row r="6092" spans="1:9" x14ac:dyDescent="0.3">
      <c r="A6092" t="s">
        <v>2</v>
      </c>
      <c r="B6092" s="3" t="s">
        <v>150</v>
      </c>
    </row>
    <row r="6093" spans="1:9" x14ac:dyDescent="0.3">
      <c r="A6093" t="s">
        <v>4</v>
      </c>
      <c r="B6093" t="s">
        <v>5</v>
      </c>
    </row>
    <row r="6094" spans="1:9" x14ac:dyDescent="0.3">
      <c r="A6094" t="s">
        <v>6</v>
      </c>
      <c r="B6094" t="s">
        <v>14</v>
      </c>
    </row>
    <row r="6095" spans="1:9" x14ac:dyDescent="0.3">
      <c r="A6095" t="s">
        <v>11</v>
      </c>
      <c r="B6095" t="s">
        <v>29</v>
      </c>
    </row>
    <row r="6096" spans="1:9" x14ac:dyDescent="0.3">
      <c r="A6096" t="s">
        <v>46</v>
      </c>
      <c r="B6096" t="s">
        <v>129</v>
      </c>
    </row>
    <row r="6097" spans="1:9" x14ac:dyDescent="0.3">
      <c r="A6097" t="s">
        <v>26</v>
      </c>
      <c r="B6097" s="7" t="s">
        <v>120</v>
      </c>
    </row>
    <row r="6098" spans="1:9" x14ac:dyDescent="0.3">
      <c r="A6098" s="2" t="s">
        <v>8</v>
      </c>
    </row>
    <row r="6099" spans="1:9" x14ac:dyDescent="0.3">
      <c r="A6099" s="2" t="s">
        <v>9</v>
      </c>
      <c r="B6099" s="2" t="s">
        <v>10</v>
      </c>
      <c r="C6099" s="2" t="s">
        <v>11</v>
      </c>
      <c r="D6099" s="2" t="s">
        <v>6</v>
      </c>
      <c r="E6099" s="2" t="s">
        <v>12</v>
      </c>
      <c r="F6099" s="2" t="s">
        <v>4</v>
      </c>
      <c r="G6099" s="2" t="s">
        <v>25</v>
      </c>
      <c r="H6099" s="2" t="s">
        <v>2</v>
      </c>
      <c r="I6099" s="2" t="s">
        <v>46</v>
      </c>
    </row>
    <row r="6100" spans="1:9" x14ac:dyDescent="0.3">
      <c r="A6100" s="3" t="s">
        <v>124</v>
      </c>
      <c r="B6100" s="3">
        <v>1</v>
      </c>
      <c r="C6100" t="s">
        <v>29</v>
      </c>
      <c r="D6100" t="s">
        <v>14</v>
      </c>
      <c r="E6100" s="2"/>
      <c r="F6100" s="3" t="s">
        <v>21</v>
      </c>
      <c r="G6100" t="s">
        <v>81</v>
      </c>
      <c r="H6100" s="3" t="s">
        <v>150</v>
      </c>
    </row>
    <row r="6101" spans="1:9" x14ac:dyDescent="0.3">
      <c r="A6101" t="s">
        <v>13</v>
      </c>
      <c r="B6101" s="5">
        <v>2.29</v>
      </c>
      <c r="C6101" t="s">
        <v>29</v>
      </c>
      <c r="D6101" t="s">
        <v>14</v>
      </c>
      <c r="F6101" t="s">
        <v>15</v>
      </c>
      <c r="G6101" t="s">
        <v>81</v>
      </c>
      <c r="H6101" t="s">
        <v>16</v>
      </c>
    </row>
    <row r="6102" spans="1:9" x14ac:dyDescent="0.3">
      <c r="A6102" t="s">
        <v>78</v>
      </c>
      <c r="B6102" s="5">
        <v>0.43</v>
      </c>
      <c r="D6102" t="s">
        <v>14</v>
      </c>
      <c r="E6102" t="s">
        <v>18</v>
      </c>
      <c r="F6102" t="s">
        <v>19</v>
      </c>
      <c r="G6102" t="s">
        <v>27</v>
      </c>
      <c r="I6102" t="s">
        <v>110</v>
      </c>
    </row>
    <row r="6103" spans="1:9" x14ac:dyDescent="0.3">
      <c r="A6103" t="s">
        <v>109</v>
      </c>
      <c r="B6103" s="5">
        <f>(2.79*10)/1000*B6101</f>
        <v>6.3890999999999989E-2</v>
      </c>
      <c r="C6103" t="s">
        <v>29</v>
      </c>
      <c r="D6103" t="s">
        <v>17</v>
      </c>
      <c r="F6103" t="s">
        <v>15</v>
      </c>
      <c r="G6103" t="s">
        <v>28</v>
      </c>
      <c r="H6103" t="s">
        <v>52</v>
      </c>
      <c r="I6103" t="s">
        <v>111</v>
      </c>
    </row>
    <row r="6104" spans="1:9" x14ac:dyDescent="0.3">
      <c r="A6104" t="s">
        <v>54</v>
      </c>
      <c r="B6104" s="5">
        <f>30/1000*B6101</f>
        <v>6.8699999999999997E-2</v>
      </c>
      <c r="C6104" t="s">
        <v>29</v>
      </c>
      <c r="D6104" t="s">
        <v>7</v>
      </c>
      <c r="F6104" t="s">
        <v>15</v>
      </c>
      <c r="G6104" t="s">
        <v>28</v>
      </c>
      <c r="H6104" t="s">
        <v>24</v>
      </c>
    </row>
    <row r="6105" spans="1:9" x14ac:dyDescent="0.3">
      <c r="A6105" t="s">
        <v>82</v>
      </c>
      <c r="B6105" s="5">
        <f>12000/1000*B6101</f>
        <v>27.48</v>
      </c>
      <c r="C6105" t="s">
        <v>83</v>
      </c>
      <c r="D6105" t="s">
        <v>14</v>
      </c>
      <c r="F6105" t="s">
        <v>15</v>
      </c>
      <c r="G6105" t="s">
        <v>28</v>
      </c>
      <c r="H6105" t="s">
        <v>84</v>
      </c>
      <c r="I6105" t="s">
        <v>113</v>
      </c>
    </row>
    <row r="6106" spans="1:9" x14ac:dyDescent="0.3">
      <c r="A6106" t="s">
        <v>112</v>
      </c>
      <c r="B6106" s="5">
        <f>50/1000*B6101</f>
        <v>0.1145</v>
      </c>
      <c r="C6106" t="s">
        <v>83</v>
      </c>
      <c r="D6106" t="s">
        <v>14</v>
      </c>
      <c r="F6106" t="s">
        <v>15</v>
      </c>
      <c r="G6106" t="s">
        <v>28</v>
      </c>
      <c r="H6106" t="s">
        <v>115</v>
      </c>
      <c r="I6106" t="s">
        <v>114</v>
      </c>
    </row>
    <row r="6107" spans="1:9" ht="15.6" x14ac:dyDescent="0.3">
      <c r="A6107" s="4" t="s">
        <v>62</v>
      </c>
      <c r="B6107" s="5">
        <f>4/1000*B6101</f>
        <v>9.1599999999999997E-3</v>
      </c>
      <c r="C6107" t="s">
        <v>29</v>
      </c>
      <c r="D6107" t="s">
        <v>14</v>
      </c>
      <c r="F6107" t="s">
        <v>15</v>
      </c>
      <c r="G6107" t="s">
        <v>28</v>
      </c>
      <c r="H6107" s="4" t="s">
        <v>62</v>
      </c>
      <c r="I6107" t="s">
        <v>122</v>
      </c>
    </row>
    <row r="6108" spans="1:9" x14ac:dyDescent="0.3">
      <c r="A6108" t="s">
        <v>117</v>
      </c>
      <c r="B6108" s="5">
        <f>45*1.25/1000*B6101</f>
        <v>0.1288125</v>
      </c>
      <c r="C6108" t="s">
        <v>29</v>
      </c>
      <c r="D6108" t="s">
        <v>14</v>
      </c>
      <c r="F6108" t="s">
        <v>15</v>
      </c>
      <c r="G6108" t="s">
        <v>28</v>
      </c>
      <c r="H6108" t="s">
        <v>118</v>
      </c>
      <c r="I6108" t="s">
        <v>123</v>
      </c>
    </row>
    <row r="6109" spans="1:9" x14ac:dyDescent="0.3">
      <c r="B6109" s="5"/>
    </row>
    <row r="6110" spans="1:9" x14ac:dyDescent="0.3">
      <c r="A6110" s="2" t="s">
        <v>0</v>
      </c>
      <c r="B6110" s="2" t="s">
        <v>130</v>
      </c>
    </row>
    <row r="6111" spans="1:9" x14ac:dyDescent="0.3">
      <c r="A6111" t="s">
        <v>1</v>
      </c>
      <c r="B6111">
        <v>1</v>
      </c>
    </row>
    <row r="6112" spans="1:9" x14ac:dyDescent="0.3">
      <c r="A6112" t="s">
        <v>2</v>
      </c>
      <c r="B6112" s="3" t="s">
        <v>148</v>
      </c>
    </row>
    <row r="6113" spans="1:9" x14ac:dyDescent="0.3">
      <c r="A6113" t="s">
        <v>4</v>
      </c>
      <c r="B6113" t="s">
        <v>5</v>
      </c>
    </row>
    <row r="6114" spans="1:9" x14ac:dyDescent="0.3">
      <c r="A6114" t="s">
        <v>6</v>
      </c>
      <c r="B6114" t="s">
        <v>14</v>
      </c>
    </row>
    <row r="6115" spans="1:9" x14ac:dyDescent="0.3">
      <c r="A6115" t="s">
        <v>11</v>
      </c>
      <c r="B6115" t="s">
        <v>29</v>
      </c>
    </row>
    <row r="6116" spans="1:9" x14ac:dyDescent="0.3">
      <c r="A6116" t="s">
        <v>46</v>
      </c>
      <c r="B6116" t="s">
        <v>134</v>
      </c>
    </row>
    <row r="6117" spans="1:9" x14ac:dyDescent="0.3">
      <c r="A6117" t="s">
        <v>26</v>
      </c>
      <c r="B6117" s="7" t="s">
        <v>120</v>
      </c>
    </row>
    <row r="6118" spans="1:9" x14ac:dyDescent="0.3">
      <c r="A6118" s="2" t="s">
        <v>8</v>
      </c>
    </row>
    <row r="6119" spans="1:9" x14ac:dyDescent="0.3">
      <c r="A6119" s="2" t="s">
        <v>9</v>
      </c>
      <c r="B6119" s="2" t="s">
        <v>10</v>
      </c>
      <c r="C6119" s="2" t="s">
        <v>11</v>
      </c>
      <c r="D6119" s="2" t="s">
        <v>6</v>
      </c>
      <c r="E6119" s="2" t="s">
        <v>12</v>
      </c>
      <c r="F6119" s="2" t="s">
        <v>4</v>
      </c>
      <c r="G6119" s="2" t="s">
        <v>25</v>
      </c>
      <c r="H6119" s="2" t="s">
        <v>2</v>
      </c>
      <c r="I6119" s="2" t="s">
        <v>46</v>
      </c>
    </row>
    <row r="6120" spans="1:9" x14ac:dyDescent="0.3">
      <c r="A6120" s="3" t="s">
        <v>130</v>
      </c>
      <c r="B6120" s="3">
        <v>1</v>
      </c>
      <c r="C6120" t="s">
        <v>29</v>
      </c>
      <c r="D6120" t="s">
        <v>14</v>
      </c>
      <c r="E6120" s="2"/>
      <c r="F6120" s="3" t="s">
        <v>21</v>
      </c>
      <c r="G6120" t="s">
        <v>81</v>
      </c>
      <c r="H6120" s="3" t="s">
        <v>148</v>
      </c>
    </row>
    <row r="6121" spans="1:9" x14ac:dyDescent="0.3">
      <c r="A6121" t="s">
        <v>13</v>
      </c>
      <c r="B6121" s="5">
        <v>0.92</v>
      </c>
      <c r="C6121" t="s">
        <v>29</v>
      </c>
      <c r="D6121" t="s">
        <v>14</v>
      </c>
      <c r="F6121" t="s">
        <v>15</v>
      </c>
      <c r="G6121" t="s">
        <v>81</v>
      </c>
      <c r="H6121" t="s">
        <v>16</v>
      </c>
    </row>
    <row r="6122" spans="1:9" x14ac:dyDescent="0.3">
      <c r="A6122" t="s">
        <v>138</v>
      </c>
      <c r="B6122" s="5">
        <v>1.52</v>
      </c>
      <c r="D6122" t="s">
        <v>14</v>
      </c>
      <c r="E6122" t="s">
        <v>139</v>
      </c>
      <c r="F6122" t="s">
        <v>19</v>
      </c>
      <c r="G6122" t="s">
        <v>27</v>
      </c>
      <c r="I6122" t="s">
        <v>110</v>
      </c>
    </row>
    <row r="6123" spans="1:9" x14ac:dyDescent="0.3">
      <c r="A6123" t="s">
        <v>109</v>
      </c>
      <c r="B6123" s="5">
        <f>(2.79*10)/1000*B6121</f>
        <v>2.5668E-2</v>
      </c>
      <c r="C6123" t="s">
        <v>29</v>
      </c>
      <c r="D6123" t="s">
        <v>17</v>
      </c>
      <c r="F6123" t="s">
        <v>15</v>
      </c>
      <c r="G6123" t="s">
        <v>28</v>
      </c>
      <c r="H6123" t="s">
        <v>52</v>
      </c>
      <c r="I6123" t="s">
        <v>111</v>
      </c>
    </row>
    <row r="6124" spans="1:9" x14ac:dyDescent="0.3">
      <c r="A6124" t="s">
        <v>54</v>
      </c>
      <c r="B6124" s="5">
        <f>30/1000*B6121</f>
        <v>2.76E-2</v>
      </c>
      <c r="C6124" t="s">
        <v>29</v>
      </c>
      <c r="D6124" t="s">
        <v>7</v>
      </c>
      <c r="F6124" t="s">
        <v>15</v>
      </c>
      <c r="G6124" t="s">
        <v>28</v>
      </c>
      <c r="H6124" t="s">
        <v>24</v>
      </c>
    </row>
    <row r="6125" spans="1:9" x14ac:dyDescent="0.3">
      <c r="A6125" t="s">
        <v>82</v>
      </c>
      <c r="B6125" s="5">
        <f>12000/1000*B6121</f>
        <v>11.040000000000001</v>
      </c>
      <c r="C6125" t="s">
        <v>83</v>
      </c>
      <c r="D6125" t="s">
        <v>14</v>
      </c>
      <c r="F6125" t="s">
        <v>15</v>
      </c>
      <c r="G6125" t="s">
        <v>28</v>
      </c>
      <c r="H6125" t="s">
        <v>84</v>
      </c>
      <c r="I6125" t="s">
        <v>113</v>
      </c>
    </row>
    <row r="6126" spans="1:9" x14ac:dyDescent="0.3">
      <c r="A6126" t="s">
        <v>112</v>
      </c>
      <c r="B6126" s="5">
        <f>50/1000*B6121</f>
        <v>4.6000000000000006E-2</v>
      </c>
      <c r="C6126" t="s">
        <v>83</v>
      </c>
      <c r="D6126" t="s">
        <v>14</v>
      </c>
      <c r="F6126" t="s">
        <v>15</v>
      </c>
      <c r="G6126" t="s">
        <v>28</v>
      </c>
      <c r="H6126" t="s">
        <v>115</v>
      </c>
      <c r="I6126" t="s">
        <v>114</v>
      </c>
    </row>
    <row r="6127" spans="1:9" ht="15.6" x14ac:dyDescent="0.3">
      <c r="A6127" s="4" t="s">
        <v>62</v>
      </c>
      <c r="B6127" s="5">
        <f>4/1000*B6121</f>
        <v>3.6800000000000001E-3</v>
      </c>
      <c r="C6127" t="s">
        <v>29</v>
      </c>
      <c r="D6127" t="s">
        <v>14</v>
      </c>
      <c r="F6127" t="s">
        <v>15</v>
      </c>
      <c r="G6127" t="s">
        <v>28</v>
      </c>
      <c r="H6127" s="4" t="s">
        <v>62</v>
      </c>
      <c r="I6127" t="s">
        <v>116</v>
      </c>
    </row>
    <row r="6128" spans="1:9" x14ac:dyDescent="0.3">
      <c r="A6128" t="s">
        <v>117</v>
      </c>
      <c r="B6128" s="5">
        <f>45*1.25/1000*B6121</f>
        <v>5.1750000000000004E-2</v>
      </c>
      <c r="C6128" t="s">
        <v>29</v>
      </c>
      <c r="D6128" t="s">
        <v>14</v>
      </c>
      <c r="F6128" t="s">
        <v>15</v>
      </c>
      <c r="G6128" t="s">
        <v>28</v>
      </c>
      <c r="H6128" t="s">
        <v>118</v>
      </c>
      <c r="I6128" t="s">
        <v>119</v>
      </c>
    </row>
    <row r="6130" spans="1:9" x14ac:dyDescent="0.3">
      <c r="A6130" s="2" t="s">
        <v>0</v>
      </c>
      <c r="B6130" s="2" t="s">
        <v>131</v>
      </c>
    </row>
    <row r="6131" spans="1:9" x14ac:dyDescent="0.3">
      <c r="A6131" t="s">
        <v>1</v>
      </c>
      <c r="B6131">
        <v>1</v>
      </c>
    </row>
    <row r="6132" spans="1:9" x14ac:dyDescent="0.3">
      <c r="A6132" t="s">
        <v>2</v>
      </c>
      <c r="B6132" s="3" t="s">
        <v>80</v>
      </c>
    </row>
    <row r="6133" spans="1:9" x14ac:dyDescent="0.3">
      <c r="A6133" t="s">
        <v>4</v>
      </c>
      <c r="B6133" t="s">
        <v>5</v>
      </c>
    </row>
    <row r="6134" spans="1:9" x14ac:dyDescent="0.3">
      <c r="A6134" t="s">
        <v>6</v>
      </c>
      <c r="B6134" t="s">
        <v>14</v>
      </c>
    </row>
    <row r="6135" spans="1:9" x14ac:dyDescent="0.3">
      <c r="A6135" t="s">
        <v>11</v>
      </c>
      <c r="B6135" t="s">
        <v>29</v>
      </c>
    </row>
    <row r="6136" spans="1:9" x14ac:dyDescent="0.3">
      <c r="A6136" t="s">
        <v>46</v>
      </c>
      <c r="B6136" t="s">
        <v>135</v>
      </c>
    </row>
    <row r="6137" spans="1:9" x14ac:dyDescent="0.3">
      <c r="A6137" t="s">
        <v>26</v>
      </c>
      <c r="B6137" s="7" t="s">
        <v>120</v>
      </c>
    </row>
    <row r="6138" spans="1:9" x14ac:dyDescent="0.3">
      <c r="A6138" s="2" t="s">
        <v>8</v>
      </c>
    </row>
    <row r="6139" spans="1:9" x14ac:dyDescent="0.3">
      <c r="A6139" s="2" t="s">
        <v>9</v>
      </c>
      <c r="B6139" s="2" t="s">
        <v>10</v>
      </c>
      <c r="C6139" s="2" t="s">
        <v>11</v>
      </c>
      <c r="D6139" s="2" t="s">
        <v>6</v>
      </c>
      <c r="E6139" s="2" t="s">
        <v>12</v>
      </c>
      <c r="F6139" s="2" t="s">
        <v>4</v>
      </c>
      <c r="G6139" s="2" t="s">
        <v>25</v>
      </c>
      <c r="H6139" s="2" t="s">
        <v>2</v>
      </c>
      <c r="I6139" s="2" t="s">
        <v>46</v>
      </c>
    </row>
    <row r="6140" spans="1:9" x14ac:dyDescent="0.3">
      <c r="A6140" s="3" t="s">
        <v>131</v>
      </c>
      <c r="B6140" s="3">
        <v>1</v>
      </c>
      <c r="C6140" t="s">
        <v>29</v>
      </c>
      <c r="D6140" t="s">
        <v>14</v>
      </c>
      <c r="E6140" s="2"/>
      <c r="F6140" s="3" t="s">
        <v>21</v>
      </c>
      <c r="G6140" t="s">
        <v>81</v>
      </c>
      <c r="H6140" s="3" t="s">
        <v>80</v>
      </c>
    </row>
    <row r="6141" spans="1:9" x14ac:dyDescent="0.3">
      <c r="A6141" t="s">
        <v>13</v>
      </c>
      <c r="B6141" s="5">
        <v>2.37</v>
      </c>
      <c r="C6141" t="s">
        <v>29</v>
      </c>
      <c r="D6141" t="s">
        <v>14</v>
      </c>
      <c r="F6141" t="s">
        <v>15</v>
      </c>
      <c r="G6141" t="s">
        <v>81</v>
      </c>
      <c r="H6141" t="s">
        <v>16</v>
      </c>
    </row>
    <row r="6142" spans="1:9" x14ac:dyDescent="0.3">
      <c r="A6142" t="s">
        <v>78</v>
      </c>
      <c r="B6142" s="5">
        <v>0.52</v>
      </c>
      <c r="D6142" t="s">
        <v>14</v>
      </c>
      <c r="E6142" t="s">
        <v>18</v>
      </c>
      <c r="F6142" t="s">
        <v>19</v>
      </c>
      <c r="G6142" t="s">
        <v>27</v>
      </c>
      <c r="I6142" t="s">
        <v>110</v>
      </c>
    </row>
    <row r="6143" spans="1:9" x14ac:dyDescent="0.3">
      <c r="A6143" t="s">
        <v>109</v>
      </c>
      <c r="B6143" s="5">
        <f>(2.79*10)/1000*B6141</f>
        <v>6.6123000000000001E-2</v>
      </c>
      <c r="C6143" t="s">
        <v>29</v>
      </c>
      <c r="D6143" t="s">
        <v>17</v>
      </c>
      <c r="F6143" t="s">
        <v>15</v>
      </c>
      <c r="G6143" t="s">
        <v>28</v>
      </c>
      <c r="H6143" t="s">
        <v>52</v>
      </c>
      <c r="I6143" t="s">
        <v>111</v>
      </c>
    </row>
    <row r="6144" spans="1:9" x14ac:dyDescent="0.3">
      <c r="A6144" t="s">
        <v>54</v>
      </c>
      <c r="B6144" s="5">
        <f>30/1000*B6141</f>
        <v>7.1099999999999997E-2</v>
      </c>
      <c r="C6144" t="s">
        <v>29</v>
      </c>
      <c r="D6144" t="s">
        <v>7</v>
      </c>
      <c r="F6144" t="s">
        <v>15</v>
      </c>
      <c r="G6144" t="s">
        <v>28</v>
      </c>
      <c r="H6144" t="s">
        <v>24</v>
      </c>
    </row>
    <row r="6145" spans="1:9" x14ac:dyDescent="0.3">
      <c r="A6145" t="s">
        <v>82</v>
      </c>
      <c r="B6145" s="5">
        <f>12000/1000*B6141</f>
        <v>28.44</v>
      </c>
      <c r="C6145" t="s">
        <v>83</v>
      </c>
      <c r="D6145" t="s">
        <v>14</v>
      </c>
      <c r="F6145" t="s">
        <v>15</v>
      </c>
      <c r="G6145" t="s">
        <v>28</v>
      </c>
      <c r="H6145" t="s">
        <v>84</v>
      </c>
      <c r="I6145" t="s">
        <v>113</v>
      </c>
    </row>
    <row r="6146" spans="1:9" x14ac:dyDescent="0.3">
      <c r="A6146" t="s">
        <v>112</v>
      </c>
      <c r="B6146" s="5">
        <f>50/1000*B6141</f>
        <v>0.11850000000000001</v>
      </c>
      <c r="C6146" t="s">
        <v>83</v>
      </c>
      <c r="D6146" t="s">
        <v>14</v>
      </c>
      <c r="F6146" t="s">
        <v>15</v>
      </c>
      <c r="G6146" t="s">
        <v>28</v>
      </c>
      <c r="H6146" t="s">
        <v>115</v>
      </c>
      <c r="I6146" t="s">
        <v>114</v>
      </c>
    </row>
    <row r="6147" spans="1:9" ht="15.6" x14ac:dyDescent="0.3">
      <c r="A6147" s="4" t="s">
        <v>62</v>
      </c>
      <c r="B6147" s="5">
        <f>4/1000*B6141</f>
        <v>9.4800000000000006E-3</v>
      </c>
      <c r="C6147" t="s">
        <v>29</v>
      </c>
      <c r="D6147" t="s">
        <v>14</v>
      </c>
      <c r="F6147" t="s">
        <v>15</v>
      </c>
      <c r="G6147" t="s">
        <v>28</v>
      </c>
      <c r="H6147" s="4" t="s">
        <v>62</v>
      </c>
      <c r="I6147" t="s">
        <v>122</v>
      </c>
    </row>
    <row r="6148" spans="1:9" x14ac:dyDescent="0.3">
      <c r="A6148" t="s">
        <v>117</v>
      </c>
      <c r="B6148" s="5">
        <f>45*1.25/1000*B6141</f>
        <v>0.1333125</v>
      </c>
      <c r="C6148" t="s">
        <v>29</v>
      </c>
      <c r="D6148" t="s">
        <v>14</v>
      </c>
      <c r="F6148" t="s">
        <v>15</v>
      </c>
      <c r="G6148" t="s">
        <v>28</v>
      </c>
      <c r="H6148" t="s">
        <v>118</v>
      </c>
      <c r="I6148" t="s">
        <v>123</v>
      </c>
    </row>
    <row r="6149" spans="1:9" x14ac:dyDescent="0.3">
      <c r="B6149" s="5"/>
    </row>
    <row r="6150" spans="1:9" x14ac:dyDescent="0.3">
      <c r="A6150" s="2" t="s">
        <v>0</v>
      </c>
      <c r="B6150" s="2" t="s">
        <v>132</v>
      </c>
    </row>
    <row r="6151" spans="1:9" x14ac:dyDescent="0.3">
      <c r="A6151" t="s">
        <v>1</v>
      </c>
      <c r="B6151">
        <v>1</v>
      </c>
    </row>
    <row r="6152" spans="1:9" x14ac:dyDescent="0.3">
      <c r="A6152" t="s">
        <v>2</v>
      </c>
      <c r="B6152" s="3" t="s">
        <v>149</v>
      </c>
    </row>
    <row r="6153" spans="1:9" x14ac:dyDescent="0.3">
      <c r="A6153" t="s">
        <v>4</v>
      </c>
      <c r="B6153" t="s">
        <v>5</v>
      </c>
    </row>
    <row r="6154" spans="1:9" x14ac:dyDescent="0.3">
      <c r="A6154" t="s">
        <v>6</v>
      </c>
      <c r="B6154" t="s">
        <v>14</v>
      </c>
    </row>
    <row r="6155" spans="1:9" x14ac:dyDescent="0.3">
      <c r="A6155" t="s">
        <v>11</v>
      </c>
      <c r="B6155" t="s">
        <v>29</v>
      </c>
    </row>
    <row r="6156" spans="1:9" x14ac:dyDescent="0.3">
      <c r="A6156" t="s">
        <v>46</v>
      </c>
      <c r="B6156" t="s">
        <v>136</v>
      </c>
    </row>
    <row r="6157" spans="1:9" x14ac:dyDescent="0.3">
      <c r="A6157" t="s">
        <v>26</v>
      </c>
      <c r="B6157" s="7" t="s">
        <v>120</v>
      </c>
    </row>
    <row r="6158" spans="1:9" x14ac:dyDescent="0.3">
      <c r="A6158" s="2" t="s">
        <v>8</v>
      </c>
    </row>
    <row r="6159" spans="1:9" x14ac:dyDescent="0.3">
      <c r="A6159" s="2" t="s">
        <v>9</v>
      </c>
      <c r="B6159" s="2" t="s">
        <v>10</v>
      </c>
      <c r="C6159" s="2" t="s">
        <v>11</v>
      </c>
      <c r="D6159" s="2" t="s">
        <v>6</v>
      </c>
      <c r="E6159" s="2" t="s">
        <v>12</v>
      </c>
      <c r="F6159" s="2" t="s">
        <v>4</v>
      </c>
      <c r="G6159" s="2" t="s">
        <v>25</v>
      </c>
      <c r="H6159" s="2" t="s">
        <v>2</v>
      </c>
      <c r="I6159" s="2" t="s">
        <v>46</v>
      </c>
    </row>
    <row r="6160" spans="1:9" x14ac:dyDescent="0.3">
      <c r="A6160" s="3" t="s">
        <v>132</v>
      </c>
      <c r="B6160" s="3">
        <v>1</v>
      </c>
      <c r="C6160" t="s">
        <v>29</v>
      </c>
      <c r="D6160" t="s">
        <v>14</v>
      </c>
      <c r="E6160" s="2"/>
      <c r="F6160" s="3" t="s">
        <v>21</v>
      </c>
      <c r="G6160" t="s">
        <v>81</v>
      </c>
      <c r="H6160" s="3" t="s">
        <v>149</v>
      </c>
    </row>
    <row r="6161" spans="1:9" x14ac:dyDescent="0.3">
      <c r="A6161" t="s">
        <v>13</v>
      </c>
      <c r="B6161" s="5">
        <v>1.34</v>
      </c>
      <c r="C6161" t="s">
        <v>29</v>
      </c>
      <c r="D6161" t="s">
        <v>14</v>
      </c>
      <c r="F6161" t="s">
        <v>15</v>
      </c>
      <c r="G6161" t="s">
        <v>81</v>
      </c>
      <c r="H6161" t="s">
        <v>16</v>
      </c>
    </row>
    <row r="6162" spans="1:9" x14ac:dyDescent="0.3">
      <c r="A6162" t="s">
        <v>138</v>
      </c>
      <c r="B6162" s="5">
        <v>1.06</v>
      </c>
      <c r="D6162" t="s">
        <v>14</v>
      </c>
      <c r="E6162" t="s">
        <v>139</v>
      </c>
      <c r="F6162" t="s">
        <v>19</v>
      </c>
      <c r="G6162" t="s">
        <v>27</v>
      </c>
      <c r="I6162" t="s">
        <v>110</v>
      </c>
    </row>
    <row r="6163" spans="1:9" x14ac:dyDescent="0.3">
      <c r="A6163" t="s">
        <v>109</v>
      </c>
      <c r="B6163" s="5">
        <f>(2.79*10)/1000*B6161</f>
        <v>3.7386000000000003E-2</v>
      </c>
      <c r="C6163" t="s">
        <v>29</v>
      </c>
      <c r="D6163" t="s">
        <v>17</v>
      </c>
      <c r="F6163" t="s">
        <v>15</v>
      </c>
      <c r="G6163" t="s">
        <v>28</v>
      </c>
      <c r="H6163" t="s">
        <v>52</v>
      </c>
      <c r="I6163" t="s">
        <v>111</v>
      </c>
    </row>
    <row r="6164" spans="1:9" x14ac:dyDescent="0.3">
      <c r="A6164" t="s">
        <v>54</v>
      </c>
      <c r="B6164" s="5">
        <f>30/1000*B6161</f>
        <v>4.02E-2</v>
      </c>
      <c r="C6164" t="s">
        <v>29</v>
      </c>
      <c r="D6164" t="s">
        <v>7</v>
      </c>
      <c r="F6164" t="s">
        <v>15</v>
      </c>
      <c r="G6164" t="s">
        <v>28</v>
      </c>
      <c r="H6164" t="s">
        <v>24</v>
      </c>
    </row>
    <row r="6165" spans="1:9" x14ac:dyDescent="0.3">
      <c r="A6165" t="s">
        <v>82</v>
      </c>
      <c r="B6165" s="5">
        <f>12000/1000*B6161</f>
        <v>16.080000000000002</v>
      </c>
      <c r="C6165" t="s">
        <v>83</v>
      </c>
      <c r="D6165" t="s">
        <v>14</v>
      </c>
      <c r="F6165" t="s">
        <v>15</v>
      </c>
      <c r="G6165" t="s">
        <v>28</v>
      </c>
      <c r="H6165" t="s">
        <v>84</v>
      </c>
      <c r="I6165" t="s">
        <v>113</v>
      </c>
    </row>
    <row r="6166" spans="1:9" x14ac:dyDescent="0.3">
      <c r="A6166" t="s">
        <v>112</v>
      </c>
      <c r="B6166" s="5">
        <f>50/1000*B6161</f>
        <v>6.7000000000000004E-2</v>
      </c>
      <c r="C6166" t="s">
        <v>83</v>
      </c>
      <c r="D6166" t="s">
        <v>14</v>
      </c>
      <c r="F6166" t="s">
        <v>15</v>
      </c>
      <c r="G6166" t="s">
        <v>28</v>
      </c>
      <c r="H6166" t="s">
        <v>115</v>
      </c>
      <c r="I6166" t="s">
        <v>114</v>
      </c>
    </row>
    <row r="6167" spans="1:9" ht="15.6" x14ac:dyDescent="0.3">
      <c r="A6167" s="4" t="s">
        <v>62</v>
      </c>
      <c r="B6167" s="5">
        <f>4/1000*B6161</f>
        <v>5.3600000000000002E-3</v>
      </c>
      <c r="C6167" t="s">
        <v>29</v>
      </c>
      <c r="D6167" t="s">
        <v>14</v>
      </c>
      <c r="F6167" t="s">
        <v>15</v>
      </c>
      <c r="G6167" t="s">
        <v>28</v>
      </c>
      <c r="H6167" s="4" t="s">
        <v>62</v>
      </c>
      <c r="I6167" t="s">
        <v>122</v>
      </c>
    </row>
    <row r="6168" spans="1:9" x14ac:dyDescent="0.3">
      <c r="A6168" t="s">
        <v>117</v>
      </c>
      <c r="B6168" s="5">
        <f>45*1.25/1000*B6161</f>
        <v>7.5375000000000011E-2</v>
      </c>
      <c r="C6168" t="s">
        <v>29</v>
      </c>
      <c r="D6168" t="s">
        <v>14</v>
      </c>
      <c r="F6168" t="s">
        <v>15</v>
      </c>
      <c r="G6168" t="s">
        <v>28</v>
      </c>
      <c r="H6168" t="s">
        <v>118</v>
      </c>
      <c r="I6168" t="s">
        <v>123</v>
      </c>
    </row>
    <row r="6169" spans="1:9" x14ac:dyDescent="0.3">
      <c r="B6169" s="5"/>
    </row>
    <row r="6170" spans="1:9" x14ac:dyDescent="0.3">
      <c r="A6170" s="2" t="s">
        <v>0</v>
      </c>
      <c r="B6170" s="2" t="s">
        <v>133</v>
      </c>
    </row>
    <row r="6171" spans="1:9" x14ac:dyDescent="0.3">
      <c r="A6171" t="s">
        <v>1</v>
      </c>
      <c r="B6171">
        <v>1</v>
      </c>
    </row>
    <row r="6172" spans="1:9" x14ac:dyDescent="0.3">
      <c r="A6172" t="s">
        <v>2</v>
      </c>
      <c r="B6172" s="3" t="s">
        <v>150</v>
      </c>
    </row>
    <row r="6173" spans="1:9" x14ac:dyDescent="0.3">
      <c r="A6173" t="s">
        <v>4</v>
      </c>
      <c r="B6173" t="s">
        <v>5</v>
      </c>
    </row>
    <row r="6174" spans="1:9" x14ac:dyDescent="0.3">
      <c r="A6174" t="s">
        <v>6</v>
      </c>
      <c r="B6174" t="s">
        <v>14</v>
      </c>
    </row>
    <row r="6175" spans="1:9" x14ac:dyDescent="0.3">
      <c r="A6175" t="s">
        <v>11</v>
      </c>
      <c r="B6175" t="s">
        <v>29</v>
      </c>
    </row>
    <row r="6176" spans="1:9" x14ac:dyDescent="0.3">
      <c r="A6176" t="s">
        <v>46</v>
      </c>
      <c r="B6176" t="s">
        <v>137</v>
      </c>
    </row>
    <row r="6177" spans="1:9" x14ac:dyDescent="0.3">
      <c r="A6177" t="s">
        <v>26</v>
      </c>
      <c r="B6177" s="7" t="s">
        <v>120</v>
      </c>
    </row>
    <row r="6178" spans="1:9" x14ac:dyDescent="0.3">
      <c r="A6178" s="2" t="s">
        <v>8</v>
      </c>
    </row>
    <row r="6179" spans="1:9" x14ac:dyDescent="0.3">
      <c r="A6179" s="2" t="s">
        <v>9</v>
      </c>
      <c r="B6179" s="2" t="s">
        <v>10</v>
      </c>
      <c r="C6179" s="2" t="s">
        <v>11</v>
      </c>
      <c r="D6179" s="2" t="s">
        <v>6</v>
      </c>
      <c r="E6179" s="2" t="s">
        <v>12</v>
      </c>
      <c r="F6179" s="2" t="s">
        <v>4</v>
      </c>
      <c r="G6179" s="2" t="s">
        <v>25</v>
      </c>
      <c r="H6179" s="2" t="s">
        <v>2</v>
      </c>
      <c r="I6179" s="2" t="s">
        <v>46</v>
      </c>
    </row>
    <row r="6180" spans="1:9" x14ac:dyDescent="0.3">
      <c r="A6180" s="3" t="s">
        <v>132</v>
      </c>
      <c r="B6180" s="3">
        <v>1</v>
      </c>
      <c r="C6180" t="s">
        <v>29</v>
      </c>
      <c r="D6180" t="s">
        <v>14</v>
      </c>
      <c r="E6180" s="2"/>
      <c r="F6180" s="3" t="s">
        <v>21</v>
      </c>
      <c r="G6180" t="s">
        <v>81</v>
      </c>
      <c r="H6180" s="3" t="s">
        <v>150</v>
      </c>
    </row>
    <row r="6181" spans="1:9" x14ac:dyDescent="0.3">
      <c r="A6181" t="s">
        <v>13</v>
      </c>
      <c r="B6181" s="5">
        <v>1.34</v>
      </c>
      <c r="C6181" t="s">
        <v>29</v>
      </c>
      <c r="D6181" t="s">
        <v>14</v>
      </c>
      <c r="F6181" t="s">
        <v>15</v>
      </c>
      <c r="G6181" t="s">
        <v>81</v>
      </c>
      <c r="H6181" t="s">
        <v>16</v>
      </c>
    </row>
    <row r="6182" spans="1:9" x14ac:dyDescent="0.3">
      <c r="A6182" t="s">
        <v>138</v>
      </c>
      <c r="B6182" s="5">
        <v>1.06</v>
      </c>
      <c r="D6182" t="s">
        <v>14</v>
      </c>
      <c r="E6182" t="s">
        <v>139</v>
      </c>
      <c r="F6182" t="s">
        <v>19</v>
      </c>
      <c r="G6182" t="s">
        <v>27</v>
      </c>
      <c r="I6182" t="s">
        <v>110</v>
      </c>
    </row>
    <row r="6183" spans="1:9" x14ac:dyDescent="0.3">
      <c r="A6183" t="s">
        <v>109</v>
      </c>
      <c r="B6183" s="5">
        <f>(2.79*10)/1000*B6181</f>
        <v>3.7386000000000003E-2</v>
      </c>
      <c r="C6183" t="s">
        <v>29</v>
      </c>
      <c r="D6183" t="s">
        <v>17</v>
      </c>
      <c r="F6183" t="s">
        <v>15</v>
      </c>
      <c r="G6183" t="s">
        <v>28</v>
      </c>
      <c r="H6183" t="s">
        <v>52</v>
      </c>
      <c r="I6183" t="s">
        <v>111</v>
      </c>
    </row>
    <row r="6184" spans="1:9" x14ac:dyDescent="0.3">
      <c r="A6184" t="s">
        <v>54</v>
      </c>
      <c r="B6184" s="5">
        <f>30/1000*B6181</f>
        <v>4.02E-2</v>
      </c>
      <c r="C6184" t="s">
        <v>29</v>
      </c>
      <c r="D6184" t="s">
        <v>7</v>
      </c>
      <c r="F6184" t="s">
        <v>15</v>
      </c>
      <c r="G6184" t="s">
        <v>28</v>
      </c>
      <c r="H6184" t="s">
        <v>24</v>
      </c>
    </row>
    <row r="6185" spans="1:9" x14ac:dyDescent="0.3">
      <c r="A6185" t="s">
        <v>82</v>
      </c>
      <c r="B6185" s="5">
        <f>12000/1000*B6181</f>
        <v>16.080000000000002</v>
      </c>
      <c r="C6185" t="s">
        <v>83</v>
      </c>
      <c r="D6185" t="s">
        <v>14</v>
      </c>
      <c r="F6185" t="s">
        <v>15</v>
      </c>
      <c r="G6185" t="s">
        <v>28</v>
      </c>
      <c r="H6185" t="s">
        <v>84</v>
      </c>
      <c r="I6185" t="s">
        <v>113</v>
      </c>
    </row>
    <row r="6186" spans="1:9" x14ac:dyDescent="0.3">
      <c r="A6186" t="s">
        <v>112</v>
      </c>
      <c r="B6186" s="5">
        <f>50/1000*B6181</f>
        <v>6.7000000000000004E-2</v>
      </c>
      <c r="C6186" t="s">
        <v>83</v>
      </c>
      <c r="D6186" t="s">
        <v>14</v>
      </c>
      <c r="F6186" t="s">
        <v>15</v>
      </c>
      <c r="G6186" t="s">
        <v>28</v>
      </c>
      <c r="H6186" t="s">
        <v>115</v>
      </c>
      <c r="I6186" t="s">
        <v>114</v>
      </c>
    </row>
    <row r="6187" spans="1:9" ht="15.6" x14ac:dyDescent="0.3">
      <c r="A6187" s="4" t="s">
        <v>62</v>
      </c>
      <c r="B6187" s="5">
        <f>4/1000*B6181</f>
        <v>5.3600000000000002E-3</v>
      </c>
      <c r="C6187" t="s">
        <v>29</v>
      </c>
      <c r="D6187" t="s">
        <v>14</v>
      </c>
      <c r="F6187" t="s">
        <v>15</v>
      </c>
      <c r="G6187" t="s">
        <v>28</v>
      </c>
      <c r="H6187" s="4" t="s">
        <v>62</v>
      </c>
      <c r="I6187" t="s">
        <v>122</v>
      </c>
    </row>
    <row r="6188" spans="1:9" x14ac:dyDescent="0.3">
      <c r="A6188" t="s">
        <v>117</v>
      </c>
      <c r="B6188" s="5">
        <f>45*1.25/1000*B6181</f>
        <v>7.5375000000000011E-2</v>
      </c>
      <c r="C6188" t="s">
        <v>29</v>
      </c>
      <c r="D6188" t="s">
        <v>14</v>
      </c>
      <c r="F6188" t="s">
        <v>15</v>
      </c>
      <c r="G6188" t="s">
        <v>28</v>
      </c>
      <c r="H6188" t="s">
        <v>118</v>
      </c>
      <c r="I6188" t="s">
        <v>123</v>
      </c>
    </row>
    <row r="6189" spans="1:9" x14ac:dyDescent="0.3">
      <c r="B6189" s="5"/>
    </row>
    <row r="6190" spans="1:9" x14ac:dyDescent="0.3">
      <c r="A6190" s="2" t="s">
        <v>0</v>
      </c>
      <c r="B6190" s="2" t="s">
        <v>140</v>
      </c>
    </row>
    <row r="6191" spans="1:9" x14ac:dyDescent="0.3">
      <c r="A6191" t="s">
        <v>1</v>
      </c>
      <c r="B6191">
        <v>1</v>
      </c>
    </row>
    <row r="6192" spans="1:9" x14ac:dyDescent="0.3">
      <c r="A6192" t="s">
        <v>2</v>
      </c>
      <c r="B6192" s="3" t="s">
        <v>80</v>
      </c>
    </row>
    <row r="6193" spans="1:9" x14ac:dyDescent="0.3">
      <c r="A6193" t="s">
        <v>4</v>
      </c>
      <c r="B6193" t="s">
        <v>5</v>
      </c>
    </row>
    <row r="6194" spans="1:9" x14ac:dyDescent="0.3">
      <c r="A6194" t="s">
        <v>6</v>
      </c>
      <c r="B6194" t="s">
        <v>14</v>
      </c>
    </row>
    <row r="6195" spans="1:9" x14ac:dyDescent="0.3">
      <c r="A6195" t="s">
        <v>11</v>
      </c>
      <c r="B6195" t="s">
        <v>29</v>
      </c>
    </row>
    <row r="6196" spans="1:9" x14ac:dyDescent="0.3">
      <c r="A6196" t="s">
        <v>46</v>
      </c>
      <c r="B6196" t="s">
        <v>144</v>
      </c>
    </row>
    <row r="6197" spans="1:9" x14ac:dyDescent="0.3">
      <c r="A6197" t="s">
        <v>26</v>
      </c>
      <c r="B6197" s="7" t="s">
        <v>120</v>
      </c>
    </row>
    <row r="6198" spans="1:9" x14ac:dyDescent="0.3">
      <c r="A6198" s="2" t="s">
        <v>8</v>
      </c>
    </row>
    <row r="6199" spans="1:9" x14ac:dyDescent="0.3">
      <c r="A6199" s="2" t="s">
        <v>9</v>
      </c>
      <c r="B6199" s="2" t="s">
        <v>10</v>
      </c>
      <c r="C6199" s="2" t="s">
        <v>11</v>
      </c>
      <c r="D6199" s="2" t="s">
        <v>6</v>
      </c>
      <c r="E6199" s="2" t="s">
        <v>12</v>
      </c>
      <c r="F6199" s="2" t="s">
        <v>4</v>
      </c>
      <c r="G6199" s="2" t="s">
        <v>25</v>
      </c>
      <c r="H6199" s="2" t="s">
        <v>2</v>
      </c>
      <c r="I6199" s="2" t="s">
        <v>46</v>
      </c>
    </row>
    <row r="6200" spans="1:9" x14ac:dyDescent="0.3">
      <c r="A6200" s="3" t="s">
        <v>140</v>
      </c>
      <c r="B6200" s="3">
        <v>1</v>
      </c>
      <c r="C6200" t="s">
        <v>29</v>
      </c>
      <c r="D6200" t="s">
        <v>14</v>
      </c>
      <c r="E6200" s="2"/>
      <c r="F6200" s="3" t="s">
        <v>21</v>
      </c>
      <c r="G6200" t="s">
        <v>81</v>
      </c>
      <c r="H6200" s="3" t="s">
        <v>80</v>
      </c>
    </row>
    <row r="6201" spans="1:9" x14ac:dyDescent="0.3">
      <c r="A6201" t="s">
        <v>13</v>
      </c>
      <c r="B6201" s="5">
        <v>2.2799999999999998</v>
      </c>
      <c r="C6201" t="s">
        <v>29</v>
      </c>
      <c r="D6201" t="s">
        <v>14</v>
      </c>
      <c r="F6201" t="s">
        <v>15</v>
      </c>
      <c r="G6201" t="s">
        <v>81</v>
      </c>
      <c r="H6201" t="s">
        <v>16</v>
      </c>
    </row>
    <row r="6202" spans="1:9" x14ac:dyDescent="0.3">
      <c r="A6202" t="s">
        <v>78</v>
      </c>
      <c r="B6202" s="5">
        <v>0.38</v>
      </c>
      <c r="D6202" t="s">
        <v>14</v>
      </c>
      <c r="E6202" t="s">
        <v>18</v>
      </c>
      <c r="F6202" t="s">
        <v>19</v>
      </c>
      <c r="G6202" t="s">
        <v>27</v>
      </c>
      <c r="I6202" t="s">
        <v>110</v>
      </c>
    </row>
    <row r="6203" spans="1:9" x14ac:dyDescent="0.3">
      <c r="A6203" t="s">
        <v>109</v>
      </c>
      <c r="B6203" s="5">
        <f>(2.79*318)/1000*B6201</f>
        <v>2.0228615999999997</v>
      </c>
      <c r="C6203" t="s">
        <v>29</v>
      </c>
      <c r="D6203" t="s">
        <v>17</v>
      </c>
      <c r="F6203" t="s">
        <v>15</v>
      </c>
      <c r="G6203" t="s">
        <v>28</v>
      </c>
      <c r="H6203" t="s">
        <v>52</v>
      </c>
      <c r="I6203" t="s">
        <v>111</v>
      </c>
    </row>
    <row r="6204" spans="1:9" x14ac:dyDescent="0.3">
      <c r="A6204" t="s">
        <v>54</v>
      </c>
      <c r="B6204" s="5">
        <f>18.4/1000*B6201</f>
        <v>4.1951999999999996E-2</v>
      </c>
      <c r="C6204" t="s">
        <v>29</v>
      </c>
      <c r="D6204" t="s">
        <v>7</v>
      </c>
      <c r="F6204" t="s">
        <v>15</v>
      </c>
      <c r="G6204" t="s">
        <v>28</v>
      </c>
      <c r="H6204" t="s">
        <v>24</v>
      </c>
    </row>
    <row r="6205" spans="1:9" x14ac:dyDescent="0.3">
      <c r="A6205" t="s">
        <v>82</v>
      </c>
      <c r="B6205" s="5">
        <f>20000/1000*B6201</f>
        <v>45.599999999999994</v>
      </c>
      <c r="C6205" t="s">
        <v>83</v>
      </c>
      <c r="D6205" t="s">
        <v>14</v>
      </c>
      <c r="F6205" t="s">
        <v>15</v>
      </c>
      <c r="G6205" t="s">
        <v>28</v>
      </c>
      <c r="H6205" t="s">
        <v>84</v>
      </c>
      <c r="I6205" t="s">
        <v>113</v>
      </c>
    </row>
    <row r="6206" spans="1:9" x14ac:dyDescent="0.3">
      <c r="A6206" t="s">
        <v>112</v>
      </c>
      <c r="B6206" s="5">
        <f>200/1000*B6201</f>
        <v>0.45599999999999996</v>
      </c>
      <c r="C6206" t="s">
        <v>83</v>
      </c>
      <c r="D6206" t="s">
        <v>14</v>
      </c>
      <c r="F6206" t="s">
        <v>15</v>
      </c>
      <c r="G6206" t="s">
        <v>28</v>
      </c>
      <c r="H6206" t="s">
        <v>115</v>
      </c>
      <c r="I6206" t="s">
        <v>114</v>
      </c>
    </row>
    <row r="6207" spans="1:9" ht="15.6" x14ac:dyDescent="0.3">
      <c r="A6207" s="4" t="s">
        <v>62</v>
      </c>
      <c r="B6207" s="5">
        <f>4/1000*B6201</f>
        <v>9.1199999999999996E-3</v>
      </c>
      <c r="C6207" t="s">
        <v>29</v>
      </c>
      <c r="D6207" t="s">
        <v>14</v>
      </c>
      <c r="F6207" t="s">
        <v>15</v>
      </c>
      <c r="G6207" t="s">
        <v>28</v>
      </c>
      <c r="H6207" s="4" t="s">
        <v>62</v>
      </c>
      <c r="I6207" t="s">
        <v>122</v>
      </c>
    </row>
    <row r="6208" spans="1:9" x14ac:dyDescent="0.3">
      <c r="A6208" t="s">
        <v>117</v>
      </c>
      <c r="B6208" s="5">
        <f>46*1.25/1000*B6201</f>
        <v>0.13109999999999999</v>
      </c>
      <c r="C6208" t="s">
        <v>29</v>
      </c>
      <c r="D6208" t="s">
        <v>14</v>
      </c>
      <c r="F6208" t="s">
        <v>15</v>
      </c>
      <c r="G6208" t="s">
        <v>28</v>
      </c>
      <c r="H6208" t="s">
        <v>118</v>
      </c>
      <c r="I6208" t="s">
        <v>123</v>
      </c>
    </row>
    <row r="6209" spans="1:9" x14ac:dyDescent="0.3">
      <c r="B6209" s="5"/>
    </row>
    <row r="6210" spans="1:9" x14ac:dyDescent="0.3">
      <c r="A6210" s="2" t="s">
        <v>0</v>
      </c>
      <c r="B6210" s="2" t="s">
        <v>141</v>
      </c>
    </row>
    <row r="6211" spans="1:9" x14ac:dyDescent="0.3">
      <c r="A6211" t="s">
        <v>1</v>
      </c>
      <c r="B6211">
        <v>1</v>
      </c>
    </row>
    <row r="6212" spans="1:9" x14ac:dyDescent="0.3">
      <c r="A6212" t="s">
        <v>2</v>
      </c>
      <c r="B6212" s="3" t="s">
        <v>151</v>
      </c>
    </row>
    <row r="6213" spans="1:9" x14ac:dyDescent="0.3">
      <c r="A6213" t="s">
        <v>4</v>
      </c>
      <c r="B6213" t="s">
        <v>5</v>
      </c>
    </row>
    <row r="6214" spans="1:9" x14ac:dyDescent="0.3">
      <c r="A6214" t="s">
        <v>6</v>
      </c>
      <c r="B6214" t="s">
        <v>14</v>
      </c>
    </row>
    <row r="6215" spans="1:9" x14ac:dyDescent="0.3">
      <c r="A6215" t="s">
        <v>11</v>
      </c>
      <c r="B6215" t="s">
        <v>29</v>
      </c>
    </row>
    <row r="6216" spans="1:9" x14ac:dyDescent="0.3">
      <c r="A6216" t="s">
        <v>46</v>
      </c>
      <c r="B6216" t="s">
        <v>145</v>
      </c>
    </row>
    <row r="6217" spans="1:9" x14ac:dyDescent="0.3">
      <c r="A6217" t="s">
        <v>26</v>
      </c>
      <c r="B6217" s="7" t="s">
        <v>120</v>
      </c>
    </row>
    <row r="6218" spans="1:9" x14ac:dyDescent="0.3">
      <c r="A6218" s="2" t="s">
        <v>8</v>
      </c>
    </row>
    <row r="6219" spans="1:9" x14ac:dyDescent="0.3">
      <c r="A6219" s="2" t="s">
        <v>9</v>
      </c>
      <c r="B6219" s="2" t="s">
        <v>10</v>
      </c>
      <c r="C6219" s="2" t="s">
        <v>11</v>
      </c>
      <c r="D6219" s="2" t="s">
        <v>6</v>
      </c>
      <c r="E6219" s="2" t="s">
        <v>12</v>
      </c>
      <c r="F6219" s="2" t="s">
        <v>4</v>
      </c>
      <c r="G6219" s="2" t="s">
        <v>25</v>
      </c>
      <c r="H6219" s="2" t="s">
        <v>2</v>
      </c>
      <c r="I6219" s="2" t="s">
        <v>46</v>
      </c>
    </row>
    <row r="6220" spans="1:9" x14ac:dyDescent="0.3">
      <c r="A6220" s="3" t="s">
        <v>141</v>
      </c>
      <c r="B6220" s="3">
        <v>1</v>
      </c>
      <c r="C6220" t="s">
        <v>29</v>
      </c>
      <c r="D6220" t="s">
        <v>14</v>
      </c>
      <c r="E6220" s="2"/>
      <c r="F6220" s="3" t="s">
        <v>21</v>
      </c>
      <c r="G6220" t="s">
        <v>81</v>
      </c>
      <c r="H6220" s="3" t="s">
        <v>151</v>
      </c>
    </row>
    <row r="6221" spans="1:9" x14ac:dyDescent="0.3">
      <c r="A6221" t="s">
        <v>13</v>
      </c>
      <c r="B6221" s="5">
        <v>2.44</v>
      </c>
      <c r="C6221" t="s">
        <v>29</v>
      </c>
      <c r="D6221" t="s">
        <v>14</v>
      </c>
      <c r="F6221" t="s">
        <v>15</v>
      </c>
      <c r="G6221" t="s">
        <v>81</v>
      </c>
      <c r="H6221" t="s">
        <v>16</v>
      </c>
    </row>
    <row r="6222" spans="1:9" x14ac:dyDescent="0.3">
      <c r="A6222" t="s">
        <v>78</v>
      </c>
      <c r="B6222" s="5">
        <v>0.79</v>
      </c>
      <c r="D6222" t="s">
        <v>14</v>
      </c>
      <c r="E6222" t="s">
        <v>18</v>
      </c>
      <c r="F6222" t="s">
        <v>19</v>
      </c>
      <c r="G6222" t="s">
        <v>27</v>
      </c>
      <c r="I6222" t="s">
        <v>110</v>
      </c>
    </row>
    <row r="6223" spans="1:9" x14ac:dyDescent="0.3">
      <c r="A6223" t="s">
        <v>109</v>
      </c>
      <c r="B6223" s="5">
        <f>(2.79*318)/1000*B6221</f>
        <v>2.1648168000000001</v>
      </c>
      <c r="C6223" t="s">
        <v>29</v>
      </c>
      <c r="D6223" t="s">
        <v>17</v>
      </c>
      <c r="F6223" t="s">
        <v>15</v>
      </c>
      <c r="G6223" t="s">
        <v>28</v>
      </c>
      <c r="H6223" t="s">
        <v>52</v>
      </c>
      <c r="I6223" t="s">
        <v>111</v>
      </c>
    </row>
    <row r="6224" spans="1:9" x14ac:dyDescent="0.3">
      <c r="A6224" t="s">
        <v>54</v>
      </c>
      <c r="B6224" s="5">
        <f>18.4/1000*B6221</f>
        <v>4.4895999999999998E-2</v>
      </c>
      <c r="C6224" t="s">
        <v>29</v>
      </c>
      <c r="D6224" t="s">
        <v>7</v>
      </c>
      <c r="F6224" t="s">
        <v>15</v>
      </c>
      <c r="G6224" t="s">
        <v>28</v>
      </c>
      <c r="H6224" t="s">
        <v>24</v>
      </c>
    </row>
    <row r="6225" spans="1:9" x14ac:dyDescent="0.3">
      <c r="A6225" t="s">
        <v>82</v>
      </c>
      <c r="B6225" s="5">
        <f>20000/1000*B6221</f>
        <v>48.8</v>
      </c>
      <c r="C6225" t="s">
        <v>83</v>
      </c>
      <c r="D6225" t="s">
        <v>14</v>
      </c>
      <c r="F6225" t="s">
        <v>15</v>
      </c>
      <c r="G6225" t="s">
        <v>28</v>
      </c>
      <c r="H6225" t="s">
        <v>84</v>
      </c>
      <c r="I6225" t="s">
        <v>113</v>
      </c>
    </row>
    <row r="6226" spans="1:9" x14ac:dyDescent="0.3">
      <c r="A6226" t="s">
        <v>112</v>
      </c>
      <c r="B6226" s="5">
        <f>200/1000*B6221</f>
        <v>0.48799999999999999</v>
      </c>
      <c r="C6226" t="s">
        <v>83</v>
      </c>
      <c r="D6226" t="s">
        <v>14</v>
      </c>
      <c r="F6226" t="s">
        <v>15</v>
      </c>
      <c r="G6226" t="s">
        <v>28</v>
      </c>
      <c r="H6226" t="s">
        <v>115</v>
      </c>
      <c r="I6226" t="s">
        <v>114</v>
      </c>
    </row>
    <row r="6227" spans="1:9" ht="15.6" x14ac:dyDescent="0.3">
      <c r="A6227" s="4" t="s">
        <v>62</v>
      </c>
      <c r="B6227" s="5">
        <f>4/1000*B6221</f>
        <v>9.7599999999999996E-3</v>
      </c>
      <c r="C6227" t="s">
        <v>29</v>
      </c>
      <c r="D6227" t="s">
        <v>14</v>
      </c>
      <c r="F6227" t="s">
        <v>15</v>
      </c>
      <c r="G6227" t="s">
        <v>28</v>
      </c>
      <c r="H6227" s="4" t="s">
        <v>62</v>
      </c>
      <c r="I6227" t="s">
        <v>122</v>
      </c>
    </row>
    <row r="6228" spans="1:9" x14ac:dyDescent="0.3">
      <c r="A6228" t="s">
        <v>117</v>
      </c>
      <c r="B6228" s="5">
        <f>46*1.25/1000*B6221</f>
        <v>0.14030000000000001</v>
      </c>
      <c r="C6228" t="s">
        <v>29</v>
      </c>
      <c r="D6228" t="s">
        <v>14</v>
      </c>
      <c r="F6228" t="s">
        <v>15</v>
      </c>
      <c r="G6228" t="s">
        <v>28</v>
      </c>
      <c r="H6228" t="s">
        <v>118</v>
      </c>
      <c r="I6228" t="s">
        <v>123</v>
      </c>
    </row>
    <row r="6229" spans="1:9" x14ac:dyDescent="0.3">
      <c r="B6229" s="5"/>
    </row>
    <row r="6230" spans="1:9" x14ac:dyDescent="0.3">
      <c r="A6230" s="2" t="s">
        <v>0</v>
      </c>
      <c r="B6230" s="2" t="s">
        <v>142</v>
      </c>
    </row>
    <row r="6231" spans="1:9" x14ac:dyDescent="0.3">
      <c r="A6231" t="s">
        <v>1</v>
      </c>
      <c r="B6231">
        <v>1</v>
      </c>
    </row>
    <row r="6232" spans="1:9" x14ac:dyDescent="0.3">
      <c r="A6232" t="s">
        <v>2</v>
      </c>
      <c r="B6232" s="3" t="s">
        <v>80</v>
      </c>
    </row>
    <row r="6233" spans="1:9" x14ac:dyDescent="0.3">
      <c r="A6233" t="s">
        <v>4</v>
      </c>
      <c r="B6233" t="s">
        <v>5</v>
      </c>
    </row>
    <row r="6234" spans="1:9" x14ac:dyDescent="0.3">
      <c r="A6234" t="s">
        <v>6</v>
      </c>
      <c r="B6234" t="s">
        <v>14</v>
      </c>
    </row>
    <row r="6235" spans="1:9" x14ac:dyDescent="0.3">
      <c r="A6235" t="s">
        <v>11</v>
      </c>
      <c r="B6235" t="s">
        <v>29</v>
      </c>
    </row>
    <row r="6236" spans="1:9" x14ac:dyDescent="0.3">
      <c r="A6236" t="s">
        <v>46</v>
      </c>
      <c r="B6236" t="s">
        <v>146</v>
      </c>
    </row>
    <row r="6237" spans="1:9" x14ac:dyDescent="0.3">
      <c r="A6237" t="s">
        <v>26</v>
      </c>
      <c r="B6237" s="7" t="s">
        <v>120</v>
      </c>
    </row>
    <row r="6238" spans="1:9" x14ac:dyDescent="0.3">
      <c r="A6238" s="2" t="s">
        <v>8</v>
      </c>
    </row>
    <row r="6239" spans="1:9" x14ac:dyDescent="0.3">
      <c r="A6239" s="2" t="s">
        <v>9</v>
      </c>
      <c r="B6239" s="2" t="s">
        <v>10</v>
      </c>
      <c r="C6239" s="2" t="s">
        <v>11</v>
      </c>
      <c r="D6239" s="2" t="s">
        <v>6</v>
      </c>
      <c r="E6239" s="2" t="s">
        <v>12</v>
      </c>
      <c r="F6239" s="2" t="s">
        <v>4</v>
      </c>
      <c r="G6239" s="2" t="s">
        <v>25</v>
      </c>
      <c r="H6239" s="2" t="s">
        <v>2</v>
      </c>
      <c r="I6239" s="2" t="s">
        <v>46</v>
      </c>
    </row>
    <row r="6240" spans="1:9" x14ac:dyDescent="0.3">
      <c r="A6240" s="3" t="s">
        <v>142</v>
      </c>
      <c r="B6240" s="3">
        <v>1</v>
      </c>
      <c r="C6240" t="s">
        <v>29</v>
      </c>
      <c r="D6240" t="s">
        <v>14</v>
      </c>
      <c r="E6240" s="2"/>
      <c r="F6240" s="3" t="s">
        <v>21</v>
      </c>
      <c r="G6240" t="s">
        <v>81</v>
      </c>
      <c r="H6240" s="3" t="s">
        <v>80</v>
      </c>
    </row>
    <row r="6241" spans="1:9" x14ac:dyDescent="0.3">
      <c r="A6241" t="s">
        <v>13</v>
      </c>
      <c r="B6241" s="5">
        <v>2.37</v>
      </c>
      <c r="C6241" t="s">
        <v>29</v>
      </c>
      <c r="D6241" t="s">
        <v>14</v>
      </c>
      <c r="F6241" t="s">
        <v>15</v>
      </c>
      <c r="G6241" t="s">
        <v>81</v>
      </c>
      <c r="H6241" t="s">
        <v>16</v>
      </c>
    </row>
    <row r="6242" spans="1:9" x14ac:dyDescent="0.3">
      <c r="A6242" t="s">
        <v>78</v>
      </c>
      <c r="B6242" s="5">
        <v>0.52</v>
      </c>
      <c r="D6242" t="s">
        <v>14</v>
      </c>
      <c r="E6242" t="s">
        <v>18</v>
      </c>
      <c r="F6242" t="s">
        <v>19</v>
      </c>
      <c r="G6242" t="s">
        <v>27</v>
      </c>
      <c r="I6242" t="s">
        <v>110</v>
      </c>
    </row>
    <row r="6243" spans="1:9" x14ac:dyDescent="0.3">
      <c r="A6243" t="s">
        <v>109</v>
      </c>
      <c r="B6243" s="5">
        <f>(2.79*318)/1000*B6241</f>
        <v>2.1027114</v>
      </c>
      <c r="C6243" t="s">
        <v>29</v>
      </c>
      <c r="D6243" t="s">
        <v>17</v>
      </c>
      <c r="F6243" t="s">
        <v>15</v>
      </c>
      <c r="G6243" t="s">
        <v>28</v>
      </c>
      <c r="H6243" t="s">
        <v>52</v>
      </c>
      <c r="I6243" t="s">
        <v>111</v>
      </c>
    </row>
    <row r="6244" spans="1:9" x14ac:dyDescent="0.3">
      <c r="A6244" t="s">
        <v>54</v>
      </c>
      <c r="B6244" s="5">
        <f>18.4/1000*B6241</f>
        <v>4.3608000000000001E-2</v>
      </c>
      <c r="C6244" t="s">
        <v>29</v>
      </c>
      <c r="D6244" t="s">
        <v>7</v>
      </c>
      <c r="F6244" t="s">
        <v>15</v>
      </c>
      <c r="G6244" t="s">
        <v>28</v>
      </c>
      <c r="H6244" t="s">
        <v>24</v>
      </c>
    </row>
    <row r="6245" spans="1:9" x14ac:dyDescent="0.3">
      <c r="A6245" t="s">
        <v>82</v>
      </c>
      <c r="B6245" s="5">
        <f>20000/1000*B6241</f>
        <v>47.400000000000006</v>
      </c>
      <c r="C6245" t="s">
        <v>83</v>
      </c>
      <c r="D6245" t="s">
        <v>14</v>
      </c>
      <c r="F6245" t="s">
        <v>15</v>
      </c>
      <c r="G6245" t="s">
        <v>28</v>
      </c>
      <c r="H6245" t="s">
        <v>84</v>
      </c>
      <c r="I6245" t="s">
        <v>113</v>
      </c>
    </row>
    <row r="6246" spans="1:9" x14ac:dyDescent="0.3">
      <c r="A6246" t="s">
        <v>112</v>
      </c>
      <c r="B6246" s="5">
        <f>200/1000*B6241</f>
        <v>0.47400000000000003</v>
      </c>
      <c r="C6246" t="s">
        <v>83</v>
      </c>
      <c r="D6246" t="s">
        <v>14</v>
      </c>
      <c r="F6246" t="s">
        <v>15</v>
      </c>
      <c r="G6246" t="s">
        <v>28</v>
      </c>
      <c r="H6246" t="s">
        <v>115</v>
      </c>
      <c r="I6246" t="s">
        <v>114</v>
      </c>
    </row>
    <row r="6247" spans="1:9" ht="15.6" x14ac:dyDescent="0.3">
      <c r="A6247" s="4" t="s">
        <v>62</v>
      </c>
      <c r="B6247" s="5">
        <f>4/1000*B6241</f>
        <v>9.4800000000000006E-3</v>
      </c>
      <c r="C6247" t="s">
        <v>29</v>
      </c>
      <c r="D6247" t="s">
        <v>14</v>
      </c>
      <c r="F6247" t="s">
        <v>15</v>
      </c>
      <c r="G6247" t="s">
        <v>28</v>
      </c>
      <c r="H6247" s="4" t="s">
        <v>62</v>
      </c>
      <c r="I6247" t="s">
        <v>122</v>
      </c>
    </row>
    <row r="6248" spans="1:9" x14ac:dyDescent="0.3">
      <c r="A6248" t="s">
        <v>117</v>
      </c>
      <c r="B6248" s="5">
        <f>46*1.25/1000*B6241</f>
        <v>0.13627500000000001</v>
      </c>
      <c r="C6248" t="s">
        <v>29</v>
      </c>
      <c r="D6248" t="s">
        <v>14</v>
      </c>
      <c r="F6248" t="s">
        <v>15</v>
      </c>
      <c r="G6248" t="s">
        <v>28</v>
      </c>
      <c r="H6248" t="s">
        <v>118</v>
      </c>
      <c r="I6248" t="s">
        <v>123</v>
      </c>
    </row>
    <row r="6249" spans="1:9" x14ac:dyDescent="0.3">
      <c r="B6249" s="5"/>
    </row>
    <row r="6250" spans="1:9" x14ac:dyDescent="0.3">
      <c r="A6250" s="2" t="s">
        <v>0</v>
      </c>
      <c r="B6250" s="2" t="s">
        <v>143</v>
      </c>
    </row>
    <row r="6251" spans="1:9" x14ac:dyDescent="0.3">
      <c r="A6251" t="s">
        <v>1</v>
      </c>
      <c r="B6251">
        <v>1</v>
      </c>
    </row>
    <row r="6252" spans="1:9" x14ac:dyDescent="0.3">
      <c r="A6252" t="s">
        <v>2</v>
      </c>
      <c r="B6252" s="3" t="s">
        <v>151</v>
      </c>
    </row>
    <row r="6253" spans="1:9" x14ac:dyDescent="0.3">
      <c r="A6253" t="s">
        <v>4</v>
      </c>
      <c r="B6253" t="s">
        <v>5</v>
      </c>
    </row>
    <row r="6254" spans="1:9" x14ac:dyDescent="0.3">
      <c r="A6254" t="s">
        <v>6</v>
      </c>
      <c r="B6254" t="s">
        <v>14</v>
      </c>
    </row>
    <row r="6255" spans="1:9" x14ac:dyDescent="0.3">
      <c r="A6255" t="s">
        <v>11</v>
      </c>
      <c r="B6255" t="s">
        <v>29</v>
      </c>
    </row>
    <row r="6256" spans="1:9" x14ac:dyDescent="0.3">
      <c r="A6256" t="s">
        <v>46</v>
      </c>
      <c r="B6256" t="s">
        <v>147</v>
      </c>
    </row>
    <row r="6257" spans="1:9" x14ac:dyDescent="0.3">
      <c r="A6257" t="s">
        <v>26</v>
      </c>
      <c r="B6257" s="7" t="s">
        <v>120</v>
      </c>
    </row>
    <row r="6258" spans="1:9" x14ac:dyDescent="0.3">
      <c r="A6258" s="2" t="s">
        <v>8</v>
      </c>
    </row>
    <row r="6259" spans="1:9" x14ac:dyDescent="0.3">
      <c r="A6259" s="2" t="s">
        <v>9</v>
      </c>
      <c r="B6259" s="2" t="s">
        <v>10</v>
      </c>
      <c r="C6259" s="2" t="s">
        <v>11</v>
      </c>
      <c r="D6259" s="2" t="s">
        <v>6</v>
      </c>
      <c r="E6259" s="2" t="s">
        <v>12</v>
      </c>
      <c r="F6259" s="2" t="s">
        <v>4</v>
      </c>
      <c r="G6259" s="2" t="s">
        <v>25</v>
      </c>
      <c r="H6259" s="2" t="s">
        <v>2</v>
      </c>
      <c r="I6259" s="2" t="s">
        <v>46</v>
      </c>
    </row>
    <row r="6260" spans="1:9" x14ac:dyDescent="0.3">
      <c r="A6260" s="3" t="s">
        <v>143</v>
      </c>
      <c r="B6260" s="3">
        <v>1</v>
      </c>
      <c r="C6260" t="s">
        <v>29</v>
      </c>
      <c r="D6260" t="s">
        <v>14</v>
      </c>
      <c r="E6260" s="2"/>
      <c r="F6260" s="3" t="s">
        <v>21</v>
      </c>
      <c r="G6260" t="s">
        <v>81</v>
      </c>
      <c r="H6260" s="3" t="s">
        <v>151</v>
      </c>
    </row>
    <row r="6261" spans="1:9" x14ac:dyDescent="0.3">
      <c r="A6261" t="s">
        <v>13</v>
      </c>
      <c r="B6261" s="5">
        <v>0.89</v>
      </c>
      <c r="C6261" t="s">
        <v>29</v>
      </c>
      <c r="D6261" t="s">
        <v>14</v>
      </c>
      <c r="F6261" t="s">
        <v>15</v>
      </c>
      <c r="G6261" t="s">
        <v>81</v>
      </c>
      <c r="H6261" t="s">
        <v>16</v>
      </c>
    </row>
    <row r="6262" spans="1:9" x14ac:dyDescent="0.3">
      <c r="A6262" t="s">
        <v>78</v>
      </c>
      <c r="B6262" s="5">
        <v>1.39</v>
      </c>
      <c r="D6262" t="s">
        <v>14</v>
      </c>
      <c r="E6262" t="s">
        <v>18</v>
      </c>
      <c r="F6262" t="s">
        <v>19</v>
      </c>
      <c r="G6262" t="s">
        <v>27</v>
      </c>
      <c r="I6262" t="s">
        <v>110</v>
      </c>
    </row>
    <row r="6263" spans="1:9" x14ac:dyDescent="0.3">
      <c r="A6263" t="s">
        <v>109</v>
      </c>
      <c r="B6263" s="5">
        <f>(2.79*318)/1000*B6261</f>
        <v>0.78962580000000004</v>
      </c>
      <c r="C6263" t="s">
        <v>29</v>
      </c>
      <c r="D6263" t="s">
        <v>17</v>
      </c>
      <c r="F6263" t="s">
        <v>15</v>
      </c>
      <c r="G6263" t="s">
        <v>28</v>
      </c>
      <c r="H6263" t="s">
        <v>52</v>
      </c>
      <c r="I6263" t="s">
        <v>111</v>
      </c>
    </row>
    <row r="6264" spans="1:9" x14ac:dyDescent="0.3">
      <c r="A6264" t="s">
        <v>54</v>
      </c>
      <c r="B6264" s="5">
        <f>18.4/1000*B6261</f>
        <v>1.6376000000000002E-2</v>
      </c>
      <c r="C6264" t="s">
        <v>29</v>
      </c>
      <c r="D6264" t="s">
        <v>7</v>
      </c>
      <c r="F6264" t="s">
        <v>15</v>
      </c>
      <c r="G6264" t="s">
        <v>28</v>
      </c>
      <c r="H6264" t="s">
        <v>24</v>
      </c>
    </row>
    <row r="6265" spans="1:9" x14ac:dyDescent="0.3">
      <c r="A6265" t="s">
        <v>82</v>
      </c>
      <c r="B6265" s="5">
        <f>20000/1000*B6261</f>
        <v>17.8</v>
      </c>
      <c r="C6265" t="s">
        <v>83</v>
      </c>
      <c r="D6265" t="s">
        <v>14</v>
      </c>
      <c r="F6265" t="s">
        <v>15</v>
      </c>
      <c r="G6265" t="s">
        <v>28</v>
      </c>
      <c r="H6265" t="s">
        <v>84</v>
      </c>
      <c r="I6265" t="s">
        <v>113</v>
      </c>
    </row>
    <row r="6266" spans="1:9" x14ac:dyDescent="0.3">
      <c r="A6266" t="s">
        <v>112</v>
      </c>
      <c r="B6266" s="5">
        <f>200/1000*B6261</f>
        <v>0.17800000000000002</v>
      </c>
      <c r="C6266" t="s">
        <v>83</v>
      </c>
      <c r="D6266" t="s">
        <v>14</v>
      </c>
      <c r="F6266" t="s">
        <v>15</v>
      </c>
      <c r="G6266" t="s">
        <v>28</v>
      </c>
      <c r="H6266" t="s">
        <v>115</v>
      </c>
      <c r="I6266" t="s">
        <v>114</v>
      </c>
    </row>
    <row r="6267" spans="1:9" ht="15.6" x14ac:dyDescent="0.3">
      <c r="A6267" s="4" t="s">
        <v>62</v>
      </c>
      <c r="B6267" s="5">
        <f>4/1000*B6261</f>
        <v>3.5600000000000002E-3</v>
      </c>
      <c r="C6267" t="s">
        <v>29</v>
      </c>
      <c r="D6267" t="s">
        <v>14</v>
      </c>
      <c r="F6267" t="s">
        <v>15</v>
      </c>
      <c r="G6267" t="s">
        <v>28</v>
      </c>
      <c r="H6267" s="4" t="s">
        <v>62</v>
      </c>
      <c r="I6267" t="s">
        <v>122</v>
      </c>
    </row>
    <row r="6268" spans="1:9" x14ac:dyDescent="0.3">
      <c r="A6268" t="s">
        <v>117</v>
      </c>
      <c r="B6268" s="5">
        <f>46*1.25/1000*B6261</f>
        <v>5.1175000000000005E-2</v>
      </c>
      <c r="C6268" t="s">
        <v>29</v>
      </c>
      <c r="D6268" t="s">
        <v>14</v>
      </c>
      <c r="F6268" t="s">
        <v>15</v>
      </c>
      <c r="G6268" t="s">
        <v>28</v>
      </c>
      <c r="H6268" t="s">
        <v>118</v>
      </c>
      <c r="I6268" t="s">
        <v>123</v>
      </c>
    </row>
    <row r="6269" spans="1:9" x14ac:dyDescent="0.3">
      <c r="B6269" s="5"/>
    </row>
    <row r="6270" spans="1:9" x14ac:dyDescent="0.3">
      <c r="A6270" s="2" t="s">
        <v>0</v>
      </c>
      <c r="B6270" s="2" t="s">
        <v>13</v>
      </c>
    </row>
    <row r="6271" spans="1:9" x14ac:dyDescent="0.3">
      <c r="A6271" t="s">
        <v>1</v>
      </c>
      <c r="B6271">
        <v>1</v>
      </c>
    </row>
    <row r="6272" spans="1:9" x14ac:dyDescent="0.3">
      <c r="A6272" t="s">
        <v>46</v>
      </c>
      <c r="B6272" t="s">
        <v>47</v>
      </c>
    </row>
    <row r="6273" spans="1:8" x14ac:dyDescent="0.3">
      <c r="A6273" t="s">
        <v>2</v>
      </c>
      <c r="B6273" t="s">
        <v>16</v>
      </c>
    </row>
    <row r="6274" spans="1:8" x14ac:dyDescent="0.3">
      <c r="A6274" t="s">
        <v>4</v>
      </c>
      <c r="B6274" t="s">
        <v>5</v>
      </c>
    </row>
    <row r="6275" spans="1:8" x14ac:dyDescent="0.3">
      <c r="A6275" t="s">
        <v>6</v>
      </c>
      <c r="B6275" t="s">
        <v>14</v>
      </c>
    </row>
    <row r="6276" spans="1:8" x14ac:dyDescent="0.3">
      <c r="A6276" t="s">
        <v>26</v>
      </c>
      <c r="B6276" t="s">
        <v>79</v>
      </c>
    </row>
    <row r="6277" spans="1:8" x14ac:dyDescent="0.3">
      <c r="A6277" t="s">
        <v>11</v>
      </c>
      <c r="B6277" t="s">
        <v>29</v>
      </c>
    </row>
    <row r="6278" spans="1:8" x14ac:dyDescent="0.3">
      <c r="A6278" s="2" t="s">
        <v>8</v>
      </c>
    </row>
    <row r="6279" spans="1:8" x14ac:dyDescent="0.3">
      <c r="A6279" s="2" t="s">
        <v>9</v>
      </c>
      <c r="B6279" s="2" t="s">
        <v>10</v>
      </c>
      <c r="C6279" s="2" t="s">
        <v>11</v>
      </c>
      <c r="D6279" s="2" t="s">
        <v>6</v>
      </c>
      <c r="E6279" s="2" t="s">
        <v>12</v>
      </c>
      <c r="F6279" s="2" t="s">
        <v>4</v>
      </c>
      <c r="G6279" s="2" t="s">
        <v>2</v>
      </c>
      <c r="H6279" s="2" t="s">
        <v>25</v>
      </c>
    </row>
    <row r="6280" spans="1:8" x14ac:dyDescent="0.3">
      <c r="A6280" t="s">
        <v>48</v>
      </c>
      <c r="B6280">
        <v>1</v>
      </c>
      <c r="C6280" t="s">
        <v>29</v>
      </c>
      <c r="D6280" t="s">
        <v>14</v>
      </c>
      <c r="F6280" t="s">
        <v>15</v>
      </c>
      <c r="G6280" t="s">
        <v>49</v>
      </c>
      <c r="H6280" t="s">
        <v>3</v>
      </c>
    </row>
    <row r="6281" spans="1:8" x14ac:dyDescent="0.3">
      <c r="A6281" t="s">
        <v>13</v>
      </c>
      <c r="B6281">
        <v>1</v>
      </c>
      <c r="C6281" t="s">
        <v>29</v>
      </c>
      <c r="D6281" t="s">
        <v>14</v>
      </c>
      <c r="F6281" t="s">
        <v>21</v>
      </c>
      <c r="G6281" t="s">
        <v>16</v>
      </c>
      <c r="H6281" t="s">
        <v>3</v>
      </c>
    </row>
    <row r="6282" spans="1:8" x14ac:dyDescent="0.3">
      <c r="A6282" t="s">
        <v>50</v>
      </c>
      <c r="B6282">
        <v>3.5098030277376187</v>
      </c>
      <c r="C6282" t="s">
        <v>51</v>
      </c>
      <c r="D6282" t="s">
        <v>17</v>
      </c>
      <c r="F6282" t="s">
        <v>15</v>
      </c>
      <c r="G6282" t="s">
        <v>52</v>
      </c>
      <c r="H6282" t="s">
        <v>28</v>
      </c>
    </row>
    <row r="6283" spans="1:8" x14ac:dyDescent="0.3">
      <c r="A6283" t="s">
        <v>78</v>
      </c>
      <c r="B6283">
        <v>0.13206758828730655</v>
      </c>
      <c r="D6283" t="s">
        <v>14</v>
      </c>
      <c r="E6283" t="s">
        <v>18</v>
      </c>
      <c r="F6283" t="s">
        <v>19</v>
      </c>
      <c r="H6283" t="s">
        <v>27</v>
      </c>
    </row>
    <row r="6284" spans="1:8" x14ac:dyDescent="0.3">
      <c r="A6284" t="s">
        <v>53</v>
      </c>
      <c r="B6284">
        <v>1.6694063119110985E-6</v>
      </c>
      <c r="D6284" t="s">
        <v>14</v>
      </c>
      <c r="E6284" t="s">
        <v>18</v>
      </c>
      <c r="F6284" t="s">
        <v>19</v>
      </c>
      <c r="H6284" t="s">
        <v>27</v>
      </c>
    </row>
    <row r="6285" spans="1:8" x14ac:dyDescent="0.3">
      <c r="A6285" t="s">
        <v>20</v>
      </c>
      <c r="B6285">
        <v>12.456827894327896</v>
      </c>
      <c r="C6285" t="s">
        <v>29</v>
      </c>
      <c r="D6285" t="s">
        <v>6</v>
      </c>
      <c r="F6285" t="s">
        <v>15</v>
      </c>
      <c r="G6285" t="s">
        <v>20</v>
      </c>
      <c r="H6285" t="s">
        <v>3</v>
      </c>
    </row>
    <row r="6287" spans="1:8" ht="15.6" x14ac:dyDescent="0.3">
      <c r="A6287" s="1" t="s">
        <v>0</v>
      </c>
      <c r="B6287" s="2" t="s">
        <v>48</v>
      </c>
    </row>
    <row r="6288" spans="1:8" x14ac:dyDescent="0.3">
      <c r="A6288" t="s">
        <v>1</v>
      </c>
      <c r="B6288">
        <v>1</v>
      </c>
    </row>
    <row r="6289" spans="1:8" x14ac:dyDescent="0.3">
      <c r="A6289" t="s">
        <v>2</v>
      </c>
      <c r="B6289" t="s">
        <v>49</v>
      </c>
    </row>
    <row r="6290" spans="1:8" x14ac:dyDescent="0.3">
      <c r="A6290" t="s">
        <v>4</v>
      </c>
      <c r="B6290" t="s">
        <v>5</v>
      </c>
    </row>
    <row r="6291" spans="1:8" x14ac:dyDescent="0.3">
      <c r="A6291" t="s">
        <v>6</v>
      </c>
      <c r="B6291" t="s">
        <v>14</v>
      </c>
    </row>
    <row r="6292" spans="1:8" x14ac:dyDescent="0.3">
      <c r="A6292" t="s">
        <v>11</v>
      </c>
      <c r="B6292" t="s">
        <v>29</v>
      </c>
    </row>
    <row r="6293" spans="1:8" ht="15.6" x14ac:dyDescent="0.3">
      <c r="A6293" s="1" t="s">
        <v>8</v>
      </c>
    </row>
    <row r="6294" spans="1:8" x14ac:dyDescent="0.3">
      <c r="A6294" t="s">
        <v>9</v>
      </c>
      <c r="B6294" t="s">
        <v>10</v>
      </c>
      <c r="C6294" t="s">
        <v>11</v>
      </c>
      <c r="D6294" t="s">
        <v>6</v>
      </c>
      <c r="E6294" t="s">
        <v>12</v>
      </c>
      <c r="F6294" t="s">
        <v>4</v>
      </c>
      <c r="G6294" t="s">
        <v>2</v>
      </c>
      <c r="H6294" t="s">
        <v>25</v>
      </c>
    </row>
    <row r="6295" spans="1:8" x14ac:dyDescent="0.3">
      <c r="A6295" t="s">
        <v>20</v>
      </c>
      <c r="B6295">
        <f>12.89</f>
        <v>12.89</v>
      </c>
      <c r="C6295" t="s">
        <v>29</v>
      </c>
      <c r="D6295" t="s">
        <v>6</v>
      </c>
      <c r="F6295" t="s">
        <v>15</v>
      </c>
      <c r="G6295" t="s">
        <v>20</v>
      </c>
      <c r="H6295" t="s">
        <v>74</v>
      </c>
    </row>
    <row r="6296" spans="1:8" x14ac:dyDescent="0.3">
      <c r="A6296" t="s">
        <v>48</v>
      </c>
      <c r="B6296">
        <v>1</v>
      </c>
      <c r="C6296" t="s">
        <v>29</v>
      </c>
      <c r="D6296" t="s">
        <v>14</v>
      </c>
      <c r="F6296" t="s">
        <v>21</v>
      </c>
      <c r="G6296" t="s">
        <v>49</v>
      </c>
      <c r="H6296" t="s">
        <v>74</v>
      </c>
    </row>
    <row r="6297" spans="1:8" x14ac:dyDescent="0.3">
      <c r="A6297" t="s">
        <v>82</v>
      </c>
      <c r="B6297" s="5">
        <f>((3090000*1000)/44900000)</f>
        <v>68.819599109131403</v>
      </c>
      <c r="C6297" t="s">
        <v>83</v>
      </c>
      <c r="D6297" t="s">
        <v>14</v>
      </c>
      <c r="F6297" t="s">
        <v>15</v>
      </c>
      <c r="G6297" t="s">
        <v>84</v>
      </c>
      <c r="H6297" t="s">
        <v>28</v>
      </c>
    </row>
    <row r="6298" spans="1:8" x14ac:dyDescent="0.3">
      <c r="A6298" t="s">
        <v>54</v>
      </c>
      <c r="B6298" s="5">
        <f>(13600*1000)/44900000</f>
        <v>0.30289532293986637</v>
      </c>
      <c r="C6298" t="s">
        <v>29</v>
      </c>
      <c r="D6298" t="s">
        <v>7</v>
      </c>
      <c r="F6298" t="s">
        <v>15</v>
      </c>
      <c r="G6298" t="s">
        <v>24</v>
      </c>
      <c r="H6298" t="s">
        <v>28</v>
      </c>
    </row>
    <row r="6299" spans="1:8" x14ac:dyDescent="0.3">
      <c r="A6299" t="s">
        <v>55</v>
      </c>
      <c r="B6299" s="5">
        <f>356/44900000</f>
        <v>7.9287305122494425E-6</v>
      </c>
      <c r="C6299" t="s">
        <v>31</v>
      </c>
      <c r="D6299" t="s">
        <v>14</v>
      </c>
      <c r="F6299" t="s">
        <v>15</v>
      </c>
      <c r="G6299" t="s">
        <v>56</v>
      </c>
      <c r="H6299" t="s">
        <v>28</v>
      </c>
    </row>
    <row r="6300" spans="1:8" x14ac:dyDescent="0.3">
      <c r="A6300" t="s">
        <v>57</v>
      </c>
      <c r="B6300" s="5">
        <f>949/44900000</f>
        <v>2.11358574610245E-5</v>
      </c>
      <c r="C6300" t="s">
        <v>31</v>
      </c>
      <c r="D6300" t="s">
        <v>14</v>
      </c>
      <c r="F6300" t="s">
        <v>15</v>
      </c>
      <c r="G6300" t="s">
        <v>58</v>
      </c>
      <c r="H6300" t="s">
        <v>28</v>
      </c>
    </row>
    <row r="6301" spans="1:8" x14ac:dyDescent="0.3">
      <c r="A6301" t="s">
        <v>59</v>
      </c>
      <c r="B6301" s="5">
        <f>178/44900000</f>
        <v>3.9643652561247212E-6</v>
      </c>
      <c r="C6301" t="s">
        <v>60</v>
      </c>
      <c r="D6301" t="s">
        <v>14</v>
      </c>
      <c r="F6301" t="s">
        <v>15</v>
      </c>
      <c r="G6301" t="s">
        <v>61</v>
      </c>
      <c r="H6301" t="s">
        <v>28</v>
      </c>
    </row>
    <row r="6302" spans="1:8" ht="15.6" x14ac:dyDescent="0.3">
      <c r="A6302" s="4" t="s">
        <v>62</v>
      </c>
      <c r="B6302" s="5">
        <f>6240000/44900000</f>
        <v>0.13897550111358575</v>
      </c>
      <c r="C6302" t="s">
        <v>29</v>
      </c>
      <c r="D6302" t="s">
        <v>14</v>
      </c>
      <c r="F6302" t="s">
        <v>15</v>
      </c>
      <c r="G6302" s="4" t="s">
        <v>62</v>
      </c>
      <c r="H6302" t="s">
        <v>74</v>
      </c>
    </row>
    <row r="6303" spans="1:8" ht="15.6" x14ac:dyDescent="0.3">
      <c r="A6303" s="4" t="s">
        <v>63</v>
      </c>
      <c r="B6303" s="5">
        <f>75900000/44900000</f>
        <v>1.6904231625835189</v>
      </c>
      <c r="C6303" t="s">
        <v>29</v>
      </c>
      <c r="D6303" t="s">
        <v>14</v>
      </c>
      <c r="F6303" t="s">
        <v>15</v>
      </c>
      <c r="G6303" s="4" t="s">
        <v>63</v>
      </c>
      <c r="H6303" t="s">
        <v>74</v>
      </c>
    </row>
    <row r="6304" spans="1:8" ht="15.6" x14ac:dyDescent="0.3">
      <c r="A6304" s="4"/>
      <c r="G6304" s="4"/>
    </row>
    <row r="6306" spans="1:8" ht="15.6" x14ac:dyDescent="0.3">
      <c r="A6306" s="1" t="s">
        <v>0</v>
      </c>
      <c r="B6306" s="2" t="s">
        <v>20</v>
      </c>
    </row>
    <row r="6307" spans="1:8" x14ac:dyDescent="0.3">
      <c r="A6307" t="s">
        <v>1</v>
      </c>
      <c r="B6307">
        <v>1</v>
      </c>
    </row>
    <row r="6308" spans="1:8" x14ac:dyDescent="0.3">
      <c r="A6308" t="s">
        <v>2</v>
      </c>
      <c r="B6308" t="s">
        <v>20</v>
      </c>
    </row>
    <row r="6309" spans="1:8" x14ac:dyDescent="0.3">
      <c r="A6309" t="s">
        <v>4</v>
      </c>
      <c r="B6309" t="s">
        <v>5</v>
      </c>
    </row>
    <row r="6310" spans="1:8" x14ac:dyDescent="0.3">
      <c r="A6310" t="s">
        <v>6</v>
      </c>
      <c r="B6310" t="s">
        <v>6</v>
      </c>
    </row>
    <row r="6311" spans="1:8" x14ac:dyDescent="0.3">
      <c r="A6311" t="s">
        <v>26</v>
      </c>
      <c r="B6311" t="s">
        <v>79</v>
      </c>
    </row>
    <row r="6312" spans="1:8" x14ac:dyDescent="0.3">
      <c r="A6312" t="s">
        <v>11</v>
      </c>
      <c r="B6312" t="s">
        <v>29</v>
      </c>
    </row>
    <row r="6313" spans="1:8" ht="15.6" x14ac:dyDescent="0.3">
      <c r="A6313" s="1" t="s">
        <v>8</v>
      </c>
    </row>
    <row r="6314" spans="1:8" x14ac:dyDescent="0.3">
      <c r="A6314" t="s">
        <v>9</v>
      </c>
      <c r="B6314" t="s">
        <v>10</v>
      </c>
      <c r="C6314" t="s">
        <v>11</v>
      </c>
      <c r="D6314" t="s">
        <v>6</v>
      </c>
      <c r="E6314" t="s">
        <v>12</v>
      </c>
      <c r="F6314" t="s">
        <v>4</v>
      </c>
      <c r="G6314" t="s">
        <v>2</v>
      </c>
      <c r="H6314" t="s">
        <v>25</v>
      </c>
    </row>
    <row r="6315" spans="1:8" x14ac:dyDescent="0.3">
      <c r="A6315" t="s">
        <v>30</v>
      </c>
      <c r="B6315">
        <v>7.2924747866563216E-6</v>
      </c>
      <c r="C6315" t="s">
        <v>31</v>
      </c>
      <c r="D6315" t="s">
        <v>14</v>
      </c>
      <c r="F6315" t="s">
        <v>32</v>
      </c>
      <c r="G6315" t="s">
        <v>33</v>
      </c>
      <c r="H6315" t="s">
        <v>28</v>
      </c>
    </row>
    <row r="6316" spans="1:8" x14ac:dyDescent="0.3">
      <c r="A6316" t="s">
        <v>34</v>
      </c>
      <c r="B6316">
        <v>7.4243599689681927E-4</v>
      </c>
      <c r="C6316" t="s">
        <v>29</v>
      </c>
      <c r="D6316" t="s">
        <v>14</v>
      </c>
      <c r="F6316" t="s">
        <v>32</v>
      </c>
      <c r="G6316" t="s">
        <v>35</v>
      </c>
      <c r="H6316" t="s">
        <v>28</v>
      </c>
    </row>
    <row r="6317" spans="1:8" x14ac:dyDescent="0.3">
      <c r="A6317" t="s">
        <v>36</v>
      </c>
      <c r="B6317">
        <v>4.1349883630721488E-7</v>
      </c>
      <c r="C6317" t="s">
        <v>31</v>
      </c>
      <c r="D6317" t="s">
        <v>14</v>
      </c>
      <c r="F6317" t="s">
        <v>32</v>
      </c>
      <c r="G6317" t="s">
        <v>37</v>
      </c>
      <c r="H6317" t="s">
        <v>28</v>
      </c>
    </row>
    <row r="6318" spans="1:8" x14ac:dyDescent="0.3">
      <c r="A6318" t="s">
        <v>38</v>
      </c>
      <c r="B6318">
        <f>0.00273079906904577/2300</f>
        <v>1.1873039430633782E-6</v>
      </c>
      <c r="C6318" t="s">
        <v>23</v>
      </c>
      <c r="D6318" t="s">
        <v>39</v>
      </c>
      <c r="F6318" t="s">
        <v>32</v>
      </c>
      <c r="G6318" t="s">
        <v>40</v>
      </c>
      <c r="H6318" t="s">
        <v>28</v>
      </c>
    </row>
    <row r="6319" spans="1:8" x14ac:dyDescent="0.3">
      <c r="A6319" t="s">
        <v>41</v>
      </c>
      <c r="B6319">
        <v>1.3045108429904572E-9</v>
      </c>
      <c r="C6319" t="s">
        <v>31</v>
      </c>
      <c r="D6319" t="s">
        <v>6</v>
      </c>
      <c r="F6319" t="s">
        <v>32</v>
      </c>
      <c r="G6319" t="s">
        <v>42</v>
      </c>
      <c r="H6319" t="s">
        <v>28</v>
      </c>
    </row>
    <row r="6320" spans="1:8" x14ac:dyDescent="0.3">
      <c r="A6320" t="s">
        <v>43</v>
      </c>
      <c r="B6320">
        <v>5.7536703406069172E-11</v>
      </c>
      <c r="C6320" t="s">
        <v>29</v>
      </c>
      <c r="D6320" t="s">
        <v>6</v>
      </c>
      <c r="F6320" t="s">
        <v>32</v>
      </c>
      <c r="G6320" t="s">
        <v>43</v>
      </c>
      <c r="H6320" t="s">
        <v>3</v>
      </c>
    </row>
    <row r="6321" spans="1:8" x14ac:dyDescent="0.3">
      <c r="A6321" t="s">
        <v>44</v>
      </c>
      <c r="B6321">
        <v>1.5533182090707562E-11</v>
      </c>
      <c r="C6321" t="s">
        <v>51</v>
      </c>
      <c r="D6321" t="s">
        <v>6</v>
      </c>
      <c r="F6321" t="s">
        <v>32</v>
      </c>
      <c r="G6321" t="s">
        <v>45</v>
      </c>
      <c r="H6321" t="s">
        <v>28</v>
      </c>
    </row>
    <row r="6322" spans="1:8" x14ac:dyDescent="0.3">
      <c r="A6322" t="s">
        <v>20</v>
      </c>
      <c r="B6322">
        <v>1</v>
      </c>
      <c r="C6322" t="s">
        <v>29</v>
      </c>
      <c r="D6322" t="s">
        <v>6</v>
      </c>
      <c r="F6322" t="s">
        <v>21</v>
      </c>
      <c r="G6322" t="s">
        <v>20</v>
      </c>
      <c r="H6322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2021-02-26T14:27:07Z</dcterms:modified>
</cp:coreProperties>
</file>