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kar5\Documents\thesis\"/>
    </mc:Choice>
  </mc:AlternateContent>
  <bookViews>
    <workbookView xWindow="0" yWindow="2685" windowWidth="23040" windowHeight="8970" firstSheet="4" activeTab="6"/>
  </bookViews>
  <sheets>
    <sheet name="Excel2LaTeX" sheetId="3" state="hidden" r:id="rId1"/>
    <sheet name="Sheet1" sheetId="2" r:id="rId2"/>
    <sheet name="Sheet3" sheetId="4" r:id="rId3"/>
    <sheet name="allan" sheetId="5" r:id="rId4"/>
    <sheet name="xyz" sheetId="7" r:id="rId5"/>
    <sheet name="cam" sheetId="8" r:id="rId6"/>
    <sheet name="matlabSIM" sheetId="9" r:id="rId7"/>
    <sheet name="gyro" sheetId="6" r:id="rId8"/>
  </sheets>
  <calcPr calcId="152511"/>
  <fileRecoveryPr repairLoad="1"/>
</workbook>
</file>

<file path=xl/calcChain.xml><?xml version="1.0" encoding="utf-8"?>
<calcChain xmlns="http://schemas.openxmlformats.org/spreadsheetml/2006/main">
  <c r="X10" i="9" l="1"/>
  <c r="X9" i="9"/>
  <c r="Y9" i="9"/>
  <c r="Y10" i="9"/>
  <c r="X11" i="9"/>
  <c r="Y11" i="9"/>
  <c r="W10" i="9"/>
  <c r="W11" i="9"/>
  <c r="W9" i="9"/>
  <c r="C6" i="8" l="1"/>
  <c r="P14" i="7" l="1"/>
  <c r="Q14" i="7"/>
  <c r="P15" i="7"/>
  <c r="Q15" i="7"/>
  <c r="P16" i="7"/>
  <c r="Q16" i="7"/>
  <c r="P18" i="7"/>
  <c r="Q18" i="7"/>
  <c r="P19" i="7"/>
  <c r="Q19" i="7"/>
  <c r="P20" i="7"/>
  <c r="Q20" i="7"/>
  <c r="O19" i="7"/>
  <c r="O20" i="7"/>
  <c r="O18" i="7"/>
  <c r="O15" i="7"/>
  <c r="O16" i="7"/>
  <c r="O14" i="7"/>
  <c r="D24" i="7"/>
  <c r="C24" i="7"/>
  <c r="B24" i="7"/>
  <c r="D22" i="7"/>
  <c r="C22" i="7"/>
  <c r="B22" i="7"/>
  <c r="D16" i="7"/>
  <c r="C16" i="7"/>
  <c r="B16" i="7"/>
  <c r="D18" i="7"/>
  <c r="C18" i="7"/>
  <c r="B18" i="7"/>
  <c r="D12" i="7"/>
  <c r="C12" i="7"/>
  <c r="D10" i="7"/>
  <c r="C10" i="7"/>
  <c r="C6" i="7"/>
  <c r="D6" i="7"/>
  <c r="B6" i="7"/>
  <c r="D4" i="7"/>
  <c r="C4" i="7"/>
  <c r="B4" i="7"/>
  <c r="Q26" i="6"/>
  <c r="P26" i="6"/>
  <c r="O26" i="6"/>
  <c r="N26" i="6"/>
  <c r="M26" i="6"/>
  <c r="Q24" i="6"/>
  <c r="P24" i="6"/>
  <c r="O24" i="6"/>
  <c r="N24" i="6"/>
  <c r="M24" i="6"/>
  <c r="Q20" i="6"/>
  <c r="P20" i="6"/>
  <c r="O20" i="6"/>
  <c r="N20" i="6"/>
  <c r="M20" i="6"/>
  <c r="Q18" i="6"/>
  <c r="P18" i="6"/>
  <c r="O18" i="6"/>
  <c r="N18" i="6"/>
  <c r="M18" i="6"/>
  <c r="Q14" i="6"/>
  <c r="P14" i="6"/>
  <c r="O14" i="6"/>
  <c r="N14" i="6"/>
  <c r="M14" i="6"/>
  <c r="Q12" i="6"/>
  <c r="P12" i="6"/>
  <c r="O12" i="6"/>
  <c r="N12" i="6"/>
  <c r="M12" i="6"/>
  <c r="C26" i="6"/>
  <c r="D26" i="6"/>
  <c r="E26" i="6"/>
  <c r="F26" i="6"/>
  <c r="G26" i="6"/>
  <c r="H26" i="6"/>
  <c r="I26" i="6"/>
  <c r="B26" i="6"/>
  <c r="D24" i="6"/>
  <c r="E24" i="6"/>
  <c r="F24" i="6"/>
  <c r="G24" i="6"/>
  <c r="H24" i="6"/>
  <c r="I24" i="6"/>
  <c r="C24" i="6"/>
  <c r="B24" i="6"/>
  <c r="C18" i="6"/>
  <c r="D18" i="6"/>
  <c r="G18" i="6"/>
  <c r="H18" i="6"/>
  <c r="I18" i="6"/>
  <c r="C20" i="6"/>
  <c r="D20" i="6"/>
  <c r="G20" i="6"/>
  <c r="H20" i="6"/>
  <c r="I20" i="6"/>
  <c r="B20" i="6"/>
  <c r="B18" i="6"/>
  <c r="C14" i="6"/>
  <c r="D14" i="6"/>
  <c r="G14" i="6"/>
  <c r="H14" i="6"/>
  <c r="I14" i="6"/>
  <c r="C12" i="6"/>
  <c r="D12" i="6"/>
  <c r="G12" i="6"/>
  <c r="H12" i="6"/>
  <c r="I12" i="6"/>
  <c r="B14" i="6"/>
  <c r="B12" i="6"/>
  <c r="F9" i="5"/>
  <c r="E9" i="5"/>
  <c r="F10" i="5"/>
  <c r="E8" i="5"/>
  <c r="H15" i="4" l="1"/>
  <c r="H13" i="4"/>
  <c r="E6" i="4"/>
  <c r="D21" i="4"/>
  <c r="E21" i="4"/>
  <c r="F21" i="4"/>
  <c r="D6" i="4"/>
  <c r="F6" i="4"/>
  <c r="G6" i="4"/>
  <c r="E8" i="4"/>
  <c r="D23" i="4"/>
  <c r="E23" i="4"/>
  <c r="F23" i="4"/>
  <c r="D13" i="4"/>
  <c r="F13" i="4"/>
  <c r="G13" i="4"/>
  <c r="C13" i="4"/>
  <c r="C6" i="4"/>
  <c r="G15" i="2"/>
  <c r="H15" i="2"/>
  <c r="G16" i="2"/>
  <c r="H16" i="2"/>
  <c r="G17" i="2"/>
  <c r="H17" i="2"/>
  <c r="G18" i="2"/>
  <c r="H18" i="2"/>
  <c r="G19" i="2"/>
  <c r="H19" i="2"/>
  <c r="G20" i="2"/>
  <c r="H20" i="2"/>
  <c r="G21" i="2"/>
  <c r="H21" i="2"/>
  <c r="H14" i="2"/>
  <c r="G14" i="2"/>
  <c r="A2" i="3"/>
</calcChain>
</file>

<file path=xl/sharedStrings.xml><?xml version="1.0" encoding="utf-8"?>
<sst xmlns="http://schemas.openxmlformats.org/spreadsheetml/2006/main" count="228" uniqueCount="61">
  <si>
    <t>Feature</t>
  </si>
  <si>
    <t>All</t>
  </si>
  <si>
    <t>Sony</t>
  </si>
  <si>
    <t>Nexus</t>
  </si>
  <si>
    <t>Min</t>
  </si>
  <si>
    <t>Median</t>
  </si>
  <si>
    <t>Min/Med</t>
  </si>
  <si>
    <t>Min Sony / Min all</t>
  </si>
  <si>
    <t>Med. Sony / med. All</t>
  </si>
  <si>
    <t>Min Nexus / Min all</t>
  </si>
  <si>
    <t>Med. Nexus / med. all</t>
  </si>
  <si>
    <t>Mean</t>
  </si>
  <si>
    <t>Std. Dev.</t>
  </si>
  <si>
    <t>Avg. Dev.</t>
  </si>
  <si>
    <t>Skewness</t>
  </si>
  <si>
    <t>Kurtosis</t>
  </si>
  <si>
    <t>RMS</t>
  </si>
  <si>
    <t>Max</t>
  </si>
  <si>
    <t>RangeAddress</t>
  </si>
  <si>
    <t>Options</t>
  </si>
  <si>
    <t>CellWidth</t>
  </si>
  <si>
    <t>Indent</t>
  </si>
  <si>
    <t>FileName</t>
  </si>
  <si>
    <t>5-accFeaVal.tex</t>
  </si>
  <si>
    <t>Std.dev.</t>
  </si>
  <si>
    <t>Avg.dev.</t>
  </si>
  <si>
    <t>Skew</t>
  </si>
  <si>
    <t>Kurt</t>
  </si>
  <si>
    <t>Z1Comp</t>
  </si>
  <si>
    <t>Nexus7</t>
  </si>
  <si>
    <t>Minimum distance</t>
  </si>
  <si>
    <t>Median distance</t>
  </si>
  <si>
    <t>x</t>
  </si>
  <si>
    <t>Rotation rate</t>
  </si>
  <si>
    <t>Motion</t>
  </si>
  <si>
    <t>Z1Comp/All</t>
  </si>
  <si>
    <t>Nexus7/All</t>
  </si>
  <si>
    <t>&lt; 100%</t>
  </si>
  <si>
    <t>&lt;&lt;100%</t>
  </si>
  <si>
    <t>Z1Comp/all</t>
  </si>
  <si>
    <t>Mean distance</t>
  </si>
  <si>
    <t>Maximum distance</t>
  </si>
  <si>
    <t>Nexus7/all</t>
  </si>
  <si>
    <t>&lt;100%</t>
  </si>
  <si>
    <t>Orientation</t>
  </si>
  <si>
    <t>y</t>
  </si>
  <si>
    <t>z</t>
  </si>
  <si>
    <t>Devices</t>
  </si>
  <si>
    <t>Time [s]</t>
  </si>
  <si>
    <t>False rate</t>
  </si>
  <si>
    <t>Good</t>
  </si>
  <si>
    <t>Bad</t>
  </si>
  <si>
    <t>25-46s</t>
  </si>
  <si>
    <t>17-26s</t>
  </si>
  <si>
    <t>15-20s</t>
  </si>
  <si>
    <t>Simulation with the 60 devices</t>
  </si>
  <si>
    <t>FRR</t>
  </si>
  <si>
    <t>FAR</t>
  </si>
  <si>
    <t>th/F&lt;</t>
  </si>
  <si>
    <t>TRR</t>
  </si>
  <si>
    <t>TAR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</si>
</sst>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3">
    <xf numFmtId="0" fontId="0" fillId="0" borderId="0" xfId="0"/>
    <xf numFmtId="9" fontId="0" fillId="0" borderId="0" xfId="42" applyFont="1"/>
    <xf numFmtId="0" fontId="0" fillId="0" borderId="0" xfId="0" applyAlignment="1">
      <alignment vertical="center"/>
    </xf>
    <xf numFmtId="164" fontId="0" fillId="0" borderId="0" xfId="0" applyNumberFormat="1"/>
    <xf numFmtId="164" fontId="0" fillId="0" borderId="0" xfId="42" applyNumberFormat="1" applyFont="1"/>
    <xf numFmtId="11" fontId="0" fillId="0" borderId="0" xfId="0" applyNumberFormat="1"/>
    <xf numFmtId="11" fontId="0" fillId="0" borderId="0" xfId="0" applyNumberFormat="1" applyAlignment="1">
      <alignment horizontal="right"/>
    </xf>
    <xf numFmtId="9" fontId="0" fillId="0" borderId="0" xfId="42" applyFont="1" applyAlignment="1">
      <alignment horizontal="right"/>
    </xf>
    <xf numFmtId="0" fontId="0" fillId="0" borderId="0" xfId="0" applyFont="1"/>
    <xf numFmtId="0" fontId="0" fillId="0" borderId="10" xfId="0" applyFont="1" applyBorder="1"/>
    <xf numFmtId="0" fontId="0" fillId="0" borderId="10" xfId="0" applyBorder="1"/>
    <xf numFmtId="0" fontId="0" fillId="0" borderId="0" xfId="0" applyFont="1" applyBorder="1"/>
    <xf numFmtId="0" fontId="0" fillId="0" borderId="0" xfId="0" applyBorder="1"/>
    <xf numFmtId="9" fontId="0" fillId="0" borderId="10" xfId="42" applyFont="1" applyBorder="1"/>
    <xf numFmtId="0" fontId="0" fillId="0" borderId="11" xfId="0" applyFont="1" applyBorder="1"/>
    <xf numFmtId="0" fontId="0" fillId="0" borderId="11" xfId="0" applyBorder="1"/>
    <xf numFmtId="9" fontId="0" fillId="0" borderId="0" xfId="0" applyNumberFormat="1"/>
    <xf numFmtId="0" fontId="16" fillId="0" borderId="0" xfId="0" applyFont="1"/>
    <xf numFmtId="1" fontId="0" fillId="0" borderId="0" xfId="0" applyNumberFormat="1"/>
    <xf numFmtId="0" fontId="0" fillId="0" borderId="0" xfId="0" applyAlignment="1">
      <alignment horizontal="left"/>
    </xf>
    <xf numFmtId="0" fontId="18" fillId="0" borderId="0" xfId="0" applyFont="1" applyAlignment="1">
      <alignment horizontal="left"/>
    </xf>
    <xf numFmtId="0" fontId="18" fillId="0" borderId="0" xfId="0" applyFont="1" applyAlignment="1">
      <alignment horizontal="left" vertical="center"/>
    </xf>
    <xf numFmtId="10" fontId="0" fillId="0" borderId="0" xfId="42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/>
  </sheetViews>
  <sheetFormatPr defaultRowHeight="15" x14ac:dyDescent="0.25"/>
  <sheetData>
    <row r="1" spans="1:5" x14ac:dyDescent="0.25">
      <c r="A1" t="s">
        <v>18</v>
      </c>
      <c r="B1" t="s">
        <v>19</v>
      </c>
      <c r="C1" t="s">
        <v>20</v>
      </c>
      <c r="D1" t="s">
        <v>21</v>
      </c>
      <c r="E1" t="s">
        <v>22</v>
      </c>
    </row>
    <row r="2" spans="1:5" x14ac:dyDescent="0.25">
      <c r="A2">
        <f>COUNT(Sheet1!$A$1)</f>
        <v>0</v>
      </c>
      <c r="B2">
        <v>7</v>
      </c>
      <c r="C2">
        <v>5</v>
      </c>
      <c r="D2">
        <v>0</v>
      </c>
      <c r="E2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workbookViewId="0">
      <selection activeCell="I12" sqref="A12:L21"/>
    </sheetView>
  </sheetViews>
  <sheetFormatPr defaultRowHeight="15" x14ac:dyDescent="0.25"/>
  <sheetData>
    <row r="1" spans="1:12" x14ac:dyDescent="0.25">
      <c r="B1" s="19" t="s">
        <v>1</v>
      </c>
      <c r="C1" s="19"/>
      <c r="D1" s="19"/>
      <c r="E1" s="19" t="s">
        <v>2</v>
      </c>
      <c r="F1" s="19"/>
      <c r="G1" s="19"/>
      <c r="H1" s="19"/>
      <c r="I1" s="19" t="s">
        <v>3</v>
      </c>
      <c r="J1" s="19"/>
      <c r="K1" s="19"/>
      <c r="L1" s="19"/>
    </row>
    <row r="2" spans="1:12" x14ac:dyDescent="0.25">
      <c r="A2" t="s">
        <v>0</v>
      </c>
      <c r="B2" t="s">
        <v>4</v>
      </c>
      <c r="C2" t="s">
        <v>5</v>
      </c>
      <c r="D2" t="s">
        <v>6</v>
      </c>
      <c r="E2" t="s">
        <v>4</v>
      </c>
      <c r="F2" t="s">
        <v>5</v>
      </c>
      <c r="G2" t="s">
        <v>7</v>
      </c>
      <c r="H2" t="s">
        <v>8</v>
      </c>
      <c r="I2" t="s">
        <v>4</v>
      </c>
      <c r="J2" t="s">
        <v>5</v>
      </c>
      <c r="K2" t="s">
        <v>9</v>
      </c>
      <c r="L2" t="s">
        <v>10</v>
      </c>
    </row>
    <row r="3" spans="1:12" x14ac:dyDescent="0.25">
      <c r="A3" t="s">
        <v>11</v>
      </c>
      <c r="B3">
        <v>1.7999999999999999E-2</v>
      </c>
      <c r="C3">
        <v>0.79339999999999999</v>
      </c>
      <c r="D3" s="1">
        <v>0.02</v>
      </c>
      <c r="E3">
        <v>1.7100000000000001E-2</v>
      </c>
      <c r="F3">
        <v>5.1900000000000002E-2</v>
      </c>
      <c r="G3">
        <v>0.94925261669463523</v>
      </c>
      <c r="H3">
        <v>6.5503751061542631E-2</v>
      </c>
      <c r="I3">
        <v>2.3699999999999999E-2</v>
      </c>
      <c r="J3">
        <v>2.8500000000000001E-2</v>
      </c>
      <c r="K3">
        <v>1.32</v>
      </c>
      <c r="L3">
        <v>0.04</v>
      </c>
    </row>
    <row r="4" spans="1:12" x14ac:dyDescent="0.25">
      <c r="A4" t="s">
        <v>12</v>
      </c>
      <c r="B4">
        <v>1E-4</v>
      </c>
      <c r="C4">
        <v>2.0199999999999999E-2</v>
      </c>
      <c r="D4" s="1">
        <v>0.01</v>
      </c>
      <c r="E4">
        <v>2.0000000000000001E-4</v>
      </c>
      <c r="F4">
        <v>8.0000000000000004E-4</v>
      </c>
      <c r="G4">
        <v>1.5101528745920878</v>
      </c>
      <c r="H4">
        <v>4.1775431019230619E-2</v>
      </c>
      <c r="I4">
        <v>8.9999999999999998E-4</v>
      </c>
      <c r="J4">
        <v>1.9E-3</v>
      </c>
      <c r="K4">
        <v>6.9</v>
      </c>
      <c r="L4">
        <v>0.1</v>
      </c>
    </row>
    <row r="5" spans="1:12" x14ac:dyDescent="0.25">
      <c r="A5" t="s">
        <v>13</v>
      </c>
      <c r="B5">
        <v>2.0000000000000001E-4</v>
      </c>
      <c r="C5">
        <v>1.6199999999999999E-2</v>
      </c>
      <c r="D5" s="1">
        <v>0.02</v>
      </c>
      <c r="E5">
        <v>1.2999999999999999E-3</v>
      </c>
      <c r="F5">
        <v>1.6999999999999999E-3</v>
      </c>
      <c r="G5">
        <v>4.5460041990229199</v>
      </c>
      <c r="H5">
        <v>0.10542441656377111</v>
      </c>
      <c r="I5">
        <v>6.9999999999999999E-4</v>
      </c>
      <c r="J5">
        <v>1.6999999999999999E-3</v>
      </c>
      <c r="K5">
        <v>2.68</v>
      </c>
      <c r="L5">
        <v>0.11</v>
      </c>
    </row>
    <row r="6" spans="1:12" x14ac:dyDescent="0.25">
      <c r="A6" t="s">
        <v>14</v>
      </c>
      <c r="B6">
        <v>2.3599999999999999E-2</v>
      </c>
      <c r="C6">
        <v>0.60050000000000003</v>
      </c>
      <c r="D6" s="1">
        <v>0.04</v>
      </c>
      <c r="E6">
        <v>0.28460000000000002</v>
      </c>
      <c r="F6">
        <v>0.42580000000000001</v>
      </c>
      <c r="G6">
        <v>12.024663796111188</v>
      </c>
      <c r="H6">
        <v>0.70912163616139101</v>
      </c>
      <c r="I6">
        <v>3.5499999999999997E-2</v>
      </c>
      <c r="J6">
        <v>0.16339999999999999</v>
      </c>
      <c r="K6">
        <v>1.5</v>
      </c>
      <c r="L6">
        <v>0.27</v>
      </c>
    </row>
    <row r="7" spans="1:12" x14ac:dyDescent="0.25">
      <c r="A7" t="s">
        <v>15</v>
      </c>
      <c r="B7">
        <v>5.1999999999999998E-2</v>
      </c>
      <c r="C7">
        <v>3.0676000000000001</v>
      </c>
      <c r="D7" s="1">
        <v>0.02</v>
      </c>
      <c r="E7">
        <v>1.0046999999999999</v>
      </c>
      <c r="F7">
        <v>1.9987999999999999</v>
      </c>
      <c r="G7">
        <v>19.290877942896422</v>
      </c>
      <c r="H7">
        <v>0.65158401396954901</v>
      </c>
      <c r="I7">
        <v>0.14249999999999999</v>
      </c>
      <c r="J7">
        <v>0.19719999999999999</v>
      </c>
      <c r="K7">
        <v>2.74</v>
      </c>
      <c r="L7">
        <v>0.06</v>
      </c>
    </row>
    <row r="8" spans="1:12" x14ac:dyDescent="0.25">
      <c r="A8" t="s">
        <v>16</v>
      </c>
      <c r="B8">
        <v>1.9300000000000001E-2</v>
      </c>
      <c r="C8">
        <v>0.39250000000000002</v>
      </c>
      <c r="D8" s="1">
        <v>0.05</v>
      </c>
      <c r="E8">
        <v>1.7100000000000001E-2</v>
      </c>
      <c r="F8">
        <v>5.1900000000000002E-2</v>
      </c>
      <c r="G8">
        <v>0.88333123028782223</v>
      </c>
      <c r="H8">
        <v>0.13226933646193226</v>
      </c>
      <c r="I8">
        <v>1.8200000000000001E-2</v>
      </c>
      <c r="J8">
        <v>2.75E-2</v>
      </c>
      <c r="K8">
        <v>0.94</v>
      </c>
      <c r="L8">
        <v>7.0000000000000007E-2</v>
      </c>
    </row>
    <row r="9" spans="1:12" x14ac:dyDescent="0.25">
      <c r="A9" t="s">
        <v>4</v>
      </c>
      <c r="B9">
        <v>2.87E-2</v>
      </c>
      <c r="C9">
        <v>0.89</v>
      </c>
      <c r="D9" s="1">
        <v>0.03</v>
      </c>
      <c r="E9">
        <v>2.24E-2</v>
      </c>
      <c r="F9">
        <v>4.4699999999999997E-2</v>
      </c>
      <c r="G9">
        <v>0.77946676519753177</v>
      </c>
      <c r="H9">
        <v>5.0246383963589089E-2</v>
      </c>
      <c r="I9">
        <v>2.6700000000000002E-2</v>
      </c>
      <c r="J9">
        <v>3.61E-2</v>
      </c>
      <c r="K9">
        <v>0.93</v>
      </c>
      <c r="L9">
        <v>0.04</v>
      </c>
    </row>
    <row r="10" spans="1:12" x14ac:dyDescent="0.25">
      <c r="A10" t="s">
        <v>17</v>
      </c>
      <c r="B10">
        <v>3.6499999999999998E-2</v>
      </c>
      <c r="C10">
        <v>0.91990000000000005</v>
      </c>
      <c r="D10" s="1">
        <v>0.04</v>
      </c>
      <c r="E10">
        <v>1.44E-2</v>
      </c>
      <c r="F10">
        <v>5.3999999999999999E-2</v>
      </c>
      <c r="G10">
        <v>0.39484190230283434</v>
      </c>
      <c r="H10">
        <v>5.8776537005444954E-2</v>
      </c>
      <c r="I10">
        <v>1.1900000000000001E-2</v>
      </c>
      <c r="J10">
        <v>3.0200000000000001E-2</v>
      </c>
      <c r="K10">
        <v>0.33</v>
      </c>
      <c r="L10">
        <v>0.03</v>
      </c>
    </row>
    <row r="12" spans="1:12" x14ac:dyDescent="0.25">
      <c r="B12" s="19" t="s">
        <v>1</v>
      </c>
      <c r="C12" s="19"/>
      <c r="D12" s="19"/>
      <c r="E12" s="19" t="s">
        <v>2</v>
      </c>
      <c r="F12" s="19"/>
      <c r="G12" s="19"/>
      <c r="H12" s="19"/>
      <c r="I12" s="19" t="s">
        <v>3</v>
      </c>
      <c r="J12" s="19"/>
      <c r="K12" s="19"/>
      <c r="L12" s="19"/>
    </row>
    <row r="13" spans="1:12" x14ac:dyDescent="0.25">
      <c r="A13" t="s">
        <v>0</v>
      </c>
      <c r="B13" t="s">
        <v>4</v>
      </c>
      <c r="C13" t="s">
        <v>5</v>
      </c>
      <c r="D13" t="s">
        <v>6</v>
      </c>
      <c r="E13" t="s">
        <v>4</v>
      </c>
      <c r="F13" t="s">
        <v>5</v>
      </c>
      <c r="I13" t="s">
        <v>4</v>
      </c>
      <c r="J13" t="s">
        <v>5</v>
      </c>
      <c r="K13" t="s">
        <v>9</v>
      </c>
      <c r="L13" t="s">
        <v>10</v>
      </c>
    </row>
    <row r="14" spans="1:12" x14ac:dyDescent="0.25">
      <c r="A14" t="s">
        <v>11</v>
      </c>
      <c r="B14">
        <v>1.7999999999999999E-2</v>
      </c>
      <c r="C14">
        <v>0.79339999999999999</v>
      </c>
      <c r="D14" s="1">
        <v>0.02</v>
      </c>
      <c r="E14">
        <v>1.7100000000000001E-2</v>
      </c>
      <c r="F14">
        <v>5.1900000000000002E-2</v>
      </c>
      <c r="G14" s="1">
        <f t="shared" ref="G14:H21" si="0">TRUNC(G3,2)</f>
        <v>0.94</v>
      </c>
      <c r="H14" s="1">
        <f t="shared" si="0"/>
        <v>0.06</v>
      </c>
      <c r="I14">
        <v>2.3699999999999999E-2</v>
      </c>
      <c r="J14">
        <v>2.8500000000000001E-2</v>
      </c>
      <c r="K14" s="1">
        <v>1.32</v>
      </c>
      <c r="L14" s="1">
        <v>0.04</v>
      </c>
    </row>
    <row r="15" spans="1:12" x14ac:dyDescent="0.25">
      <c r="A15" t="s">
        <v>12</v>
      </c>
      <c r="B15">
        <v>1E-4</v>
      </c>
      <c r="C15">
        <v>2.0199999999999999E-2</v>
      </c>
      <c r="D15" s="1">
        <v>0.01</v>
      </c>
      <c r="E15">
        <v>2.0000000000000001E-4</v>
      </c>
      <c r="F15">
        <v>8.0000000000000004E-4</v>
      </c>
      <c r="G15" s="1">
        <f t="shared" si="0"/>
        <v>1.51</v>
      </c>
      <c r="H15" s="1">
        <f t="shared" si="0"/>
        <v>0.04</v>
      </c>
      <c r="I15">
        <v>8.9999999999999998E-4</v>
      </c>
      <c r="J15">
        <v>1.9E-3</v>
      </c>
      <c r="K15" s="1">
        <v>6.9</v>
      </c>
      <c r="L15" s="1">
        <v>0.1</v>
      </c>
    </row>
    <row r="16" spans="1:12" x14ac:dyDescent="0.25">
      <c r="A16" t="s">
        <v>13</v>
      </c>
      <c r="B16">
        <v>2.0000000000000001E-4</v>
      </c>
      <c r="C16">
        <v>1.6199999999999999E-2</v>
      </c>
      <c r="D16" s="1">
        <v>0.02</v>
      </c>
      <c r="E16">
        <v>1.2999999999999999E-3</v>
      </c>
      <c r="F16">
        <v>1.6999999999999999E-3</v>
      </c>
      <c r="G16" s="1">
        <f t="shared" si="0"/>
        <v>4.54</v>
      </c>
      <c r="H16" s="1">
        <f t="shared" si="0"/>
        <v>0.1</v>
      </c>
      <c r="I16">
        <v>6.9999999999999999E-4</v>
      </c>
      <c r="J16">
        <v>1.6999999999999999E-3</v>
      </c>
      <c r="K16" s="1">
        <v>2.68</v>
      </c>
      <c r="L16" s="1">
        <v>0.11</v>
      </c>
    </row>
    <row r="17" spans="1:12" x14ac:dyDescent="0.25">
      <c r="A17" t="s">
        <v>14</v>
      </c>
      <c r="B17">
        <v>2.3599999999999999E-2</v>
      </c>
      <c r="C17">
        <v>0.60050000000000003</v>
      </c>
      <c r="D17" s="1">
        <v>0.04</v>
      </c>
      <c r="E17">
        <v>0.28460000000000002</v>
      </c>
      <c r="F17">
        <v>0.42580000000000001</v>
      </c>
      <c r="G17" s="1">
        <f t="shared" si="0"/>
        <v>12.02</v>
      </c>
      <c r="H17" s="1">
        <f t="shared" si="0"/>
        <v>0.7</v>
      </c>
      <c r="I17">
        <v>3.5499999999999997E-2</v>
      </c>
      <c r="J17">
        <v>0.16339999999999999</v>
      </c>
      <c r="K17" s="1">
        <v>1.5</v>
      </c>
      <c r="L17" s="1">
        <v>0.27</v>
      </c>
    </row>
    <row r="18" spans="1:12" x14ac:dyDescent="0.25">
      <c r="A18" t="s">
        <v>15</v>
      </c>
      <c r="B18">
        <v>5.1999999999999998E-2</v>
      </c>
      <c r="C18">
        <v>3.0676000000000001</v>
      </c>
      <c r="D18" s="1">
        <v>0.02</v>
      </c>
      <c r="E18">
        <v>1.0046999999999999</v>
      </c>
      <c r="F18">
        <v>1.9987999999999999</v>
      </c>
      <c r="G18" s="1">
        <f t="shared" si="0"/>
        <v>19.29</v>
      </c>
      <c r="H18" s="1">
        <f t="shared" si="0"/>
        <v>0.65</v>
      </c>
      <c r="I18">
        <v>0.14249999999999999</v>
      </c>
      <c r="J18">
        <v>0.19719999999999999</v>
      </c>
      <c r="K18" s="1">
        <v>2.74</v>
      </c>
      <c r="L18" s="1">
        <v>0.06</v>
      </c>
    </row>
    <row r="19" spans="1:12" x14ac:dyDescent="0.25">
      <c r="A19" t="s">
        <v>16</v>
      </c>
      <c r="B19">
        <v>1.9300000000000001E-2</v>
      </c>
      <c r="C19">
        <v>0.39250000000000002</v>
      </c>
      <c r="D19" s="1">
        <v>0.05</v>
      </c>
      <c r="E19">
        <v>1.7100000000000001E-2</v>
      </c>
      <c r="F19">
        <v>5.1900000000000002E-2</v>
      </c>
      <c r="G19" s="1">
        <f t="shared" si="0"/>
        <v>0.88</v>
      </c>
      <c r="H19" s="1">
        <f t="shared" si="0"/>
        <v>0.13</v>
      </c>
      <c r="I19">
        <v>1.8200000000000001E-2</v>
      </c>
      <c r="J19">
        <v>2.75E-2</v>
      </c>
      <c r="K19" s="1">
        <v>0.94</v>
      </c>
      <c r="L19" s="1">
        <v>7.0000000000000007E-2</v>
      </c>
    </row>
    <row r="20" spans="1:12" x14ac:dyDescent="0.25">
      <c r="A20" t="s">
        <v>4</v>
      </c>
      <c r="B20">
        <v>2.87E-2</v>
      </c>
      <c r="C20">
        <v>0.89</v>
      </c>
      <c r="D20" s="1">
        <v>0.03</v>
      </c>
      <c r="E20">
        <v>2.24E-2</v>
      </c>
      <c r="F20">
        <v>4.4699999999999997E-2</v>
      </c>
      <c r="G20" s="1">
        <f t="shared" si="0"/>
        <v>0.77</v>
      </c>
      <c r="H20" s="1">
        <f t="shared" si="0"/>
        <v>0.05</v>
      </c>
      <c r="I20">
        <v>2.6700000000000002E-2</v>
      </c>
      <c r="J20">
        <v>3.61E-2</v>
      </c>
      <c r="K20" s="1">
        <v>0.93</v>
      </c>
      <c r="L20" s="1">
        <v>0.04</v>
      </c>
    </row>
    <row r="21" spans="1:12" x14ac:dyDescent="0.25">
      <c r="A21" t="s">
        <v>17</v>
      </c>
      <c r="B21">
        <v>3.6499999999999998E-2</v>
      </c>
      <c r="C21">
        <v>0.91990000000000005</v>
      </c>
      <c r="D21" s="1">
        <v>0.04</v>
      </c>
      <c r="E21">
        <v>1.44E-2</v>
      </c>
      <c r="F21">
        <v>5.3999999999999999E-2</v>
      </c>
      <c r="G21" s="1">
        <f t="shared" si="0"/>
        <v>0.39</v>
      </c>
      <c r="H21" s="1">
        <f t="shared" si="0"/>
        <v>0.05</v>
      </c>
      <c r="I21">
        <v>1.1900000000000001E-2</v>
      </c>
      <c r="J21">
        <v>3.0200000000000001E-2</v>
      </c>
      <c r="K21" s="1">
        <v>0.33</v>
      </c>
      <c r="L21" s="1">
        <v>0.03</v>
      </c>
    </row>
  </sheetData>
  <mergeCells count="6">
    <mergeCell ref="B1:D1"/>
    <mergeCell ref="E1:H1"/>
    <mergeCell ref="I1:L1"/>
    <mergeCell ref="B12:D12"/>
    <mergeCell ref="E12:H12"/>
    <mergeCell ref="I12:L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7"/>
  <sheetViews>
    <sheetView workbookViewId="0">
      <selection activeCell="C3" sqref="C3:H3"/>
    </sheetView>
  </sheetViews>
  <sheetFormatPr defaultRowHeight="15" x14ac:dyDescent="0.25"/>
  <sheetData>
    <row r="2" spans="1:12" x14ac:dyDescent="0.25">
      <c r="B2" s="20" t="s">
        <v>30</v>
      </c>
      <c r="C2" s="20"/>
      <c r="D2" s="20"/>
    </row>
    <row r="3" spans="1:12" x14ac:dyDescent="0.25">
      <c r="C3" t="s">
        <v>11</v>
      </c>
      <c r="D3" t="s">
        <v>16</v>
      </c>
      <c r="E3" t="s">
        <v>24</v>
      </c>
      <c r="F3" t="s">
        <v>4</v>
      </c>
      <c r="G3" t="s">
        <v>17</v>
      </c>
      <c r="H3" t="s">
        <v>5</v>
      </c>
    </row>
    <row r="4" spans="1:12" x14ac:dyDescent="0.25">
      <c r="B4" s="2" t="s">
        <v>1</v>
      </c>
      <c r="C4">
        <v>1.7999999999999999E-2</v>
      </c>
      <c r="D4">
        <v>1.9300000000000001E-2</v>
      </c>
      <c r="E4">
        <v>1E-4</v>
      </c>
      <c r="F4">
        <v>2.87E-2</v>
      </c>
      <c r="G4">
        <v>3.6499999999999998E-2</v>
      </c>
      <c r="H4">
        <v>0</v>
      </c>
    </row>
    <row r="5" spans="1:12" x14ac:dyDescent="0.25">
      <c r="B5" s="2" t="s">
        <v>28</v>
      </c>
      <c r="C5">
        <v>1.7100000000000001E-2</v>
      </c>
      <c r="D5">
        <v>1.7100000000000001E-2</v>
      </c>
      <c r="E5">
        <v>2.0000000000000001E-4</v>
      </c>
      <c r="F5">
        <v>2.24E-2</v>
      </c>
      <c r="G5">
        <v>1.44E-2</v>
      </c>
      <c r="H5" s="3">
        <v>1.7514501107890702E-2</v>
      </c>
    </row>
    <row r="6" spans="1:12" x14ac:dyDescent="0.25">
      <c r="B6" s="2"/>
      <c r="C6" s="1">
        <f>C5/C4</f>
        <v>0.95000000000000007</v>
      </c>
      <c r="D6" s="1">
        <f>D5/D4</f>
        <v>0.88601036269430045</v>
      </c>
      <c r="E6" s="1">
        <f>E5/E4</f>
        <v>2</v>
      </c>
      <c r="F6" s="1">
        <f>F5/F4</f>
        <v>0.78048780487804881</v>
      </c>
      <c r="G6" s="1">
        <f>G5/G4</f>
        <v>0.39452054794520547</v>
      </c>
      <c r="H6" s="4"/>
    </row>
    <row r="7" spans="1:12" x14ac:dyDescent="0.25">
      <c r="A7" s="2"/>
      <c r="B7" s="2" t="s">
        <v>29</v>
      </c>
      <c r="C7">
        <v>2.3699999999999999E-2</v>
      </c>
      <c r="D7">
        <v>1.8200000000000001E-2</v>
      </c>
      <c r="E7">
        <v>8.0000000000000004E-4</v>
      </c>
      <c r="F7">
        <v>2.6700000000000002E-2</v>
      </c>
      <c r="G7">
        <v>1.1900000000000001E-2</v>
      </c>
      <c r="H7" s="3">
        <v>2.2456375985730401E-2</v>
      </c>
    </row>
    <row r="8" spans="1:12" x14ac:dyDescent="0.25">
      <c r="C8" s="1">
        <v>1.32</v>
      </c>
      <c r="D8" s="1">
        <v>0.94</v>
      </c>
      <c r="E8" s="1">
        <f>E7/E11</f>
        <v>3.9603960396039604E-2</v>
      </c>
      <c r="F8" s="1">
        <v>0.93</v>
      </c>
      <c r="G8" s="1">
        <v>0.33</v>
      </c>
      <c r="H8" s="1"/>
      <c r="L8" t="s">
        <v>32</v>
      </c>
    </row>
    <row r="9" spans="1:12" x14ac:dyDescent="0.25">
      <c r="B9" s="21" t="s">
        <v>31</v>
      </c>
      <c r="C9" s="21"/>
      <c r="D9" s="21"/>
    </row>
    <row r="10" spans="1:12" x14ac:dyDescent="0.25">
      <c r="A10" s="2"/>
      <c r="C10" t="s">
        <v>11</v>
      </c>
      <c r="D10" t="s">
        <v>16</v>
      </c>
      <c r="E10" t="s">
        <v>24</v>
      </c>
      <c r="F10" t="s">
        <v>4</v>
      </c>
      <c r="G10" t="s">
        <v>17</v>
      </c>
      <c r="H10" t="s">
        <v>5</v>
      </c>
    </row>
    <row r="11" spans="1:12" x14ac:dyDescent="0.25">
      <c r="A11" s="2"/>
      <c r="B11" s="2" t="s">
        <v>1</v>
      </c>
      <c r="C11">
        <v>0.79339999999999999</v>
      </c>
      <c r="D11">
        <v>0.39250000000000002</v>
      </c>
      <c r="E11">
        <v>2.0199999999999999E-2</v>
      </c>
      <c r="F11">
        <v>0.89</v>
      </c>
      <c r="G11">
        <v>0.91990000000000005</v>
      </c>
      <c r="H11" s="3">
        <v>0.79534069719352896</v>
      </c>
    </row>
    <row r="12" spans="1:12" x14ac:dyDescent="0.25">
      <c r="A12" s="2"/>
      <c r="B12" s="2" t="s">
        <v>28</v>
      </c>
      <c r="C12">
        <v>5.1900000000000002E-2</v>
      </c>
      <c r="D12">
        <v>5.1900000000000002E-2</v>
      </c>
      <c r="E12">
        <v>8.9999999999999998E-4</v>
      </c>
      <c r="F12">
        <v>4.4699999999999997E-2</v>
      </c>
      <c r="G12">
        <v>5.3999999999999999E-2</v>
      </c>
      <c r="H12" s="3">
        <v>5.7490596674520597E-2</v>
      </c>
    </row>
    <row r="13" spans="1:12" x14ac:dyDescent="0.25">
      <c r="B13" s="2"/>
      <c r="C13" s="1">
        <f>C12/C11</f>
        <v>6.5414671036047395E-2</v>
      </c>
      <c r="D13" s="1">
        <f>D12/D11</f>
        <v>0.13222929936305733</v>
      </c>
      <c r="E13" s="1">
        <v>6.9</v>
      </c>
      <c r="F13" s="1">
        <f>F12/F11</f>
        <v>5.022471910112359E-2</v>
      </c>
      <c r="G13" s="1">
        <f>G12/G11</f>
        <v>5.8702032829655394E-2</v>
      </c>
      <c r="H13" s="1">
        <f>H12/H11</f>
        <v>7.2284238537502501E-2</v>
      </c>
    </row>
    <row r="14" spans="1:12" x14ac:dyDescent="0.25">
      <c r="B14" s="2" t="s">
        <v>29</v>
      </c>
      <c r="C14">
        <v>2.8500000000000001E-2</v>
      </c>
      <c r="D14">
        <v>2.75E-2</v>
      </c>
      <c r="E14">
        <v>1.9E-3</v>
      </c>
      <c r="F14">
        <v>3.61E-2</v>
      </c>
      <c r="G14">
        <v>3.0200000000000001E-2</v>
      </c>
      <c r="H14" s="3">
        <v>2.82653406612841E-2</v>
      </c>
    </row>
    <row r="15" spans="1:12" x14ac:dyDescent="0.25">
      <c r="C15" s="1">
        <v>0.04</v>
      </c>
      <c r="D15" s="1">
        <v>7.0000000000000007E-2</v>
      </c>
      <c r="E15" s="1">
        <v>0.1</v>
      </c>
      <c r="F15" s="1">
        <v>0.04</v>
      </c>
      <c r="G15" s="1">
        <v>0.03</v>
      </c>
      <c r="H15" s="1">
        <f>H14/H11</f>
        <v>3.5538657535094477E-2</v>
      </c>
    </row>
    <row r="16" spans="1:12" x14ac:dyDescent="0.25">
      <c r="D16" t="s">
        <v>25</v>
      </c>
      <c r="E16" t="s">
        <v>26</v>
      </c>
      <c r="F16" t="s">
        <v>27</v>
      </c>
    </row>
    <row r="17" spans="1:6" x14ac:dyDescent="0.25">
      <c r="A17" s="2" t="s">
        <v>1</v>
      </c>
      <c r="B17" t="s">
        <v>4</v>
      </c>
      <c r="D17">
        <v>2.0000000000000001E-4</v>
      </c>
      <c r="E17">
        <v>2.3599999999999999E-2</v>
      </c>
      <c r="F17">
        <v>5.1999999999999998E-2</v>
      </c>
    </row>
    <row r="18" spans="1:6" x14ac:dyDescent="0.25">
      <c r="A18" s="2"/>
      <c r="B18" t="s">
        <v>5</v>
      </c>
      <c r="D18">
        <v>1.6199999999999999E-2</v>
      </c>
      <c r="E18">
        <v>0.60050000000000003</v>
      </c>
      <c r="F18">
        <v>3.0676000000000001</v>
      </c>
    </row>
    <row r="19" spans="1:6" x14ac:dyDescent="0.25">
      <c r="A19" s="2"/>
      <c r="B19" t="s">
        <v>6</v>
      </c>
      <c r="D19" s="1">
        <v>0.02</v>
      </c>
      <c r="E19" s="1">
        <v>0.04</v>
      </c>
      <c r="F19" s="1">
        <v>0.02</v>
      </c>
    </row>
    <row r="20" spans="1:6" x14ac:dyDescent="0.25">
      <c r="A20" s="2" t="s">
        <v>2</v>
      </c>
      <c r="B20" t="s">
        <v>4</v>
      </c>
      <c r="D20">
        <v>1.2999999999999999E-3</v>
      </c>
      <c r="E20">
        <v>0.28460000000000002</v>
      </c>
      <c r="F20">
        <v>1.0046999999999999</v>
      </c>
    </row>
    <row r="21" spans="1:6" x14ac:dyDescent="0.25">
      <c r="A21" s="2"/>
      <c r="D21" s="1">
        <f>D20/D17</f>
        <v>6.4999999999999991</v>
      </c>
      <c r="E21" s="1">
        <f>E20/E17</f>
        <v>12.059322033898306</v>
      </c>
      <c r="F21" s="1">
        <f>F20/F17</f>
        <v>19.321153846153845</v>
      </c>
    </row>
    <row r="22" spans="1:6" x14ac:dyDescent="0.25">
      <c r="A22" s="2"/>
      <c r="B22" t="s">
        <v>5</v>
      </c>
      <c r="D22">
        <v>1.6999999999999999E-3</v>
      </c>
      <c r="E22">
        <v>0.42580000000000001</v>
      </c>
      <c r="F22">
        <v>1.9987999999999999</v>
      </c>
    </row>
    <row r="23" spans="1:6" x14ac:dyDescent="0.25">
      <c r="A23" s="2"/>
      <c r="D23" s="1">
        <f>D22/D18</f>
        <v>0.10493827160493827</v>
      </c>
      <c r="E23" s="1">
        <f>E22/E18</f>
        <v>0.70907577019150703</v>
      </c>
      <c r="F23" s="1">
        <f>F22/F18</f>
        <v>0.6515843004303038</v>
      </c>
    </row>
    <row r="24" spans="1:6" x14ac:dyDescent="0.25">
      <c r="A24" s="2" t="s">
        <v>3</v>
      </c>
      <c r="B24" t="s">
        <v>4</v>
      </c>
      <c r="D24">
        <v>6.9999999999999999E-4</v>
      </c>
      <c r="E24">
        <v>3.5499999999999997E-2</v>
      </c>
      <c r="F24">
        <v>0.14249999999999999</v>
      </c>
    </row>
    <row r="25" spans="1:6" x14ac:dyDescent="0.25">
      <c r="A25" s="2"/>
      <c r="D25" s="1">
        <v>2.68</v>
      </c>
      <c r="E25" s="1">
        <v>1.5</v>
      </c>
      <c r="F25" s="1">
        <v>2.74</v>
      </c>
    </row>
    <row r="26" spans="1:6" x14ac:dyDescent="0.25">
      <c r="A26" s="2"/>
      <c r="B26" t="s">
        <v>5</v>
      </c>
      <c r="D26">
        <v>1.6999999999999999E-3</v>
      </c>
      <c r="E26">
        <v>0.16339999999999999</v>
      </c>
      <c r="F26">
        <v>0.19719999999999999</v>
      </c>
    </row>
    <row r="27" spans="1:6" x14ac:dyDescent="0.25">
      <c r="A27" s="2"/>
      <c r="D27" s="1">
        <v>0.11</v>
      </c>
      <c r="E27" s="1">
        <v>0.27</v>
      </c>
      <c r="F27" s="1">
        <v>0.06</v>
      </c>
    </row>
  </sheetData>
  <mergeCells count="2">
    <mergeCell ref="B2:D2"/>
    <mergeCell ref="B9:D9"/>
  </mergeCell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workbookViewId="0">
      <selection activeCell="A4" sqref="A4"/>
    </sheetView>
  </sheetViews>
  <sheetFormatPr defaultRowHeight="15" x14ac:dyDescent="0.25"/>
  <cols>
    <col min="1" max="1" width="17.28515625" customWidth="1"/>
    <col min="5" max="6" width="11.7109375" customWidth="1"/>
  </cols>
  <sheetData>
    <row r="1" spans="1:11" x14ac:dyDescent="0.25">
      <c r="A1" s="20" t="s">
        <v>30</v>
      </c>
      <c r="B1" s="20"/>
      <c r="C1" s="20"/>
      <c r="D1" s="20"/>
      <c r="E1" s="20"/>
      <c r="F1" s="20"/>
    </row>
    <row r="2" spans="1:11" x14ac:dyDescent="0.25">
      <c r="B2" t="s">
        <v>1</v>
      </c>
      <c r="C2" t="s">
        <v>28</v>
      </c>
      <c r="D2" t="s">
        <v>29</v>
      </c>
      <c r="E2" t="s">
        <v>35</v>
      </c>
      <c r="F2" t="s">
        <v>36</v>
      </c>
    </row>
    <row r="3" spans="1:11" x14ac:dyDescent="0.25">
      <c r="A3" t="s">
        <v>34</v>
      </c>
      <c r="B3" s="6">
        <v>2.2763920899472299E-14</v>
      </c>
      <c r="C3" s="6">
        <v>9.0561754699476598E-14</v>
      </c>
      <c r="D3" s="6">
        <v>1.01781876889553E-12</v>
      </c>
      <c r="E3" s="7" t="s">
        <v>38</v>
      </c>
      <c r="F3" s="7" t="s">
        <v>38</v>
      </c>
    </row>
    <row r="4" spans="1:11" x14ac:dyDescent="0.25">
      <c r="A4" t="s">
        <v>44</v>
      </c>
      <c r="B4" s="6">
        <v>1.9147618989797501E-19</v>
      </c>
      <c r="C4" s="6">
        <v>2.8491971269553E-17</v>
      </c>
      <c r="D4" s="6">
        <v>2.5664504738187401E-17</v>
      </c>
      <c r="E4" s="7" t="s">
        <v>38</v>
      </c>
      <c r="F4" s="7" t="s">
        <v>38</v>
      </c>
    </row>
    <row r="5" spans="1:11" x14ac:dyDescent="0.25">
      <c r="A5" t="s">
        <v>33</v>
      </c>
      <c r="B5" s="6">
        <v>2.5467096578899198E-16</v>
      </c>
      <c r="C5" s="6">
        <v>8.3956365000075107E-15</v>
      </c>
      <c r="D5" s="6">
        <v>2.66999515478452E-15</v>
      </c>
      <c r="E5" s="7" t="s">
        <v>38</v>
      </c>
      <c r="F5" s="7" t="s">
        <v>38</v>
      </c>
      <c r="J5" s="7" t="s">
        <v>38</v>
      </c>
      <c r="K5" s="7" t="s">
        <v>37</v>
      </c>
    </row>
    <row r="6" spans="1:11" x14ac:dyDescent="0.25">
      <c r="A6" s="20" t="s">
        <v>31</v>
      </c>
      <c r="B6" s="20"/>
      <c r="C6" s="20"/>
      <c r="D6" s="20"/>
      <c r="E6" s="20"/>
      <c r="F6" s="20"/>
    </row>
    <row r="7" spans="1:11" x14ac:dyDescent="0.25">
      <c r="B7" t="s">
        <v>1</v>
      </c>
      <c r="C7" t="s">
        <v>28</v>
      </c>
      <c r="D7" t="s">
        <v>29</v>
      </c>
      <c r="E7" t="s">
        <v>35</v>
      </c>
      <c r="F7" t="s">
        <v>36</v>
      </c>
    </row>
    <row r="8" spans="1:11" x14ac:dyDescent="0.25">
      <c r="A8" t="s">
        <v>34</v>
      </c>
      <c r="B8" s="6">
        <v>3.6444889087927899E-12</v>
      </c>
      <c r="C8" s="6">
        <v>3.5737785035355898E-13</v>
      </c>
      <c r="D8" s="6">
        <v>4.9628628902316204E-12</v>
      </c>
      <c r="E8" s="7">
        <f>C8/B8</f>
        <v>9.8059799137086068E-2</v>
      </c>
      <c r="F8" s="7" t="s">
        <v>37</v>
      </c>
    </row>
    <row r="9" spans="1:11" x14ac:dyDescent="0.25">
      <c r="A9" t="s">
        <v>44</v>
      </c>
      <c r="B9" s="6">
        <v>1.6784603096920901E-16</v>
      </c>
      <c r="C9" s="6">
        <v>4.1661872286805999E-17</v>
      </c>
      <c r="D9" s="6">
        <v>1.4355089550046401E-16</v>
      </c>
      <c r="E9" s="7">
        <f>C9/B9</f>
        <v>0.24821481953570163</v>
      </c>
      <c r="F9" s="7">
        <f>D9/B9</f>
        <v>0.85525344073699372</v>
      </c>
    </row>
    <row r="10" spans="1:11" x14ac:dyDescent="0.25">
      <c r="A10" t="s">
        <v>33</v>
      </c>
      <c r="B10" s="6">
        <v>8.2539019361608198E-14</v>
      </c>
      <c r="C10" s="6">
        <v>3.7252077491978798E-11</v>
      </c>
      <c r="D10" s="6">
        <v>3.1772601569291202E-15</v>
      </c>
      <c r="E10" s="7" t="s">
        <v>38</v>
      </c>
      <c r="F10" s="7">
        <f>D10/B10</f>
        <v>3.8494038110743242E-2</v>
      </c>
    </row>
    <row r="15" spans="1:11" x14ac:dyDescent="0.25">
      <c r="B15" s="5">
        <v>2.2763920899472299E-14</v>
      </c>
      <c r="C15" s="5">
        <v>3.6444889087927899E-12</v>
      </c>
      <c r="E15" s="5">
        <v>9.0561754699476598E-14</v>
      </c>
      <c r="F15" s="5">
        <v>3.5737785035355898E-13</v>
      </c>
      <c r="H15" s="5">
        <v>1.01781876889553E-12</v>
      </c>
      <c r="I15" s="5">
        <v>4.9628628902316204E-12</v>
      </c>
    </row>
    <row r="16" spans="1:11" x14ac:dyDescent="0.25">
      <c r="B16" s="5">
        <v>1.9147618989797501E-19</v>
      </c>
      <c r="C16" s="5">
        <v>1.6784603096920901E-16</v>
      </c>
      <c r="E16" s="5">
        <v>2.8491971269553E-17</v>
      </c>
      <c r="F16" s="5">
        <v>4.1661872286805999E-17</v>
      </c>
      <c r="H16" s="5">
        <v>2.5664504738187401E-17</v>
      </c>
      <c r="I16" s="5">
        <v>1.4355089550046401E-16</v>
      </c>
    </row>
    <row r="17" spans="2:9" x14ac:dyDescent="0.25">
      <c r="B17" s="5">
        <v>2.5467096578899198E-16</v>
      </c>
      <c r="C17" s="5">
        <v>8.2539019361608198E-14</v>
      </c>
      <c r="E17" s="5">
        <v>8.3956365000075107E-15</v>
      </c>
      <c r="F17" s="5">
        <v>3.7252077491978798E-11</v>
      </c>
      <c r="H17" s="5">
        <v>2.66999515478452E-15</v>
      </c>
      <c r="I17" s="5">
        <v>3.1772601569291202E-15</v>
      </c>
    </row>
  </sheetData>
  <mergeCells count="2">
    <mergeCell ref="A1:F1"/>
    <mergeCell ref="A6:F6"/>
  </mergeCell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"/>
  <sheetViews>
    <sheetView workbookViewId="0">
      <selection activeCell="N22" sqref="N22"/>
    </sheetView>
  </sheetViews>
  <sheetFormatPr defaultRowHeight="15" x14ac:dyDescent="0.25"/>
  <sheetData>
    <row r="1" spans="1:17" x14ac:dyDescent="0.25">
      <c r="A1" t="s">
        <v>1</v>
      </c>
      <c r="B1" t="s">
        <v>32</v>
      </c>
      <c r="C1" t="s">
        <v>45</v>
      </c>
      <c r="D1" t="s">
        <v>46</v>
      </c>
    </row>
    <row r="2" spans="1:17" x14ac:dyDescent="0.25">
      <c r="A2" t="s">
        <v>4</v>
      </c>
      <c r="B2">
        <v>-1.8595741356460801E-4</v>
      </c>
      <c r="C2">
        <v>-1.54964514317829E-4</v>
      </c>
      <c r="D2">
        <v>-1.2397148848351501E-4</v>
      </c>
      <c r="I2">
        <v>-1.8595741356460801E-4</v>
      </c>
      <c r="J2">
        <v>0</v>
      </c>
      <c r="K2" s="5">
        <v>2.5920898840846299E-6</v>
      </c>
      <c r="L2">
        <v>1.6271273536203699E-4</v>
      </c>
      <c r="N2">
        <v>0</v>
      </c>
      <c r="O2" s="5">
        <v>1.6181214341839501E-5</v>
      </c>
      <c r="P2" s="5">
        <v>3.3927729122873699E-5</v>
      </c>
      <c r="Q2">
        <v>1.8595741356460801E-4</v>
      </c>
    </row>
    <row r="3" spans="1:17" x14ac:dyDescent="0.25">
      <c r="B3" s="5">
        <v>-2.7381872282059101E-5</v>
      </c>
      <c r="C3" s="5">
        <v>3.6295177867111698E-6</v>
      </c>
      <c r="D3" s="5">
        <v>-6.0689487889360803E-5</v>
      </c>
      <c r="I3">
        <v>-1.54964514317829E-4</v>
      </c>
      <c r="J3" s="5">
        <v>-4.61714167425162E-6</v>
      </c>
      <c r="K3" s="5">
        <v>4.47667120594013E-7</v>
      </c>
      <c r="L3">
        <v>3.0992901055172401E-4</v>
      </c>
      <c r="N3">
        <v>0</v>
      </c>
      <c r="O3" s="5">
        <v>1.84020178217718E-5</v>
      </c>
      <c r="P3" s="5">
        <v>3.89709202151035E-5</v>
      </c>
      <c r="Q3">
        <v>3.0992901055172401E-4</v>
      </c>
    </row>
    <row r="4" spans="1:17" x14ac:dyDescent="0.25">
      <c r="B4" s="1">
        <f>B3/B2</f>
        <v>0.1472480809298076</v>
      </c>
      <c r="C4" s="1">
        <f>ABS(C3/C2)</f>
        <v>2.3421605924999735E-2</v>
      </c>
      <c r="D4" s="1">
        <f>ABS(D3/D2)</f>
        <v>0.48954391555467147</v>
      </c>
      <c r="I4">
        <v>-1.2397148848351501E-4</v>
      </c>
      <c r="J4" s="5">
        <v>2.8887998710558299E-6</v>
      </c>
      <c r="K4" s="5">
        <v>1.8833765907542799E-5</v>
      </c>
      <c r="L4">
        <v>2.4243388746934401E-4</v>
      </c>
      <c r="N4">
        <v>0</v>
      </c>
      <c r="O4" s="5">
        <v>3.0992872120878801E-5</v>
      </c>
      <c r="P4" s="5">
        <v>4.8786544316844497E-5</v>
      </c>
      <c r="Q4">
        <v>2.4243388746934401E-4</v>
      </c>
    </row>
    <row r="5" spans="1:17" x14ac:dyDescent="0.25">
      <c r="B5" s="5">
        <v>-7.3182930066747595E-5</v>
      </c>
      <c r="C5" s="5">
        <v>-7.70346632281554E-5</v>
      </c>
      <c r="D5" s="5">
        <v>-3.85173316140777E-5</v>
      </c>
    </row>
    <row r="6" spans="1:17" x14ac:dyDescent="0.25">
      <c r="B6" s="1">
        <f>ABS(B5/B2)</f>
        <v>0.39354671945531938</v>
      </c>
      <c r="C6" s="1">
        <f>ABS(C5/C2)</f>
        <v>0.49711163595917779</v>
      </c>
      <c r="D6" s="1">
        <f>ABS(D5/D2)</f>
        <v>0.31069508066122403</v>
      </c>
      <c r="I6" s="5">
        <v>-2.7381872282059101E-5</v>
      </c>
      <c r="J6" s="5">
        <v>3.0320053347491902E-5</v>
      </c>
      <c r="K6" s="5">
        <v>1.1316523711401001E-5</v>
      </c>
      <c r="L6" s="5">
        <v>3.1011390068770197E-5</v>
      </c>
      <c r="N6" s="5">
        <v>2.7381872282059101E-5</v>
      </c>
      <c r="O6" s="5">
        <v>3.0320053347491902E-5</v>
      </c>
      <c r="P6" s="5">
        <v>2.9571105232773699E-5</v>
      </c>
      <c r="Q6" s="5">
        <v>3.1011390068770197E-5</v>
      </c>
    </row>
    <row r="7" spans="1:17" x14ac:dyDescent="0.25">
      <c r="I7" s="5">
        <v>3.6295177867111698E-6</v>
      </c>
      <c r="J7" s="5">
        <v>3.25668976916464E-5</v>
      </c>
      <c r="K7" s="5">
        <v>2.5637070080737598E-5</v>
      </c>
      <c r="L7" s="5">
        <v>4.0714794763855202E-5</v>
      </c>
      <c r="N7" s="5">
        <v>3.6295177867111698E-6</v>
      </c>
      <c r="O7" s="5">
        <v>3.25668976916464E-5</v>
      </c>
      <c r="P7" s="5">
        <v>2.5637070080737598E-5</v>
      </c>
      <c r="Q7" s="5">
        <v>4.0714794763855202E-5</v>
      </c>
    </row>
    <row r="8" spans="1:17" x14ac:dyDescent="0.25">
      <c r="A8" t="s">
        <v>5</v>
      </c>
      <c r="B8">
        <v>0</v>
      </c>
      <c r="C8" s="5">
        <v>-4.61714167425162E-6</v>
      </c>
      <c r="D8" s="5">
        <v>2.8887998710558299E-6</v>
      </c>
      <c r="I8" s="5">
        <v>-6.0689487889360803E-5</v>
      </c>
      <c r="J8" s="5">
        <v>-4.6912134658171498E-7</v>
      </c>
      <c r="K8" s="5">
        <v>-1.23370683951928E-5</v>
      </c>
      <c r="L8" s="5">
        <v>2.4147404050364101E-5</v>
      </c>
      <c r="N8" s="5">
        <v>4.6912134658171498E-7</v>
      </c>
      <c r="O8" s="5">
        <v>2.4147404050364101E-5</v>
      </c>
      <c r="P8" s="5">
        <v>2.84353377621022E-5</v>
      </c>
      <c r="Q8" s="5">
        <v>6.0689487889360803E-5</v>
      </c>
    </row>
    <row r="9" spans="1:17" x14ac:dyDescent="0.25">
      <c r="B9" s="5">
        <v>3.0320053347491902E-5</v>
      </c>
      <c r="C9" s="5">
        <v>3.25668976916464E-5</v>
      </c>
      <c r="D9" s="5">
        <v>-4.6912134658171498E-7</v>
      </c>
    </row>
    <row r="10" spans="1:17" x14ac:dyDescent="0.25">
      <c r="B10" s="1"/>
      <c r="C10" s="1">
        <f>ABS(C9/C8)</f>
        <v>7.0534759358288657</v>
      </c>
      <c r="D10" s="1">
        <f>ABS(D9/D8)</f>
        <v>0.16239316239316207</v>
      </c>
      <c r="I10" s="5">
        <v>-7.3182930066747595E-5</v>
      </c>
      <c r="J10" s="5">
        <v>7.7034663228155306E-6</v>
      </c>
      <c r="K10" s="5">
        <v>-1.7974754753236198E-5</v>
      </c>
      <c r="L10" s="5">
        <v>1.1555199484223299E-5</v>
      </c>
      <c r="N10" s="5">
        <v>7.7034663228155306E-6</v>
      </c>
      <c r="O10" s="5">
        <v>1.1555199484223299E-5</v>
      </c>
      <c r="P10" s="5">
        <v>3.0813865291262102E-5</v>
      </c>
      <c r="Q10" s="5">
        <v>7.3182930066747595E-5</v>
      </c>
    </row>
    <row r="11" spans="1:17" x14ac:dyDescent="0.25">
      <c r="B11" s="5">
        <v>7.7034663228155306E-6</v>
      </c>
      <c r="C11" s="5">
        <v>-5.77759974211165E-5</v>
      </c>
      <c r="D11" s="5">
        <v>-3.4665598452669901E-5</v>
      </c>
      <c r="I11" s="5">
        <v>-7.70346632281554E-5</v>
      </c>
      <c r="J11" s="5">
        <v>-5.77759974211165E-5</v>
      </c>
      <c r="K11" s="5">
        <v>-4.1085153721682902E-5</v>
      </c>
      <c r="L11" s="5">
        <v>1.1555199484223299E-5</v>
      </c>
      <c r="N11" s="5">
        <v>1.1555199484223299E-5</v>
      </c>
      <c r="O11" s="5">
        <v>5.77759974211165E-5</v>
      </c>
      <c r="P11" s="5">
        <v>4.8788620044498399E-5</v>
      </c>
      <c r="Q11" s="5">
        <v>7.70346632281554E-5</v>
      </c>
    </row>
    <row r="12" spans="1:17" x14ac:dyDescent="0.25">
      <c r="B12" s="1"/>
      <c r="C12" s="1">
        <f>ABS(C11/C8)</f>
        <v>12.513368983957212</v>
      </c>
      <c r="D12" s="1">
        <f>ABS(D11/D8)</f>
        <v>11.99999999999998</v>
      </c>
      <c r="I12" s="5">
        <v>-3.85173316140777E-5</v>
      </c>
      <c r="J12" s="5">
        <v>-3.4665598452669901E-5</v>
      </c>
      <c r="K12" s="5">
        <v>-3.2097776345064699E-5</v>
      </c>
      <c r="L12" s="5">
        <v>-2.3110398968446598E-5</v>
      </c>
      <c r="N12" s="5">
        <v>2.3110398968446598E-5</v>
      </c>
      <c r="O12" s="5">
        <v>3.4665598452669901E-5</v>
      </c>
      <c r="P12" s="5">
        <v>3.2097776345064699E-5</v>
      </c>
      <c r="Q12" s="5">
        <v>3.85173316140777E-5</v>
      </c>
    </row>
    <row r="14" spans="1:17" x14ac:dyDescent="0.25">
      <c r="A14" t="s">
        <v>11</v>
      </c>
      <c r="B14" s="5">
        <v>2.5920898840846299E-6</v>
      </c>
      <c r="C14" s="5">
        <v>4.47667120594013E-7</v>
      </c>
      <c r="D14" s="5">
        <v>1.8833765907542799E-5</v>
      </c>
      <c r="O14" s="1">
        <f>O6/O2</f>
        <v>1.8737810838518985</v>
      </c>
      <c r="P14" s="1">
        <f>P6/P2</f>
        <v>0.87159105537768478</v>
      </c>
      <c r="Q14" s="1">
        <f>Q6/Q2</f>
        <v>0.16676608624692327</v>
      </c>
    </row>
    <row r="15" spans="1:17" x14ac:dyDescent="0.25">
      <c r="B15" s="5">
        <v>1.1316523711401001E-5</v>
      </c>
      <c r="C15" s="5">
        <v>2.5637070080737598E-5</v>
      </c>
      <c r="D15" s="5">
        <v>-1.23370683951928E-5</v>
      </c>
      <c r="O15" s="1">
        <f t="shared" ref="O15:Q16" si="0">O7/O3</f>
        <v>1.7697460141091617</v>
      </c>
      <c r="P15" s="1">
        <f t="shared" si="0"/>
        <v>0.65785128858213981</v>
      </c>
      <c r="Q15" s="1">
        <f t="shared" si="0"/>
        <v>0.13136813069346509</v>
      </c>
    </row>
    <row r="16" spans="1:17" x14ac:dyDescent="0.25">
      <c r="B16" s="1">
        <f>B15/B14</f>
        <v>4.3657913951534573</v>
      </c>
      <c r="C16" s="1">
        <f>ABS(C15/C14)</f>
        <v>57.268155067362486</v>
      </c>
      <c r="D16" s="1">
        <f>ABS(D15/D14)</f>
        <v>0.65505053295007165</v>
      </c>
      <c r="O16" s="1">
        <f t="shared" si="0"/>
        <v>0.7791276638119915</v>
      </c>
      <c r="P16" s="1">
        <f t="shared" si="0"/>
        <v>0.58285205808857321</v>
      </c>
      <c r="Q16" s="1">
        <f t="shared" si="0"/>
        <v>0.25033417779531769</v>
      </c>
    </row>
    <row r="17" spans="1:17" x14ac:dyDescent="0.25">
      <c r="B17" s="5">
        <v>-1.7974754753236198E-5</v>
      </c>
      <c r="C17" s="5">
        <v>-4.1085153721682902E-5</v>
      </c>
      <c r="D17" s="5">
        <v>-3.2097776345064699E-5</v>
      </c>
    </row>
    <row r="18" spans="1:17" x14ac:dyDescent="0.25">
      <c r="B18" s="1">
        <f>ABS(B17/B14)</f>
        <v>6.9344642960110159</v>
      </c>
      <c r="C18" s="1">
        <f>ABS(C17/C14)</f>
        <v>91.77612523154859</v>
      </c>
      <c r="D18" s="1">
        <f>ABS(D17/D14)</f>
        <v>1.7042675640462193</v>
      </c>
      <c r="O18" s="1">
        <f>O10/O2</f>
        <v>0.71411200915528383</v>
      </c>
      <c r="P18" s="1">
        <f>P10/P2</f>
        <v>0.90822068225272801</v>
      </c>
      <c r="Q18" s="1">
        <f>Q10/Q2</f>
        <v>0.39354671945531938</v>
      </c>
    </row>
    <row r="19" spans="1:17" x14ac:dyDescent="0.25">
      <c r="O19" s="1">
        <f t="shared" ref="O19:Q20" si="1">O11/O3</f>
        <v>3.1396555519449909</v>
      </c>
      <c r="P19" s="1">
        <f t="shared" si="1"/>
        <v>1.2519237363450804</v>
      </c>
      <c r="Q19" s="1">
        <f t="shared" si="1"/>
        <v>0.248555832482481</v>
      </c>
    </row>
    <row r="20" spans="1:17" x14ac:dyDescent="0.25">
      <c r="A20" t="s">
        <v>17</v>
      </c>
      <c r="B20">
        <v>1.6271273536203699E-4</v>
      </c>
      <c r="C20">
        <v>3.0992901055172401E-4</v>
      </c>
      <c r="D20">
        <v>2.4243388746934401E-4</v>
      </c>
      <c r="O20" s="1">
        <f t="shared" si="1"/>
        <v>1.1185022903804038</v>
      </c>
      <c r="P20" s="1">
        <f t="shared" si="1"/>
        <v>0.65792272837783927</v>
      </c>
      <c r="Q20" s="1">
        <f t="shared" si="1"/>
        <v>0.15887767183103993</v>
      </c>
    </row>
    <row r="21" spans="1:17" x14ac:dyDescent="0.25">
      <c r="B21" s="5">
        <v>3.1011390068770197E-5</v>
      </c>
      <c r="C21" s="5">
        <v>4.0714794763855202E-5</v>
      </c>
      <c r="D21" s="5">
        <v>2.4147404050364101E-5</v>
      </c>
      <c r="O21" s="1"/>
    </row>
    <row r="22" spans="1:17" x14ac:dyDescent="0.25">
      <c r="B22" s="1">
        <f>B21/B20</f>
        <v>0.19058981461881047</v>
      </c>
      <c r="C22" s="1">
        <f>ABS(C21/C20)</f>
        <v>0.13136813069346509</v>
      </c>
      <c r="D22" s="1">
        <f>ABS(D21/D20)</f>
        <v>9.9604078878690425E-2</v>
      </c>
    </row>
    <row r="23" spans="1:17" x14ac:dyDescent="0.25">
      <c r="B23" s="5">
        <v>1.1555199484223299E-5</v>
      </c>
      <c r="C23" s="5">
        <v>1.1555199484223299E-5</v>
      </c>
      <c r="D23" s="5">
        <v>-2.3110398968446598E-5</v>
      </c>
    </row>
    <row r="24" spans="1:17" x14ac:dyDescent="0.25">
      <c r="B24" s="1">
        <f>ABS(B23/B20)</f>
        <v>7.1015950033123706E-2</v>
      </c>
      <c r="C24" s="1">
        <f>ABS(C23/C20)</f>
        <v>3.7283374872372113E-2</v>
      </c>
      <c r="D24" s="1">
        <f>ABS(D23/D20)</f>
        <v>9.5326603098623869E-2</v>
      </c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6"/>
  <sheetViews>
    <sheetView workbookViewId="0">
      <selection activeCell="E14" sqref="E14"/>
    </sheetView>
  </sheetViews>
  <sheetFormatPr defaultRowHeight="15" x14ac:dyDescent="0.25"/>
  <cols>
    <col min="3" max="3" width="11.140625" customWidth="1"/>
  </cols>
  <sheetData>
    <row r="3" spans="2:7" x14ac:dyDescent="0.25">
      <c r="B3" t="s">
        <v>47</v>
      </c>
      <c r="C3" t="s">
        <v>49</v>
      </c>
      <c r="D3" t="s">
        <v>48</v>
      </c>
      <c r="F3" t="s">
        <v>50</v>
      </c>
      <c r="G3" t="s">
        <v>51</v>
      </c>
    </row>
    <row r="4" spans="2:7" x14ac:dyDescent="0.25">
      <c r="B4">
        <v>5</v>
      </c>
      <c r="C4" s="16">
        <v>0</v>
      </c>
      <c r="D4" t="s">
        <v>54</v>
      </c>
    </row>
    <row r="5" spans="2:7" x14ac:dyDescent="0.25">
      <c r="B5">
        <v>7</v>
      </c>
      <c r="C5" s="16">
        <v>0.5</v>
      </c>
      <c r="D5" t="s">
        <v>53</v>
      </c>
      <c r="F5">
        <v>3</v>
      </c>
      <c r="G5">
        <v>3</v>
      </c>
    </row>
    <row r="6" spans="2:7" x14ac:dyDescent="0.25">
      <c r="B6">
        <v>10</v>
      </c>
      <c r="C6" s="16">
        <f>G6/(F6+G6)</f>
        <v>0.66666666666666663</v>
      </c>
      <c r="D6" t="s">
        <v>52</v>
      </c>
      <c r="F6">
        <v>2</v>
      </c>
      <c r="G6">
        <v>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4"/>
  <sheetViews>
    <sheetView tabSelected="1" workbookViewId="0">
      <selection activeCell="E11" sqref="A3:E11"/>
    </sheetView>
  </sheetViews>
  <sheetFormatPr defaultRowHeight="15" x14ac:dyDescent="0.25"/>
  <sheetData>
    <row r="1" spans="1:25" x14ac:dyDescent="0.25">
      <c r="A1" t="s">
        <v>55</v>
      </c>
    </row>
    <row r="3" spans="1:25" x14ac:dyDescent="0.25">
      <c r="A3" s="17" t="s">
        <v>56</v>
      </c>
      <c r="B3" t="s">
        <v>58</v>
      </c>
      <c r="C3" s="18">
        <v>1</v>
      </c>
      <c r="D3" s="18">
        <v>2</v>
      </c>
      <c r="E3" s="18">
        <v>3</v>
      </c>
      <c r="F3" s="3"/>
      <c r="G3" s="3"/>
    </row>
    <row r="4" spans="1:25" x14ac:dyDescent="0.25">
      <c r="B4">
        <v>1</v>
      </c>
      <c r="C4" s="22">
        <v>2.2700000000000001E-2</v>
      </c>
      <c r="D4" s="22">
        <v>8.6199999999999999E-2</v>
      </c>
      <c r="E4" s="22">
        <v>0.29549999999999998</v>
      </c>
      <c r="F4" s="3"/>
      <c r="G4" s="3"/>
    </row>
    <row r="5" spans="1:25" x14ac:dyDescent="0.25">
      <c r="B5">
        <v>2</v>
      </c>
      <c r="C5" s="22">
        <v>0.20449999999999999</v>
      </c>
      <c r="D5" s="22">
        <v>0.20449999999999999</v>
      </c>
      <c r="E5" s="22">
        <v>0.29549999999999998</v>
      </c>
      <c r="F5" s="3"/>
      <c r="G5" s="3"/>
    </row>
    <row r="6" spans="1:25" x14ac:dyDescent="0.25">
      <c r="B6">
        <v>3</v>
      </c>
      <c r="C6" s="22">
        <v>0.34089999999999998</v>
      </c>
      <c r="D6" s="22">
        <v>0.34089999999999998</v>
      </c>
      <c r="E6" s="22">
        <v>0.38640000000000002</v>
      </c>
      <c r="F6" s="3"/>
      <c r="G6" s="3"/>
    </row>
    <row r="7" spans="1:25" x14ac:dyDescent="0.25">
      <c r="C7" s="3"/>
      <c r="D7" s="3"/>
      <c r="E7" s="3"/>
      <c r="F7" s="3"/>
      <c r="G7" s="3"/>
    </row>
    <row r="8" spans="1:25" x14ac:dyDescent="0.25">
      <c r="A8" s="17" t="s">
        <v>57</v>
      </c>
      <c r="B8" t="s">
        <v>58</v>
      </c>
      <c r="C8" s="18">
        <v>1</v>
      </c>
      <c r="D8" s="18">
        <v>2</v>
      </c>
      <c r="E8" s="18">
        <v>3</v>
      </c>
      <c r="F8" s="3"/>
      <c r="G8" s="3"/>
    </row>
    <row r="9" spans="1:25" x14ac:dyDescent="0.25">
      <c r="B9">
        <v>1</v>
      </c>
      <c r="C9" s="22">
        <v>0</v>
      </c>
      <c r="D9" s="22">
        <v>0</v>
      </c>
      <c r="E9" s="22">
        <v>0</v>
      </c>
      <c r="F9" s="3"/>
      <c r="G9">
        <v>0</v>
      </c>
      <c r="H9">
        <v>0</v>
      </c>
      <c r="I9">
        <v>0</v>
      </c>
      <c r="K9">
        <v>0</v>
      </c>
      <c r="L9">
        <v>0</v>
      </c>
      <c r="M9">
        <v>0</v>
      </c>
      <c r="O9">
        <v>0</v>
      </c>
      <c r="P9">
        <v>0</v>
      </c>
      <c r="Q9">
        <v>0</v>
      </c>
      <c r="S9">
        <v>0</v>
      </c>
      <c r="T9">
        <v>0</v>
      </c>
      <c r="U9">
        <v>0</v>
      </c>
      <c r="W9" s="1">
        <f>(G9+K9+O9+S9)/4</f>
        <v>0</v>
      </c>
      <c r="X9" s="1">
        <f t="shared" ref="X9:Y11" si="0">(H9+L9+P9+T9)/4</f>
        <v>0</v>
      </c>
      <c r="Y9" s="1">
        <f t="shared" si="0"/>
        <v>0</v>
      </c>
    </row>
    <row r="10" spans="1:25" x14ac:dyDescent="0.25">
      <c r="B10">
        <v>2</v>
      </c>
      <c r="C10" s="22">
        <v>8.8502506265664242E-3</v>
      </c>
      <c r="D10" s="22">
        <v>4.4642857142857253E-3</v>
      </c>
      <c r="E10" s="22">
        <v>4.3103448275861999E-3</v>
      </c>
      <c r="F10" s="3"/>
      <c r="G10">
        <v>0</v>
      </c>
      <c r="H10">
        <v>0</v>
      </c>
      <c r="I10">
        <v>1.72413793103448E-2</v>
      </c>
      <c r="K10">
        <v>1.7543859649122799E-2</v>
      </c>
      <c r="L10">
        <v>0</v>
      </c>
      <c r="M10">
        <v>0</v>
      </c>
      <c r="O10">
        <v>0</v>
      </c>
      <c r="P10">
        <v>0</v>
      </c>
      <c r="Q10">
        <v>0</v>
      </c>
      <c r="S10">
        <v>1.7857142857142901E-2</v>
      </c>
      <c r="T10">
        <v>1.7857142857142901E-2</v>
      </c>
      <c r="U10">
        <v>0</v>
      </c>
      <c r="W10" s="1">
        <f t="shared" ref="W10:W11" si="1">(G10+K10+O10+S10)/4</f>
        <v>8.8502506265664242E-3</v>
      </c>
      <c r="X10" s="1">
        <f t="shared" si="0"/>
        <v>4.4642857142857253E-3</v>
      </c>
      <c r="Y10" s="1">
        <f t="shared" si="0"/>
        <v>4.3103448275861999E-3</v>
      </c>
    </row>
    <row r="11" spans="1:25" x14ac:dyDescent="0.25">
      <c r="B11">
        <v>3</v>
      </c>
      <c r="C11" s="22">
        <v>1.7700501253132824E-2</v>
      </c>
      <c r="D11" s="22">
        <v>8.6206896551723998E-3</v>
      </c>
      <c r="E11" s="22">
        <v>4.3859649122806998E-3</v>
      </c>
      <c r="F11" s="3"/>
      <c r="G11">
        <v>1.7543859649122799E-2</v>
      </c>
      <c r="H11">
        <v>0</v>
      </c>
      <c r="I11">
        <v>0</v>
      </c>
      <c r="K11">
        <v>3.5714285714285698E-2</v>
      </c>
      <c r="L11">
        <v>1.72413793103448E-2</v>
      </c>
      <c r="M11">
        <v>0</v>
      </c>
      <c r="O11">
        <v>1.7543859649122799E-2</v>
      </c>
      <c r="P11">
        <v>0</v>
      </c>
      <c r="Q11">
        <v>0</v>
      </c>
      <c r="S11">
        <v>0</v>
      </c>
      <c r="T11">
        <v>1.72413793103448E-2</v>
      </c>
      <c r="U11">
        <v>1.7543859649122799E-2</v>
      </c>
      <c r="W11" s="1">
        <f t="shared" si="1"/>
        <v>1.7700501253132824E-2</v>
      </c>
      <c r="X11" s="1">
        <f t="shared" si="0"/>
        <v>8.6206896551723998E-3</v>
      </c>
      <c r="Y11" s="1">
        <f t="shared" si="0"/>
        <v>4.3859649122806998E-3</v>
      </c>
    </row>
    <row r="12" spans="1:25" x14ac:dyDescent="0.25">
      <c r="C12" s="3"/>
      <c r="D12" s="3"/>
      <c r="E12" s="3"/>
      <c r="F12" s="3"/>
      <c r="G12" s="3"/>
    </row>
    <row r="13" spans="1:25" x14ac:dyDescent="0.25">
      <c r="A13" s="17" t="s">
        <v>59</v>
      </c>
      <c r="B13" t="s">
        <v>58</v>
      </c>
      <c r="C13" s="18">
        <v>1</v>
      </c>
      <c r="D13" s="18">
        <v>2</v>
      </c>
      <c r="E13" s="18">
        <v>3</v>
      </c>
      <c r="F13" s="3"/>
      <c r="G13" s="3"/>
    </row>
    <row r="14" spans="1:25" x14ac:dyDescent="0.25">
      <c r="B14">
        <v>1</v>
      </c>
      <c r="C14" s="4"/>
      <c r="D14" s="4"/>
      <c r="E14" s="4"/>
      <c r="F14" s="3"/>
      <c r="G14" s="3"/>
    </row>
    <row r="15" spans="1:25" x14ac:dyDescent="0.25">
      <c r="B15">
        <v>2</v>
      </c>
      <c r="C15" s="4"/>
      <c r="D15" s="4"/>
      <c r="E15" s="4"/>
      <c r="F15" s="3"/>
      <c r="G15" s="3"/>
    </row>
    <row r="16" spans="1:25" x14ac:dyDescent="0.25">
      <c r="B16">
        <v>3</v>
      </c>
      <c r="C16" s="4"/>
      <c r="D16" s="4"/>
      <c r="E16" s="4"/>
      <c r="F16" s="3"/>
      <c r="G16" s="3"/>
    </row>
    <row r="17" spans="1:22" x14ac:dyDescent="0.25">
      <c r="F17" s="3"/>
      <c r="G17" s="3"/>
    </row>
    <row r="18" spans="1:22" x14ac:dyDescent="0.25">
      <c r="A18" s="17" t="s">
        <v>60</v>
      </c>
      <c r="B18" t="s">
        <v>58</v>
      </c>
      <c r="C18" s="18">
        <v>1</v>
      </c>
      <c r="D18" s="18">
        <v>2</v>
      </c>
      <c r="E18" s="18">
        <v>3</v>
      </c>
      <c r="F18" s="3"/>
      <c r="G18" s="3"/>
    </row>
    <row r="19" spans="1:22" x14ac:dyDescent="0.25">
      <c r="B19">
        <v>1</v>
      </c>
      <c r="C19" s="22">
        <v>0.97729999999999995</v>
      </c>
      <c r="D19" s="22">
        <v>0.93179999999999996</v>
      </c>
      <c r="E19" s="22">
        <v>0.70450000000000002</v>
      </c>
      <c r="F19" s="3"/>
      <c r="G19" s="3"/>
    </row>
    <row r="20" spans="1:22" x14ac:dyDescent="0.25">
      <c r="B20">
        <v>2</v>
      </c>
      <c r="C20" s="22">
        <v>0.79549999999999998</v>
      </c>
      <c r="D20" s="22">
        <v>0.79549999999999998</v>
      </c>
      <c r="E20" s="22">
        <v>0.7046</v>
      </c>
      <c r="F20" s="3"/>
      <c r="G20" s="3"/>
      <c r="H20">
        <v>0</v>
      </c>
      <c r="I20">
        <v>0</v>
      </c>
      <c r="J20">
        <v>1.7543859649122799E-2</v>
      </c>
      <c r="L20">
        <v>0</v>
      </c>
      <c r="M20">
        <v>1.7543859649122799E-2</v>
      </c>
      <c r="N20">
        <v>3.5714285714285698E-2</v>
      </c>
      <c r="P20">
        <v>0</v>
      </c>
      <c r="Q20">
        <v>0</v>
      </c>
      <c r="R20">
        <v>1.7543859649122799E-2</v>
      </c>
      <c r="T20">
        <v>0</v>
      </c>
      <c r="U20">
        <v>1.7857142857142901E-2</v>
      </c>
      <c r="V20">
        <v>0</v>
      </c>
    </row>
    <row r="21" spans="1:22" x14ac:dyDescent="0.25">
      <c r="B21">
        <v>3</v>
      </c>
      <c r="C21" s="22">
        <v>0.65910000000000002</v>
      </c>
      <c r="D21" s="22">
        <v>0.65910000000000002</v>
      </c>
      <c r="E21" s="22">
        <v>0.61360000000000003</v>
      </c>
      <c r="F21" s="3"/>
      <c r="G21" s="3"/>
      <c r="H21">
        <v>0</v>
      </c>
      <c r="I21">
        <v>0</v>
      </c>
      <c r="J21">
        <v>0</v>
      </c>
      <c r="L21">
        <v>0</v>
      </c>
      <c r="M21">
        <v>0</v>
      </c>
      <c r="N21">
        <v>1.72413793103448E-2</v>
      </c>
      <c r="P21">
        <v>0</v>
      </c>
      <c r="Q21">
        <v>0</v>
      </c>
      <c r="R21">
        <v>0</v>
      </c>
      <c r="T21">
        <v>0</v>
      </c>
      <c r="U21">
        <v>1.7857142857142901E-2</v>
      </c>
      <c r="V21">
        <v>1.72413793103448E-2</v>
      </c>
    </row>
    <row r="22" spans="1:22" x14ac:dyDescent="0.25">
      <c r="F22" s="3"/>
      <c r="G22" s="3"/>
      <c r="H22">
        <v>0</v>
      </c>
      <c r="I22">
        <v>1.72413793103448E-2</v>
      </c>
      <c r="J22">
        <v>0</v>
      </c>
      <c r="L22">
        <v>0</v>
      </c>
      <c r="M22">
        <v>0</v>
      </c>
      <c r="N22">
        <v>0</v>
      </c>
      <c r="P22">
        <v>0</v>
      </c>
      <c r="Q22">
        <v>0</v>
      </c>
      <c r="R22">
        <v>0</v>
      </c>
      <c r="T22">
        <v>0</v>
      </c>
      <c r="U22">
        <v>0</v>
      </c>
      <c r="V22">
        <v>1.7543859649122799E-2</v>
      </c>
    </row>
    <row r="23" spans="1:22" x14ac:dyDescent="0.25">
      <c r="F23" s="3"/>
      <c r="G23" s="3"/>
    </row>
    <row r="24" spans="1:22" x14ac:dyDescent="0.25">
      <c r="F24" s="3"/>
      <c r="G24" s="3"/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26"/>
  <sheetViews>
    <sheetView workbookViewId="0">
      <selection activeCell="Q2" sqref="L2:Q26"/>
    </sheetView>
  </sheetViews>
  <sheetFormatPr defaultRowHeight="15" x14ac:dyDescent="0.25"/>
  <cols>
    <col min="1" max="1" width="13.42578125" style="8" customWidth="1"/>
    <col min="4" max="4" width="11.140625" hidden="1" customWidth="1"/>
    <col min="5" max="6" width="0" hidden="1" customWidth="1"/>
  </cols>
  <sheetData>
    <row r="2" spans="1:17" ht="15.75" thickBot="1" x14ac:dyDescent="0.3">
      <c r="A2" s="14"/>
      <c r="B2" s="15" t="s">
        <v>11</v>
      </c>
      <c r="C2" s="15" t="s">
        <v>24</v>
      </c>
      <c r="D2" s="15" t="s">
        <v>13</v>
      </c>
      <c r="E2" s="15" t="s">
        <v>14</v>
      </c>
      <c r="F2" s="15" t="s">
        <v>15</v>
      </c>
      <c r="G2" s="15" t="s">
        <v>16</v>
      </c>
      <c r="H2" s="15" t="s">
        <v>4</v>
      </c>
      <c r="I2" s="15" t="s">
        <v>17</v>
      </c>
      <c r="L2" s="14"/>
      <c r="M2" s="15" t="s">
        <v>11</v>
      </c>
      <c r="N2" s="15" t="s">
        <v>24</v>
      </c>
      <c r="O2" s="15" t="s">
        <v>16</v>
      </c>
      <c r="P2" s="15" t="s">
        <v>4</v>
      </c>
      <c r="Q2" s="15" t="s">
        <v>17</v>
      </c>
    </row>
    <row r="3" spans="1:17" x14ac:dyDescent="0.25">
      <c r="A3" s="20" t="s">
        <v>30</v>
      </c>
      <c r="B3" s="20"/>
      <c r="C3" s="20"/>
      <c r="D3" s="20"/>
      <c r="E3" s="20"/>
      <c r="F3" s="20"/>
      <c r="G3" s="20"/>
      <c r="H3" s="20"/>
      <c r="I3" s="20"/>
      <c r="L3" s="20" t="s">
        <v>30</v>
      </c>
      <c r="M3" s="20"/>
      <c r="N3" s="20"/>
      <c r="O3" s="20"/>
      <c r="P3" s="20"/>
      <c r="Q3" s="20"/>
    </row>
    <row r="4" spans="1:17" x14ac:dyDescent="0.25">
      <c r="A4" s="8" t="s">
        <v>1</v>
      </c>
      <c r="B4">
        <v>1.8808868996377599E-4</v>
      </c>
      <c r="C4" s="5">
        <v>1.3113710981123199E-5</v>
      </c>
      <c r="D4" s="5">
        <v>2.5859661455391701E-5</v>
      </c>
      <c r="E4">
        <v>0.166875516040072</v>
      </c>
      <c r="F4">
        <v>0.22341347063391101</v>
      </c>
      <c r="G4">
        <v>1.11915783066334E-4</v>
      </c>
      <c r="H4" s="5">
        <v>2.6253802704027001E-5</v>
      </c>
      <c r="I4">
        <v>0</v>
      </c>
      <c r="L4" s="8" t="s">
        <v>1</v>
      </c>
      <c r="M4">
        <v>1.8808868996377599E-4</v>
      </c>
      <c r="N4" s="5">
        <v>1.3113710981123199E-5</v>
      </c>
      <c r="O4">
        <v>1.11915783066334E-4</v>
      </c>
      <c r="P4" s="5">
        <v>2.6253802704027001E-5</v>
      </c>
      <c r="Q4">
        <v>0</v>
      </c>
    </row>
    <row r="5" spans="1:17" x14ac:dyDescent="0.25">
      <c r="A5" s="8" t="s">
        <v>28</v>
      </c>
      <c r="B5">
        <v>9.2399055922808507E-3</v>
      </c>
      <c r="C5">
        <v>1.15729333468592E-3</v>
      </c>
      <c r="D5">
        <v>6.6734254378606795E-4</v>
      </c>
      <c r="E5">
        <v>11.412513301018301</v>
      </c>
      <c r="F5">
        <v>33.898720241378598</v>
      </c>
      <c r="G5">
        <v>8.96036733870627E-3</v>
      </c>
      <c r="H5">
        <v>9.4775263291574201E-3</v>
      </c>
      <c r="I5">
        <v>1.3476106817002799E-3</v>
      </c>
      <c r="L5" s="8" t="s">
        <v>28</v>
      </c>
      <c r="M5">
        <v>9.2399055922808507E-3</v>
      </c>
      <c r="N5">
        <v>1.15729333468592E-3</v>
      </c>
      <c r="O5">
        <v>8.96036733870627E-3</v>
      </c>
      <c r="P5">
        <v>9.4775263291574201E-3</v>
      </c>
      <c r="Q5">
        <v>1.3476106817002799E-3</v>
      </c>
    </row>
    <row r="6" spans="1:17" x14ac:dyDescent="0.25">
      <c r="A6" s="8" t="s">
        <v>39</v>
      </c>
      <c r="B6" t="s">
        <v>38</v>
      </c>
      <c r="C6" t="s">
        <v>38</v>
      </c>
      <c r="D6" t="s">
        <v>38</v>
      </c>
      <c r="E6" t="s">
        <v>38</v>
      </c>
      <c r="F6" t="s">
        <v>38</v>
      </c>
      <c r="G6" t="s">
        <v>38</v>
      </c>
      <c r="H6" t="s">
        <v>38</v>
      </c>
      <c r="L6" s="8" t="s">
        <v>39</v>
      </c>
      <c r="M6" t="s">
        <v>38</v>
      </c>
      <c r="N6" t="s">
        <v>38</v>
      </c>
      <c r="O6" t="s">
        <v>38</v>
      </c>
      <c r="P6" t="s">
        <v>38</v>
      </c>
    </row>
    <row r="7" spans="1:17" x14ac:dyDescent="0.25">
      <c r="A7" s="11" t="s">
        <v>29</v>
      </c>
      <c r="B7" s="12">
        <v>6.01269890043395E-3</v>
      </c>
      <c r="C7" s="12">
        <v>3.2036297975905799E-3</v>
      </c>
      <c r="D7" s="12">
        <v>3.4018407432150699E-3</v>
      </c>
      <c r="E7" s="12">
        <v>8.8197060362666804</v>
      </c>
      <c r="F7" s="12">
        <v>42.4059891339571</v>
      </c>
      <c r="G7" s="12">
        <v>6.5117895486165901E-3</v>
      </c>
      <c r="H7" s="12">
        <v>7.3813793876522803E-4</v>
      </c>
      <c r="I7" s="12">
        <v>1.2575918488203199E-4</v>
      </c>
      <c r="L7" s="11" t="s">
        <v>29</v>
      </c>
      <c r="M7" s="12">
        <v>6.01269890043395E-3</v>
      </c>
      <c r="N7" s="12">
        <v>3.2036297975905799E-3</v>
      </c>
      <c r="O7" s="12">
        <v>6.5117895486165901E-3</v>
      </c>
      <c r="P7" s="12">
        <v>7.3813793876522803E-4</v>
      </c>
      <c r="Q7" s="12">
        <v>1.2575918488203199E-4</v>
      </c>
    </row>
    <row r="8" spans="1:17" x14ac:dyDescent="0.25">
      <c r="A8" s="9" t="s">
        <v>42</v>
      </c>
      <c r="B8" s="10" t="s">
        <v>38</v>
      </c>
      <c r="C8" s="10" t="s">
        <v>38</v>
      </c>
      <c r="D8" s="10" t="s">
        <v>38</v>
      </c>
      <c r="E8" s="10" t="s">
        <v>38</v>
      </c>
      <c r="F8" s="10" t="s">
        <v>38</v>
      </c>
      <c r="G8" s="10" t="s">
        <v>38</v>
      </c>
      <c r="H8" s="10" t="s">
        <v>38</v>
      </c>
      <c r="I8" s="10"/>
      <c r="L8" s="9" t="s">
        <v>42</v>
      </c>
      <c r="M8" s="10" t="s">
        <v>38</v>
      </c>
      <c r="N8" s="10" t="s">
        <v>38</v>
      </c>
      <c r="O8" s="10" t="s">
        <v>38</v>
      </c>
      <c r="P8" s="10" t="s">
        <v>38</v>
      </c>
      <c r="Q8" s="10"/>
    </row>
    <row r="9" spans="1:17" x14ac:dyDescent="0.25">
      <c r="A9" s="20" t="s">
        <v>31</v>
      </c>
      <c r="B9" s="20"/>
      <c r="C9" s="20"/>
      <c r="D9" s="20"/>
      <c r="E9" s="20"/>
      <c r="F9" s="20"/>
      <c r="G9" s="20"/>
      <c r="H9" s="20"/>
      <c r="I9" s="20"/>
      <c r="L9" s="20" t="s">
        <v>31</v>
      </c>
      <c r="M9" s="20"/>
      <c r="N9" s="20"/>
      <c r="O9" s="20"/>
      <c r="P9" s="20"/>
      <c r="Q9" s="20"/>
    </row>
    <row r="10" spans="1:17" x14ac:dyDescent="0.25">
      <c r="A10" s="8" t="s">
        <v>1</v>
      </c>
      <c r="B10">
        <v>1.9079149100596601E-2</v>
      </c>
      <c r="C10">
        <v>5.9377489372947302E-3</v>
      </c>
      <c r="D10">
        <v>4.6499738151593896E-3</v>
      </c>
      <c r="E10">
        <v>2.6316506781441298</v>
      </c>
      <c r="F10">
        <v>5.69459896655205</v>
      </c>
      <c r="G10">
        <v>1.6074238913356499E-2</v>
      </c>
      <c r="H10">
        <v>1.2645835411056201E-2</v>
      </c>
      <c r="I10">
        <v>7.9448225651577494E-3</v>
      </c>
      <c r="L10" s="8" t="s">
        <v>1</v>
      </c>
      <c r="M10">
        <v>1.9079149100596601E-2</v>
      </c>
      <c r="N10">
        <v>5.9377489372947302E-3</v>
      </c>
      <c r="O10">
        <v>1.6074238913356499E-2</v>
      </c>
      <c r="P10">
        <v>1.2645835411056201E-2</v>
      </c>
      <c r="Q10">
        <v>7.9448225651577494E-3</v>
      </c>
    </row>
    <row r="11" spans="1:17" x14ac:dyDescent="0.25">
      <c r="A11" s="8" t="s">
        <v>28</v>
      </c>
      <c r="B11">
        <v>9.2399055922808507E-3</v>
      </c>
      <c r="C11">
        <v>1.15729333468592E-3</v>
      </c>
      <c r="D11">
        <v>6.6734254378606795E-4</v>
      </c>
      <c r="E11">
        <v>11.412513301018301</v>
      </c>
      <c r="F11">
        <v>33.898720241378598</v>
      </c>
      <c r="G11">
        <v>8.96036733870627E-3</v>
      </c>
      <c r="H11">
        <v>9.4775263291574201E-3</v>
      </c>
      <c r="I11">
        <v>1.3476106817002799E-3</v>
      </c>
      <c r="L11" s="8" t="s">
        <v>28</v>
      </c>
      <c r="M11">
        <v>9.2399055922808507E-3</v>
      </c>
      <c r="N11">
        <v>1.15729333468592E-3</v>
      </c>
      <c r="O11">
        <v>8.96036733870627E-3</v>
      </c>
      <c r="P11">
        <v>9.4775263291574201E-3</v>
      </c>
      <c r="Q11">
        <v>1.3476106817002799E-3</v>
      </c>
    </row>
    <row r="12" spans="1:17" x14ac:dyDescent="0.25">
      <c r="A12" s="8" t="s">
        <v>39</v>
      </c>
      <c r="B12" s="1">
        <f>B11/B10</f>
        <v>0.48429337930966332</v>
      </c>
      <c r="C12" s="1">
        <f t="shared" ref="C12:I12" si="0">C11/C10</f>
        <v>0.1949043900150465</v>
      </c>
      <c r="D12" s="1">
        <f t="shared" si="0"/>
        <v>0.1435153337015497</v>
      </c>
      <c r="E12" t="s">
        <v>43</v>
      </c>
      <c r="F12" t="s">
        <v>38</v>
      </c>
      <c r="G12" s="1">
        <f t="shared" si="0"/>
        <v>0.55743649120835637</v>
      </c>
      <c r="H12" s="1">
        <f t="shared" si="0"/>
        <v>0.74945830157422888</v>
      </c>
      <c r="I12" s="1">
        <f t="shared" si="0"/>
        <v>0.16962124335038845</v>
      </c>
      <c r="L12" s="8" t="s">
        <v>39</v>
      </c>
      <c r="M12" s="1">
        <f>M11/M10</f>
        <v>0.48429337930966332</v>
      </c>
      <c r="N12" s="1">
        <f>N11/N10</f>
        <v>0.1949043900150465</v>
      </c>
      <c r="O12" s="1">
        <f>O11/O10</f>
        <v>0.55743649120835637</v>
      </c>
      <c r="P12" s="1">
        <f>P11/P10</f>
        <v>0.74945830157422888</v>
      </c>
      <c r="Q12" s="1">
        <f>Q11/Q10</f>
        <v>0.16962124335038845</v>
      </c>
    </row>
    <row r="13" spans="1:17" x14ac:dyDescent="0.25">
      <c r="A13" s="8" t="s">
        <v>29</v>
      </c>
      <c r="B13">
        <v>6.01269890043395E-3</v>
      </c>
      <c r="C13">
        <v>3.2036297975905799E-3</v>
      </c>
      <c r="D13">
        <v>3.4018407432150699E-3</v>
      </c>
      <c r="E13">
        <v>8.8197060362666804</v>
      </c>
      <c r="F13">
        <v>42.4059891339571</v>
      </c>
      <c r="G13">
        <v>6.5117895486165901E-3</v>
      </c>
      <c r="H13">
        <v>7.3813793876522803E-4</v>
      </c>
      <c r="I13">
        <v>1.2575918488203199E-4</v>
      </c>
      <c r="L13" s="8" t="s">
        <v>29</v>
      </c>
      <c r="M13">
        <v>6.01269890043395E-3</v>
      </c>
      <c r="N13">
        <v>3.2036297975905799E-3</v>
      </c>
      <c r="O13">
        <v>6.5117895486165901E-3</v>
      </c>
      <c r="P13">
        <v>7.3813793876522803E-4</v>
      </c>
      <c r="Q13">
        <v>1.2575918488203199E-4</v>
      </c>
    </row>
    <row r="14" spans="1:17" x14ac:dyDescent="0.25">
      <c r="A14" s="9" t="s">
        <v>42</v>
      </c>
      <c r="B14" s="13">
        <f>B13/B10</f>
        <v>0.31514502395947702</v>
      </c>
      <c r="C14" s="13">
        <f t="shared" ref="C14:I14" si="1">C13/C10</f>
        <v>0.53953608201059622</v>
      </c>
      <c r="D14" s="13">
        <f t="shared" si="1"/>
        <v>0.73158277410610817</v>
      </c>
      <c r="E14" s="10" t="s">
        <v>43</v>
      </c>
      <c r="F14" s="10" t="s">
        <v>38</v>
      </c>
      <c r="G14" s="13">
        <f t="shared" si="1"/>
        <v>0.40510717700019855</v>
      </c>
      <c r="H14" s="13">
        <f t="shared" si="1"/>
        <v>5.8370041580635877E-2</v>
      </c>
      <c r="I14" s="13">
        <f t="shared" si="1"/>
        <v>1.582907407316465E-2</v>
      </c>
      <c r="L14" s="9" t="s">
        <v>42</v>
      </c>
      <c r="M14" s="13">
        <f>M13/M10</f>
        <v>0.31514502395947702</v>
      </c>
      <c r="N14" s="13">
        <f>N13/N10</f>
        <v>0.53953608201059622</v>
      </c>
      <c r="O14" s="13">
        <f>O13/O10</f>
        <v>0.40510717700019855</v>
      </c>
      <c r="P14" s="13">
        <f>P13/P10</f>
        <v>5.8370041580635877E-2</v>
      </c>
      <c r="Q14" s="13">
        <f>Q13/Q10</f>
        <v>1.582907407316465E-2</v>
      </c>
    </row>
    <row r="15" spans="1:17" x14ac:dyDescent="0.25">
      <c r="A15" s="20" t="s">
        <v>40</v>
      </c>
      <c r="B15" s="20"/>
      <c r="C15" s="20"/>
      <c r="D15" s="20"/>
      <c r="E15" s="20"/>
      <c r="F15" s="20"/>
      <c r="G15" s="20"/>
      <c r="H15" s="20"/>
      <c r="I15" s="20"/>
      <c r="L15" s="20" t="s">
        <v>40</v>
      </c>
      <c r="M15" s="20"/>
      <c r="N15" s="20"/>
      <c r="O15" s="20"/>
      <c r="P15" s="20"/>
      <c r="Q15" s="20"/>
    </row>
    <row r="16" spans="1:17" x14ac:dyDescent="0.25">
      <c r="A16" s="8" t="s">
        <v>1</v>
      </c>
      <c r="B16">
        <v>3.79506625382241E-2</v>
      </c>
      <c r="C16">
        <v>1.33902435423498E-2</v>
      </c>
      <c r="D16">
        <v>1.0543053561372201E-2</v>
      </c>
      <c r="E16">
        <v>3.6571978816925501</v>
      </c>
      <c r="F16">
        <v>16.222680021350399</v>
      </c>
      <c r="G16">
        <v>3.7246336361143398E-2</v>
      </c>
      <c r="H16">
        <v>4.0400671798123497E-2</v>
      </c>
      <c r="I16">
        <v>2.3669543671698299E-2</v>
      </c>
      <c r="L16" s="8" t="s">
        <v>1</v>
      </c>
      <c r="M16">
        <v>3.79506625382241E-2</v>
      </c>
      <c r="N16">
        <v>1.33902435423498E-2</v>
      </c>
      <c r="O16">
        <v>3.7246336361143398E-2</v>
      </c>
      <c r="P16">
        <v>4.0400671798123497E-2</v>
      </c>
      <c r="Q16">
        <v>2.3669543671698299E-2</v>
      </c>
    </row>
    <row r="17" spans="1:17" x14ac:dyDescent="0.25">
      <c r="A17" s="8" t="s">
        <v>28</v>
      </c>
      <c r="B17">
        <v>9.2399055922808507E-3</v>
      </c>
      <c r="C17">
        <v>1.15729333468592E-3</v>
      </c>
      <c r="D17">
        <v>6.6734254378606795E-4</v>
      </c>
      <c r="E17">
        <v>11.412513301018301</v>
      </c>
      <c r="F17">
        <v>33.898720241378598</v>
      </c>
      <c r="G17">
        <v>8.96036733870627E-3</v>
      </c>
      <c r="H17">
        <v>9.4775263291574201E-3</v>
      </c>
      <c r="I17">
        <v>1.3476106817002799E-3</v>
      </c>
      <c r="L17" s="8" t="s">
        <v>28</v>
      </c>
      <c r="M17">
        <v>9.2399055922808507E-3</v>
      </c>
      <c r="N17">
        <v>1.15729333468592E-3</v>
      </c>
      <c r="O17">
        <v>8.96036733870627E-3</v>
      </c>
      <c r="P17">
        <v>9.4775263291574201E-3</v>
      </c>
      <c r="Q17">
        <v>1.3476106817002799E-3</v>
      </c>
    </row>
    <row r="18" spans="1:17" x14ac:dyDescent="0.25">
      <c r="A18" s="8" t="s">
        <v>39</v>
      </c>
      <c r="B18" s="1">
        <f>B17/B16</f>
        <v>0.2434715226110841</v>
      </c>
      <c r="C18" s="1">
        <f t="shared" ref="C18:I18" si="2">C17/C16</f>
        <v>8.6428102000214349E-2</v>
      </c>
      <c r="D18" s="1">
        <f t="shared" si="2"/>
        <v>6.3296894007167689E-2</v>
      </c>
      <c r="E18" t="s">
        <v>43</v>
      </c>
      <c r="F18" t="s">
        <v>43</v>
      </c>
      <c r="G18" s="1">
        <f t="shared" si="2"/>
        <v>0.24057043495032224</v>
      </c>
      <c r="H18" s="1">
        <f t="shared" si="2"/>
        <v>0.23458833497906403</v>
      </c>
      <c r="I18" s="1">
        <f t="shared" si="2"/>
        <v>5.6934375262655344E-2</v>
      </c>
      <c r="L18" s="8" t="s">
        <v>39</v>
      </c>
      <c r="M18" s="1">
        <f>M17/M16</f>
        <v>0.2434715226110841</v>
      </c>
      <c r="N18" s="1">
        <f>N17/N16</f>
        <v>8.6428102000214349E-2</v>
      </c>
      <c r="O18" s="1">
        <f>O17/O16</f>
        <v>0.24057043495032224</v>
      </c>
      <c r="P18" s="1">
        <f>P17/P16</f>
        <v>0.23458833497906403</v>
      </c>
      <c r="Q18" s="1">
        <f>Q17/Q16</f>
        <v>5.6934375262655344E-2</v>
      </c>
    </row>
    <row r="19" spans="1:17" x14ac:dyDescent="0.25">
      <c r="A19" s="8" t="s">
        <v>29</v>
      </c>
      <c r="B19">
        <v>6.01269890043395E-3</v>
      </c>
      <c r="C19">
        <v>3.2036297975905799E-3</v>
      </c>
      <c r="D19">
        <v>3.4018407432150699E-3</v>
      </c>
      <c r="E19">
        <v>8.8197060362666804</v>
      </c>
      <c r="F19">
        <v>42.4059891339571</v>
      </c>
      <c r="G19">
        <v>6.5117895486165901E-3</v>
      </c>
      <c r="H19">
        <v>7.3813793876522803E-4</v>
      </c>
      <c r="I19">
        <v>1.2575918488203199E-4</v>
      </c>
      <c r="L19" s="8" t="s">
        <v>29</v>
      </c>
      <c r="M19">
        <v>6.01269890043395E-3</v>
      </c>
      <c r="N19">
        <v>3.2036297975905799E-3</v>
      </c>
      <c r="O19">
        <v>6.5117895486165901E-3</v>
      </c>
      <c r="P19">
        <v>7.3813793876522803E-4</v>
      </c>
      <c r="Q19">
        <v>1.2575918488203199E-4</v>
      </c>
    </row>
    <row r="20" spans="1:17" x14ac:dyDescent="0.25">
      <c r="A20" s="9" t="s">
        <v>42</v>
      </c>
      <c r="B20" s="13">
        <f>B19/B16</f>
        <v>0.15843462269935155</v>
      </c>
      <c r="C20" s="13">
        <f t="shared" ref="C20:I20" si="3">C19/C16</f>
        <v>0.23925104778403364</v>
      </c>
      <c r="D20" s="13">
        <f t="shared" si="3"/>
        <v>0.32266180982697323</v>
      </c>
      <c r="E20" s="10" t="s">
        <v>43</v>
      </c>
      <c r="F20" s="10" t="s">
        <v>43</v>
      </c>
      <c r="G20" s="13">
        <f t="shared" si="3"/>
        <v>0.17483033728412287</v>
      </c>
      <c r="H20" s="13">
        <f t="shared" si="3"/>
        <v>1.8270437245538885E-2</v>
      </c>
      <c r="I20" s="13">
        <f t="shared" si="3"/>
        <v>5.3131224930374303E-3</v>
      </c>
      <c r="L20" s="9" t="s">
        <v>42</v>
      </c>
      <c r="M20" s="13">
        <f>M19/M16</f>
        <v>0.15843462269935155</v>
      </c>
      <c r="N20" s="13">
        <f>N19/N16</f>
        <v>0.23925104778403364</v>
      </c>
      <c r="O20" s="13">
        <f>O19/O16</f>
        <v>0.17483033728412287</v>
      </c>
      <c r="P20" s="13">
        <f>P19/P16</f>
        <v>1.8270437245538885E-2</v>
      </c>
      <c r="Q20" s="13">
        <f>Q19/Q16</f>
        <v>5.3131224930374303E-3</v>
      </c>
    </row>
    <row r="21" spans="1:17" x14ac:dyDescent="0.25">
      <c r="A21" s="20" t="s">
        <v>41</v>
      </c>
      <c r="B21" s="20"/>
      <c r="C21" s="20"/>
      <c r="D21" s="20"/>
      <c r="E21" s="20"/>
      <c r="F21" s="20"/>
      <c r="G21" s="20"/>
      <c r="H21" s="20"/>
      <c r="I21" s="20"/>
      <c r="L21" s="20" t="s">
        <v>41</v>
      </c>
      <c r="M21" s="20"/>
      <c r="N21" s="20"/>
      <c r="O21" s="20"/>
      <c r="P21" s="20"/>
      <c r="Q21" s="20"/>
    </row>
    <row r="22" spans="1:17" x14ac:dyDescent="0.25">
      <c r="A22" s="8" t="s">
        <v>1</v>
      </c>
      <c r="B22">
        <v>0.40326076008116302</v>
      </c>
      <c r="C22">
        <v>8.10625474923789E-2</v>
      </c>
      <c r="D22">
        <v>6.2248969779514801E-2</v>
      </c>
      <c r="E22">
        <v>23.211810187507901</v>
      </c>
      <c r="F22">
        <v>224.11978164385599</v>
      </c>
      <c r="G22">
        <v>0.31388269387459</v>
      </c>
      <c r="H22">
        <v>0.371617051758176</v>
      </c>
      <c r="I22">
        <v>0.15776667897660501</v>
      </c>
      <c r="L22" s="8" t="s">
        <v>1</v>
      </c>
      <c r="M22">
        <v>0.40326076008116302</v>
      </c>
      <c r="N22">
        <v>8.10625474923789E-2</v>
      </c>
      <c r="O22">
        <v>0.31388269387459</v>
      </c>
      <c r="P22">
        <v>0.371617051758176</v>
      </c>
      <c r="Q22">
        <v>0.15776667897660501</v>
      </c>
    </row>
    <row r="23" spans="1:17" x14ac:dyDescent="0.25">
      <c r="A23" s="8" t="s">
        <v>28</v>
      </c>
      <c r="B23">
        <v>9.2399055922808507E-3</v>
      </c>
      <c r="C23">
        <v>1.15729333468592E-3</v>
      </c>
      <c r="D23">
        <v>6.6734254378606795E-4</v>
      </c>
      <c r="E23">
        <v>11.412513301018301</v>
      </c>
      <c r="F23">
        <v>33.898720241378598</v>
      </c>
      <c r="G23">
        <v>8.96036733870627E-3</v>
      </c>
      <c r="H23">
        <v>9.4775263291574201E-3</v>
      </c>
      <c r="I23">
        <v>1.3476106817002799E-3</v>
      </c>
      <c r="L23" s="8" t="s">
        <v>28</v>
      </c>
      <c r="M23">
        <v>9.2399055922808507E-3</v>
      </c>
      <c r="N23">
        <v>1.15729333468592E-3</v>
      </c>
      <c r="O23">
        <v>8.96036733870627E-3</v>
      </c>
      <c r="P23">
        <v>9.4775263291574201E-3</v>
      </c>
      <c r="Q23">
        <v>1.3476106817002799E-3</v>
      </c>
    </row>
    <row r="24" spans="1:17" x14ac:dyDescent="0.25">
      <c r="A24" s="8" t="s">
        <v>39</v>
      </c>
      <c r="B24" s="1">
        <f>B23/B22</f>
        <v>2.29129796571855E-2</v>
      </c>
      <c r="C24" s="1">
        <f>C23/C22</f>
        <v>1.4276547807663249E-2</v>
      </c>
      <c r="D24" s="1">
        <f t="shared" ref="D24:I24" si="4">D23/D22</f>
        <v>1.072053957117344E-2</v>
      </c>
      <c r="E24" s="1">
        <f t="shared" si="4"/>
        <v>0.49166838815355601</v>
      </c>
      <c r="F24" s="1">
        <f t="shared" si="4"/>
        <v>0.15125269172020853</v>
      </c>
      <c r="G24" s="1">
        <f t="shared" si="4"/>
        <v>2.8546866436307355E-2</v>
      </c>
      <c r="H24" s="1">
        <f t="shared" si="4"/>
        <v>2.5503475376917776E-2</v>
      </c>
      <c r="I24" s="1">
        <f t="shared" si="4"/>
        <v>8.5417953299258779E-3</v>
      </c>
      <c r="L24" s="8" t="s">
        <v>39</v>
      </c>
      <c r="M24" s="1">
        <f>M23/M22</f>
        <v>2.29129796571855E-2</v>
      </c>
      <c r="N24" s="1">
        <f>N23/N22</f>
        <v>1.4276547807663249E-2</v>
      </c>
      <c r="O24" s="1">
        <f>O23/O22</f>
        <v>2.8546866436307355E-2</v>
      </c>
      <c r="P24" s="1">
        <f>P23/P22</f>
        <v>2.5503475376917776E-2</v>
      </c>
      <c r="Q24" s="1">
        <f>Q23/Q22</f>
        <v>8.5417953299258779E-3</v>
      </c>
    </row>
    <row r="25" spans="1:17" x14ac:dyDescent="0.25">
      <c r="A25" s="8" t="s">
        <v>29</v>
      </c>
      <c r="B25">
        <v>6.01269890043395E-3</v>
      </c>
      <c r="C25">
        <v>3.2036297975905799E-3</v>
      </c>
      <c r="D25">
        <v>3.4018407432150699E-3</v>
      </c>
      <c r="E25">
        <v>8.8197060362666804</v>
      </c>
      <c r="F25">
        <v>42.4059891339571</v>
      </c>
      <c r="G25">
        <v>6.5117895486165901E-3</v>
      </c>
      <c r="H25">
        <v>7.3813793876522803E-4</v>
      </c>
      <c r="I25">
        <v>1.2575918488203199E-4</v>
      </c>
      <c r="L25" s="8" t="s">
        <v>29</v>
      </c>
      <c r="M25">
        <v>6.01269890043395E-3</v>
      </c>
      <c r="N25">
        <v>3.2036297975905799E-3</v>
      </c>
      <c r="O25">
        <v>6.5117895486165901E-3</v>
      </c>
      <c r="P25">
        <v>7.3813793876522803E-4</v>
      </c>
      <c r="Q25">
        <v>1.2575918488203199E-4</v>
      </c>
    </row>
    <row r="26" spans="1:17" x14ac:dyDescent="0.25">
      <c r="A26" s="8" t="s">
        <v>42</v>
      </c>
      <c r="B26" s="1">
        <f>B25/B22</f>
        <v>1.4910200782302234E-2</v>
      </c>
      <c r="C26" s="1">
        <f t="shared" ref="C26:I26" si="5">C25/C22</f>
        <v>3.9520467795460895E-2</v>
      </c>
      <c r="D26" s="1">
        <f t="shared" si="5"/>
        <v>5.4648948492872322E-2</v>
      </c>
      <c r="E26" s="1">
        <f t="shared" si="5"/>
        <v>0.37996631736258368</v>
      </c>
      <c r="F26" s="1">
        <f t="shared" si="5"/>
        <v>0.18921127275299404</v>
      </c>
      <c r="G26" s="1">
        <f t="shared" si="5"/>
        <v>2.0745933674248183E-2</v>
      </c>
      <c r="H26" s="1">
        <f t="shared" si="5"/>
        <v>1.9862865153065143E-3</v>
      </c>
      <c r="I26" s="1">
        <f t="shared" si="5"/>
        <v>7.9712132940746401E-4</v>
      </c>
      <c r="L26" s="8" t="s">
        <v>42</v>
      </c>
      <c r="M26" s="1">
        <f>M25/M22</f>
        <v>1.4910200782302234E-2</v>
      </c>
      <c r="N26" s="1">
        <f>N25/N22</f>
        <v>3.9520467795460895E-2</v>
      </c>
      <c r="O26" s="1">
        <f>O25/O22</f>
        <v>2.0745933674248183E-2</v>
      </c>
      <c r="P26" s="1">
        <f>P25/P22</f>
        <v>1.9862865153065143E-3</v>
      </c>
      <c r="Q26" s="1">
        <f>Q25/Q22</f>
        <v>7.9712132940746401E-4</v>
      </c>
    </row>
  </sheetData>
  <mergeCells count="8">
    <mergeCell ref="A21:I21"/>
    <mergeCell ref="A3:I3"/>
    <mergeCell ref="A9:I9"/>
    <mergeCell ref="A15:I15"/>
    <mergeCell ref="L3:Q3"/>
    <mergeCell ref="L9:Q9"/>
    <mergeCell ref="L15:Q15"/>
    <mergeCell ref="L21:Q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Excel2LaTeX</vt:lpstr>
      <vt:lpstr>Sheet1</vt:lpstr>
      <vt:lpstr>Sheet3</vt:lpstr>
      <vt:lpstr>allan</vt:lpstr>
      <vt:lpstr>xyz</vt:lpstr>
      <vt:lpstr>cam</vt:lpstr>
      <vt:lpstr>matlabSIM</vt:lpstr>
      <vt:lpstr>gyro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Karlsson</dc:creator>
  <cp:lastModifiedBy>Anna Karlsson</cp:lastModifiedBy>
  <dcterms:created xsi:type="dcterms:W3CDTF">2015-05-16T13:31:46Z</dcterms:created>
  <dcterms:modified xsi:type="dcterms:W3CDTF">2015-05-20T13:04:29Z</dcterms:modified>
</cp:coreProperties>
</file>