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elle\mr-sos-dp\datasets\"/>
    </mc:Choice>
  </mc:AlternateContent>
  <xr:revisionPtr revIDLastSave="0" documentId="13_ncr:1_{A1E8804A-AB20-4438-A9C4-DBC2F7F4BA0D}" xr6:coauthVersionLast="47" xr6:coauthVersionMax="47" xr10:uidLastSave="{00000000-0000-0000-0000-000000000000}"/>
  <bookViews>
    <workbookView xWindow="-110" yWindow="-110" windowWidth="19420" windowHeight="10300" firstSheet="2" activeTab="6" xr2:uid="{00000000-000D-0000-FFFF-FFFF00000000}"/>
  </bookViews>
  <sheets>
    <sheet name="Instances sos" sheetId="1" r:id="rId1"/>
    <sheet name="List" sheetId="4" r:id="rId2"/>
    <sheet name="test_SUMMARY" sheetId="6" r:id="rId3"/>
    <sheet name="Sheet1" sheetId="7" r:id="rId4"/>
    <sheet name="Results_4" sheetId="5" r:id="rId5"/>
    <sheet name="New Res" sheetId="8" r:id="rId6"/>
    <sheet name="NewModelComb" sheetId="10" r:id="rId7"/>
    <sheet name="Confronto" sheetId="11" r:id="rId8"/>
    <sheet name="Poster_Table" sheetId="9" r:id="rId9"/>
  </sheets>
  <definedNames>
    <definedName name="_xlnm._FilterDatabase" localSheetId="0" hidden="1">'Instances sos'!$A$1:$I$1</definedName>
    <definedName name="_xlnm._FilterDatabase" localSheetId="8" hidden="1">Poster_Table!$A$1:$I$21</definedName>
    <definedName name="_xlnm._FilterDatabase" localSheetId="4" hidden="1">Results_4!$A$1:$Q$176</definedName>
    <definedName name="_xlnm._FilterDatabase" localSheetId="3" hidden="1">Sheet1!$A$1:$Q$35</definedName>
    <definedName name="ExternalData_1" localSheetId="2" hidden="1">test_SUMMARY!$A$1:$Q$59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1" l="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" i="11"/>
  <c r="L4" i="9"/>
  <c r="L5" i="9"/>
  <c r="L6" i="9"/>
  <c r="L7" i="9"/>
  <c r="L8" i="9"/>
  <c r="L9" i="9"/>
  <c r="L10" i="9"/>
  <c r="L11" i="9"/>
  <c r="L3" i="9"/>
  <c r="I2" i="9"/>
  <c r="I3" i="9"/>
  <c r="I20" i="9"/>
  <c r="I19" i="9"/>
  <c r="I18" i="9"/>
  <c r="I17" i="9"/>
  <c r="I15" i="9"/>
  <c r="I14" i="9"/>
  <c r="I13" i="9"/>
  <c r="I12" i="9"/>
  <c r="I11" i="9"/>
  <c r="I10" i="9"/>
  <c r="I23" i="9"/>
  <c r="I22" i="9"/>
  <c r="I21" i="9"/>
  <c r="I9" i="9"/>
  <c r="I8" i="9"/>
  <c r="I7" i="9"/>
  <c r="I6" i="9"/>
  <c r="I5" i="9"/>
  <c r="I4" i="9"/>
  <c r="I16" i="9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1" i="4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2" i="1" a="1"/>
  <c r="B2" i="1" s="1"/>
  <c r="F9" i="1"/>
  <c r="F10" i="1"/>
  <c r="F19" i="1"/>
  <c r="F20" i="1"/>
  <c r="F27" i="1"/>
  <c r="F31" i="1"/>
  <c r="F2" i="1"/>
  <c r="F4" i="1"/>
  <c r="F5" i="1"/>
  <c r="F6" i="1"/>
  <c r="F7" i="1"/>
  <c r="F8" i="1"/>
  <c r="F11" i="1"/>
  <c r="F12" i="1"/>
  <c r="F13" i="1"/>
  <c r="F14" i="1"/>
  <c r="F15" i="1"/>
  <c r="F16" i="1"/>
  <c r="F17" i="1"/>
  <c r="F18" i="1"/>
  <c r="F21" i="1"/>
  <c r="F22" i="1"/>
  <c r="F23" i="1"/>
  <c r="F24" i="1"/>
  <c r="F25" i="1"/>
  <c r="F26" i="1"/>
  <c r="F28" i="1"/>
  <c r="F29" i="1"/>
  <c r="F30" i="1"/>
  <c r="F32" i="1"/>
  <c r="F33" i="1"/>
  <c r="F34" i="1"/>
  <c r="F35" i="1"/>
  <c r="F3" i="1"/>
  <c r="E9" i="1"/>
  <c r="E10" i="1"/>
  <c r="E19" i="1"/>
  <c r="E20" i="1"/>
  <c r="E27" i="1"/>
  <c r="E31" i="1"/>
  <c r="E2" i="1"/>
  <c r="E4" i="1"/>
  <c r="E5" i="1"/>
  <c r="E6" i="1"/>
  <c r="E7" i="1"/>
  <c r="E8" i="1"/>
  <c r="E11" i="1"/>
  <c r="E12" i="1"/>
  <c r="E13" i="1"/>
  <c r="E14" i="1"/>
  <c r="E15" i="1"/>
  <c r="E16" i="1"/>
  <c r="E17" i="1"/>
  <c r="E18" i="1"/>
  <c r="E21" i="1"/>
  <c r="E22" i="1"/>
  <c r="E23" i="1"/>
  <c r="E24" i="1"/>
  <c r="E25" i="1"/>
  <c r="E26" i="1"/>
  <c r="E28" i="1"/>
  <c r="E29" i="1"/>
  <c r="E30" i="1"/>
  <c r="E32" i="1"/>
  <c r="E33" i="1"/>
  <c r="E34" i="1"/>
  <c r="E35" i="1"/>
  <c r="E3" i="1"/>
  <c r="D2" i="4" l="1"/>
  <c r="D51" i="4"/>
  <c r="D48" i="4"/>
  <c r="D45" i="4"/>
  <c r="D42" i="4"/>
  <c r="D39" i="4"/>
  <c r="D36" i="4"/>
  <c r="D33" i="4"/>
  <c r="D30" i="4"/>
  <c r="D27" i="4"/>
  <c r="D24" i="4"/>
  <c r="D21" i="4"/>
  <c r="D18" i="4"/>
  <c r="D15" i="4"/>
  <c r="D12" i="4"/>
  <c r="D9" i="4"/>
  <c r="D3" i="4"/>
  <c r="E43" i="4"/>
  <c r="E31" i="4"/>
  <c r="E19" i="4"/>
  <c r="E4" i="4"/>
  <c r="D52" i="4"/>
  <c r="D40" i="4"/>
  <c r="D28" i="4"/>
  <c r="D19" i="4"/>
  <c r="D4" i="4"/>
  <c r="F51" i="4"/>
  <c r="F45" i="4"/>
  <c r="F39" i="4"/>
  <c r="F36" i="4"/>
  <c r="F30" i="4"/>
  <c r="F24" i="4"/>
  <c r="F21" i="4"/>
  <c r="F15" i="4"/>
  <c r="F12" i="4"/>
  <c r="F9" i="4"/>
  <c r="F3" i="4"/>
  <c r="E51" i="4"/>
  <c r="E48" i="4"/>
  <c r="E45" i="4"/>
  <c r="E42" i="4"/>
  <c r="E39" i="4"/>
  <c r="E36" i="4"/>
  <c r="E33" i="4"/>
  <c r="E30" i="4"/>
  <c r="E27" i="4"/>
  <c r="E24" i="4"/>
  <c r="E21" i="4"/>
  <c r="E18" i="4"/>
  <c r="E15" i="4"/>
  <c r="E12" i="4"/>
  <c r="E9" i="4"/>
  <c r="E6" i="4"/>
  <c r="E3" i="4"/>
  <c r="D54" i="4"/>
  <c r="D6" i="4"/>
  <c r="D1" i="4"/>
  <c r="F49" i="4"/>
  <c r="F40" i="4"/>
  <c r="F28" i="4"/>
  <c r="F16" i="4"/>
  <c r="F7" i="4"/>
  <c r="E49" i="4"/>
  <c r="E37" i="4"/>
  <c r="E25" i="4"/>
  <c r="E13" i="4"/>
  <c r="F1" i="4"/>
  <c r="D43" i="4"/>
  <c r="D34" i="4"/>
  <c r="D22" i="4"/>
  <c r="D10" i="4"/>
  <c r="F54" i="4"/>
  <c r="F48" i="4"/>
  <c r="F42" i="4"/>
  <c r="F33" i="4"/>
  <c r="F27" i="4"/>
  <c r="F18" i="4"/>
  <c r="F6" i="4"/>
  <c r="E54" i="4"/>
  <c r="F53" i="4"/>
  <c r="F50" i="4"/>
  <c r="F47" i="4"/>
  <c r="F44" i="4"/>
  <c r="F41" i="4"/>
  <c r="F38" i="4"/>
  <c r="F35" i="4"/>
  <c r="F32" i="4"/>
  <c r="F29" i="4"/>
  <c r="F26" i="4"/>
  <c r="F23" i="4"/>
  <c r="F20" i="4"/>
  <c r="F17" i="4"/>
  <c r="F14" i="4"/>
  <c r="F11" i="4"/>
  <c r="F8" i="4"/>
  <c r="F5" i="4"/>
  <c r="F2" i="4"/>
  <c r="E1" i="4"/>
  <c r="F46" i="4"/>
  <c r="F37" i="4"/>
  <c r="F25" i="4"/>
  <c r="F19" i="4"/>
  <c r="F10" i="4"/>
  <c r="E46" i="4"/>
  <c r="E34" i="4"/>
  <c r="E22" i="4"/>
  <c r="E10" i="4"/>
  <c r="D49" i="4"/>
  <c r="D31" i="4"/>
  <c r="D13" i="4"/>
  <c r="E50" i="4"/>
  <c r="E35" i="4"/>
  <c r="E2" i="4"/>
  <c r="F52" i="4"/>
  <c r="F43" i="4"/>
  <c r="F34" i="4"/>
  <c r="F31" i="4"/>
  <c r="F22" i="4"/>
  <c r="F13" i="4"/>
  <c r="F4" i="4"/>
  <c r="E52" i="4"/>
  <c r="E40" i="4"/>
  <c r="E28" i="4"/>
  <c r="E16" i="4"/>
  <c r="E7" i="4"/>
  <c r="D46" i="4"/>
  <c r="D37" i="4"/>
  <c r="D25" i="4"/>
  <c r="D16" i="4"/>
  <c r="D7" i="4"/>
  <c r="E53" i="4"/>
  <c r="E47" i="4"/>
  <c r="E44" i="4"/>
  <c r="E41" i="4"/>
  <c r="E38" i="4"/>
  <c r="E32" i="4"/>
  <c r="E29" i="4"/>
  <c r="E26" i="4"/>
  <c r="E23" i="4"/>
  <c r="E20" i="4"/>
  <c r="E17" i="4"/>
  <c r="E14" i="4"/>
  <c r="E11" i="4"/>
  <c r="E8" i="4"/>
  <c r="E5" i="4"/>
  <c r="D53" i="4"/>
  <c r="D50" i="4"/>
  <c r="D47" i="4"/>
  <c r="D44" i="4"/>
  <c r="D41" i="4"/>
  <c r="D38" i="4"/>
  <c r="D35" i="4"/>
  <c r="D32" i="4"/>
  <c r="D29" i="4"/>
  <c r="D26" i="4"/>
  <c r="D23" i="4"/>
  <c r="D20" i="4"/>
  <c r="D17" i="4"/>
  <c r="D14" i="4"/>
  <c r="D11" i="4"/>
  <c r="D8" i="4"/>
  <c r="D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F6C1F2-70F4-45ED-A560-981C95906487}" keepAlive="1" name="Query - test_SUMMARY" description="Connection to the 'test_SUMMARY' query in the workbook." type="5" refreshedVersion="8" background="1" saveData="1">
    <dbPr connection="Provider=Microsoft.Mashup.OleDb.1;Data Source=$Workbook$;Location=test_SUMMARY;Extended Properties=&quot;&quot;" command="SELECT * FROM [test_SUMMAR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<sst xmlns="http://schemas.openxmlformats.org/spreadsheetml/2006/main" count="629" uniqueCount="96">
  <si>
    <t>Wafer.txt</t>
  </si>
  <si>
    <t>CatsDogs.txt</t>
  </si>
  <si>
    <t>ECG5000.txt</t>
  </si>
  <si>
    <t>Mallat.txt</t>
  </si>
  <si>
    <t>Strawberry.txt</t>
  </si>
  <si>
    <t>Ruspini</t>
  </si>
  <si>
    <t>Voice</t>
  </si>
  <si>
    <t>Iris</t>
  </si>
  <si>
    <t>Wine</t>
  </si>
  <si>
    <t>Gr202</t>
  </si>
  <si>
    <t>Seeds</t>
  </si>
  <si>
    <t>Glass</t>
  </si>
  <si>
    <t>CatsDogs</t>
  </si>
  <si>
    <t>Accent</t>
  </si>
  <si>
    <t>Ecoli</t>
  </si>
  <si>
    <t>RealEstate</t>
  </si>
  <si>
    <t>Wholesale</t>
  </si>
  <si>
    <t>ECG5000</t>
  </si>
  <si>
    <t>Hungarian</t>
  </si>
  <si>
    <t>Wdbc</t>
  </si>
  <si>
    <t>Control</t>
  </si>
  <si>
    <t>Heartbeat</t>
  </si>
  <si>
    <t>Strawberry</t>
  </si>
  <si>
    <t>Energy</t>
  </si>
  <si>
    <t>Gene</t>
  </si>
  <si>
    <t>SalesWeekly</t>
  </si>
  <si>
    <t>Vehicle</t>
  </si>
  <si>
    <t>Arcene</t>
  </si>
  <si>
    <t>Wafer</t>
  </si>
  <si>
    <t>Power</t>
  </si>
  <si>
    <t>Phishing</t>
  </si>
  <si>
    <t>Aspirin</t>
  </si>
  <si>
    <t>Car</t>
  </si>
  <si>
    <t>Ethanol</t>
  </si>
  <si>
    <t>Wifi</t>
  </si>
  <si>
    <t>Mallat</t>
  </si>
  <si>
    <t>Advertising</t>
  </si>
  <si>
    <t>Rice</t>
  </si>
  <si>
    <t>Abalone</t>
  </si>
  <si>
    <t>./bb</t>
  </si>
  <si>
    <t>Abalone.txt</t>
  </si>
  <si>
    <t>Heartbeat.txt</t>
  </si>
  <si>
    <t>Accent.txt</t>
  </si>
  <si>
    <t>Advertising.txt</t>
  </si>
  <si>
    <t>Arcene.txt</t>
  </si>
  <si>
    <t>Aspirin.txt</t>
  </si>
  <si>
    <t>Car.txt</t>
  </si>
  <si>
    <t>Ecoli.txt</t>
  </si>
  <si>
    <t>Energy.txt</t>
  </si>
  <si>
    <t>Ethanol.txt</t>
  </si>
  <si>
    <t>Gene.txt</t>
  </si>
  <si>
    <t>Glass.txt</t>
  </si>
  <si>
    <t>Gr202.txt</t>
  </si>
  <si>
    <t>Hungarian.txt</t>
  </si>
  <si>
    <t>Iris.txt</t>
  </si>
  <si>
    <t>Power.txt</t>
  </si>
  <si>
    <t>Phishing.txt</t>
  </si>
  <si>
    <t>RealEstate.txt</t>
  </si>
  <si>
    <t>Rice.txt</t>
  </si>
  <si>
    <t>Ruspini.txt</t>
  </si>
  <si>
    <t>SalesWeekly.txt</t>
  </si>
  <si>
    <t>Seeds.txt</t>
  </si>
  <si>
    <t>Control.txt</t>
  </si>
  <si>
    <t>Vehicle.txt</t>
  </si>
  <si>
    <t>Voice.txt</t>
  </si>
  <si>
    <t>Wdbc.txt</t>
  </si>
  <si>
    <t>Wholesale.txt</t>
  </si>
  <si>
    <t>Wifi.txt</t>
  </si>
  <si>
    <t>Wine.txt</t>
  </si>
  <si>
    <t>Instance</t>
  </si>
  <si>
    <t>Points</t>
  </si>
  <si>
    <t>Features</t>
  </si>
  <si>
    <t>Clusters</t>
  </si>
  <si>
    <t>Partitions</t>
  </si>
  <si>
    <t>Opt MSSC</t>
  </si>
  <si>
    <t>Kmeans MSSC</t>
  </si>
  <si>
    <t>GAP opt</t>
  </si>
  <si>
    <t>Anti Obj</t>
  </si>
  <si>
    <t>LB MSSC</t>
  </si>
  <si>
    <t>GAP (LB - Kmeans)</t>
  </si>
  <si>
    <t>GAP (UB - Kmeans)</t>
  </si>
  <si>
    <t>Anti (sec)</t>
  </si>
  <si>
    <t>Mount (sec)</t>
  </si>
  <si>
    <t>Parti (sec)</t>
  </si>
  <si>
    <t>Total (min)</t>
  </si>
  <si>
    <t>GAP (UB - Kmeans)2</t>
  </si>
  <si>
    <t>Electric</t>
  </si>
  <si>
    <t>Facebook</t>
  </si>
  <si>
    <t>Frogs</t>
  </si>
  <si>
    <t>ruspini</t>
  </si>
  <si>
    <t>UB merge</t>
  </si>
  <si>
    <t>inf%</t>
  </si>
  <si>
    <t>UB MSSC</t>
  </si>
  <si>
    <t>Total (h)</t>
  </si>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</sst>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" fontId="1" fillId="2" borderId="2" xfId="0" applyNumberFormat="1" applyFont="1" applyFill="1" applyBorder="1"/>
    <xf numFmtId="10" fontId="1" fillId="2" borderId="2" xfId="1" applyNumberFormat="1" applyFont="1" applyFill="1" applyBorder="1"/>
    <xf numFmtId="10" fontId="0" fillId="0" borderId="0" xfId="1" applyNumberFormat="1" applyFont="1"/>
    <xf numFmtId="10" fontId="0" fillId="0" borderId="0" xfId="0" applyNumberFormat="1"/>
    <xf numFmtId="0" fontId="1" fillId="2" borderId="2" xfId="0" applyFont="1" applyFill="1" applyBorder="1" applyAlignment="1">
      <alignment horizontal="right"/>
    </xf>
    <xf numFmtId="2" fontId="0" fillId="0" borderId="0" xfId="0" applyNumberFormat="1"/>
    <xf numFmtId="1" fontId="0" fillId="0" borderId="0" xfId="0" applyNumberFormat="1"/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2">
    <cellStyle name="Normal" xfId="0" builtinId="0"/>
    <cellStyle name="Per cent" xfId="1" builtinId="5"/>
  </cellStyles>
  <dxfs count="5">
    <dxf>
      <numFmt numFmtId="14" formatCode="0.00%"/>
    </dxf>
    <dxf>
      <numFmt numFmtId="14" formatCode="0.00%"/>
    </dxf>
    <dxf>
      <numFmt numFmtId="0" formatCode="General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29F64C-4CFE-4E78-864C-D7F2568977A2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8ACCA-9E2F-4E14-9621-C670BFB8CD9A}" name="test_SUMMARY" displayName="test_SUMMARY" ref="A1:Q59" tableType="queryTable" totalsRowShown="0" headerRowDxfId="4" headerRowBorderDxfId="3">
  <autoFilter ref="A1:Q59" xr:uid="{9B18ACCA-9E2F-4E14-9621-C670BFB8CD9A}"/>
  <tableColumns count="17">
    <tableColumn id="1" xr3:uid="{4BBE2C8E-C039-412A-8406-924DE0B8E090}" uniqueName="1" name="Instance" queryTableFieldId="1" dataDxfId="2"/>
    <tableColumn id="2" xr3:uid="{DA70B033-1874-40B6-B9E1-BCB03C14EF3D}" uniqueName="2" name="Points" queryTableFieldId="2"/>
    <tableColumn id="3" xr3:uid="{ED8AD403-B9D0-4091-8779-50806A30043A}" uniqueName="3" name="Features" queryTableFieldId="3"/>
    <tableColumn id="4" xr3:uid="{6F584FE6-E9F5-47EF-994B-B5C0E0507576}" uniqueName="4" name="Clusters" queryTableFieldId="4"/>
    <tableColumn id="5" xr3:uid="{AC88A409-8D7D-477D-9B22-30115FD6A443}" uniqueName="5" name="Partitions" queryTableFieldId="5"/>
    <tableColumn id="6" xr3:uid="{A803FA90-4A94-4028-94FE-71BDDAD882A2}" uniqueName="6" name="Opt MSSC" queryTableFieldId="6"/>
    <tableColumn id="7" xr3:uid="{CCE301BD-81EF-4416-A5CC-940AD2DC1446}" uniqueName="7" name="Kmeans MSSC" queryTableFieldId="7"/>
    <tableColumn id="8" xr3:uid="{245AEAEA-B5A6-40DF-9FC0-B6BD3C98B2D8}" uniqueName="8" name="GAP opt" queryTableFieldId="8"/>
    <tableColumn id="9" xr3:uid="{1C666F92-50A6-4228-A777-22FFA2C5327A}" uniqueName="9" name="Anti Obj" queryTableFieldId="9"/>
    <tableColumn id="10" xr3:uid="{AE883E76-F592-40DB-A2B2-B72FC1200FC1}" uniqueName="10" name="LB MSSC" queryTableFieldId="10"/>
    <tableColumn id="11" xr3:uid="{BEBB7CC4-D684-402E-9B11-24E14A4EECAB}" uniqueName="11" name="GAP (LB - Kmeans)" queryTableFieldId="11" dataDxfId="1" dataCellStyle="Per cent"/>
    <tableColumn id="12" xr3:uid="{430A8E8D-4CE5-4E46-A85C-9A41BADFA152}" uniqueName="12" name="GAP (UB - Kmeans)" queryTableFieldId="12"/>
    <tableColumn id="13" xr3:uid="{99DEF1ED-8537-4A36-84D5-6E9C72B27A90}" uniqueName="13" name="GAP (UB - Kmeans)2" queryTableFieldId="13" dataDxfId="0" dataCellStyle="Per cent"/>
    <tableColumn id="14" xr3:uid="{82A74C9F-3D67-4297-9930-0DA9C2C3DCA1}" uniqueName="14" name="Anti (sec)" queryTableFieldId="14"/>
    <tableColumn id="15" xr3:uid="{D5C76E06-1B8E-459C-BC2F-C4B9434297BA}" uniqueName="15" name="Mount (sec)" queryTableFieldId="15"/>
    <tableColumn id="16" xr3:uid="{D24B9EDD-FB10-4AEB-9231-FFB723CDB40F}" uniqueName="16" name="Parti (sec)" queryTableFieldId="16"/>
    <tableColumn id="17" xr3:uid="{15377CC2-5E59-4CCB-BBC7-0A429CDCEB82}" uniqueName="17" name="Total (min)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5"/>
  <sheetViews>
    <sheetView workbookViewId="0">
      <selection activeCell="A36" sqref="A36"/>
    </sheetView>
  </sheetViews>
  <sheetFormatPr defaultRowHeight="14.5" x14ac:dyDescent="0.35"/>
  <cols>
    <col min="1" max="1" width="23.453125" bestFit="1" customWidth="1"/>
    <col min="2" max="2" width="7.54296875" bestFit="1" customWidth="1"/>
    <col min="3" max="3" width="6.54296875" customWidth="1"/>
    <col min="5" max="6" width="32.36328125" bestFit="1" customWidth="1"/>
  </cols>
  <sheetData>
    <row r="2" spans="1:9" x14ac:dyDescent="0.35">
      <c r="A2" t="s">
        <v>40</v>
      </c>
      <c r="B2" t="str" cm="1">
        <f t="array" ref="B2:C2">_xlfn.TEXTSPLIT(A2,".")</f>
        <v>Abalone</v>
      </c>
      <c r="C2" t="str">
        <v>txt</v>
      </c>
      <c r="D2" t="s">
        <v>39</v>
      </c>
      <c r="E2" t="str">
        <f t="shared" ref="E2:E35" si="0">_xlfn.CONCAT("../datasets/data/", A2)</f>
        <v>../datasets/data/Abalone.txt</v>
      </c>
      <c r="F2" t="str">
        <f t="shared" ref="F2:F35" si="1">_xlfn.CONCAT("../datasets/opt/", A2)</f>
        <v>../datasets/opt/Abalone.txt</v>
      </c>
      <c r="G2">
        <v>4</v>
      </c>
      <c r="H2">
        <v>4</v>
      </c>
      <c r="I2">
        <v>1</v>
      </c>
    </row>
    <row r="3" spans="1:9" x14ac:dyDescent="0.35">
      <c r="A3" t="s">
        <v>41</v>
      </c>
      <c r="B3" t="str" cm="1">
        <f t="array" ref="B3:C3">_xlfn.TEXTSPLIT(A3,".")</f>
        <v>Heartbeat</v>
      </c>
      <c r="C3" t="str">
        <v>txt</v>
      </c>
      <c r="D3" t="s">
        <v>39</v>
      </c>
      <c r="E3" t="str">
        <f t="shared" si="0"/>
        <v>../datasets/data/Heartbeat.txt</v>
      </c>
      <c r="F3" t="str">
        <f t="shared" si="1"/>
        <v>../datasets/opt/Heartbeat.txt</v>
      </c>
      <c r="G3">
        <v>4</v>
      </c>
      <c r="H3">
        <v>2</v>
      </c>
      <c r="I3">
        <v>1</v>
      </c>
    </row>
    <row r="4" spans="1:9" x14ac:dyDescent="0.35">
      <c r="A4" t="s">
        <v>42</v>
      </c>
      <c r="B4" t="str" cm="1">
        <f t="array" ref="B4:C4">_xlfn.TEXTSPLIT(A4,".")</f>
        <v>Accent</v>
      </c>
      <c r="C4" t="str">
        <v>txt</v>
      </c>
      <c r="D4" t="s">
        <v>39</v>
      </c>
      <c r="E4" t="str">
        <f t="shared" si="0"/>
        <v>../datasets/data/Accent.txt</v>
      </c>
      <c r="F4" t="str">
        <f t="shared" si="1"/>
        <v>../datasets/opt/Accent.txt</v>
      </c>
      <c r="G4">
        <v>2</v>
      </c>
      <c r="H4">
        <v>2</v>
      </c>
      <c r="I4">
        <v>1</v>
      </c>
    </row>
    <row r="5" spans="1:9" x14ac:dyDescent="0.35">
      <c r="A5" t="s">
        <v>43</v>
      </c>
      <c r="B5" t="str" cm="1">
        <f t="array" ref="B5:C5">_xlfn.TEXTSPLIT(A5,".")</f>
        <v>Advertising</v>
      </c>
      <c r="C5" t="str">
        <v>txt</v>
      </c>
      <c r="D5" t="s">
        <v>39</v>
      </c>
      <c r="E5" t="str">
        <f t="shared" si="0"/>
        <v>../datasets/data/Advertising.txt</v>
      </c>
      <c r="F5" t="str">
        <f t="shared" si="1"/>
        <v>../datasets/opt/Advertising.txt</v>
      </c>
      <c r="G5">
        <v>3</v>
      </c>
      <c r="H5">
        <v>3</v>
      </c>
      <c r="I5">
        <v>1</v>
      </c>
    </row>
    <row r="6" spans="1:9" x14ac:dyDescent="0.35">
      <c r="A6" t="s">
        <v>44</v>
      </c>
      <c r="B6" t="str" cm="1">
        <f t="array" ref="B6:C6">_xlfn.TEXTSPLIT(A6,".")</f>
        <v>Arcene</v>
      </c>
      <c r="C6" t="str">
        <v>txt</v>
      </c>
      <c r="D6" t="s">
        <v>39</v>
      </c>
      <c r="E6" t="str">
        <f t="shared" si="0"/>
        <v>../datasets/data/Arcene.txt</v>
      </c>
      <c r="F6" t="str">
        <f t="shared" si="1"/>
        <v>../datasets/opt/Arcene.txt</v>
      </c>
      <c r="G6">
        <v>4</v>
      </c>
      <c r="H6">
        <v>4</v>
      </c>
      <c r="I6">
        <v>1</v>
      </c>
    </row>
    <row r="7" spans="1:9" x14ac:dyDescent="0.35">
      <c r="A7" t="s">
        <v>45</v>
      </c>
      <c r="B7" t="str" cm="1">
        <f t="array" ref="B7:C7">_xlfn.TEXTSPLIT(A7,".")</f>
        <v>Aspirin</v>
      </c>
      <c r="C7" t="str">
        <v>txt</v>
      </c>
      <c r="D7" t="s">
        <v>39</v>
      </c>
      <c r="E7" t="str">
        <f t="shared" si="0"/>
        <v>../datasets/data/Aspirin.txt</v>
      </c>
      <c r="F7" t="str">
        <f t="shared" si="1"/>
        <v>../datasets/opt/Aspirin.txt</v>
      </c>
      <c r="G7">
        <v>2</v>
      </c>
      <c r="H7">
        <v>2</v>
      </c>
      <c r="I7">
        <v>1</v>
      </c>
    </row>
    <row r="8" spans="1:9" x14ac:dyDescent="0.35">
      <c r="A8" t="s">
        <v>46</v>
      </c>
      <c r="B8" t="str" cm="1">
        <f t="array" ref="B8:C8">_xlfn.TEXTSPLIT(A8,".")</f>
        <v>Car</v>
      </c>
      <c r="C8" t="str">
        <v>txt</v>
      </c>
      <c r="D8" t="s">
        <v>39</v>
      </c>
      <c r="E8" t="str">
        <f t="shared" si="0"/>
        <v>../datasets/data/Car.txt</v>
      </c>
      <c r="F8" t="str">
        <f t="shared" si="1"/>
        <v>../datasets/opt/Car.txt</v>
      </c>
      <c r="G8">
        <v>3</v>
      </c>
      <c r="H8">
        <v>3</v>
      </c>
      <c r="I8">
        <v>1</v>
      </c>
    </row>
    <row r="9" spans="1:9" x14ac:dyDescent="0.35">
      <c r="A9" t="s">
        <v>1</v>
      </c>
      <c r="B9" t="str" cm="1">
        <f t="array" ref="B9:C9">_xlfn.TEXTSPLIT(A9,".")</f>
        <v>CatsDogs</v>
      </c>
      <c r="C9" t="str">
        <v>txt</v>
      </c>
      <c r="D9" t="s">
        <v>39</v>
      </c>
      <c r="E9" t="str">
        <f t="shared" si="0"/>
        <v>../datasets/data/CatsDogs.txt</v>
      </c>
      <c r="F9" t="str">
        <f t="shared" si="1"/>
        <v>../datasets/opt/CatsDogs.txt</v>
      </c>
      <c r="G9">
        <v>4</v>
      </c>
      <c r="H9">
        <v>3</v>
      </c>
      <c r="I9">
        <v>1</v>
      </c>
    </row>
    <row r="10" spans="1:9" x14ac:dyDescent="0.35">
      <c r="A10" t="s">
        <v>2</v>
      </c>
      <c r="B10" t="str" cm="1">
        <f t="array" ref="B10:C10">_xlfn.TEXTSPLIT(A10,".")</f>
        <v>ECG5000</v>
      </c>
      <c r="C10" t="str">
        <v>txt</v>
      </c>
      <c r="D10" t="s">
        <v>39</v>
      </c>
      <c r="E10" t="str">
        <f t="shared" si="0"/>
        <v>../datasets/data/ECG5000.txt</v>
      </c>
      <c r="F10" t="str">
        <f t="shared" si="1"/>
        <v>../datasets/opt/ECG5000.txt</v>
      </c>
      <c r="G10">
        <v>4</v>
      </c>
      <c r="H10">
        <v>4</v>
      </c>
      <c r="I10">
        <v>1</v>
      </c>
    </row>
    <row r="11" spans="1:9" x14ac:dyDescent="0.35">
      <c r="A11" t="s">
        <v>47</v>
      </c>
      <c r="B11" t="str" cm="1">
        <f t="array" ref="B11:C11">_xlfn.TEXTSPLIT(A11,".")</f>
        <v>Ecoli</v>
      </c>
      <c r="C11" t="str">
        <v>txt</v>
      </c>
      <c r="D11" t="s">
        <v>39</v>
      </c>
      <c r="E11" t="str">
        <f t="shared" si="0"/>
        <v>../datasets/data/Ecoli.txt</v>
      </c>
      <c r="F11" t="str">
        <f t="shared" si="1"/>
        <v>../datasets/opt/Ecoli.txt</v>
      </c>
      <c r="G11">
        <v>4</v>
      </c>
      <c r="H11">
        <v>4</v>
      </c>
      <c r="I11">
        <v>1</v>
      </c>
    </row>
    <row r="12" spans="1:9" x14ac:dyDescent="0.35">
      <c r="A12" t="s">
        <v>48</v>
      </c>
      <c r="B12" t="str" cm="1">
        <f t="array" ref="B12:C12">_xlfn.TEXTSPLIT(A12,".")</f>
        <v>Energy</v>
      </c>
      <c r="C12" t="str">
        <v>txt</v>
      </c>
      <c r="D12" t="s">
        <v>39</v>
      </c>
      <c r="E12" t="str">
        <f t="shared" si="0"/>
        <v>../datasets/data/Energy.txt</v>
      </c>
      <c r="F12" t="str">
        <f t="shared" si="1"/>
        <v>../datasets/opt/Energy.txt</v>
      </c>
      <c r="G12">
        <v>2</v>
      </c>
      <c r="H12">
        <v>2</v>
      </c>
      <c r="I12">
        <v>1</v>
      </c>
    </row>
    <row r="13" spans="1:9" x14ac:dyDescent="0.35">
      <c r="A13" t="s">
        <v>49</v>
      </c>
      <c r="B13" t="str" cm="1">
        <f t="array" ref="B13:C13">_xlfn.TEXTSPLIT(A13,".")</f>
        <v>Ethanol</v>
      </c>
      <c r="C13" t="str">
        <v>txt</v>
      </c>
      <c r="D13" t="s">
        <v>39</v>
      </c>
      <c r="E13" t="str">
        <f t="shared" si="0"/>
        <v>../datasets/data/Ethanol.txt</v>
      </c>
      <c r="F13" t="str">
        <f t="shared" si="1"/>
        <v>../datasets/opt/Ethanol.txt</v>
      </c>
      <c r="G13">
        <v>3</v>
      </c>
      <c r="H13">
        <v>3</v>
      </c>
      <c r="I13">
        <v>1</v>
      </c>
    </row>
    <row r="14" spans="1:9" x14ac:dyDescent="0.35">
      <c r="A14" t="s">
        <v>50</v>
      </c>
      <c r="B14" t="str" cm="1">
        <f t="array" ref="B14:C14">_xlfn.TEXTSPLIT(A14,".")</f>
        <v>Gene</v>
      </c>
      <c r="C14" t="str">
        <v>txt</v>
      </c>
      <c r="D14" t="s">
        <v>39</v>
      </c>
      <c r="E14" t="str">
        <f t="shared" si="0"/>
        <v>../datasets/data/Gene.txt</v>
      </c>
      <c r="F14" t="str">
        <f t="shared" si="1"/>
        <v>../datasets/opt/Gene.txt</v>
      </c>
      <c r="G14">
        <v>4</v>
      </c>
      <c r="H14">
        <v>4</v>
      </c>
      <c r="I14">
        <v>1</v>
      </c>
    </row>
    <row r="15" spans="1:9" x14ac:dyDescent="0.35">
      <c r="A15" t="s">
        <v>51</v>
      </c>
      <c r="B15" t="str" cm="1">
        <f t="array" ref="B15:C15">_xlfn.TEXTSPLIT(A15,".")</f>
        <v>Glass</v>
      </c>
      <c r="C15" t="str">
        <v>txt</v>
      </c>
      <c r="D15" t="s">
        <v>39</v>
      </c>
      <c r="E15" t="str">
        <f t="shared" si="0"/>
        <v>../datasets/data/Glass.txt</v>
      </c>
      <c r="F15" t="str">
        <f t="shared" si="1"/>
        <v>../datasets/opt/Glass.txt</v>
      </c>
      <c r="G15">
        <v>4</v>
      </c>
      <c r="H15">
        <v>4</v>
      </c>
      <c r="I15">
        <v>1</v>
      </c>
    </row>
    <row r="16" spans="1:9" x14ac:dyDescent="0.35">
      <c r="A16" t="s">
        <v>52</v>
      </c>
      <c r="B16" t="str" cm="1">
        <f t="array" ref="B16:C16">_xlfn.TEXTSPLIT(A16,".")</f>
        <v>Gr202</v>
      </c>
      <c r="C16" t="str">
        <v>txt</v>
      </c>
      <c r="D16" t="s">
        <v>39</v>
      </c>
      <c r="E16" t="str">
        <f t="shared" si="0"/>
        <v>../datasets/data/Gr202.txt</v>
      </c>
      <c r="F16" t="str">
        <f t="shared" si="1"/>
        <v>../datasets/opt/Gr202.txt</v>
      </c>
      <c r="G16">
        <v>4</v>
      </c>
      <c r="H16">
        <v>4</v>
      </c>
      <c r="I16">
        <v>1</v>
      </c>
    </row>
    <row r="17" spans="1:9" x14ac:dyDescent="0.35">
      <c r="A17" t="s">
        <v>53</v>
      </c>
      <c r="B17" t="str" cm="1">
        <f t="array" ref="B17:C17">_xlfn.TEXTSPLIT(A17,".")</f>
        <v>Hungarian</v>
      </c>
      <c r="C17" t="str">
        <v>txt</v>
      </c>
      <c r="D17" t="s">
        <v>39</v>
      </c>
      <c r="E17" t="str">
        <f t="shared" si="0"/>
        <v>../datasets/data/Hungarian.txt</v>
      </c>
      <c r="F17" t="str">
        <f t="shared" si="1"/>
        <v>../datasets/opt/Hungarian.txt</v>
      </c>
      <c r="G17">
        <v>4</v>
      </c>
      <c r="H17">
        <v>4</v>
      </c>
      <c r="I17">
        <v>1</v>
      </c>
    </row>
    <row r="18" spans="1:9" x14ac:dyDescent="0.35">
      <c r="A18" t="s">
        <v>54</v>
      </c>
      <c r="B18" t="str" cm="1">
        <f t="array" ref="B18:C18">_xlfn.TEXTSPLIT(A18,".")</f>
        <v>Iris</v>
      </c>
      <c r="C18" t="str">
        <v>txt</v>
      </c>
      <c r="D18" t="s">
        <v>39</v>
      </c>
      <c r="E18" t="str">
        <f t="shared" si="0"/>
        <v>../datasets/data/Iris.txt</v>
      </c>
      <c r="F18" t="str">
        <f t="shared" si="1"/>
        <v>../datasets/opt/Iris.txt</v>
      </c>
      <c r="G18">
        <v>4</v>
      </c>
      <c r="H18">
        <v>4</v>
      </c>
      <c r="I18">
        <v>1</v>
      </c>
    </row>
    <row r="19" spans="1:9" x14ac:dyDescent="0.35">
      <c r="A19" t="s">
        <v>55</v>
      </c>
      <c r="B19" t="str" cm="1">
        <f t="array" ref="B19:C19">_xlfn.TEXTSPLIT(A19,".")</f>
        <v>Power</v>
      </c>
      <c r="C19" t="str">
        <v>txt</v>
      </c>
      <c r="D19" t="s">
        <v>39</v>
      </c>
      <c r="E19" t="str">
        <f t="shared" si="0"/>
        <v>../datasets/data/Power.txt</v>
      </c>
      <c r="F19" t="str">
        <f t="shared" si="1"/>
        <v>../datasets/opt/Power.txt</v>
      </c>
      <c r="G19">
        <v>2</v>
      </c>
      <c r="H19">
        <v>2</v>
      </c>
      <c r="I19">
        <v>1</v>
      </c>
    </row>
    <row r="20" spans="1:9" x14ac:dyDescent="0.35">
      <c r="A20" t="s">
        <v>3</v>
      </c>
      <c r="B20" t="str" cm="1">
        <f t="array" ref="B20:C20">_xlfn.TEXTSPLIT(A20,".")</f>
        <v>Mallat</v>
      </c>
      <c r="C20" t="str">
        <v>txt</v>
      </c>
      <c r="D20" t="s">
        <v>39</v>
      </c>
      <c r="E20" t="str">
        <f t="shared" si="0"/>
        <v>../datasets/data/Mallat.txt</v>
      </c>
      <c r="F20" t="str">
        <f t="shared" si="1"/>
        <v>../datasets/opt/Mallat.txt</v>
      </c>
      <c r="G20">
        <v>2</v>
      </c>
      <c r="H20">
        <v>3</v>
      </c>
      <c r="I20">
        <v>1</v>
      </c>
    </row>
    <row r="21" spans="1:9" x14ac:dyDescent="0.35">
      <c r="A21" t="s">
        <v>56</v>
      </c>
      <c r="B21" t="str" cm="1">
        <f t="array" ref="B21:C21">_xlfn.TEXTSPLIT(A21,".")</f>
        <v>Phishing</v>
      </c>
      <c r="C21" t="str">
        <v>txt</v>
      </c>
      <c r="D21" t="s">
        <v>39</v>
      </c>
      <c r="E21" t="str">
        <f t="shared" si="0"/>
        <v>../datasets/data/Phishing.txt</v>
      </c>
      <c r="F21" t="str">
        <f t="shared" si="1"/>
        <v>../datasets/opt/Phishing.txt</v>
      </c>
      <c r="G21">
        <v>4</v>
      </c>
      <c r="H21">
        <v>4</v>
      </c>
      <c r="I21">
        <v>1</v>
      </c>
    </row>
    <row r="22" spans="1:9" x14ac:dyDescent="0.35">
      <c r="A22" t="s">
        <v>57</v>
      </c>
      <c r="B22" t="str" cm="1">
        <f t="array" ref="B22:C22">_xlfn.TEXTSPLIT(A22,".")</f>
        <v>RealEstate</v>
      </c>
      <c r="C22" t="str">
        <v>txt</v>
      </c>
      <c r="D22" t="s">
        <v>39</v>
      </c>
      <c r="E22" t="str">
        <f t="shared" si="0"/>
        <v>../datasets/data/RealEstate.txt</v>
      </c>
      <c r="F22" t="str">
        <f t="shared" si="1"/>
        <v>../datasets/opt/RealEstate.txt</v>
      </c>
      <c r="G22">
        <v>4</v>
      </c>
      <c r="H22">
        <v>4</v>
      </c>
      <c r="I22">
        <v>1</v>
      </c>
    </row>
    <row r="23" spans="1:9" x14ac:dyDescent="0.35">
      <c r="A23" t="s">
        <v>58</v>
      </c>
      <c r="B23" t="str" cm="1">
        <f t="array" ref="B23:C23">_xlfn.TEXTSPLIT(A23,".")</f>
        <v>Rice</v>
      </c>
      <c r="C23" t="str">
        <v>txt</v>
      </c>
      <c r="D23" t="s">
        <v>39</v>
      </c>
      <c r="E23" t="str">
        <f t="shared" si="0"/>
        <v>../datasets/data/Rice.txt</v>
      </c>
      <c r="F23" t="str">
        <f t="shared" si="1"/>
        <v>../datasets/opt/Rice.txt</v>
      </c>
      <c r="G23">
        <v>4</v>
      </c>
      <c r="H23">
        <v>6</v>
      </c>
      <c r="I23">
        <v>1</v>
      </c>
    </row>
    <row r="24" spans="1:9" x14ac:dyDescent="0.35">
      <c r="A24" t="s">
        <v>59</v>
      </c>
      <c r="B24" t="str" cm="1">
        <f t="array" ref="B24:C24">_xlfn.TEXTSPLIT(A24,".")</f>
        <v>Ruspini</v>
      </c>
      <c r="C24" t="str">
        <v>txt</v>
      </c>
      <c r="D24" t="s">
        <v>39</v>
      </c>
      <c r="E24" t="str">
        <f t="shared" si="0"/>
        <v>../datasets/data/Ruspini.txt</v>
      </c>
      <c r="F24" t="str">
        <f t="shared" si="1"/>
        <v>../datasets/opt/Ruspini.txt</v>
      </c>
      <c r="G24">
        <v>4</v>
      </c>
      <c r="H24">
        <v>8</v>
      </c>
      <c r="I24">
        <v>1</v>
      </c>
    </row>
    <row r="25" spans="1:9" x14ac:dyDescent="0.35">
      <c r="A25" t="s">
        <v>60</v>
      </c>
      <c r="B25" t="str" cm="1">
        <f t="array" ref="B25:C25">_xlfn.TEXTSPLIT(A25,".")</f>
        <v>SalesWeekly</v>
      </c>
      <c r="C25" t="str">
        <v>txt</v>
      </c>
      <c r="D25" t="s">
        <v>39</v>
      </c>
      <c r="E25" t="str">
        <f t="shared" si="0"/>
        <v>../datasets/data/SalesWeekly.txt</v>
      </c>
      <c r="F25" t="str">
        <f t="shared" si="1"/>
        <v>../datasets/opt/SalesWeekly.txt</v>
      </c>
      <c r="G25">
        <v>4</v>
      </c>
      <c r="H25">
        <v>4</v>
      </c>
      <c r="I25">
        <v>1</v>
      </c>
    </row>
    <row r="26" spans="1:9" x14ac:dyDescent="0.35">
      <c r="A26" t="s">
        <v>61</v>
      </c>
      <c r="B26" t="str" cm="1">
        <f t="array" ref="B26:C26">_xlfn.TEXTSPLIT(A26,".")</f>
        <v>Seeds</v>
      </c>
      <c r="C26" t="str">
        <v>txt</v>
      </c>
      <c r="D26" t="s">
        <v>39</v>
      </c>
      <c r="E26" t="str">
        <f t="shared" si="0"/>
        <v>../datasets/data/Seeds.txt</v>
      </c>
      <c r="F26" t="str">
        <f t="shared" si="1"/>
        <v>../datasets/opt/Seeds.txt</v>
      </c>
      <c r="G26">
        <v>4</v>
      </c>
      <c r="H26">
        <v>8</v>
      </c>
      <c r="I26">
        <v>1</v>
      </c>
    </row>
    <row r="27" spans="1:9" x14ac:dyDescent="0.35">
      <c r="A27" t="s">
        <v>4</v>
      </c>
      <c r="B27" t="str" cm="1">
        <f t="array" ref="B27:C27">_xlfn.TEXTSPLIT(A27,".")</f>
        <v>Strawberry</v>
      </c>
      <c r="C27" t="str">
        <v>txt</v>
      </c>
      <c r="D27" t="s">
        <v>39</v>
      </c>
      <c r="E27" t="str">
        <f t="shared" si="0"/>
        <v>../datasets/data/Strawberry.txt</v>
      </c>
      <c r="F27" t="str">
        <f t="shared" si="1"/>
        <v>../datasets/opt/Strawberry.txt</v>
      </c>
      <c r="G27">
        <v>3</v>
      </c>
      <c r="H27">
        <v>3</v>
      </c>
      <c r="I27">
        <v>1</v>
      </c>
    </row>
    <row r="28" spans="1:9" x14ac:dyDescent="0.35">
      <c r="A28" t="s">
        <v>62</v>
      </c>
      <c r="B28" t="str" cm="1">
        <f t="array" ref="B28:C28">_xlfn.TEXTSPLIT(A28,".")</f>
        <v>Control</v>
      </c>
      <c r="C28" t="str">
        <v>txt</v>
      </c>
      <c r="D28" t="s">
        <v>39</v>
      </c>
      <c r="E28" t="str">
        <f t="shared" si="0"/>
        <v>../datasets/data/Control.txt</v>
      </c>
      <c r="F28" t="str">
        <f t="shared" si="1"/>
        <v>../datasets/opt/Control.txt</v>
      </c>
      <c r="G28">
        <v>4</v>
      </c>
      <c r="H28">
        <v>6</v>
      </c>
      <c r="I28">
        <v>1</v>
      </c>
    </row>
    <row r="29" spans="1:9" x14ac:dyDescent="0.35">
      <c r="A29" t="s">
        <v>63</v>
      </c>
      <c r="B29" t="str" cm="1">
        <f t="array" ref="B29:C29">_xlfn.TEXTSPLIT(A29,".")</f>
        <v>Vehicle</v>
      </c>
      <c r="C29" t="str">
        <v>txt</v>
      </c>
      <c r="D29" t="s">
        <v>39</v>
      </c>
      <c r="E29" t="str">
        <f t="shared" si="0"/>
        <v>../datasets/data/Vehicle.txt</v>
      </c>
      <c r="F29" t="str">
        <f t="shared" si="1"/>
        <v>../datasets/opt/Vehicle.txt</v>
      </c>
      <c r="G29">
        <v>4</v>
      </c>
      <c r="H29">
        <v>4</v>
      </c>
      <c r="I29">
        <v>1</v>
      </c>
    </row>
    <row r="30" spans="1:9" x14ac:dyDescent="0.35">
      <c r="A30" t="s">
        <v>64</v>
      </c>
      <c r="B30" t="str" cm="1">
        <f t="array" ref="B30:C30">_xlfn.TEXTSPLIT(A30,".")</f>
        <v>Voice</v>
      </c>
      <c r="C30" t="str">
        <v>txt</v>
      </c>
      <c r="D30" t="s">
        <v>39</v>
      </c>
      <c r="E30" t="str">
        <f t="shared" si="0"/>
        <v>../datasets/data/Voice.txt</v>
      </c>
      <c r="F30" t="str">
        <f t="shared" si="1"/>
        <v>../datasets/opt/Voice.txt</v>
      </c>
      <c r="G30">
        <v>4</v>
      </c>
      <c r="H30">
        <v>5</v>
      </c>
      <c r="I30">
        <v>1</v>
      </c>
    </row>
    <row r="31" spans="1:9" x14ac:dyDescent="0.35">
      <c r="A31" t="s">
        <v>0</v>
      </c>
      <c r="B31" t="str" cm="1">
        <f t="array" ref="B31:C31">_xlfn.TEXTSPLIT(A31,".")</f>
        <v>Wafer</v>
      </c>
      <c r="C31" t="str">
        <v>txt</v>
      </c>
      <c r="D31" t="s">
        <v>39</v>
      </c>
      <c r="E31" t="str">
        <f t="shared" si="0"/>
        <v>../datasets/data/Wafer.txt</v>
      </c>
      <c r="F31" t="str">
        <f t="shared" si="1"/>
        <v>../datasets/opt/Wafer.txt</v>
      </c>
      <c r="G31">
        <v>4</v>
      </c>
      <c r="H31">
        <v>2</v>
      </c>
      <c r="I31">
        <v>1</v>
      </c>
    </row>
    <row r="32" spans="1:9" x14ac:dyDescent="0.35">
      <c r="A32" t="s">
        <v>65</v>
      </c>
      <c r="B32" t="str" cm="1">
        <f t="array" ref="B32:C32">_xlfn.TEXTSPLIT(A32,".")</f>
        <v>Wdbc</v>
      </c>
      <c r="C32" t="str">
        <v>txt</v>
      </c>
      <c r="D32" t="s">
        <v>39</v>
      </c>
      <c r="E32" t="str">
        <f t="shared" si="0"/>
        <v>../datasets/data/Wdbc.txt</v>
      </c>
      <c r="F32" t="str">
        <f t="shared" si="1"/>
        <v>../datasets/opt/Wdbc.txt</v>
      </c>
      <c r="G32">
        <v>4</v>
      </c>
      <c r="H32">
        <v>6</v>
      </c>
      <c r="I32">
        <v>1</v>
      </c>
    </row>
    <row r="33" spans="1:9" x14ac:dyDescent="0.35">
      <c r="A33" t="s">
        <v>66</v>
      </c>
      <c r="B33" t="str" cm="1">
        <f t="array" ref="B33:C33">_xlfn.TEXTSPLIT(A33,".")</f>
        <v>Wholesale</v>
      </c>
      <c r="C33" t="str">
        <v>txt</v>
      </c>
      <c r="D33" t="s">
        <v>39</v>
      </c>
      <c r="E33" t="str">
        <f t="shared" si="0"/>
        <v>../datasets/data/Wholesale.txt</v>
      </c>
      <c r="F33" t="str">
        <f t="shared" si="1"/>
        <v>../datasets/opt/Wholesale.txt</v>
      </c>
      <c r="G33">
        <v>4</v>
      </c>
      <c r="H33">
        <v>8</v>
      </c>
      <c r="I33">
        <v>1</v>
      </c>
    </row>
    <row r="34" spans="1:9" x14ac:dyDescent="0.35">
      <c r="A34" t="s">
        <v>67</v>
      </c>
      <c r="B34" t="str" cm="1">
        <f t="array" ref="B34:C34">_xlfn.TEXTSPLIT(A34,".")</f>
        <v>Wifi</v>
      </c>
      <c r="C34" t="str">
        <v>txt</v>
      </c>
      <c r="D34" t="s">
        <v>39</v>
      </c>
      <c r="E34" t="str">
        <f t="shared" si="0"/>
        <v>../datasets/data/Wifi.txt</v>
      </c>
      <c r="F34" t="str">
        <f t="shared" si="1"/>
        <v>../datasets/opt/Wifi.txt</v>
      </c>
      <c r="G34">
        <v>4</v>
      </c>
      <c r="H34">
        <v>4</v>
      </c>
      <c r="I34">
        <v>1</v>
      </c>
    </row>
    <row r="35" spans="1:9" x14ac:dyDescent="0.35">
      <c r="A35" t="s">
        <v>68</v>
      </c>
      <c r="B35" t="str" cm="1">
        <f t="array" ref="B35:C35">_xlfn.TEXTSPLIT(A35,".")</f>
        <v>Wine</v>
      </c>
      <c r="C35" t="str">
        <v>txt</v>
      </c>
      <c r="D35" t="s">
        <v>39</v>
      </c>
      <c r="E35" t="str">
        <f t="shared" si="0"/>
        <v>../datasets/data/Wine.txt</v>
      </c>
      <c r="F35" t="str">
        <f t="shared" si="1"/>
        <v>../datasets/opt/Wine.txt</v>
      </c>
      <c r="G35">
        <v>4</v>
      </c>
      <c r="H35">
        <v>5</v>
      </c>
      <c r="I35">
        <v>1</v>
      </c>
    </row>
  </sheetData>
  <autoFilter ref="A1:I1" xr:uid="{00000000-0001-0000-0000-000000000000}">
    <sortState xmlns:xlrd2="http://schemas.microsoft.com/office/spreadsheetml/2017/richdata2" ref="A2:I40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5F32-C349-46E8-9C68-CBB28610A9D4}">
  <dimension ref="A1:I54"/>
  <sheetViews>
    <sheetView workbookViewId="0"/>
  </sheetViews>
  <sheetFormatPr defaultRowHeight="14.5" x14ac:dyDescent="0.35"/>
  <cols>
    <col min="1" max="1" width="11.08984375" bestFit="1" customWidth="1"/>
    <col min="5" max="5" width="27.36328125" bestFit="1" customWidth="1"/>
    <col min="6" max="6" width="26.453125" bestFit="1" customWidth="1"/>
  </cols>
  <sheetData>
    <row r="1" spans="1:9" x14ac:dyDescent="0.35">
      <c r="A1" t="s">
        <v>38</v>
      </c>
      <c r="B1">
        <v>3</v>
      </c>
      <c r="D1" t="str">
        <f>VLOOKUP($A1,'Instances sos'!$B:$F,3,FALSE)</f>
        <v>./bb</v>
      </c>
      <c r="E1" t="str">
        <f>VLOOKUP($A1,'Instances sos'!$B:$F,4,FALSE)</f>
        <v>../datasets/data/Abalone.txt</v>
      </c>
      <c r="F1" t="str">
        <f>VLOOKUP($A1,'Instances sos'!$B:$F,5,FALSE)</f>
        <v>../datasets/opt/Abalone.txt</v>
      </c>
      <c r="G1">
        <f>B1</f>
        <v>3</v>
      </c>
      <c r="H1">
        <v>4</v>
      </c>
      <c r="I1">
        <v>1</v>
      </c>
    </row>
    <row r="2" spans="1:9" x14ac:dyDescent="0.35">
      <c r="A2" t="s">
        <v>13</v>
      </c>
      <c r="B2">
        <v>2</v>
      </c>
      <c r="D2" t="str">
        <f>VLOOKUP($A2,'Instances sos'!$B:$F,3,FALSE)</f>
        <v>./bb</v>
      </c>
      <c r="E2" t="str">
        <f>VLOOKUP($A2,'Instances sos'!$B:$F,4,FALSE)</f>
        <v>../datasets/data/Accent.txt</v>
      </c>
      <c r="F2" t="str">
        <f>VLOOKUP($A2,'Instances sos'!$B:$F,5,FALSE)</f>
        <v>../datasets/opt/Accent.txt</v>
      </c>
      <c r="G2">
        <f t="shared" ref="G2:G54" si="0">B2</f>
        <v>2</v>
      </c>
      <c r="H2">
        <v>4</v>
      </c>
      <c r="I2">
        <v>1</v>
      </c>
    </row>
    <row r="3" spans="1:9" x14ac:dyDescent="0.35">
      <c r="A3" t="s">
        <v>13</v>
      </c>
      <c r="B3">
        <v>6</v>
      </c>
      <c r="D3" t="str">
        <f>VLOOKUP($A3,'Instances sos'!$B:$F,3,FALSE)</f>
        <v>./bb</v>
      </c>
      <c r="E3" t="str">
        <f>VLOOKUP($A3,'Instances sos'!$B:$F,4,FALSE)</f>
        <v>../datasets/data/Accent.txt</v>
      </c>
      <c r="F3" t="str">
        <f>VLOOKUP($A3,'Instances sos'!$B:$F,5,FALSE)</f>
        <v>../datasets/opt/Accent.txt</v>
      </c>
      <c r="G3">
        <f t="shared" si="0"/>
        <v>6</v>
      </c>
      <c r="H3">
        <v>4</v>
      </c>
      <c r="I3">
        <v>1</v>
      </c>
    </row>
    <row r="4" spans="1:9" x14ac:dyDescent="0.35">
      <c r="A4" t="s">
        <v>36</v>
      </c>
      <c r="B4">
        <v>2</v>
      </c>
      <c r="D4" t="str">
        <f>VLOOKUP($A4,'Instances sos'!$B:$F,3,FALSE)</f>
        <v>./bb</v>
      </c>
      <c r="E4" t="str">
        <f>VLOOKUP($A4,'Instances sos'!$B:$F,4,FALSE)</f>
        <v>../datasets/data/Advertising.txt</v>
      </c>
      <c r="F4" t="str">
        <f>VLOOKUP($A4,'Instances sos'!$B:$F,5,FALSE)</f>
        <v>../datasets/opt/Advertising.txt</v>
      </c>
      <c r="G4">
        <f t="shared" si="0"/>
        <v>2</v>
      </c>
      <c r="H4">
        <v>4</v>
      </c>
      <c r="I4">
        <v>1</v>
      </c>
    </row>
    <row r="5" spans="1:9" x14ac:dyDescent="0.35">
      <c r="A5" t="s">
        <v>36</v>
      </c>
      <c r="B5">
        <v>8</v>
      </c>
      <c r="D5" t="str">
        <f>VLOOKUP($A5,'Instances sos'!$B:$F,3,FALSE)</f>
        <v>./bb</v>
      </c>
      <c r="E5" t="str">
        <f>VLOOKUP($A5,'Instances sos'!$B:$F,4,FALSE)</f>
        <v>../datasets/data/Advertising.txt</v>
      </c>
      <c r="F5" t="str">
        <f>VLOOKUP($A5,'Instances sos'!$B:$F,5,FALSE)</f>
        <v>../datasets/opt/Advertising.txt</v>
      </c>
      <c r="G5">
        <f t="shared" si="0"/>
        <v>8</v>
      </c>
      <c r="H5">
        <v>4</v>
      </c>
      <c r="I5">
        <v>1</v>
      </c>
    </row>
    <row r="6" spans="1:9" x14ac:dyDescent="0.35">
      <c r="A6" t="s">
        <v>27</v>
      </c>
      <c r="B6">
        <v>2</v>
      </c>
      <c r="D6" t="str">
        <f>VLOOKUP($A6,'Instances sos'!$B:$F,3,FALSE)</f>
        <v>./bb</v>
      </c>
      <c r="E6" t="str">
        <f>VLOOKUP($A6,'Instances sos'!$B:$F,4,FALSE)</f>
        <v>../datasets/data/Arcene.txt</v>
      </c>
      <c r="F6" t="str">
        <f>VLOOKUP($A6,'Instances sos'!$B:$F,5,FALSE)</f>
        <v>../datasets/opt/Arcene.txt</v>
      </c>
      <c r="G6">
        <f t="shared" si="0"/>
        <v>2</v>
      </c>
      <c r="H6">
        <v>4</v>
      </c>
      <c r="I6">
        <v>1</v>
      </c>
    </row>
    <row r="7" spans="1:9" x14ac:dyDescent="0.35">
      <c r="A7" t="s">
        <v>27</v>
      </c>
      <c r="B7">
        <v>3</v>
      </c>
      <c r="D7" t="str">
        <f>VLOOKUP($A7,'Instances sos'!$B:$F,3,FALSE)</f>
        <v>./bb</v>
      </c>
      <c r="E7" t="str">
        <f>VLOOKUP($A7,'Instances sos'!$B:$F,4,FALSE)</f>
        <v>../datasets/data/Arcene.txt</v>
      </c>
      <c r="F7" t="str">
        <f>VLOOKUP($A7,'Instances sos'!$B:$F,5,FALSE)</f>
        <v>../datasets/opt/Arcene.txt</v>
      </c>
      <c r="G7">
        <f t="shared" si="0"/>
        <v>3</v>
      </c>
      <c r="H7">
        <v>4</v>
      </c>
      <c r="I7">
        <v>1</v>
      </c>
    </row>
    <row r="8" spans="1:9" x14ac:dyDescent="0.35">
      <c r="A8" t="s">
        <v>27</v>
      </c>
      <c r="B8">
        <v>5</v>
      </c>
      <c r="D8" t="str">
        <f>VLOOKUP($A8,'Instances sos'!$B:$F,3,FALSE)</f>
        <v>./bb</v>
      </c>
      <c r="E8" t="str">
        <f>VLOOKUP($A8,'Instances sos'!$B:$F,4,FALSE)</f>
        <v>../datasets/data/Arcene.txt</v>
      </c>
      <c r="F8" t="str">
        <f>VLOOKUP($A8,'Instances sos'!$B:$F,5,FALSE)</f>
        <v>../datasets/opt/Arcene.txt</v>
      </c>
      <c r="G8">
        <f t="shared" si="0"/>
        <v>5</v>
      </c>
      <c r="H8">
        <v>4</v>
      </c>
      <c r="I8">
        <v>1</v>
      </c>
    </row>
    <row r="9" spans="1:9" x14ac:dyDescent="0.35">
      <c r="A9" t="s">
        <v>31</v>
      </c>
      <c r="B9">
        <v>3</v>
      </c>
      <c r="D9" t="str">
        <f>VLOOKUP($A9,'Instances sos'!$B:$F,3,FALSE)</f>
        <v>./bb</v>
      </c>
      <c r="E9" t="str">
        <f>VLOOKUP($A9,'Instances sos'!$B:$F,4,FALSE)</f>
        <v>../datasets/data/Aspirin.txt</v>
      </c>
      <c r="F9" t="str">
        <f>VLOOKUP($A9,'Instances sos'!$B:$F,5,FALSE)</f>
        <v>../datasets/opt/Aspirin.txt</v>
      </c>
      <c r="G9">
        <f t="shared" si="0"/>
        <v>3</v>
      </c>
      <c r="H9">
        <v>4</v>
      </c>
      <c r="I9">
        <v>1</v>
      </c>
    </row>
    <row r="10" spans="1:9" x14ac:dyDescent="0.35">
      <c r="A10" t="s">
        <v>32</v>
      </c>
      <c r="B10">
        <v>4</v>
      </c>
      <c r="D10" t="str">
        <f>VLOOKUP($A10,'Instances sos'!$B:$F,3,FALSE)</f>
        <v>./bb</v>
      </c>
      <c r="E10" t="str">
        <f>VLOOKUP($A10,'Instances sos'!$B:$F,4,FALSE)</f>
        <v>../datasets/data/Car.txt</v>
      </c>
      <c r="F10" t="str">
        <f>VLOOKUP($A10,'Instances sos'!$B:$F,5,FALSE)</f>
        <v>../datasets/opt/Car.txt</v>
      </c>
      <c r="G10">
        <f t="shared" si="0"/>
        <v>4</v>
      </c>
      <c r="H10">
        <v>4</v>
      </c>
      <c r="I10">
        <v>1</v>
      </c>
    </row>
    <row r="11" spans="1:9" x14ac:dyDescent="0.35">
      <c r="A11" t="s">
        <v>12</v>
      </c>
      <c r="B11">
        <v>2</v>
      </c>
      <c r="D11" t="str">
        <f>VLOOKUP($A11,'Instances sos'!$B:$F,3,FALSE)</f>
        <v>./bb</v>
      </c>
      <c r="E11" t="str">
        <f>VLOOKUP($A11,'Instances sos'!$B:$F,4,FALSE)</f>
        <v>../datasets/data/CatsDogs.txt</v>
      </c>
      <c r="F11" t="str">
        <f>VLOOKUP($A11,'Instances sos'!$B:$F,5,FALSE)</f>
        <v>../datasets/opt/CatsDogs.txt</v>
      </c>
      <c r="G11">
        <f t="shared" si="0"/>
        <v>2</v>
      </c>
      <c r="H11">
        <v>4</v>
      </c>
      <c r="I11">
        <v>1</v>
      </c>
    </row>
    <row r="12" spans="1:9" x14ac:dyDescent="0.35">
      <c r="A12" t="s">
        <v>20</v>
      </c>
      <c r="B12">
        <v>3</v>
      </c>
      <c r="D12" t="str">
        <f>VLOOKUP($A12,'Instances sos'!$B:$F,3,FALSE)</f>
        <v>./bb</v>
      </c>
      <c r="E12" t="str">
        <f>VLOOKUP($A12,'Instances sos'!$B:$F,4,FALSE)</f>
        <v>../datasets/data/Control.txt</v>
      </c>
      <c r="F12" t="str">
        <f>VLOOKUP($A12,'Instances sos'!$B:$F,5,FALSE)</f>
        <v>../datasets/opt/Control.txt</v>
      </c>
      <c r="G12">
        <f t="shared" si="0"/>
        <v>3</v>
      </c>
      <c r="H12">
        <v>4</v>
      </c>
      <c r="I12">
        <v>1</v>
      </c>
    </row>
    <row r="13" spans="1:9" x14ac:dyDescent="0.35">
      <c r="A13" t="s">
        <v>17</v>
      </c>
      <c r="B13">
        <v>2</v>
      </c>
      <c r="D13" t="str">
        <f>VLOOKUP($A13,'Instances sos'!$B:$F,3,FALSE)</f>
        <v>./bb</v>
      </c>
      <c r="E13" t="str">
        <f>VLOOKUP($A13,'Instances sos'!$B:$F,4,FALSE)</f>
        <v>../datasets/data/ECG5000.txt</v>
      </c>
      <c r="F13" t="str">
        <f>VLOOKUP($A13,'Instances sos'!$B:$F,5,FALSE)</f>
        <v>../datasets/opt/ECG5000.txt</v>
      </c>
      <c r="G13">
        <f t="shared" si="0"/>
        <v>2</v>
      </c>
      <c r="H13">
        <v>4</v>
      </c>
      <c r="I13">
        <v>1</v>
      </c>
    </row>
    <row r="14" spans="1:9" x14ac:dyDescent="0.35">
      <c r="A14" t="s">
        <v>17</v>
      </c>
      <c r="B14">
        <v>5</v>
      </c>
      <c r="D14" t="str">
        <f>VLOOKUP($A14,'Instances sos'!$B:$F,3,FALSE)</f>
        <v>./bb</v>
      </c>
      <c r="E14" t="str">
        <f>VLOOKUP($A14,'Instances sos'!$B:$F,4,FALSE)</f>
        <v>../datasets/data/ECG5000.txt</v>
      </c>
      <c r="F14" t="str">
        <f>VLOOKUP($A14,'Instances sos'!$B:$F,5,FALSE)</f>
        <v>../datasets/opt/ECG5000.txt</v>
      </c>
      <c r="G14">
        <f t="shared" si="0"/>
        <v>5</v>
      </c>
      <c r="H14">
        <v>4</v>
      </c>
      <c r="I14">
        <v>1</v>
      </c>
    </row>
    <row r="15" spans="1:9" x14ac:dyDescent="0.35">
      <c r="A15" t="s">
        <v>14</v>
      </c>
      <c r="B15">
        <v>3</v>
      </c>
      <c r="D15" t="str">
        <f>VLOOKUP($A15,'Instances sos'!$B:$F,3,FALSE)</f>
        <v>./bb</v>
      </c>
      <c r="E15" t="str">
        <f>VLOOKUP($A15,'Instances sos'!$B:$F,4,FALSE)</f>
        <v>../datasets/data/Ecoli.txt</v>
      </c>
      <c r="F15" t="str">
        <f>VLOOKUP($A15,'Instances sos'!$B:$F,5,FALSE)</f>
        <v>../datasets/opt/Ecoli.txt</v>
      </c>
      <c r="G15">
        <f t="shared" si="0"/>
        <v>3</v>
      </c>
      <c r="H15">
        <v>4</v>
      </c>
      <c r="I15">
        <v>1</v>
      </c>
    </row>
    <row r="16" spans="1:9" x14ac:dyDescent="0.35">
      <c r="A16" t="s">
        <v>23</v>
      </c>
      <c r="B16">
        <v>2</v>
      </c>
      <c r="D16" t="str">
        <f>VLOOKUP($A16,'Instances sos'!$B:$F,3,FALSE)</f>
        <v>./bb</v>
      </c>
      <c r="E16" t="str">
        <f>VLOOKUP($A16,'Instances sos'!$B:$F,4,FALSE)</f>
        <v>../datasets/data/Energy.txt</v>
      </c>
      <c r="F16" t="str">
        <f>VLOOKUP($A16,'Instances sos'!$B:$F,5,FALSE)</f>
        <v>../datasets/opt/Energy.txt</v>
      </c>
      <c r="G16">
        <f t="shared" si="0"/>
        <v>2</v>
      </c>
      <c r="H16">
        <v>4</v>
      </c>
      <c r="I16">
        <v>1</v>
      </c>
    </row>
    <row r="17" spans="1:9" x14ac:dyDescent="0.35">
      <c r="A17" t="s">
        <v>23</v>
      </c>
      <c r="B17">
        <v>12</v>
      </c>
      <c r="D17" t="str">
        <f>VLOOKUP($A17,'Instances sos'!$B:$F,3,FALSE)</f>
        <v>./bb</v>
      </c>
      <c r="E17" t="str">
        <f>VLOOKUP($A17,'Instances sos'!$B:$F,4,FALSE)</f>
        <v>../datasets/data/Energy.txt</v>
      </c>
      <c r="F17" t="str">
        <f>VLOOKUP($A17,'Instances sos'!$B:$F,5,FALSE)</f>
        <v>../datasets/opt/Energy.txt</v>
      </c>
      <c r="G17">
        <f t="shared" si="0"/>
        <v>12</v>
      </c>
      <c r="H17">
        <v>4</v>
      </c>
      <c r="I17">
        <v>1</v>
      </c>
    </row>
    <row r="18" spans="1:9" x14ac:dyDescent="0.35">
      <c r="A18" t="s">
        <v>33</v>
      </c>
      <c r="B18">
        <v>2</v>
      </c>
      <c r="D18" t="str">
        <f>VLOOKUP($A18,'Instances sos'!$B:$F,3,FALSE)</f>
        <v>./bb</v>
      </c>
      <c r="E18" t="str">
        <f>VLOOKUP($A18,'Instances sos'!$B:$F,4,FALSE)</f>
        <v>../datasets/data/Ethanol.txt</v>
      </c>
      <c r="F18" t="str">
        <f>VLOOKUP($A18,'Instances sos'!$B:$F,5,FALSE)</f>
        <v>../datasets/opt/Ethanol.txt</v>
      </c>
      <c r="G18">
        <f t="shared" si="0"/>
        <v>2</v>
      </c>
      <c r="H18">
        <v>4</v>
      </c>
      <c r="I18">
        <v>1</v>
      </c>
    </row>
    <row r="19" spans="1:9" x14ac:dyDescent="0.35">
      <c r="A19" t="s">
        <v>24</v>
      </c>
      <c r="B19">
        <v>5</v>
      </c>
      <c r="D19" t="str">
        <f>VLOOKUP($A19,'Instances sos'!$B:$F,3,FALSE)</f>
        <v>./bb</v>
      </c>
      <c r="E19" t="str">
        <f>VLOOKUP($A19,'Instances sos'!$B:$F,4,FALSE)</f>
        <v>../datasets/data/Gene.txt</v>
      </c>
      <c r="F19" t="str">
        <f>VLOOKUP($A19,'Instances sos'!$B:$F,5,FALSE)</f>
        <v>../datasets/opt/Gene.txt</v>
      </c>
      <c r="G19">
        <f t="shared" si="0"/>
        <v>5</v>
      </c>
      <c r="H19">
        <v>4</v>
      </c>
      <c r="I19">
        <v>1</v>
      </c>
    </row>
    <row r="20" spans="1:9" x14ac:dyDescent="0.35">
      <c r="A20" t="s">
        <v>24</v>
      </c>
      <c r="B20">
        <v>6</v>
      </c>
      <c r="D20" t="str">
        <f>VLOOKUP($A20,'Instances sos'!$B:$F,3,FALSE)</f>
        <v>./bb</v>
      </c>
      <c r="E20" t="str">
        <f>VLOOKUP($A20,'Instances sos'!$B:$F,4,FALSE)</f>
        <v>../datasets/data/Gene.txt</v>
      </c>
      <c r="F20" t="str">
        <f>VLOOKUP($A20,'Instances sos'!$B:$F,5,FALSE)</f>
        <v>../datasets/opt/Gene.txt</v>
      </c>
      <c r="G20">
        <f t="shared" si="0"/>
        <v>6</v>
      </c>
      <c r="H20">
        <v>4</v>
      </c>
      <c r="I20">
        <v>1</v>
      </c>
    </row>
    <row r="21" spans="1:9" x14ac:dyDescent="0.35">
      <c r="A21" t="s">
        <v>11</v>
      </c>
      <c r="B21">
        <v>3</v>
      </c>
      <c r="D21" t="str">
        <f>VLOOKUP($A21,'Instances sos'!$B:$F,3,FALSE)</f>
        <v>./bb</v>
      </c>
      <c r="E21" t="str">
        <f>VLOOKUP($A21,'Instances sos'!$B:$F,4,FALSE)</f>
        <v>../datasets/data/Glass.txt</v>
      </c>
      <c r="F21" t="str">
        <f>VLOOKUP($A21,'Instances sos'!$B:$F,5,FALSE)</f>
        <v>../datasets/opt/Glass.txt</v>
      </c>
      <c r="G21">
        <f t="shared" si="0"/>
        <v>3</v>
      </c>
      <c r="H21">
        <v>4</v>
      </c>
      <c r="I21">
        <v>1</v>
      </c>
    </row>
    <row r="22" spans="1:9" x14ac:dyDescent="0.35">
      <c r="A22" t="s">
        <v>11</v>
      </c>
      <c r="B22">
        <v>6</v>
      </c>
      <c r="D22" t="str">
        <f>VLOOKUP($A22,'Instances sos'!$B:$F,3,FALSE)</f>
        <v>./bb</v>
      </c>
      <c r="E22" t="str">
        <f>VLOOKUP($A22,'Instances sos'!$B:$F,4,FALSE)</f>
        <v>../datasets/data/Glass.txt</v>
      </c>
      <c r="F22" t="str">
        <f>VLOOKUP($A22,'Instances sos'!$B:$F,5,FALSE)</f>
        <v>../datasets/opt/Glass.txt</v>
      </c>
      <c r="G22">
        <f t="shared" si="0"/>
        <v>6</v>
      </c>
      <c r="H22">
        <v>4</v>
      </c>
      <c r="I22">
        <v>1</v>
      </c>
    </row>
    <row r="23" spans="1:9" x14ac:dyDescent="0.35">
      <c r="A23" t="s">
        <v>9</v>
      </c>
      <c r="B23">
        <v>6</v>
      </c>
      <c r="D23" t="str">
        <f>VLOOKUP($A23,'Instances sos'!$B:$F,3,FALSE)</f>
        <v>./bb</v>
      </c>
      <c r="E23" t="str">
        <f>VLOOKUP($A23,'Instances sos'!$B:$F,4,FALSE)</f>
        <v>../datasets/data/Gr202.txt</v>
      </c>
      <c r="F23" t="str">
        <f>VLOOKUP($A23,'Instances sos'!$B:$F,5,FALSE)</f>
        <v>../datasets/opt/Gr202.txt</v>
      </c>
      <c r="G23">
        <f t="shared" si="0"/>
        <v>6</v>
      </c>
      <c r="H23">
        <v>4</v>
      </c>
      <c r="I23">
        <v>1</v>
      </c>
    </row>
    <row r="24" spans="1:9" x14ac:dyDescent="0.35">
      <c r="A24" t="s">
        <v>21</v>
      </c>
      <c r="B24">
        <v>2</v>
      </c>
      <c r="D24" t="str">
        <f>VLOOKUP($A24,'Instances sos'!$B:$F,3,FALSE)</f>
        <v>./bb</v>
      </c>
      <c r="E24" t="str">
        <f>VLOOKUP($A24,'Instances sos'!$B:$F,4,FALSE)</f>
        <v>../datasets/data/Heartbeat.txt</v>
      </c>
      <c r="F24" t="str">
        <f>VLOOKUP($A24,'Instances sos'!$B:$F,5,FALSE)</f>
        <v>../datasets/opt/Heartbeat.txt</v>
      </c>
      <c r="G24">
        <f t="shared" si="0"/>
        <v>2</v>
      </c>
      <c r="H24">
        <v>4</v>
      </c>
      <c r="I24">
        <v>1</v>
      </c>
    </row>
    <row r="25" spans="1:9" x14ac:dyDescent="0.35">
      <c r="A25" t="s">
        <v>18</v>
      </c>
      <c r="B25">
        <v>2</v>
      </c>
      <c r="D25" t="str">
        <f>VLOOKUP($A25,'Instances sos'!$B:$F,3,FALSE)</f>
        <v>./bb</v>
      </c>
      <c r="E25" t="str">
        <f>VLOOKUP($A25,'Instances sos'!$B:$F,4,FALSE)</f>
        <v>../datasets/data/Hungarian.txt</v>
      </c>
      <c r="F25" t="str">
        <f>VLOOKUP($A25,'Instances sos'!$B:$F,5,FALSE)</f>
        <v>../datasets/opt/Hungarian.txt</v>
      </c>
      <c r="G25">
        <f t="shared" si="0"/>
        <v>2</v>
      </c>
      <c r="H25">
        <v>4</v>
      </c>
      <c r="I25">
        <v>1</v>
      </c>
    </row>
    <row r="26" spans="1:9" x14ac:dyDescent="0.35">
      <c r="A26" t="s">
        <v>7</v>
      </c>
      <c r="B26">
        <v>2</v>
      </c>
      <c r="D26" t="str">
        <f>VLOOKUP($A26,'Instances sos'!$B:$F,3,FALSE)</f>
        <v>./bb</v>
      </c>
      <c r="E26" t="str">
        <f>VLOOKUP($A26,'Instances sos'!$B:$F,4,FALSE)</f>
        <v>../datasets/data/Iris.txt</v>
      </c>
      <c r="F26" t="str">
        <f>VLOOKUP($A26,'Instances sos'!$B:$F,5,FALSE)</f>
        <v>../datasets/opt/Iris.txt</v>
      </c>
      <c r="G26">
        <f t="shared" si="0"/>
        <v>2</v>
      </c>
      <c r="H26">
        <v>4</v>
      </c>
      <c r="I26">
        <v>1</v>
      </c>
    </row>
    <row r="27" spans="1:9" x14ac:dyDescent="0.35">
      <c r="A27" t="s">
        <v>7</v>
      </c>
      <c r="B27">
        <v>3</v>
      </c>
      <c r="D27" t="str">
        <f>VLOOKUP($A27,'Instances sos'!$B:$F,3,FALSE)</f>
        <v>./bb</v>
      </c>
      <c r="E27" t="str">
        <f>VLOOKUP($A27,'Instances sos'!$B:$F,4,FALSE)</f>
        <v>../datasets/data/Iris.txt</v>
      </c>
      <c r="F27" t="str">
        <f>VLOOKUP($A27,'Instances sos'!$B:$F,5,FALSE)</f>
        <v>../datasets/opt/Iris.txt</v>
      </c>
      <c r="G27">
        <f t="shared" si="0"/>
        <v>3</v>
      </c>
      <c r="H27">
        <v>4</v>
      </c>
      <c r="I27">
        <v>1</v>
      </c>
    </row>
    <row r="28" spans="1:9" x14ac:dyDescent="0.35">
      <c r="A28" t="s">
        <v>7</v>
      </c>
      <c r="B28">
        <v>4</v>
      </c>
      <c r="D28" t="str">
        <f>VLOOKUP($A28,'Instances sos'!$B:$F,3,FALSE)</f>
        <v>./bb</v>
      </c>
      <c r="E28" t="str">
        <f>VLOOKUP($A28,'Instances sos'!$B:$F,4,FALSE)</f>
        <v>../datasets/data/Iris.txt</v>
      </c>
      <c r="F28" t="str">
        <f>VLOOKUP($A28,'Instances sos'!$B:$F,5,FALSE)</f>
        <v>../datasets/opt/Iris.txt</v>
      </c>
      <c r="G28">
        <f t="shared" si="0"/>
        <v>4</v>
      </c>
      <c r="H28">
        <v>4</v>
      </c>
      <c r="I28">
        <v>1</v>
      </c>
    </row>
    <row r="29" spans="1:9" x14ac:dyDescent="0.35">
      <c r="A29" t="s">
        <v>35</v>
      </c>
      <c r="B29">
        <v>3</v>
      </c>
      <c r="D29" t="str">
        <f>VLOOKUP($A29,'Instances sos'!$B:$F,3,FALSE)</f>
        <v>./bb</v>
      </c>
      <c r="E29" t="str">
        <f>VLOOKUP($A29,'Instances sos'!$B:$F,4,FALSE)</f>
        <v>../datasets/data/Mallat.txt</v>
      </c>
      <c r="F29" t="str">
        <f>VLOOKUP($A29,'Instances sos'!$B:$F,5,FALSE)</f>
        <v>../datasets/opt/Mallat.txt</v>
      </c>
      <c r="G29">
        <f t="shared" si="0"/>
        <v>3</v>
      </c>
      <c r="H29">
        <v>4</v>
      </c>
      <c r="I29">
        <v>1</v>
      </c>
    </row>
    <row r="30" spans="1:9" x14ac:dyDescent="0.35">
      <c r="A30" t="s">
        <v>35</v>
      </c>
      <c r="B30">
        <v>4</v>
      </c>
      <c r="D30" t="str">
        <f>VLOOKUP($A30,'Instances sos'!$B:$F,3,FALSE)</f>
        <v>./bb</v>
      </c>
      <c r="E30" t="str">
        <f>VLOOKUP($A30,'Instances sos'!$B:$F,4,FALSE)</f>
        <v>../datasets/data/Mallat.txt</v>
      </c>
      <c r="F30" t="str">
        <f>VLOOKUP($A30,'Instances sos'!$B:$F,5,FALSE)</f>
        <v>../datasets/opt/Mallat.txt</v>
      </c>
      <c r="G30">
        <f t="shared" si="0"/>
        <v>4</v>
      </c>
      <c r="H30">
        <v>4</v>
      </c>
      <c r="I30">
        <v>1</v>
      </c>
    </row>
    <row r="31" spans="1:9" x14ac:dyDescent="0.35">
      <c r="A31" t="s">
        <v>30</v>
      </c>
      <c r="B31">
        <v>9</v>
      </c>
      <c r="D31" t="str">
        <f>VLOOKUP($A31,'Instances sos'!$B:$F,3,FALSE)</f>
        <v>./bb</v>
      </c>
      <c r="E31" t="str">
        <f>VLOOKUP($A31,'Instances sos'!$B:$F,4,FALSE)</f>
        <v>../datasets/data/Phishing.txt</v>
      </c>
      <c r="F31" t="str">
        <f>VLOOKUP($A31,'Instances sos'!$B:$F,5,FALSE)</f>
        <v>../datasets/opt/Phishing.txt</v>
      </c>
      <c r="G31">
        <f t="shared" si="0"/>
        <v>9</v>
      </c>
      <c r="H31">
        <v>4</v>
      </c>
      <c r="I31">
        <v>1</v>
      </c>
    </row>
    <row r="32" spans="1:9" x14ac:dyDescent="0.35">
      <c r="A32" t="s">
        <v>29</v>
      </c>
      <c r="B32">
        <v>2</v>
      </c>
      <c r="D32" t="str">
        <f>VLOOKUP($A32,'Instances sos'!$B:$F,3,FALSE)</f>
        <v>./bb</v>
      </c>
      <c r="E32" t="str">
        <f>VLOOKUP($A32,'Instances sos'!$B:$F,4,FALSE)</f>
        <v>../datasets/data/Power.txt</v>
      </c>
      <c r="F32" t="str">
        <f>VLOOKUP($A32,'Instances sos'!$B:$F,5,FALSE)</f>
        <v>../datasets/opt/Power.txt</v>
      </c>
      <c r="G32">
        <f t="shared" si="0"/>
        <v>2</v>
      </c>
      <c r="H32">
        <v>4</v>
      </c>
      <c r="I32">
        <v>1</v>
      </c>
    </row>
    <row r="33" spans="1:9" x14ac:dyDescent="0.35">
      <c r="A33" t="s">
        <v>15</v>
      </c>
      <c r="B33">
        <v>3</v>
      </c>
      <c r="D33" t="str">
        <f>VLOOKUP($A33,'Instances sos'!$B:$F,3,FALSE)</f>
        <v>./bb</v>
      </c>
      <c r="E33" t="str">
        <f>VLOOKUP($A33,'Instances sos'!$B:$F,4,FALSE)</f>
        <v>../datasets/data/RealEstate.txt</v>
      </c>
      <c r="F33" t="str">
        <f>VLOOKUP($A33,'Instances sos'!$B:$F,5,FALSE)</f>
        <v>../datasets/opt/RealEstate.txt</v>
      </c>
      <c r="G33">
        <f t="shared" si="0"/>
        <v>3</v>
      </c>
      <c r="H33">
        <v>4</v>
      </c>
      <c r="I33">
        <v>1</v>
      </c>
    </row>
    <row r="34" spans="1:9" x14ac:dyDescent="0.35">
      <c r="A34" t="s">
        <v>15</v>
      </c>
      <c r="B34">
        <v>5</v>
      </c>
      <c r="D34" t="str">
        <f>VLOOKUP($A34,'Instances sos'!$B:$F,3,FALSE)</f>
        <v>./bb</v>
      </c>
      <c r="E34" t="str">
        <f>VLOOKUP($A34,'Instances sos'!$B:$F,4,FALSE)</f>
        <v>../datasets/data/RealEstate.txt</v>
      </c>
      <c r="F34" t="str">
        <f>VLOOKUP($A34,'Instances sos'!$B:$F,5,FALSE)</f>
        <v>../datasets/opt/RealEstate.txt</v>
      </c>
      <c r="G34">
        <f t="shared" si="0"/>
        <v>5</v>
      </c>
      <c r="H34">
        <v>4</v>
      </c>
      <c r="I34">
        <v>1</v>
      </c>
    </row>
    <row r="35" spans="1:9" x14ac:dyDescent="0.35">
      <c r="A35" t="s">
        <v>37</v>
      </c>
      <c r="B35">
        <v>2</v>
      </c>
      <c r="D35" t="str">
        <f>VLOOKUP($A35,'Instances sos'!$B:$F,3,FALSE)</f>
        <v>./bb</v>
      </c>
      <c r="E35" t="str">
        <f>VLOOKUP($A35,'Instances sos'!$B:$F,4,FALSE)</f>
        <v>../datasets/data/Rice.txt</v>
      </c>
      <c r="F35" t="str">
        <f>VLOOKUP($A35,'Instances sos'!$B:$F,5,FALSE)</f>
        <v>../datasets/opt/Rice.txt</v>
      </c>
      <c r="G35">
        <f t="shared" si="0"/>
        <v>2</v>
      </c>
      <c r="H35">
        <v>4</v>
      </c>
      <c r="I35">
        <v>1</v>
      </c>
    </row>
    <row r="36" spans="1:9" x14ac:dyDescent="0.35">
      <c r="A36" t="s">
        <v>5</v>
      </c>
      <c r="B36">
        <v>4</v>
      </c>
      <c r="D36" t="str">
        <f>VLOOKUP($A36,'Instances sos'!$B:$F,3,FALSE)</f>
        <v>./bb</v>
      </c>
      <c r="E36" t="str">
        <f>VLOOKUP($A36,'Instances sos'!$B:$F,4,FALSE)</f>
        <v>../datasets/data/Ruspini.txt</v>
      </c>
      <c r="F36" t="str">
        <f>VLOOKUP($A36,'Instances sos'!$B:$F,5,FALSE)</f>
        <v>../datasets/opt/Ruspini.txt</v>
      </c>
      <c r="G36">
        <f t="shared" si="0"/>
        <v>4</v>
      </c>
      <c r="H36">
        <v>4</v>
      </c>
      <c r="I36">
        <v>1</v>
      </c>
    </row>
    <row r="37" spans="1:9" x14ac:dyDescent="0.35">
      <c r="A37" t="s">
        <v>25</v>
      </c>
      <c r="B37">
        <v>2</v>
      </c>
      <c r="D37" t="str">
        <f>VLOOKUP($A37,'Instances sos'!$B:$F,3,FALSE)</f>
        <v>./bb</v>
      </c>
      <c r="E37" t="str">
        <f>VLOOKUP($A37,'Instances sos'!$B:$F,4,FALSE)</f>
        <v>../datasets/data/SalesWeekly.txt</v>
      </c>
      <c r="F37" t="str">
        <f>VLOOKUP($A37,'Instances sos'!$B:$F,5,FALSE)</f>
        <v>../datasets/opt/SalesWeekly.txt</v>
      </c>
      <c r="G37">
        <f t="shared" si="0"/>
        <v>2</v>
      </c>
      <c r="H37">
        <v>4</v>
      </c>
      <c r="I37">
        <v>1</v>
      </c>
    </row>
    <row r="38" spans="1:9" x14ac:dyDescent="0.35">
      <c r="A38" t="s">
        <v>25</v>
      </c>
      <c r="B38">
        <v>3</v>
      </c>
      <c r="D38" t="str">
        <f>VLOOKUP($A38,'Instances sos'!$B:$F,3,FALSE)</f>
        <v>./bb</v>
      </c>
      <c r="E38" t="str">
        <f>VLOOKUP($A38,'Instances sos'!$B:$F,4,FALSE)</f>
        <v>../datasets/data/SalesWeekly.txt</v>
      </c>
      <c r="F38" t="str">
        <f>VLOOKUP($A38,'Instances sos'!$B:$F,5,FALSE)</f>
        <v>../datasets/opt/SalesWeekly.txt</v>
      </c>
      <c r="G38">
        <f t="shared" si="0"/>
        <v>3</v>
      </c>
      <c r="H38">
        <v>4</v>
      </c>
      <c r="I38">
        <v>1</v>
      </c>
    </row>
    <row r="39" spans="1:9" x14ac:dyDescent="0.35">
      <c r="A39" t="s">
        <v>25</v>
      </c>
      <c r="B39">
        <v>5</v>
      </c>
      <c r="D39" t="str">
        <f>VLOOKUP($A39,'Instances sos'!$B:$F,3,FALSE)</f>
        <v>./bb</v>
      </c>
      <c r="E39" t="str">
        <f>VLOOKUP($A39,'Instances sos'!$B:$F,4,FALSE)</f>
        <v>../datasets/data/SalesWeekly.txt</v>
      </c>
      <c r="F39" t="str">
        <f>VLOOKUP($A39,'Instances sos'!$B:$F,5,FALSE)</f>
        <v>../datasets/opt/SalesWeekly.txt</v>
      </c>
      <c r="G39">
        <f t="shared" si="0"/>
        <v>5</v>
      </c>
      <c r="H39">
        <v>4</v>
      </c>
      <c r="I39">
        <v>1</v>
      </c>
    </row>
    <row r="40" spans="1:9" x14ac:dyDescent="0.35">
      <c r="A40" t="s">
        <v>10</v>
      </c>
      <c r="B40">
        <v>2</v>
      </c>
      <c r="D40" t="str">
        <f>VLOOKUP($A40,'Instances sos'!$B:$F,3,FALSE)</f>
        <v>./bb</v>
      </c>
      <c r="E40" t="str">
        <f>VLOOKUP($A40,'Instances sos'!$B:$F,4,FALSE)</f>
        <v>../datasets/data/Seeds.txt</v>
      </c>
      <c r="F40" t="str">
        <f>VLOOKUP($A40,'Instances sos'!$B:$F,5,FALSE)</f>
        <v>../datasets/opt/Seeds.txt</v>
      </c>
      <c r="G40">
        <f t="shared" si="0"/>
        <v>2</v>
      </c>
      <c r="H40">
        <v>4</v>
      </c>
      <c r="I40">
        <v>1</v>
      </c>
    </row>
    <row r="41" spans="1:9" x14ac:dyDescent="0.35">
      <c r="A41" t="s">
        <v>10</v>
      </c>
      <c r="B41">
        <v>3</v>
      </c>
      <c r="D41" t="str">
        <f>VLOOKUP($A41,'Instances sos'!$B:$F,3,FALSE)</f>
        <v>./bb</v>
      </c>
      <c r="E41" t="str">
        <f>VLOOKUP($A41,'Instances sos'!$B:$F,4,FALSE)</f>
        <v>../datasets/data/Seeds.txt</v>
      </c>
      <c r="F41" t="str">
        <f>VLOOKUP($A41,'Instances sos'!$B:$F,5,FALSE)</f>
        <v>../datasets/opt/Seeds.txt</v>
      </c>
      <c r="G41">
        <f t="shared" si="0"/>
        <v>3</v>
      </c>
      <c r="H41">
        <v>4</v>
      </c>
      <c r="I41">
        <v>1</v>
      </c>
    </row>
    <row r="42" spans="1:9" x14ac:dyDescent="0.35">
      <c r="A42" t="s">
        <v>22</v>
      </c>
      <c r="B42">
        <v>2</v>
      </c>
      <c r="D42" t="str">
        <f>VLOOKUP($A42,'Instances sos'!$B:$F,3,FALSE)</f>
        <v>./bb</v>
      </c>
      <c r="E42" t="str">
        <f>VLOOKUP($A42,'Instances sos'!$B:$F,4,FALSE)</f>
        <v>../datasets/data/Strawberry.txt</v>
      </c>
      <c r="F42" t="str">
        <f>VLOOKUP($A42,'Instances sos'!$B:$F,5,FALSE)</f>
        <v>../datasets/opt/Strawberry.txt</v>
      </c>
      <c r="G42">
        <f t="shared" si="0"/>
        <v>2</v>
      </c>
      <c r="H42">
        <v>4</v>
      </c>
      <c r="I42">
        <v>1</v>
      </c>
    </row>
    <row r="43" spans="1:9" x14ac:dyDescent="0.35">
      <c r="A43" t="s">
        <v>26</v>
      </c>
      <c r="B43">
        <v>2</v>
      </c>
      <c r="D43" t="str">
        <f>VLOOKUP($A43,'Instances sos'!$B:$F,3,FALSE)</f>
        <v>./bb</v>
      </c>
      <c r="E43" t="str">
        <f>VLOOKUP($A43,'Instances sos'!$B:$F,4,FALSE)</f>
        <v>../datasets/data/Vehicle.txt</v>
      </c>
      <c r="F43" t="str">
        <f>VLOOKUP($A43,'Instances sos'!$B:$F,5,FALSE)</f>
        <v>../datasets/opt/Vehicle.txt</v>
      </c>
      <c r="G43">
        <f t="shared" si="0"/>
        <v>2</v>
      </c>
      <c r="H43">
        <v>4</v>
      </c>
      <c r="I43">
        <v>1</v>
      </c>
    </row>
    <row r="44" spans="1:9" x14ac:dyDescent="0.35">
      <c r="A44" t="s">
        <v>6</v>
      </c>
      <c r="B44">
        <v>2</v>
      </c>
      <c r="D44" t="str">
        <f>VLOOKUP($A44,'Instances sos'!$B:$F,3,FALSE)</f>
        <v>./bb</v>
      </c>
      <c r="E44" t="str">
        <f>VLOOKUP($A44,'Instances sos'!$B:$F,4,FALSE)</f>
        <v>../datasets/data/Voice.txt</v>
      </c>
      <c r="F44" t="str">
        <f>VLOOKUP($A44,'Instances sos'!$B:$F,5,FALSE)</f>
        <v>../datasets/opt/Voice.txt</v>
      </c>
      <c r="G44">
        <f t="shared" si="0"/>
        <v>2</v>
      </c>
      <c r="H44">
        <v>4</v>
      </c>
      <c r="I44">
        <v>1</v>
      </c>
    </row>
    <row r="45" spans="1:9" x14ac:dyDescent="0.35">
      <c r="A45" t="s">
        <v>6</v>
      </c>
      <c r="B45">
        <v>9</v>
      </c>
      <c r="D45" t="str">
        <f>VLOOKUP($A45,'Instances sos'!$B:$F,3,FALSE)</f>
        <v>./bb</v>
      </c>
      <c r="E45" t="str">
        <f>VLOOKUP($A45,'Instances sos'!$B:$F,4,FALSE)</f>
        <v>../datasets/data/Voice.txt</v>
      </c>
      <c r="F45" t="str">
        <f>VLOOKUP($A45,'Instances sos'!$B:$F,5,FALSE)</f>
        <v>../datasets/opt/Voice.txt</v>
      </c>
      <c r="G45">
        <f t="shared" si="0"/>
        <v>9</v>
      </c>
      <c r="H45">
        <v>4</v>
      </c>
      <c r="I45">
        <v>1</v>
      </c>
    </row>
    <row r="46" spans="1:9" x14ac:dyDescent="0.35">
      <c r="A46" t="s">
        <v>28</v>
      </c>
      <c r="B46">
        <v>2</v>
      </c>
      <c r="D46" t="str">
        <f>VLOOKUP($A46,'Instances sos'!$B:$F,3,FALSE)</f>
        <v>./bb</v>
      </c>
      <c r="E46" t="str">
        <f>VLOOKUP($A46,'Instances sos'!$B:$F,4,FALSE)</f>
        <v>../datasets/data/Wafer.txt</v>
      </c>
      <c r="F46" t="str">
        <f>VLOOKUP($A46,'Instances sos'!$B:$F,5,FALSE)</f>
        <v>../datasets/opt/Wafer.txt</v>
      </c>
      <c r="G46">
        <f t="shared" si="0"/>
        <v>2</v>
      </c>
      <c r="H46">
        <v>4</v>
      </c>
      <c r="I46">
        <v>1</v>
      </c>
    </row>
    <row r="47" spans="1:9" x14ac:dyDescent="0.35">
      <c r="A47" t="s">
        <v>28</v>
      </c>
      <c r="B47">
        <v>4</v>
      </c>
      <c r="D47" t="str">
        <f>VLOOKUP($A47,'Instances sos'!$B:$F,3,FALSE)</f>
        <v>./bb</v>
      </c>
      <c r="E47" t="str">
        <f>VLOOKUP($A47,'Instances sos'!$B:$F,4,FALSE)</f>
        <v>../datasets/data/Wafer.txt</v>
      </c>
      <c r="F47" t="str">
        <f>VLOOKUP($A47,'Instances sos'!$B:$F,5,FALSE)</f>
        <v>../datasets/opt/Wafer.txt</v>
      </c>
      <c r="G47">
        <f t="shared" si="0"/>
        <v>4</v>
      </c>
      <c r="H47">
        <v>4</v>
      </c>
      <c r="I47">
        <v>1</v>
      </c>
    </row>
    <row r="48" spans="1:9" x14ac:dyDescent="0.35">
      <c r="A48" t="s">
        <v>19</v>
      </c>
      <c r="B48">
        <v>2</v>
      </c>
      <c r="D48" t="str">
        <f>VLOOKUP($A48,'Instances sos'!$B:$F,3,FALSE)</f>
        <v>./bb</v>
      </c>
      <c r="E48" t="str">
        <f>VLOOKUP($A48,'Instances sos'!$B:$F,4,FALSE)</f>
        <v>../datasets/data/Wdbc.txt</v>
      </c>
      <c r="F48" t="str">
        <f>VLOOKUP($A48,'Instances sos'!$B:$F,5,FALSE)</f>
        <v>../datasets/opt/Wdbc.txt</v>
      </c>
      <c r="G48">
        <f t="shared" si="0"/>
        <v>2</v>
      </c>
      <c r="H48">
        <v>4</v>
      </c>
      <c r="I48">
        <v>1</v>
      </c>
    </row>
    <row r="49" spans="1:9" x14ac:dyDescent="0.35">
      <c r="A49" t="s">
        <v>19</v>
      </c>
      <c r="B49">
        <v>5</v>
      </c>
      <c r="D49" t="str">
        <f>VLOOKUP($A49,'Instances sos'!$B:$F,3,FALSE)</f>
        <v>./bb</v>
      </c>
      <c r="E49" t="str">
        <f>VLOOKUP($A49,'Instances sos'!$B:$F,4,FALSE)</f>
        <v>../datasets/data/Wdbc.txt</v>
      </c>
      <c r="F49" t="str">
        <f>VLOOKUP($A49,'Instances sos'!$B:$F,5,FALSE)</f>
        <v>../datasets/opt/Wdbc.txt</v>
      </c>
      <c r="G49">
        <f t="shared" si="0"/>
        <v>5</v>
      </c>
      <c r="H49">
        <v>4</v>
      </c>
      <c r="I49">
        <v>1</v>
      </c>
    </row>
    <row r="50" spans="1:9" x14ac:dyDescent="0.35">
      <c r="A50" t="s">
        <v>16</v>
      </c>
      <c r="B50">
        <v>5</v>
      </c>
      <c r="D50" t="str">
        <f>VLOOKUP($A50,'Instances sos'!$B:$F,3,FALSE)</f>
        <v>./bb</v>
      </c>
      <c r="E50" t="str">
        <f>VLOOKUP($A50,'Instances sos'!$B:$F,4,FALSE)</f>
        <v>../datasets/data/Wholesale.txt</v>
      </c>
      <c r="F50" t="str">
        <f>VLOOKUP($A50,'Instances sos'!$B:$F,5,FALSE)</f>
        <v>../datasets/opt/Wholesale.txt</v>
      </c>
      <c r="G50">
        <f t="shared" si="0"/>
        <v>5</v>
      </c>
      <c r="H50">
        <v>4</v>
      </c>
      <c r="I50">
        <v>1</v>
      </c>
    </row>
    <row r="51" spans="1:9" x14ac:dyDescent="0.35">
      <c r="A51" t="s">
        <v>16</v>
      </c>
      <c r="B51">
        <v>6</v>
      </c>
      <c r="D51" t="str">
        <f>VLOOKUP($A51,'Instances sos'!$B:$F,3,FALSE)</f>
        <v>./bb</v>
      </c>
      <c r="E51" t="str">
        <f>VLOOKUP($A51,'Instances sos'!$B:$F,4,FALSE)</f>
        <v>../datasets/data/Wholesale.txt</v>
      </c>
      <c r="F51" t="str">
        <f>VLOOKUP($A51,'Instances sos'!$B:$F,5,FALSE)</f>
        <v>../datasets/opt/Wholesale.txt</v>
      </c>
      <c r="G51">
        <f t="shared" si="0"/>
        <v>6</v>
      </c>
      <c r="H51">
        <v>4</v>
      </c>
      <c r="I51">
        <v>1</v>
      </c>
    </row>
    <row r="52" spans="1:9" x14ac:dyDescent="0.35">
      <c r="A52" t="s">
        <v>34</v>
      </c>
      <c r="B52">
        <v>5</v>
      </c>
      <c r="D52" t="str">
        <f>VLOOKUP($A52,'Instances sos'!$B:$F,3,FALSE)</f>
        <v>./bb</v>
      </c>
      <c r="E52" t="str">
        <f>VLOOKUP($A52,'Instances sos'!$B:$F,4,FALSE)</f>
        <v>../datasets/data/Wifi.txt</v>
      </c>
      <c r="F52" t="str">
        <f>VLOOKUP($A52,'Instances sos'!$B:$F,5,FALSE)</f>
        <v>../datasets/opt/Wifi.txt</v>
      </c>
      <c r="G52">
        <f t="shared" si="0"/>
        <v>5</v>
      </c>
      <c r="H52">
        <v>4</v>
      </c>
      <c r="I52">
        <v>1</v>
      </c>
    </row>
    <row r="53" spans="1:9" x14ac:dyDescent="0.35">
      <c r="A53" t="s">
        <v>8</v>
      </c>
      <c r="B53">
        <v>2</v>
      </c>
      <c r="D53" t="str">
        <f>VLOOKUP($A53,'Instances sos'!$B:$F,3,FALSE)</f>
        <v>./bb</v>
      </c>
      <c r="E53" t="str">
        <f>VLOOKUP($A53,'Instances sos'!$B:$F,4,FALSE)</f>
        <v>../datasets/data/Wine.txt</v>
      </c>
      <c r="F53" t="str">
        <f>VLOOKUP($A53,'Instances sos'!$B:$F,5,FALSE)</f>
        <v>../datasets/opt/Wine.txt</v>
      </c>
      <c r="G53">
        <f t="shared" si="0"/>
        <v>2</v>
      </c>
      <c r="H53">
        <v>4</v>
      </c>
      <c r="I53">
        <v>1</v>
      </c>
    </row>
    <row r="54" spans="1:9" x14ac:dyDescent="0.35">
      <c r="A54" t="s">
        <v>8</v>
      </c>
      <c r="B54">
        <v>7</v>
      </c>
      <c r="D54" t="str">
        <f>VLOOKUP($A54,'Instances sos'!$B:$F,3,FALSE)</f>
        <v>./bb</v>
      </c>
      <c r="E54" t="str">
        <f>VLOOKUP($A54,'Instances sos'!$B:$F,4,FALSE)</f>
        <v>../datasets/data/Wine.txt</v>
      </c>
      <c r="F54" t="str">
        <f>VLOOKUP($A54,'Instances sos'!$B:$F,5,FALSE)</f>
        <v>../datasets/opt/Wine.txt</v>
      </c>
      <c r="G54">
        <f t="shared" si="0"/>
        <v>7</v>
      </c>
      <c r="H54">
        <v>4</v>
      </c>
      <c r="I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2928-2189-4936-96C8-57813A0C19C7}">
  <dimension ref="A1:Q59"/>
  <sheetViews>
    <sheetView workbookViewId="0">
      <selection activeCell="K20" sqref="K20"/>
    </sheetView>
  </sheetViews>
  <sheetFormatPr defaultRowHeight="14.5" x14ac:dyDescent="0.35"/>
  <cols>
    <col min="1" max="1" width="11.08984375" bestFit="1" customWidth="1"/>
    <col min="2" max="6" width="10.54296875" bestFit="1" customWidth="1"/>
    <col min="7" max="7" width="11.81640625" bestFit="1" customWidth="1"/>
    <col min="8" max="8" width="10.54296875" bestFit="1" customWidth="1"/>
    <col min="9" max="10" width="11.81640625" bestFit="1" customWidth="1"/>
    <col min="11" max="11" width="11.54296875" style="6" bestFit="1" customWidth="1"/>
    <col min="12" max="12" width="11.81640625" bestFit="1" customWidth="1"/>
    <col min="13" max="13" width="11.54296875" style="6" bestFit="1" customWidth="1"/>
    <col min="14" max="17" width="11.54296875" bestFit="1" customWidth="1"/>
  </cols>
  <sheetData>
    <row r="1" spans="1:17" x14ac:dyDescent="0.35">
      <c r="A1" s="1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4" t="s">
        <v>77</v>
      </c>
      <c r="J1" s="2" t="s">
        <v>78</v>
      </c>
      <c r="K1" s="5" t="s">
        <v>79</v>
      </c>
      <c r="L1" s="2" t="s">
        <v>80</v>
      </c>
      <c r="M1" s="5" t="s">
        <v>85</v>
      </c>
      <c r="N1" s="2" t="s">
        <v>81</v>
      </c>
      <c r="O1" s="2" t="s">
        <v>82</v>
      </c>
      <c r="P1" s="2" t="s">
        <v>83</v>
      </c>
      <c r="Q1" s="3" t="s">
        <v>84</v>
      </c>
    </row>
    <row r="2" spans="1:17" x14ac:dyDescent="0.35">
      <c r="A2" t="s">
        <v>38</v>
      </c>
      <c r="B2">
        <v>4177</v>
      </c>
      <c r="C2">
        <v>10</v>
      </c>
      <c r="D2">
        <v>3</v>
      </c>
      <c r="E2">
        <v>4</v>
      </c>
      <c r="F2">
        <v>0</v>
      </c>
      <c r="G2">
        <v>16974.91</v>
      </c>
      <c r="H2">
        <v>0</v>
      </c>
      <c r="I2">
        <v>17754897.420000002</v>
      </c>
      <c r="J2">
        <v>15353.03</v>
      </c>
      <c r="K2" s="6">
        <v>9.5500000000000002E-2</v>
      </c>
      <c r="L2">
        <v>15801.82</v>
      </c>
      <c r="M2" s="6">
        <v>6.9099999999999995E-2</v>
      </c>
      <c r="N2">
        <v>3202</v>
      </c>
      <c r="O2">
        <v>0</v>
      </c>
      <c r="P2">
        <v>5256</v>
      </c>
      <c r="Q2">
        <v>140.97</v>
      </c>
    </row>
    <row r="3" spans="1:17" x14ac:dyDescent="0.35">
      <c r="A3" t="s">
        <v>13</v>
      </c>
      <c r="B3">
        <v>329</v>
      </c>
      <c r="C3">
        <v>12</v>
      </c>
      <c r="D3">
        <v>2</v>
      </c>
      <c r="E3">
        <v>4</v>
      </c>
      <c r="F3">
        <v>0</v>
      </c>
      <c r="G3">
        <v>2342.42</v>
      </c>
      <c r="H3">
        <v>0</v>
      </c>
      <c r="I3">
        <v>281015.64</v>
      </c>
      <c r="J3">
        <v>2338.9899999999998</v>
      </c>
      <c r="K3" s="6">
        <v>1.5E-3</v>
      </c>
      <c r="L3">
        <v>2338.9899999999998</v>
      </c>
      <c r="M3" s="6">
        <v>1.5E-3</v>
      </c>
      <c r="N3">
        <v>1</v>
      </c>
      <c r="O3">
        <v>0</v>
      </c>
      <c r="P3">
        <v>5</v>
      </c>
      <c r="Q3">
        <v>0.1</v>
      </c>
    </row>
    <row r="4" spans="1:17" x14ac:dyDescent="0.35">
      <c r="A4" t="s">
        <v>13</v>
      </c>
      <c r="B4">
        <v>329</v>
      </c>
      <c r="C4">
        <v>12</v>
      </c>
      <c r="D4">
        <v>6</v>
      </c>
      <c r="E4">
        <v>4</v>
      </c>
      <c r="F4">
        <v>0</v>
      </c>
      <c r="G4">
        <v>1402.63</v>
      </c>
      <c r="H4">
        <v>0</v>
      </c>
      <c r="I4">
        <v>75729.539999999994</v>
      </c>
      <c r="J4">
        <v>1320.16</v>
      </c>
      <c r="K4" s="6">
        <v>5.8799999999999998E-2</v>
      </c>
      <c r="L4">
        <v>1333.21</v>
      </c>
      <c r="M4" s="6">
        <v>4.9500000000000002E-2</v>
      </c>
      <c r="N4">
        <v>0</v>
      </c>
      <c r="O4">
        <v>0</v>
      </c>
      <c r="P4">
        <v>10</v>
      </c>
      <c r="Q4">
        <v>0.17</v>
      </c>
    </row>
    <row r="5" spans="1:17" x14ac:dyDescent="0.35">
      <c r="A5" t="s">
        <v>36</v>
      </c>
      <c r="B5">
        <v>3279</v>
      </c>
      <c r="C5">
        <v>1558</v>
      </c>
      <c r="D5">
        <v>2</v>
      </c>
      <c r="E5">
        <v>4</v>
      </c>
      <c r="F5">
        <v>0</v>
      </c>
      <c r="G5">
        <v>5002307.45</v>
      </c>
      <c r="H5">
        <v>0</v>
      </c>
      <c r="I5">
        <v>8600096579.7000008</v>
      </c>
      <c r="J5">
        <v>4995331.97</v>
      </c>
      <c r="K5" s="6">
        <v>1.4E-3</v>
      </c>
      <c r="L5">
        <v>4995356.74</v>
      </c>
      <c r="M5" s="6">
        <v>1.4E-3</v>
      </c>
      <c r="N5">
        <v>789</v>
      </c>
      <c r="O5">
        <v>0</v>
      </c>
      <c r="P5">
        <v>1065</v>
      </c>
      <c r="Q5">
        <v>30.9</v>
      </c>
    </row>
    <row r="6" spans="1:17" x14ac:dyDescent="0.35">
      <c r="A6" t="s">
        <v>38</v>
      </c>
      <c r="B6">
        <v>4177</v>
      </c>
      <c r="C6">
        <v>10</v>
      </c>
      <c r="D6">
        <v>3</v>
      </c>
      <c r="E6">
        <v>4</v>
      </c>
      <c r="F6">
        <v>0</v>
      </c>
      <c r="G6">
        <v>17041.330000000002</v>
      </c>
      <c r="H6">
        <v>0</v>
      </c>
      <c r="I6">
        <v>17717247.609999999</v>
      </c>
      <c r="J6">
        <v>15993.34</v>
      </c>
      <c r="K6" s="6">
        <v>6.1499999999999999E-2</v>
      </c>
      <c r="L6">
        <v>16739.73</v>
      </c>
      <c r="M6" s="6">
        <v>1.77E-2</v>
      </c>
      <c r="N6">
        <v>1079</v>
      </c>
      <c r="O6">
        <v>0</v>
      </c>
      <c r="P6">
        <v>15873</v>
      </c>
      <c r="Q6">
        <v>282.52999999999997</v>
      </c>
    </row>
    <row r="7" spans="1:17" x14ac:dyDescent="0.35">
      <c r="A7" t="s">
        <v>13</v>
      </c>
      <c r="B7">
        <v>329</v>
      </c>
      <c r="C7">
        <v>12</v>
      </c>
      <c r="D7">
        <v>2</v>
      </c>
      <c r="E7">
        <v>4</v>
      </c>
      <c r="F7">
        <v>0</v>
      </c>
      <c r="G7">
        <v>2342.42</v>
      </c>
      <c r="H7">
        <v>0</v>
      </c>
      <c r="I7">
        <v>280657.28999999998</v>
      </c>
      <c r="J7">
        <v>2339.88</v>
      </c>
      <c r="K7" s="6">
        <v>1.1000000000000001E-3</v>
      </c>
      <c r="L7">
        <v>2339.9</v>
      </c>
      <c r="M7" s="6">
        <v>1.1000000000000001E-3</v>
      </c>
      <c r="N7">
        <v>0</v>
      </c>
      <c r="O7">
        <v>0</v>
      </c>
      <c r="P7">
        <v>5</v>
      </c>
      <c r="Q7">
        <v>0.08</v>
      </c>
    </row>
    <row r="8" spans="1:17" x14ac:dyDescent="0.35">
      <c r="A8" t="s">
        <v>13</v>
      </c>
      <c r="B8">
        <v>329</v>
      </c>
      <c r="C8">
        <v>12</v>
      </c>
      <c r="D8">
        <v>6</v>
      </c>
      <c r="E8">
        <v>4</v>
      </c>
      <c r="F8">
        <v>0</v>
      </c>
      <c r="G8">
        <v>1413.24</v>
      </c>
      <c r="H8">
        <v>0</v>
      </c>
      <c r="I8">
        <v>89341.14</v>
      </c>
      <c r="J8">
        <v>1307.54</v>
      </c>
      <c r="K8" s="6">
        <v>7.4800000000000005E-2</v>
      </c>
      <c r="L8">
        <v>1318.45</v>
      </c>
      <c r="M8" s="6">
        <v>6.7100000000000007E-2</v>
      </c>
      <c r="N8">
        <v>0</v>
      </c>
      <c r="O8">
        <v>0</v>
      </c>
      <c r="P8">
        <v>9</v>
      </c>
      <c r="Q8">
        <v>0.15</v>
      </c>
    </row>
    <row r="9" spans="1:17" x14ac:dyDescent="0.35">
      <c r="A9" t="s">
        <v>36</v>
      </c>
      <c r="B9">
        <v>3279</v>
      </c>
      <c r="C9">
        <v>1558</v>
      </c>
      <c r="D9">
        <v>2</v>
      </c>
      <c r="E9">
        <v>4</v>
      </c>
      <c r="F9">
        <v>0</v>
      </c>
      <c r="G9">
        <v>5002307.45</v>
      </c>
      <c r="H9">
        <v>0</v>
      </c>
      <c r="I9">
        <v>8585407181.0299997</v>
      </c>
      <c r="J9">
        <v>4992160.45</v>
      </c>
      <c r="K9" s="6">
        <v>2E-3</v>
      </c>
      <c r="L9">
        <v>4992188.4800000004</v>
      </c>
      <c r="M9" s="6">
        <v>2E-3</v>
      </c>
      <c r="N9">
        <v>899</v>
      </c>
      <c r="O9">
        <v>0</v>
      </c>
      <c r="P9">
        <v>3779</v>
      </c>
      <c r="Q9">
        <v>77.97</v>
      </c>
    </row>
    <row r="10" spans="1:17" x14ac:dyDescent="0.35">
      <c r="A10" t="s">
        <v>36</v>
      </c>
      <c r="B10">
        <v>3279</v>
      </c>
      <c r="C10">
        <v>1558</v>
      </c>
      <c r="D10">
        <v>8</v>
      </c>
      <c r="E10">
        <v>4</v>
      </c>
      <c r="F10">
        <v>0</v>
      </c>
      <c r="G10">
        <v>4714978.79</v>
      </c>
      <c r="H10">
        <v>0</v>
      </c>
      <c r="I10">
        <v>7328111474.6199999</v>
      </c>
      <c r="J10">
        <v>4514811.88</v>
      </c>
      <c r="K10" s="6">
        <v>4.2500000000000003E-2</v>
      </c>
      <c r="L10">
        <v>4515163.8</v>
      </c>
      <c r="M10" s="6">
        <v>4.24E-2</v>
      </c>
      <c r="N10">
        <v>1902</v>
      </c>
      <c r="O10">
        <v>0</v>
      </c>
      <c r="P10">
        <v>3723</v>
      </c>
      <c r="Q10">
        <v>93.75</v>
      </c>
    </row>
    <row r="11" spans="1:17" x14ac:dyDescent="0.35">
      <c r="A11" t="s">
        <v>27</v>
      </c>
      <c r="B11">
        <v>900</v>
      </c>
      <c r="C11">
        <v>10000</v>
      </c>
      <c r="D11">
        <v>2</v>
      </c>
      <c r="E11">
        <v>4</v>
      </c>
      <c r="F11">
        <v>0</v>
      </c>
      <c r="G11">
        <v>7373075.5599999996</v>
      </c>
      <c r="H11">
        <v>0</v>
      </c>
      <c r="I11">
        <v>1722016533.3599999</v>
      </c>
      <c r="J11">
        <v>7354020.1600000001</v>
      </c>
      <c r="K11" s="6">
        <v>2.5999999999999999E-3</v>
      </c>
      <c r="L11">
        <v>7354190.8399999999</v>
      </c>
      <c r="M11" s="6">
        <v>2.5999999999999999E-3</v>
      </c>
      <c r="N11">
        <v>10</v>
      </c>
      <c r="O11">
        <v>0</v>
      </c>
      <c r="P11">
        <v>213</v>
      </c>
      <c r="Q11">
        <v>3.72</v>
      </c>
    </row>
    <row r="12" spans="1:17" x14ac:dyDescent="0.35">
      <c r="A12" t="s">
        <v>27</v>
      </c>
      <c r="B12">
        <v>900</v>
      </c>
      <c r="C12">
        <v>10000</v>
      </c>
      <c r="D12">
        <v>3</v>
      </c>
      <c r="E12">
        <v>4</v>
      </c>
      <c r="F12">
        <v>0</v>
      </c>
      <c r="G12">
        <v>6385372.0099999998</v>
      </c>
      <c r="H12">
        <v>0</v>
      </c>
      <c r="I12">
        <v>1074051959.0699999</v>
      </c>
      <c r="J12">
        <v>6356371.2000000002</v>
      </c>
      <c r="K12" s="6">
        <v>4.4999999999999997E-3</v>
      </c>
      <c r="L12">
        <v>6356647.4000000004</v>
      </c>
      <c r="M12" s="6">
        <v>4.4999999999999997E-3</v>
      </c>
      <c r="N12">
        <v>3</v>
      </c>
      <c r="O12">
        <v>0</v>
      </c>
      <c r="P12">
        <v>168</v>
      </c>
      <c r="Q12">
        <v>2.85</v>
      </c>
    </row>
    <row r="13" spans="1:17" x14ac:dyDescent="0.35">
      <c r="A13" t="s">
        <v>27</v>
      </c>
      <c r="B13">
        <v>900</v>
      </c>
      <c r="C13">
        <v>10000</v>
      </c>
      <c r="D13">
        <v>5</v>
      </c>
      <c r="E13">
        <v>4</v>
      </c>
      <c r="F13">
        <v>0</v>
      </c>
      <c r="G13">
        <v>5887954.5099999998</v>
      </c>
      <c r="H13">
        <v>0</v>
      </c>
      <c r="I13">
        <v>758765259.33000004</v>
      </c>
      <c r="J13">
        <v>5746507.9800000004</v>
      </c>
      <c r="K13" s="6">
        <v>2.4E-2</v>
      </c>
      <c r="L13">
        <v>5757893.8200000003</v>
      </c>
      <c r="M13" s="6">
        <v>2.2100000000000002E-2</v>
      </c>
      <c r="N13">
        <v>2</v>
      </c>
      <c r="O13">
        <v>0</v>
      </c>
      <c r="P13">
        <v>182</v>
      </c>
      <c r="Q13">
        <v>3.07</v>
      </c>
    </row>
    <row r="14" spans="1:17" x14ac:dyDescent="0.35">
      <c r="A14" t="s">
        <v>31</v>
      </c>
      <c r="B14">
        <v>1500</v>
      </c>
      <c r="C14">
        <v>63</v>
      </c>
      <c r="D14">
        <v>3</v>
      </c>
      <c r="E14">
        <v>4</v>
      </c>
      <c r="F14">
        <v>0</v>
      </c>
      <c r="G14">
        <v>47217.62</v>
      </c>
      <c r="H14">
        <v>0</v>
      </c>
      <c r="I14">
        <v>18963307.489999998</v>
      </c>
      <c r="J14">
        <v>47203.81</v>
      </c>
      <c r="K14" s="6">
        <v>2.9999999999999997E-4</v>
      </c>
      <c r="L14">
        <v>47208.84</v>
      </c>
      <c r="M14" s="6">
        <v>2.0000000000000001E-4</v>
      </c>
      <c r="N14">
        <v>35</v>
      </c>
      <c r="O14">
        <v>0</v>
      </c>
      <c r="P14">
        <v>386</v>
      </c>
      <c r="Q14">
        <v>7.02</v>
      </c>
    </row>
    <row r="15" spans="1:17" x14ac:dyDescent="0.35">
      <c r="A15" t="s">
        <v>32</v>
      </c>
      <c r="B15">
        <v>1728</v>
      </c>
      <c r="C15">
        <v>11</v>
      </c>
      <c r="D15">
        <v>4</v>
      </c>
      <c r="E15">
        <v>4</v>
      </c>
      <c r="F15">
        <v>0</v>
      </c>
      <c r="G15">
        <v>12089</v>
      </c>
      <c r="H15">
        <v>0</v>
      </c>
      <c r="I15">
        <v>3662759.22</v>
      </c>
      <c r="J15">
        <v>12088.81</v>
      </c>
      <c r="K15" s="6">
        <v>0</v>
      </c>
      <c r="L15">
        <v>12089</v>
      </c>
      <c r="M15" s="6">
        <v>0</v>
      </c>
      <c r="N15">
        <v>10</v>
      </c>
      <c r="O15">
        <v>0</v>
      </c>
      <c r="P15">
        <v>55</v>
      </c>
      <c r="Q15">
        <v>1.08</v>
      </c>
    </row>
    <row r="16" spans="1:17" x14ac:dyDescent="0.35">
      <c r="A16" t="s">
        <v>12</v>
      </c>
      <c r="B16">
        <v>328</v>
      </c>
      <c r="C16">
        <v>14773</v>
      </c>
      <c r="D16">
        <v>2</v>
      </c>
      <c r="E16">
        <v>4</v>
      </c>
      <c r="F16">
        <v>0</v>
      </c>
      <c r="G16">
        <v>4646472.1500000004</v>
      </c>
      <c r="H16">
        <v>0</v>
      </c>
      <c r="I16">
        <v>608606653.91999996</v>
      </c>
      <c r="J16">
        <v>4454151.83</v>
      </c>
      <c r="K16" s="6">
        <v>4.1399999999999999E-2</v>
      </c>
      <c r="L16">
        <v>4454172.49</v>
      </c>
      <c r="M16" s="6">
        <v>4.1399999999999999E-2</v>
      </c>
      <c r="N16">
        <v>1</v>
      </c>
      <c r="O16">
        <v>0</v>
      </c>
      <c r="P16">
        <v>54</v>
      </c>
      <c r="Q16">
        <v>0.92</v>
      </c>
    </row>
    <row r="17" spans="1:17" x14ac:dyDescent="0.35">
      <c r="A17" t="s">
        <v>20</v>
      </c>
      <c r="B17">
        <v>600</v>
      </c>
      <c r="C17">
        <v>60</v>
      </c>
      <c r="D17">
        <v>3</v>
      </c>
      <c r="E17">
        <v>4</v>
      </c>
      <c r="F17">
        <v>0</v>
      </c>
      <c r="G17">
        <v>17774.82</v>
      </c>
      <c r="H17">
        <v>0</v>
      </c>
      <c r="I17">
        <v>2060119.62</v>
      </c>
      <c r="J17">
        <v>17744.95</v>
      </c>
      <c r="K17" s="6">
        <v>1.6999999999999999E-3</v>
      </c>
      <c r="L17">
        <v>17747.2</v>
      </c>
      <c r="M17" s="6">
        <v>1.6000000000000001E-3</v>
      </c>
      <c r="N17">
        <v>0</v>
      </c>
      <c r="O17">
        <v>0</v>
      </c>
      <c r="P17">
        <v>125</v>
      </c>
      <c r="Q17">
        <v>2.08</v>
      </c>
    </row>
    <row r="18" spans="1:17" x14ac:dyDescent="0.35">
      <c r="A18" t="s">
        <v>17</v>
      </c>
      <c r="B18">
        <v>500</v>
      </c>
      <c r="C18">
        <v>140</v>
      </c>
      <c r="D18">
        <v>2</v>
      </c>
      <c r="E18">
        <v>4</v>
      </c>
      <c r="F18">
        <v>0</v>
      </c>
      <c r="G18">
        <v>50153.74</v>
      </c>
      <c r="H18">
        <v>0</v>
      </c>
      <c r="I18">
        <v>6539749.5899999999</v>
      </c>
      <c r="J18">
        <v>50055.51</v>
      </c>
      <c r="K18" s="6">
        <v>2E-3</v>
      </c>
      <c r="L18">
        <v>50081.65</v>
      </c>
      <c r="M18" s="6">
        <v>1.4E-3</v>
      </c>
      <c r="N18">
        <v>0</v>
      </c>
      <c r="O18">
        <v>0</v>
      </c>
      <c r="P18">
        <v>131</v>
      </c>
      <c r="Q18">
        <v>2.1800000000000002</v>
      </c>
    </row>
    <row r="19" spans="1:17" x14ac:dyDescent="0.35">
      <c r="A19" t="s">
        <v>17</v>
      </c>
      <c r="B19">
        <v>500</v>
      </c>
      <c r="C19">
        <v>140</v>
      </c>
      <c r="D19">
        <v>5</v>
      </c>
      <c r="E19">
        <v>4</v>
      </c>
      <c r="F19">
        <v>0</v>
      </c>
      <c r="G19">
        <v>33360.550000000003</v>
      </c>
      <c r="H19">
        <v>0</v>
      </c>
      <c r="I19">
        <v>3198731.29</v>
      </c>
      <c r="J19">
        <v>31723.98</v>
      </c>
      <c r="K19" s="6">
        <v>4.9099999999999998E-2</v>
      </c>
      <c r="L19">
        <v>31873.87</v>
      </c>
      <c r="M19" s="6">
        <v>4.4600000000000001E-2</v>
      </c>
      <c r="N19">
        <v>0</v>
      </c>
      <c r="O19">
        <v>0</v>
      </c>
      <c r="P19">
        <v>112</v>
      </c>
      <c r="Q19">
        <v>1.87</v>
      </c>
    </row>
    <row r="20" spans="1:17" x14ac:dyDescent="0.35">
      <c r="A20" t="s">
        <v>14</v>
      </c>
      <c r="B20">
        <v>336</v>
      </c>
      <c r="C20">
        <v>7</v>
      </c>
      <c r="D20">
        <v>3</v>
      </c>
      <c r="E20">
        <v>4</v>
      </c>
      <c r="F20">
        <v>0</v>
      </c>
      <c r="G20">
        <v>1398.34</v>
      </c>
      <c r="H20">
        <v>0</v>
      </c>
      <c r="I20">
        <v>92122.15</v>
      </c>
      <c r="J20">
        <v>1113.97</v>
      </c>
      <c r="K20" s="6">
        <v>0.2034</v>
      </c>
      <c r="L20">
        <v>1115.04</v>
      </c>
      <c r="M20" s="6">
        <v>0.2026</v>
      </c>
      <c r="N20">
        <v>0</v>
      </c>
      <c r="O20">
        <v>0</v>
      </c>
      <c r="P20">
        <v>92</v>
      </c>
      <c r="Q20">
        <v>1.53</v>
      </c>
    </row>
    <row r="21" spans="1:17" x14ac:dyDescent="0.35">
      <c r="A21" t="s">
        <v>23</v>
      </c>
      <c r="B21">
        <v>768</v>
      </c>
      <c r="C21">
        <v>16</v>
      </c>
      <c r="D21">
        <v>2</v>
      </c>
      <c r="E21">
        <v>4</v>
      </c>
      <c r="F21">
        <v>0</v>
      </c>
      <c r="G21">
        <v>9629.6</v>
      </c>
      <c r="H21">
        <v>0</v>
      </c>
      <c r="I21">
        <v>2816938.5</v>
      </c>
      <c r="J21">
        <v>9627.57</v>
      </c>
      <c r="K21" s="6">
        <v>2.0000000000000001E-4</v>
      </c>
      <c r="L21">
        <v>9627.75</v>
      </c>
      <c r="M21" s="6">
        <v>2.0000000000000001E-4</v>
      </c>
      <c r="N21">
        <v>2</v>
      </c>
      <c r="O21">
        <v>0</v>
      </c>
      <c r="P21">
        <v>24</v>
      </c>
      <c r="Q21">
        <v>0.43</v>
      </c>
    </row>
    <row r="22" spans="1:17" x14ac:dyDescent="0.35">
      <c r="A22" t="s">
        <v>23</v>
      </c>
      <c r="B22">
        <v>768</v>
      </c>
      <c r="C22">
        <v>16</v>
      </c>
      <c r="D22">
        <v>12</v>
      </c>
      <c r="E22">
        <v>4</v>
      </c>
      <c r="F22">
        <v>0</v>
      </c>
      <c r="G22">
        <v>4992.07</v>
      </c>
      <c r="H22">
        <v>0</v>
      </c>
      <c r="I22">
        <v>433753.77</v>
      </c>
      <c r="J22">
        <v>4826.1000000000004</v>
      </c>
      <c r="K22" s="6">
        <v>3.32E-2</v>
      </c>
      <c r="L22">
        <v>4826.34</v>
      </c>
      <c r="M22" s="6">
        <v>3.32E-2</v>
      </c>
      <c r="N22">
        <v>0</v>
      </c>
      <c r="O22">
        <v>3</v>
      </c>
      <c r="P22">
        <v>57</v>
      </c>
      <c r="Q22">
        <v>1</v>
      </c>
    </row>
    <row r="23" spans="1:17" x14ac:dyDescent="0.35">
      <c r="A23" t="s">
        <v>33</v>
      </c>
      <c r="B23">
        <v>2000</v>
      </c>
      <c r="C23">
        <v>27</v>
      </c>
      <c r="D23">
        <v>2</v>
      </c>
      <c r="E23">
        <v>4</v>
      </c>
      <c r="F23">
        <v>0</v>
      </c>
      <c r="G23">
        <v>36472.26</v>
      </c>
      <c r="H23">
        <v>0</v>
      </c>
      <c r="I23">
        <v>23091509.219999999</v>
      </c>
      <c r="J23">
        <v>36472.019999999997</v>
      </c>
      <c r="K23" s="6">
        <v>0</v>
      </c>
      <c r="L23">
        <v>36472.050000000003</v>
      </c>
      <c r="M23" s="6">
        <v>0</v>
      </c>
      <c r="N23">
        <v>131</v>
      </c>
      <c r="O23">
        <v>0</v>
      </c>
      <c r="P23">
        <v>58</v>
      </c>
      <c r="Q23">
        <v>3.15</v>
      </c>
    </row>
    <row r="24" spans="1:17" x14ac:dyDescent="0.35">
      <c r="A24" t="s">
        <v>24</v>
      </c>
      <c r="B24">
        <v>801</v>
      </c>
      <c r="C24">
        <v>20531</v>
      </c>
      <c r="D24">
        <v>5</v>
      </c>
      <c r="E24">
        <v>4</v>
      </c>
      <c r="F24">
        <v>0</v>
      </c>
      <c r="G24">
        <v>12317760.57</v>
      </c>
      <c r="H24">
        <v>0</v>
      </c>
      <c r="I24">
        <v>1448463712.51</v>
      </c>
      <c r="J24">
        <v>12036534.380000001</v>
      </c>
      <c r="K24" s="6">
        <v>2.2800000000000001E-2</v>
      </c>
      <c r="L24">
        <v>12059638.359999999</v>
      </c>
      <c r="M24" s="6">
        <v>2.1000000000000001E-2</v>
      </c>
      <c r="N24">
        <v>1</v>
      </c>
      <c r="O24">
        <v>0</v>
      </c>
      <c r="P24">
        <v>416</v>
      </c>
      <c r="Q24">
        <v>6.95</v>
      </c>
    </row>
    <row r="25" spans="1:17" x14ac:dyDescent="0.35">
      <c r="A25" t="s">
        <v>24</v>
      </c>
      <c r="B25">
        <v>801</v>
      </c>
      <c r="C25">
        <v>20531</v>
      </c>
      <c r="D25">
        <v>6</v>
      </c>
      <c r="E25">
        <v>4</v>
      </c>
      <c r="F25">
        <v>0</v>
      </c>
      <c r="G25">
        <v>11828589.119999999</v>
      </c>
      <c r="H25">
        <v>0</v>
      </c>
      <c r="I25">
        <v>1334395621.53</v>
      </c>
      <c r="J25">
        <v>11562291.949999999</v>
      </c>
      <c r="K25" s="6">
        <v>2.2499999999999999E-2</v>
      </c>
      <c r="L25">
        <v>11582231.18</v>
      </c>
      <c r="M25" s="6">
        <v>2.0799999999999999E-2</v>
      </c>
      <c r="N25">
        <v>1</v>
      </c>
      <c r="O25">
        <v>0</v>
      </c>
      <c r="P25">
        <v>279</v>
      </c>
      <c r="Q25">
        <v>4.67</v>
      </c>
    </row>
    <row r="26" spans="1:17" x14ac:dyDescent="0.35">
      <c r="A26" t="s">
        <v>11</v>
      </c>
      <c r="B26">
        <v>214</v>
      </c>
      <c r="C26">
        <v>9</v>
      </c>
      <c r="D26">
        <v>3</v>
      </c>
      <c r="E26">
        <v>4</v>
      </c>
      <c r="F26">
        <v>0</v>
      </c>
      <c r="G26">
        <v>1241.54</v>
      </c>
      <c r="H26">
        <v>0</v>
      </c>
      <c r="I26">
        <v>65796.47</v>
      </c>
      <c r="J26">
        <v>1111.3800000000001</v>
      </c>
      <c r="K26" s="6">
        <v>0.1048</v>
      </c>
      <c r="L26">
        <v>1111.3900000000001</v>
      </c>
      <c r="M26" s="6">
        <v>0.1048</v>
      </c>
      <c r="N26">
        <v>0</v>
      </c>
      <c r="O26">
        <v>0</v>
      </c>
      <c r="P26">
        <v>38</v>
      </c>
      <c r="Q26">
        <v>0.63</v>
      </c>
    </row>
    <row r="27" spans="1:17" x14ac:dyDescent="0.35">
      <c r="A27" t="s">
        <v>11</v>
      </c>
      <c r="B27">
        <v>214</v>
      </c>
      <c r="C27">
        <v>9</v>
      </c>
      <c r="D27">
        <v>6</v>
      </c>
      <c r="E27">
        <v>4</v>
      </c>
      <c r="F27">
        <v>0</v>
      </c>
      <c r="G27">
        <v>781.35</v>
      </c>
      <c r="H27">
        <v>0</v>
      </c>
      <c r="I27">
        <v>27179.85</v>
      </c>
      <c r="J27">
        <v>602.30999999999995</v>
      </c>
      <c r="K27" s="6">
        <v>0.2291</v>
      </c>
      <c r="L27">
        <v>603.64</v>
      </c>
      <c r="M27" s="6">
        <v>0.22739999999999999</v>
      </c>
      <c r="N27">
        <v>0</v>
      </c>
      <c r="O27">
        <v>0</v>
      </c>
      <c r="P27">
        <v>48</v>
      </c>
      <c r="Q27">
        <v>0.8</v>
      </c>
    </row>
    <row r="28" spans="1:17" x14ac:dyDescent="0.35">
      <c r="A28" t="s">
        <v>9</v>
      </c>
      <c r="B28">
        <v>202</v>
      </c>
      <c r="C28">
        <v>2</v>
      </c>
      <c r="D28">
        <v>6</v>
      </c>
      <c r="E28">
        <v>4</v>
      </c>
      <c r="F28">
        <v>0</v>
      </c>
      <c r="G28">
        <v>84.48</v>
      </c>
      <c r="H28">
        <v>0</v>
      </c>
      <c r="I28">
        <v>19901.580000000002</v>
      </c>
      <c r="J28">
        <v>65.77</v>
      </c>
      <c r="K28" s="6">
        <v>0.22140000000000001</v>
      </c>
      <c r="L28">
        <v>66.69</v>
      </c>
      <c r="M28" s="6">
        <v>0.21060000000000001</v>
      </c>
      <c r="N28">
        <v>0</v>
      </c>
      <c r="O28">
        <v>0</v>
      </c>
      <c r="P28">
        <v>65</v>
      </c>
      <c r="Q28">
        <v>1.08</v>
      </c>
    </row>
    <row r="29" spans="1:17" x14ac:dyDescent="0.35">
      <c r="A29" t="s">
        <v>21</v>
      </c>
      <c r="B29">
        <v>606</v>
      </c>
      <c r="C29">
        <v>3053</v>
      </c>
      <c r="D29">
        <v>2</v>
      </c>
      <c r="E29">
        <v>4</v>
      </c>
      <c r="F29">
        <v>0</v>
      </c>
      <c r="G29">
        <v>1729301.57</v>
      </c>
      <c r="H29">
        <v>0</v>
      </c>
      <c r="I29">
        <v>408062316.75</v>
      </c>
      <c r="J29">
        <v>1613857.17</v>
      </c>
      <c r="K29" s="6">
        <v>6.6799999999999998E-2</v>
      </c>
      <c r="L29">
        <v>1613874.71</v>
      </c>
      <c r="M29" s="6">
        <v>6.6699999999999995E-2</v>
      </c>
      <c r="N29">
        <v>5</v>
      </c>
      <c r="O29">
        <v>0</v>
      </c>
      <c r="P29">
        <v>28</v>
      </c>
      <c r="Q29">
        <v>0.55000000000000004</v>
      </c>
    </row>
    <row r="30" spans="1:17" x14ac:dyDescent="0.35">
      <c r="A30" t="s">
        <v>18</v>
      </c>
      <c r="B30">
        <v>522</v>
      </c>
      <c r="C30">
        <v>20</v>
      </c>
      <c r="D30">
        <v>2</v>
      </c>
      <c r="E30">
        <v>4</v>
      </c>
      <c r="F30">
        <v>0</v>
      </c>
      <c r="G30">
        <v>6383.19</v>
      </c>
      <c r="H30">
        <v>0</v>
      </c>
      <c r="I30">
        <v>1893151.11</v>
      </c>
      <c r="J30">
        <v>6374.88</v>
      </c>
      <c r="K30" s="6">
        <v>1.2999999999999999E-3</v>
      </c>
      <c r="L30">
        <v>6381.94</v>
      </c>
      <c r="M30" s="6">
        <v>2.0000000000000001E-4</v>
      </c>
      <c r="N30">
        <v>0</v>
      </c>
      <c r="O30">
        <v>0</v>
      </c>
      <c r="P30">
        <v>168</v>
      </c>
      <c r="Q30">
        <v>2.8</v>
      </c>
    </row>
    <row r="31" spans="1:17" x14ac:dyDescent="0.35">
      <c r="A31" t="s">
        <v>7</v>
      </c>
      <c r="B31">
        <v>150</v>
      </c>
      <c r="C31">
        <v>4</v>
      </c>
      <c r="D31">
        <v>2</v>
      </c>
      <c r="E31">
        <v>4</v>
      </c>
      <c r="F31">
        <v>0</v>
      </c>
      <c r="G31">
        <v>220.88</v>
      </c>
      <c r="H31">
        <v>0</v>
      </c>
      <c r="I31">
        <v>23932.41</v>
      </c>
      <c r="J31">
        <v>220.83</v>
      </c>
      <c r="K31" s="6">
        <v>2.0000000000000001E-4</v>
      </c>
      <c r="L31">
        <v>220.83</v>
      </c>
      <c r="M31" s="6">
        <v>2.0000000000000001E-4</v>
      </c>
      <c r="N31">
        <v>0</v>
      </c>
      <c r="O31">
        <v>0</v>
      </c>
      <c r="P31">
        <v>23</v>
      </c>
      <c r="Q31">
        <v>0.38</v>
      </c>
    </row>
    <row r="32" spans="1:17" x14ac:dyDescent="0.35">
      <c r="A32" t="s">
        <v>7</v>
      </c>
      <c r="B32">
        <v>150</v>
      </c>
      <c r="C32">
        <v>4</v>
      </c>
      <c r="D32">
        <v>3</v>
      </c>
      <c r="E32">
        <v>4</v>
      </c>
      <c r="F32">
        <v>0</v>
      </c>
      <c r="G32">
        <v>138.88999999999999</v>
      </c>
      <c r="H32">
        <v>0</v>
      </c>
      <c r="I32">
        <v>11693.23</v>
      </c>
      <c r="J32">
        <v>135.94999999999999</v>
      </c>
      <c r="K32" s="6">
        <v>2.12E-2</v>
      </c>
      <c r="L32">
        <v>135.96</v>
      </c>
      <c r="M32" s="6">
        <v>2.1100000000000001E-2</v>
      </c>
      <c r="N32">
        <v>0</v>
      </c>
      <c r="O32">
        <v>0</v>
      </c>
      <c r="P32">
        <v>32</v>
      </c>
      <c r="Q32">
        <v>0.53</v>
      </c>
    </row>
    <row r="33" spans="1:17" x14ac:dyDescent="0.35">
      <c r="A33" t="s">
        <v>7</v>
      </c>
      <c r="B33">
        <v>150</v>
      </c>
      <c r="C33">
        <v>4</v>
      </c>
      <c r="D33">
        <v>4</v>
      </c>
      <c r="E33">
        <v>4</v>
      </c>
      <c r="F33">
        <v>0</v>
      </c>
      <c r="G33">
        <v>113.33</v>
      </c>
      <c r="H33">
        <v>0</v>
      </c>
      <c r="I33">
        <v>10988.6</v>
      </c>
      <c r="J33">
        <v>100.23</v>
      </c>
      <c r="K33" s="6">
        <v>0.11559999999999999</v>
      </c>
      <c r="L33">
        <v>100.25</v>
      </c>
      <c r="M33" s="6">
        <v>0.1154</v>
      </c>
      <c r="N33">
        <v>0</v>
      </c>
      <c r="O33">
        <v>0</v>
      </c>
      <c r="P33">
        <v>39</v>
      </c>
      <c r="Q33">
        <v>0.65</v>
      </c>
    </row>
    <row r="34" spans="1:17" x14ac:dyDescent="0.35">
      <c r="A34" t="s">
        <v>35</v>
      </c>
      <c r="B34">
        <v>2400</v>
      </c>
      <c r="C34">
        <v>1024</v>
      </c>
      <c r="D34">
        <v>3</v>
      </c>
      <c r="E34">
        <v>4</v>
      </c>
      <c r="F34">
        <v>0</v>
      </c>
      <c r="G34">
        <v>1693905.94</v>
      </c>
      <c r="H34">
        <v>0</v>
      </c>
      <c r="I34">
        <v>880094891.28999996</v>
      </c>
      <c r="J34">
        <v>1693088.72</v>
      </c>
      <c r="K34" s="6">
        <v>5.0000000000000001E-4</v>
      </c>
      <c r="L34">
        <v>1693186.13</v>
      </c>
      <c r="M34" s="6">
        <v>4.0000000000000002E-4</v>
      </c>
      <c r="N34">
        <v>135</v>
      </c>
      <c r="O34">
        <v>0</v>
      </c>
      <c r="P34">
        <v>1509</v>
      </c>
      <c r="Q34">
        <v>27.4</v>
      </c>
    </row>
    <row r="35" spans="1:17" x14ac:dyDescent="0.35">
      <c r="A35" t="s">
        <v>35</v>
      </c>
      <c r="B35">
        <v>2400</v>
      </c>
      <c r="C35">
        <v>1024</v>
      </c>
      <c r="D35">
        <v>4</v>
      </c>
      <c r="E35">
        <v>4</v>
      </c>
      <c r="F35">
        <v>0</v>
      </c>
      <c r="G35">
        <v>1578474.98</v>
      </c>
      <c r="H35">
        <v>0</v>
      </c>
      <c r="I35">
        <v>665184323.71000004</v>
      </c>
      <c r="J35">
        <v>1576016.68</v>
      </c>
      <c r="K35" s="6">
        <v>1.6000000000000001E-3</v>
      </c>
      <c r="L35">
        <v>1577603.94</v>
      </c>
      <c r="M35" s="6">
        <v>5.9999999999999995E-4</v>
      </c>
      <c r="N35">
        <v>85</v>
      </c>
      <c r="O35">
        <v>0</v>
      </c>
      <c r="P35">
        <v>3359</v>
      </c>
      <c r="Q35">
        <v>57.4</v>
      </c>
    </row>
    <row r="36" spans="1:17" x14ac:dyDescent="0.35">
      <c r="A36" t="s">
        <v>30</v>
      </c>
      <c r="B36">
        <v>1353</v>
      </c>
      <c r="C36">
        <v>9</v>
      </c>
      <c r="D36">
        <v>9</v>
      </c>
      <c r="E36">
        <v>4</v>
      </c>
      <c r="F36">
        <v>0</v>
      </c>
      <c r="G36">
        <v>5834.61</v>
      </c>
      <c r="H36">
        <v>0</v>
      </c>
      <c r="I36">
        <v>758324.14</v>
      </c>
      <c r="J36">
        <v>5184.4399999999996</v>
      </c>
      <c r="K36" s="6">
        <v>0.1114</v>
      </c>
      <c r="L36">
        <v>5279.86</v>
      </c>
      <c r="M36" s="6">
        <v>9.5100000000000004E-2</v>
      </c>
      <c r="N36">
        <v>2</v>
      </c>
      <c r="O36">
        <v>1</v>
      </c>
      <c r="P36">
        <v>481</v>
      </c>
      <c r="Q36">
        <v>8.07</v>
      </c>
    </row>
    <row r="37" spans="1:17" x14ac:dyDescent="0.35">
      <c r="A37" t="s">
        <v>29</v>
      </c>
      <c r="B37">
        <v>1096</v>
      </c>
      <c r="C37">
        <v>24</v>
      </c>
      <c r="D37">
        <v>2</v>
      </c>
      <c r="E37">
        <v>4</v>
      </c>
      <c r="F37">
        <v>0</v>
      </c>
      <c r="G37">
        <v>14818.59</v>
      </c>
      <c r="H37">
        <v>0</v>
      </c>
      <c r="I37">
        <v>6498147.8799999999</v>
      </c>
      <c r="J37">
        <v>14808.91</v>
      </c>
      <c r="K37" s="6">
        <v>6.9999999999999999E-4</v>
      </c>
      <c r="L37">
        <v>14813.63</v>
      </c>
      <c r="M37" s="6">
        <v>2.9999999999999997E-4</v>
      </c>
      <c r="N37">
        <v>29</v>
      </c>
      <c r="O37">
        <v>0</v>
      </c>
      <c r="P37">
        <v>442</v>
      </c>
      <c r="Q37">
        <v>7.85</v>
      </c>
    </row>
    <row r="38" spans="1:17" x14ac:dyDescent="0.35">
      <c r="A38" t="s">
        <v>15</v>
      </c>
      <c r="B38">
        <v>414</v>
      </c>
      <c r="C38">
        <v>5</v>
      </c>
      <c r="D38">
        <v>3</v>
      </c>
      <c r="E38">
        <v>4</v>
      </c>
      <c r="F38">
        <v>0</v>
      </c>
      <c r="G38">
        <v>993.93</v>
      </c>
      <c r="H38">
        <v>0</v>
      </c>
      <c r="I38">
        <v>150492.67000000001</v>
      </c>
      <c r="J38">
        <v>951.85</v>
      </c>
      <c r="K38" s="6">
        <v>4.2299999999999997E-2</v>
      </c>
      <c r="L38">
        <v>956.39</v>
      </c>
      <c r="M38" s="6">
        <v>3.78E-2</v>
      </c>
      <c r="N38">
        <v>0</v>
      </c>
      <c r="O38">
        <v>0</v>
      </c>
      <c r="P38">
        <v>100</v>
      </c>
      <c r="Q38">
        <v>1.67</v>
      </c>
    </row>
    <row r="39" spans="1:17" x14ac:dyDescent="0.35">
      <c r="A39" t="s">
        <v>15</v>
      </c>
      <c r="B39">
        <v>414</v>
      </c>
      <c r="C39">
        <v>5</v>
      </c>
      <c r="D39">
        <v>5</v>
      </c>
      <c r="E39">
        <v>4</v>
      </c>
      <c r="F39">
        <v>0</v>
      </c>
      <c r="G39">
        <v>605.54</v>
      </c>
      <c r="H39">
        <v>0</v>
      </c>
      <c r="I39">
        <v>73702.509999999995</v>
      </c>
      <c r="J39">
        <v>591.55999999999995</v>
      </c>
      <c r="K39" s="6">
        <v>2.3099999999999999E-2</v>
      </c>
      <c r="L39">
        <v>595.58000000000004</v>
      </c>
      <c r="M39" s="6">
        <v>1.6500000000000001E-2</v>
      </c>
      <c r="N39">
        <v>0</v>
      </c>
      <c r="O39">
        <v>0</v>
      </c>
      <c r="P39">
        <v>99</v>
      </c>
      <c r="Q39">
        <v>1.65</v>
      </c>
    </row>
    <row r="40" spans="1:17" x14ac:dyDescent="0.35">
      <c r="A40" t="s">
        <v>37</v>
      </c>
      <c r="B40">
        <v>3810</v>
      </c>
      <c r="C40">
        <v>7</v>
      </c>
      <c r="D40">
        <v>2</v>
      </c>
      <c r="E40">
        <v>4</v>
      </c>
      <c r="F40">
        <v>0</v>
      </c>
      <c r="G40">
        <v>13925.84</v>
      </c>
      <c r="H40">
        <v>0</v>
      </c>
      <c r="I40">
        <v>33866015.460000001</v>
      </c>
      <c r="J40">
        <v>13713.18</v>
      </c>
      <c r="K40" s="6">
        <v>1.5299999999999999E-2</v>
      </c>
      <c r="L40">
        <v>13924.67</v>
      </c>
      <c r="M40" s="6">
        <v>1E-4</v>
      </c>
      <c r="N40">
        <v>1262</v>
      </c>
      <c r="O40">
        <v>0</v>
      </c>
      <c r="P40">
        <v>10366</v>
      </c>
      <c r="Q40">
        <v>193.8</v>
      </c>
    </row>
    <row r="41" spans="1:17" x14ac:dyDescent="0.35">
      <c r="A41" t="s">
        <v>5</v>
      </c>
      <c r="B41">
        <v>75</v>
      </c>
      <c r="C41">
        <v>2</v>
      </c>
      <c r="D41">
        <v>4</v>
      </c>
      <c r="E41">
        <v>4</v>
      </c>
      <c r="F41">
        <v>0</v>
      </c>
      <c r="G41">
        <v>10.09</v>
      </c>
      <c r="H41">
        <v>0</v>
      </c>
      <c r="I41">
        <v>1259.95</v>
      </c>
      <c r="J41">
        <v>10</v>
      </c>
      <c r="K41" s="6">
        <v>8.6E-3</v>
      </c>
      <c r="L41">
        <v>10</v>
      </c>
      <c r="M41" s="6">
        <v>8.3000000000000001E-3</v>
      </c>
      <c r="N41">
        <v>0</v>
      </c>
      <c r="O41">
        <v>0</v>
      </c>
      <c r="P41">
        <v>20</v>
      </c>
      <c r="Q41">
        <v>0.33</v>
      </c>
    </row>
    <row r="42" spans="1:17" x14ac:dyDescent="0.35">
      <c r="A42" t="s">
        <v>25</v>
      </c>
      <c r="B42">
        <v>810</v>
      </c>
      <c r="C42">
        <v>106</v>
      </c>
      <c r="D42">
        <v>2</v>
      </c>
      <c r="E42">
        <v>4</v>
      </c>
      <c r="F42">
        <v>0</v>
      </c>
      <c r="G42">
        <v>48769.97</v>
      </c>
      <c r="H42">
        <v>0</v>
      </c>
      <c r="I42">
        <v>14284401.710000001</v>
      </c>
      <c r="J42">
        <v>48723.040000000001</v>
      </c>
      <c r="K42" s="6">
        <v>1E-3</v>
      </c>
      <c r="L42">
        <v>48732.79</v>
      </c>
      <c r="M42" s="6">
        <v>8.0000000000000004E-4</v>
      </c>
      <c r="N42">
        <v>11</v>
      </c>
      <c r="O42">
        <v>0</v>
      </c>
      <c r="P42">
        <v>331</v>
      </c>
      <c r="Q42">
        <v>5.7</v>
      </c>
    </row>
    <row r="43" spans="1:17" x14ac:dyDescent="0.35">
      <c r="A43" t="s">
        <v>25</v>
      </c>
      <c r="B43">
        <v>810</v>
      </c>
      <c r="C43">
        <v>106</v>
      </c>
      <c r="D43">
        <v>3</v>
      </c>
      <c r="E43">
        <v>4</v>
      </c>
      <c r="F43">
        <v>0</v>
      </c>
      <c r="G43">
        <v>37348.949999999997</v>
      </c>
      <c r="H43">
        <v>0</v>
      </c>
      <c r="I43">
        <v>6906840.71</v>
      </c>
      <c r="J43">
        <v>37293.72</v>
      </c>
      <c r="K43" s="6">
        <v>1.5E-3</v>
      </c>
      <c r="L43">
        <v>37301.86</v>
      </c>
      <c r="M43" s="6">
        <v>1.2999999999999999E-3</v>
      </c>
      <c r="N43">
        <v>2</v>
      </c>
      <c r="O43">
        <v>0</v>
      </c>
      <c r="P43">
        <v>178</v>
      </c>
      <c r="Q43">
        <v>3</v>
      </c>
    </row>
    <row r="44" spans="1:17" x14ac:dyDescent="0.35">
      <c r="A44" t="s">
        <v>25</v>
      </c>
      <c r="B44">
        <v>810</v>
      </c>
      <c r="C44">
        <v>106</v>
      </c>
      <c r="D44">
        <v>5</v>
      </c>
      <c r="E44">
        <v>4</v>
      </c>
      <c r="F44">
        <v>0</v>
      </c>
      <c r="G44">
        <v>33853.72</v>
      </c>
      <c r="H44">
        <v>0</v>
      </c>
      <c r="I44">
        <v>4020355.54</v>
      </c>
      <c r="J44">
        <v>33347.14</v>
      </c>
      <c r="K44" s="6">
        <v>1.4999999999999999E-2</v>
      </c>
      <c r="L44">
        <v>33400.35</v>
      </c>
      <c r="M44" s="6">
        <v>1.34E-2</v>
      </c>
      <c r="N44">
        <v>0</v>
      </c>
      <c r="O44">
        <v>0</v>
      </c>
      <c r="P44">
        <v>190</v>
      </c>
      <c r="Q44">
        <v>3.17</v>
      </c>
    </row>
    <row r="45" spans="1:17" x14ac:dyDescent="0.35">
      <c r="A45" t="s">
        <v>10</v>
      </c>
      <c r="B45">
        <v>210</v>
      </c>
      <c r="C45">
        <v>7</v>
      </c>
      <c r="D45">
        <v>2</v>
      </c>
      <c r="E45">
        <v>4</v>
      </c>
      <c r="F45">
        <v>0</v>
      </c>
      <c r="G45">
        <v>656.03</v>
      </c>
      <c r="H45">
        <v>0</v>
      </c>
      <c r="I45">
        <v>45904.56</v>
      </c>
      <c r="J45">
        <v>654.57000000000005</v>
      </c>
      <c r="K45" s="6">
        <v>2.2000000000000001E-3</v>
      </c>
      <c r="L45">
        <v>654.86</v>
      </c>
      <c r="M45" s="6">
        <v>1.8E-3</v>
      </c>
      <c r="N45">
        <v>0</v>
      </c>
      <c r="O45">
        <v>0</v>
      </c>
      <c r="P45">
        <v>53</v>
      </c>
      <c r="Q45">
        <v>0.88</v>
      </c>
    </row>
    <row r="46" spans="1:17" x14ac:dyDescent="0.35">
      <c r="A46" t="s">
        <v>10</v>
      </c>
      <c r="B46">
        <v>210</v>
      </c>
      <c r="C46">
        <v>7</v>
      </c>
      <c r="D46">
        <v>3</v>
      </c>
      <c r="E46">
        <v>4</v>
      </c>
      <c r="F46">
        <v>0</v>
      </c>
      <c r="G46">
        <v>428.76</v>
      </c>
      <c r="H46">
        <v>0</v>
      </c>
      <c r="I46">
        <v>24807.439999999999</v>
      </c>
      <c r="J46">
        <v>419.06</v>
      </c>
      <c r="K46" s="6">
        <v>2.2599999999999999E-2</v>
      </c>
      <c r="L46">
        <v>419.06</v>
      </c>
      <c r="M46" s="6">
        <v>2.2599999999999999E-2</v>
      </c>
      <c r="N46">
        <v>0</v>
      </c>
      <c r="O46">
        <v>0</v>
      </c>
      <c r="P46">
        <v>36</v>
      </c>
      <c r="Q46">
        <v>0.6</v>
      </c>
    </row>
    <row r="47" spans="1:17" x14ac:dyDescent="0.35">
      <c r="A47" t="s">
        <v>22</v>
      </c>
      <c r="B47">
        <v>613</v>
      </c>
      <c r="C47">
        <v>235</v>
      </c>
      <c r="D47">
        <v>2</v>
      </c>
      <c r="E47">
        <v>4</v>
      </c>
      <c r="F47">
        <v>0</v>
      </c>
      <c r="G47">
        <v>88461.31</v>
      </c>
      <c r="H47">
        <v>0</v>
      </c>
      <c r="I47">
        <v>29097409.600000001</v>
      </c>
      <c r="J47">
        <v>87389.42</v>
      </c>
      <c r="K47" s="6">
        <v>1.21E-2</v>
      </c>
      <c r="L47">
        <v>87530.880000000005</v>
      </c>
      <c r="M47" s="6">
        <v>1.0500000000000001E-2</v>
      </c>
      <c r="N47">
        <v>4</v>
      </c>
      <c r="O47">
        <v>0</v>
      </c>
      <c r="P47">
        <v>200</v>
      </c>
      <c r="Q47">
        <v>3.4</v>
      </c>
    </row>
    <row r="48" spans="1:17" x14ac:dyDescent="0.35">
      <c r="A48" t="s">
        <v>26</v>
      </c>
      <c r="B48">
        <v>846</v>
      </c>
      <c r="C48">
        <v>18</v>
      </c>
      <c r="D48">
        <v>2</v>
      </c>
      <c r="E48">
        <v>4</v>
      </c>
      <c r="F48">
        <v>0</v>
      </c>
      <c r="G48">
        <v>8958.66</v>
      </c>
      <c r="H48">
        <v>0</v>
      </c>
      <c r="I48">
        <v>2108350.65</v>
      </c>
      <c r="J48">
        <v>8953.4500000000007</v>
      </c>
      <c r="K48" s="6">
        <v>5.9999999999999995E-4</v>
      </c>
      <c r="L48">
        <v>8956.42</v>
      </c>
      <c r="M48" s="6">
        <v>2.9999999999999997E-4</v>
      </c>
      <c r="N48">
        <v>7</v>
      </c>
      <c r="O48">
        <v>0</v>
      </c>
      <c r="P48">
        <v>268</v>
      </c>
      <c r="Q48">
        <v>4.58</v>
      </c>
    </row>
    <row r="49" spans="1:17" x14ac:dyDescent="0.35">
      <c r="A49" t="s">
        <v>6</v>
      </c>
      <c r="B49">
        <v>126</v>
      </c>
      <c r="C49">
        <v>310</v>
      </c>
      <c r="D49">
        <v>2</v>
      </c>
      <c r="E49">
        <v>4</v>
      </c>
      <c r="F49">
        <v>0</v>
      </c>
      <c r="G49">
        <v>29233.85</v>
      </c>
      <c r="H49">
        <v>0</v>
      </c>
      <c r="I49">
        <v>1327624.3899999999</v>
      </c>
      <c r="J49">
        <v>23259.74</v>
      </c>
      <c r="K49" s="6">
        <v>0.2044</v>
      </c>
      <c r="L49">
        <v>23260.080000000002</v>
      </c>
      <c r="M49" s="6">
        <v>0.20430000000000001</v>
      </c>
      <c r="N49">
        <v>0</v>
      </c>
      <c r="O49">
        <v>0</v>
      </c>
      <c r="P49">
        <v>25</v>
      </c>
      <c r="Q49">
        <v>0.42</v>
      </c>
    </row>
    <row r="50" spans="1:17" x14ac:dyDescent="0.35">
      <c r="A50" t="s">
        <v>6</v>
      </c>
      <c r="B50">
        <v>126</v>
      </c>
      <c r="C50">
        <v>310</v>
      </c>
      <c r="D50">
        <v>9</v>
      </c>
      <c r="E50">
        <v>4</v>
      </c>
      <c r="F50">
        <v>0</v>
      </c>
      <c r="G50">
        <v>12642.87</v>
      </c>
      <c r="H50">
        <v>0</v>
      </c>
      <c r="I50">
        <v>222366.51</v>
      </c>
      <c r="J50">
        <v>7650.8</v>
      </c>
      <c r="K50" s="6">
        <v>0.39489999999999997</v>
      </c>
      <c r="L50">
        <v>7657.77</v>
      </c>
      <c r="M50" s="6">
        <v>0.39429999999999998</v>
      </c>
      <c r="N50">
        <v>0</v>
      </c>
      <c r="O50">
        <v>0</v>
      </c>
      <c r="P50">
        <v>41</v>
      </c>
      <c r="Q50">
        <v>0.68</v>
      </c>
    </row>
    <row r="51" spans="1:17" x14ac:dyDescent="0.35">
      <c r="A51" t="s">
        <v>28</v>
      </c>
      <c r="B51">
        <v>1000</v>
      </c>
      <c r="C51">
        <v>152</v>
      </c>
      <c r="D51">
        <v>2</v>
      </c>
      <c r="E51">
        <v>4</v>
      </c>
      <c r="F51">
        <v>0</v>
      </c>
      <c r="G51">
        <v>61216.27</v>
      </c>
      <c r="H51">
        <v>0</v>
      </c>
      <c r="I51">
        <v>21091394.25</v>
      </c>
      <c r="J51">
        <v>61201.77</v>
      </c>
      <c r="K51" s="6">
        <v>2.0000000000000001E-4</v>
      </c>
      <c r="L51">
        <v>61201.85</v>
      </c>
      <c r="M51" s="6">
        <v>2.0000000000000001E-4</v>
      </c>
      <c r="N51">
        <v>15</v>
      </c>
      <c r="O51">
        <v>0</v>
      </c>
      <c r="P51">
        <v>58</v>
      </c>
      <c r="Q51">
        <v>1.22</v>
      </c>
    </row>
    <row r="52" spans="1:17" x14ac:dyDescent="0.35">
      <c r="A52" t="s">
        <v>28</v>
      </c>
      <c r="B52">
        <v>1000</v>
      </c>
      <c r="C52">
        <v>152</v>
      </c>
      <c r="D52">
        <v>4</v>
      </c>
      <c r="E52">
        <v>4</v>
      </c>
      <c r="F52">
        <v>0</v>
      </c>
      <c r="G52">
        <v>42979.32</v>
      </c>
      <c r="H52">
        <v>0</v>
      </c>
      <c r="I52">
        <v>12495393.85</v>
      </c>
      <c r="J52">
        <v>42875.83</v>
      </c>
      <c r="K52" s="6">
        <v>2.3999999999999998E-3</v>
      </c>
      <c r="L52">
        <v>42924.49</v>
      </c>
      <c r="M52" s="6">
        <v>1.2999999999999999E-3</v>
      </c>
      <c r="N52">
        <v>5</v>
      </c>
      <c r="O52">
        <v>0</v>
      </c>
      <c r="P52">
        <v>206</v>
      </c>
      <c r="Q52">
        <v>3.52</v>
      </c>
    </row>
    <row r="53" spans="1:17" x14ac:dyDescent="0.35">
      <c r="A53" t="s">
        <v>19</v>
      </c>
      <c r="B53">
        <v>569</v>
      </c>
      <c r="C53">
        <v>30</v>
      </c>
      <c r="D53">
        <v>2</v>
      </c>
      <c r="E53">
        <v>4</v>
      </c>
      <c r="F53">
        <v>0</v>
      </c>
      <c r="G53">
        <v>11577.53</v>
      </c>
      <c r="H53">
        <v>0</v>
      </c>
      <c r="I53">
        <v>4368308.22</v>
      </c>
      <c r="J53">
        <v>11524.99</v>
      </c>
      <c r="K53" s="6">
        <v>4.4999999999999997E-3</v>
      </c>
      <c r="L53">
        <v>11545.25</v>
      </c>
      <c r="M53" s="6">
        <v>2.8E-3</v>
      </c>
      <c r="N53">
        <v>2</v>
      </c>
      <c r="O53">
        <v>0</v>
      </c>
      <c r="P53">
        <v>136</v>
      </c>
      <c r="Q53">
        <v>2.2999999999999998</v>
      </c>
    </row>
    <row r="54" spans="1:17" x14ac:dyDescent="0.35">
      <c r="A54" t="s">
        <v>19</v>
      </c>
      <c r="B54">
        <v>569</v>
      </c>
      <c r="C54">
        <v>30</v>
      </c>
      <c r="D54">
        <v>5</v>
      </c>
      <c r="E54">
        <v>4</v>
      </c>
      <c r="F54">
        <v>0</v>
      </c>
      <c r="G54">
        <v>8805.31</v>
      </c>
      <c r="H54">
        <v>0</v>
      </c>
      <c r="I54">
        <v>1911352.03</v>
      </c>
      <c r="J54">
        <v>7760.24</v>
      </c>
      <c r="K54" s="6">
        <v>0.1187</v>
      </c>
      <c r="L54">
        <v>7890.75</v>
      </c>
      <c r="M54" s="6">
        <v>0.10390000000000001</v>
      </c>
      <c r="N54">
        <v>0</v>
      </c>
      <c r="O54">
        <v>0</v>
      </c>
      <c r="P54">
        <v>91</v>
      </c>
      <c r="Q54">
        <v>1.52</v>
      </c>
    </row>
    <row r="55" spans="1:17" x14ac:dyDescent="0.35">
      <c r="A55" t="s">
        <v>16</v>
      </c>
      <c r="B55">
        <v>440</v>
      </c>
      <c r="C55">
        <v>11</v>
      </c>
      <c r="D55">
        <v>5</v>
      </c>
      <c r="E55">
        <v>4</v>
      </c>
      <c r="F55">
        <v>0</v>
      </c>
      <c r="G55">
        <v>2074.2800000000002</v>
      </c>
      <c r="H55">
        <v>0</v>
      </c>
      <c r="I55">
        <v>154827.67000000001</v>
      </c>
      <c r="J55">
        <v>1702.9</v>
      </c>
      <c r="K55" s="6">
        <v>0.17899999999999999</v>
      </c>
      <c r="L55">
        <v>1705.99</v>
      </c>
      <c r="M55" s="6">
        <v>0.17760000000000001</v>
      </c>
      <c r="N55">
        <v>0</v>
      </c>
      <c r="O55">
        <v>0</v>
      </c>
      <c r="P55">
        <v>62</v>
      </c>
      <c r="Q55">
        <v>1.03</v>
      </c>
    </row>
    <row r="56" spans="1:17" x14ac:dyDescent="0.35">
      <c r="A56" t="s">
        <v>16</v>
      </c>
      <c r="B56">
        <v>440</v>
      </c>
      <c r="C56">
        <v>11</v>
      </c>
      <c r="D56">
        <v>6</v>
      </c>
      <c r="E56">
        <v>4</v>
      </c>
      <c r="F56">
        <v>0</v>
      </c>
      <c r="G56">
        <v>1760.6</v>
      </c>
      <c r="H56">
        <v>0</v>
      </c>
      <c r="I56">
        <v>157570.21</v>
      </c>
      <c r="J56">
        <v>1364.76</v>
      </c>
      <c r="K56" s="6">
        <v>0.2248</v>
      </c>
      <c r="L56">
        <v>1365.74</v>
      </c>
      <c r="M56" s="6">
        <v>0.2243</v>
      </c>
      <c r="N56">
        <v>0</v>
      </c>
      <c r="O56">
        <v>0</v>
      </c>
      <c r="P56">
        <v>70</v>
      </c>
      <c r="Q56">
        <v>1.17</v>
      </c>
    </row>
    <row r="57" spans="1:17" x14ac:dyDescent="0.35">
      <c r="A57" t="s">
        <v>34</v>
      </c>
      <c r="B57">
        <v>2000</v>
      </c>
      <c r="C57">
        <v>7</v>
      </c>
      <c r="D57">
        <v>5</v>
      </c>
      <c r="E57">
        <v>4</v>
      </c>
      <c r="F57">
        <v>0</v>
      </c>
      <c r="G57">
        <v>5123.07</v>
      </c>
      <c r="H57">
        <v>0</v>
      </c>
      <c r="I57">
        <v>1905553.15</v>
      </c>
      <c r="J57">
        <v>4898.07</v>
      </c>
      <c r="K57" s="6">
        <v>4.3900000000000002E-2</v>
      </c>
      <c r="L57">
        <v>4976.4399999999996</v>
      </c>
      <c r="M57" s="6">
        <v>2.86E-2</v>
      </c>
      <c r="N57">
        <v>21</v>
      </c>
      <c r="O57">
        <v>0</v>
      </c>
      <c r="P57">
        <v>1278</v>
      </c>
      <c r="Q57">
        <v>21.65</v>
      </c>
    </row>
    <row r="58" spans="1:17" x14ac:dyDescent="0.35">
      <c r="A58" t="s">
        <v>8</v>
      </c>
      <c r="B58">
        <v>178</v>
      </c>
      <c r="C58">
        <v>13</v>
      </c>
      <c r="D58">
        <v>2</v>
      </c>
      <c r="E58">
        <v>4</v>
      </c>
      <c r="F58">
        <v>0</v>
      </c>
      <c r="G58">
        <v>1649.69</v>
      </c>
      <c r="H58">
        <v>0</v>
      </c>
      <c r="I58">
        <v>101215.21</v>
      </c>
      <c r="J58">
        <v>1627.76</v>
      </c>
      <c r="K58" s="6">
        <v>1.3299999999999999E-2</v>
      </c>
      <c r="L58">
        <v>1627.77</v>
      </c>
      <c r="M58" s="6">
        <v>1.3299999999999999E-2</v>
      </c>
      <c r="N58">
        <v>0</v>
      </c>
      <c r="O58">
        <v>0</v>
      </c>
      <c r="P58">
        <v>35</v>
      </c>
      <c r="Q58">
        <v>0.57999999999999996</v>
      </c>
    </row>
    <row r="59" spans="1:17" x14ac:dyDescent="0.35">
      <c r="A59" t="s">
        <v>8</v>
      </c>
      <c r="B59">
        <v>178</v>
      </c>
      <c r="C59">
        <v>13</v>
      </c>
      <c r="D59">
        <v>7</v>
      </c>
      <c r="E59">
        <v>4</v>
      </c>
      <c r="F59">
        <v>0</v>
      </c>
      <c r="G59">
        <v>1002.03</v>
      </c>
      <c r="H59">
        <v>0</v>
      </c>
      <c r="I59">
        <v>33148.68</v>
      </c>
      <c r="J59">
        <v>814.45</v>
      </c>
      <c r="K59" s="6">
        <v>0.18720000000000001</v>
      </c>
      <c r="L59">
        <v>818.33</v>
      </c>
      <c r="M59" s="6">
        <v>0.18329999999999999</v>
      </c>
      <c r="N59">
        <v>0</v>
      </c>
      <c r="O59">
        <v>0</v>
      </c>
      <c r="P59">
        <v>52</v>
      </c>
      <c r="Q59">
        <v>0.87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E30A-F2D4-4448-9E5D-21189A16AF81}">
  <dimension ref="A1:Q35"/>
  <sheetViews>
    <sheetView topLeftCell="A7" workbookViewId="0">
      <selection activeCell="A16" sqref="A16:XFD16"/>
    </sheetView>
  </sheetViews>
  <sheetFormatPr defaultRowHeight="14.5" x14ac:dyDescent="0.35"/>
  <cols>
    <col min="1" max="1" width="11.08984375" bestFit="1" customWidth="1"/>
    <col min="2" max="2" width="8.36328125" bestFit="1" customWidth="1"/>
    <col min="3" max="3" width="10.36328125" bestFit="1" customWidth="1"/>
    <col min="4" max="4" width="9.81640625" bestFit="1" customWidth="1"/>
    <col min="5" max="5" width="11.26953125" bestFit="1" customWidth="1"/>
    <col min="6" max="6" width="11.36328125" bestFit="1" customWidth="1"/>
    <col min="7" max="7" width="14.81640625" bestFit="1" customWidth="1"/>
    <col min="8" max="8" width="10" bestFit="1" customWidth="1"/>
    <col min="9" max="10" width="11.81640625" bestFit="1" customWidth="1"/>
    <col min="11" max="11" width="18.54296875" bestFit="1" customWidth="1"/>
    <col min="12" max="12" width="19" bestFit="1" customWidth="1"/>
    <col min="13" max="13" width="20.08984375" bestFit="1" customWidth="1"/>
    <col min="14" max="14" width="10.90625" bestFit="1" customWidth="1"/>
    <col min="15" max="15" width="13.1796875" bestFit="1" customWidth="1"/>
    <col min="16" max="16" width="11.453125" bestFit="1" customWidth="1"/>
    <col min="17" max="17" width="12.26953125" bestFit="1" customWidth="1"/>
  </cols>
  <sheetData>
    <row r="1" spans="1:17" x14ac:dyDescent="0.35">
      <c r="A1" s="1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4" t="s">
        <v>77</v>
      </c>
      <c r="J1" s="2" t="s">
        <v>78</v>
      </c>
      <c r="K1" s="5" t="s">
        <v>79</v>
      </c>
      <c r="L1" s="2" t="s">
        <v>80</v>
      </c>
      <c r="M1" s="5" t="s">
        <v>85</v>
      </c>
      <c r="N1" s="2" t="s">
        <v>81</v>
      </c>
      <c r="O1" s="2" t="s">
        <v>82</v>
      </c>
      <c r="P1" s="2" t="s">
        <v>83</v>
      </c>
      <c r="Q1" s="3" t="s">
        <v>84</v>
      </c>
    </row>
    <row r="2" spans="1:17" x14ac:dyDescent="0.35">
      <c r="A2" t="s">
        <v>38</v>
      </c>
      <c r="B2">
        <v>4177</v>
      </c>
      <c r="C2">
        <v>10</v>
      </c>
      <c r="D2">
        <v>3</v>
      </c>
      <c r="E2">
        <v>3</v>
      </c>
      <c r="F2">
        <v>0</v>
      </c>
      <c r="G2">
        <v>16959.419999999998</v>
      </c>
      <c r="H2" s="7">
        <v>0</v>
      </c>
      <c r="I2">
        <v>23704176.940000001</v>
      </c>
      <c r="J2">
        <v>15515.09</v>
      </c>
      <c r="K2" s="7">
        <v>8.5199999999999998E-2</v>
      </c>
      <c r="L2">
        <v>16348.25</v>
      </c>
      <c r="M2" s="7">
        <v>3.5999999999999997E-2</v>
      </c>
      <c r="N2">
        <v>170</v>
      </c>
      <c r="O2">
        <v>0</v>
      </c>
      <c r="P2">
        <v>7207</v>
      </c>
      <c r="Q2">
        <v>122.95</v>
      </c>
    </row>
    <row r="3" spans="1:17" x14ac:dyDescent="0.35">
      <c r="A3" t="s">
        <v>13</v>
      </c>
      <c r="B3">
        <v>329</v>
      </c>
      <c r="C3">
        <v>12</v>
      </c>
      <c r="D3">
        <v>2</v>
      </c>
      <c r="E3">
        <v>3</v>
      </c>
      <c r="F3">
        <v>0</v>
      </c>
      <c r="G3">
        <v>2342.42</v>
      </c>
      <c r="H3" s="7">
        <v>0</v>
      </c>
      <c r="I3">
        <v>373161.77</v>
      </c>
      <c r="J3">
        <v>2341.06</v>
      </c>
      <c r="K3" s="7">
        <v>5.9999999999999995E-4</v>
      </c>
      <c r="L3">
        <v>2341.08</v>
      </c>
      <c r="M3" s="7">
        <v>5.9999999999999995E-4</v>
      </c>
      <c r="N3">
        <v>0</v>
      </c>
      <c r="O3">
        <v>0</v>
      </c>
      <c r="P3">
        <v>4</v>
      </c>
      <c r="Q3">
        <v>7.0000000000000007E-2</v>
      </c>
    </row>
    <row r="4" spans="1:17" x14ac:dyDescent="0.35">
      <c r="A4" t="s">
        <v>13</v>
      </c>
      <c r="B4">
        <v>329</v>
      </c>
      <c r="C4">
        <v>12</v>
      </c>
      <c r="D4">
        <v>6</v>
      </c>
      <c r="E4">
        <v>3</v>
      </c>
      <c r="F4">
        <v>0</v>
      </c>
      <c r="G4">
        <v>1389.35</v>
      </c>
      <c r="H4" s="7">
        <v>0</v>
      </c>
      <c r="I4">
        <v>100162.21</v>
      </c>
      <c r="J4">
        <v>1328.29</v>
      </c>
      <c r="K4" s="7">
        <v>4.3999999999999997E-2</v>
      </c>
      <c r="L4">
        <v>1339.3</v>
      </c>
      <c r="M4" s="7">
        <v>3.5999999999999997E-2</v>
      </c>
      <c r="N4">
        <v>0</v>
      </c>
      <c r="O4">
        <v>0</v>
      </c>
      <c r="P4">
        <v>10</v>
      </c>
      <c r="Q4">
        <v>0.17</v>
      </c>
    </row>
    <row r="5" spans="1:17" x14ac:dyDescent="0.35">
      <c r="A5" t="s">
        <v>36</v>
      </c>
      <c r="B5">
        <v>3279</v>
      </c>
      <c r="C5">
        <v>1558</v>
      </c>
      <c r="D5">
        <v>2</v>
      </c>
      <c r="E5">
        <v>3</v>
      </c>
      <c r="F5">
        <v>0</v>
      </c>
      <c r="G5">
        <v>5002307.45</v>
      </c>
      <c r="H5" s="7">
        <v>0</v>
      </c>
      <c r="I5">
        <v>11447645889.73</v>
      </c>
      <c r="J5">
        <v>4999097.1500000004</v>
      </c>
      <c r="K5" s="7">
        <v>5.9999999999999995E-4</v>
      </c>
      <c r="L5">
        <v>4999193.88</v>
      </c>
      <c r="M5" s="7">
        <v>5.9999999999999995E-4</v>
      </c>
      <c r="N5">
        <v>16100</v>
      </c>
      <c r="O5">
        <v>0</v>
      </c>
      <c r="P5">
        <v>8297</v>
      </c>
      <c r="Q5">
        <v>406.62</v>
      </c>
    </row>
    <row r="6" spans="1:17" x14ac:dyDescent="0.35">
      <c r="A6" t="s">
        <v>36</v>
      </c>
      <c r="B6">
        <v>3279</v>
      </c>
      <c r="C6">
        <v>1558</v>
      </c>
      <c r="D6">
        <v>8</v>
      </c>
      <c r="E6">
        <v>3</v>
      </c>
      <c r="F6">
        <v>0</v>
      </c>
      <c r="G6">
        <v>4696591.78</v>
      </c>
      <c r="H6" s="7">
        <v>0</v>
      </c>
      <c r="I6">
        <v>10271496052.280001</v>
      </c>
      <c r="J6">
        <v>4529470.28</v>
      </c>
      <c r="K6" s="7">
        <v>3.56E-2</v>
      </c>
      <c r="L6">
        <v>4529909.29</v>
      </c>
      <c r="M6" s="7">
        <v>3.5499999999999997E-2</v>
      </c>
      <c r="N6">
        <v>15129</v>
      </c>
      <c r="O6">
        <v>0</v>
      </c>
      <c r="P6">
        <v>8135</v>
      </c>
      <c r="Q6">
        <v>387.73</v>
      </c>
    </row>
    <row r="7" spans="1:17" x14ac:dyDescent="0.35">
      <c r="A7" t="s">
        <v>27</v>
      </c>
      <c r="B7">
        <v>900</v>
      </c>
      <c r="C7">
        <v>10000</v>
      </c>
      <c r="D7">
        <v>2</v>
      </c>
      <c r="E7">
        <v>3</v>
      </c>
      <c r="F7">
        <v>0</v>
      </c>
      <c r="G7">
        <v>7373035.0599999996</v>
      </c>
      <c r="H7" s="7">
        <v>0</v>
      </c>
      <c r="I7">
        <v>2293964070.96</v>
      </c>
      <c r="J7">
        <v>7360602.8200000003</v>
      </c>
      <c r="K7" s="7">
        <v>1.6999999999999999E-3</v>
      </c>
      <c r="L7">
        <v>7360897.5199999996</v>
      </c>
      <c r="M7" s="7">
        <v>1.6000000000000001E-3</v>
      </c>
      <c r="N7">
        <v>3</v>
      </c>
      <c r="O7">
        <v>0</v>
      </c>
      <c r="P7">
        <v>86</v>
      </c>
      <c r="Q7">
        <v>1.48</v>
      </c>
    </row>
    <row r="8" spans="1:17" x14ac:dyDescent="0.35">
      <c r="A8" t="s">
        <v>27</v>
      </c>
      <c r="B8">
        <v>900</v>
      </c>
      <c r="C8">
        <v>10000</v>
      </c>
      <c r="D8">
        <v>3</v>
      </c>
      <c r="E8">
        <v>3</v>
      </c>
      <c r="F8">
        <v>0</v>
      </c>
      <c r="G8">
        <v>6385372.0099999998</v>
      </c>
      <c r="H8" s="7">
        <v>0</v>
      </c>
      <c r="I8">
        <v>1426092505.8399999</v>
      </c>
      <c r="J8">
        <v>6366755.5700000003</v>
      </c>
      <c r="K8" s="7">
        <v>2.8999999999999998E-3</v>
      </c>
      <c r="L8">
        <v>6367125.6500000004</v>
      </c>
      <c r="M8" s="7">
        <v>2.8999999999999998E-3</v>
      </c>
      <c r="N8">
        <v>0</v>
      </c>
      <c r="O8">
        <v>0</v>
      </c>
      <c r="P8">
        <v>82</v>
      </c>
      <c r="Q8">
        <v>1.37</v>
      </c>
    </row>
    <row r="9" spans="1:17" x14ac:dyDescent="0.35">
      <c r="A9" t="s">
        <v>27</v>
      </c>
      <c r="B9">
        <v>900</v>
      </c>
      <c r="C9">
        <v>10000</v>
      </c>
      <c r="D9">
        <v>5</v>
      </c>
      <c r="E9">
        <v>3</v>
      </c>
      <c r="F9">
        <v>0</v>
      </c>
      <c r="G9">
        <v>5888326.25</v>
      </c>
      <c r="H9" s="7">
        <v>0</v>
      </c>
      <c r="I9">
        <v>993612767.24000001</v>
      </c>
      <c r="J9">
        <v>5785551.6799999997</v>
      </c>
      <c r="K9" s="7">
        <v>1.7500000000000002E-2</v>
      </c>
      <c r="L9">
        <v>5788106.7300000004</v>
      </c>
      <c r="M9" s="7">
        <v>1.7000000000000001E-2</v>
      </c>
      <c r="N9">
        <v>0</v>
      </c>
      <c r="O9">
        <v>0</v>
      </c>
      <c r="P9">
        <v>63</v>
      </c>
      <c r="Q9">
        <v>1.05</v>
      </c>
    </row>
    <row r="10" spans="1:17" x14ac:dyDescent="0.35">
      <c r="A10" t="s">
        <v>31</v>
      </c>
      <c r="B10">
        <v>1500</v>
      </c>
      <c r="C10">
        <v>63</v>
      </c>
      <c r="D10">
        <v>3</v>
      </c>
      <c r="E10">
        <v>3</v>
      </c>
      <c r="F10">
        <v>0</v>
      </c>
      <c r="G10">
        <v>47217.62</v>
      </c>
      <c r="H10" s="7">
        <v>0</v>
      </c>
      <c r="I10">
        <v>25235151.73</v>
      </c>
      <c r="J10">
        <v>47208.24</v>
      </c>
      <c r="K10" s="7">
        <v>2.0000000000000001E-4</v>
      </c>
      <c r="L10">
        <v>47211.98</v>
      </c>
      <c r="M10" s="7">
        <v>1E-4</v>
      </c>
      <c r="N10">
        <v>12</v>
      </c>
      <c r="O10">
        <v>0</v>
      </c>
      <c r="P10">
        <v>89</v>
      </c>
      <c r="Q10">
        <v>1.68</v>
      </c>
    </row>
    <row r="11" spans="1:17" x14ac:dyDescent="0.35">
      <c r="A11" t="s">
        <v>32</v>
      </c>
      <c r="B11">
        <v>1728</v>
      </c>
      <c r="C11">
        <v>11</v>
      </c>
      <c r="D11">
        <v>4</v>
      </c>
      <c r="E11">
        <v>3</v>
      </c>
      <c r="F11">
        <v>0</v>
      </c>
      <c r="G11">
        <v>12089</v>
      </c>
      <c r="H11" s="7">
        <v>0</v>
      </c>
      <c r="I11">
        <v>4878091.0999999996</v>
      </c>
      <c r="J11">
        <v>12088.39</v>
      </c>
      <c r="K11" s="7">
        <v>1E-4</v>
      </c>
      <c r="L11">
        <v>12089</v>
      </c>
      <c r="M11" s="7">
        <v>0</v>
      </c>
      <c r="N11">
        <v>2</v>
      </c>
      <c r="O11">
        <v>0</v>
      </c>
      <c r="P11">
        <v>21</v>
      </c>
      <c r="Q11">
        <v>0.38</v>
      </c>
    </row>
    <row r="12" spans="1:17" x14ac:dyDescent="0.35">
      <c r="A12" t="s">
        <v>12</v>
      </c>
      <c r="B12">
        <v>328</v>
      </c>
      <c r="C12">
        <v>14773</v>
      </c>
      <c r="D12">
        <v>2</v>
      </c>
      <c r="E12">
        <v>3</v>
      </c>
      <c r="F12">
        <v>0</v>
      </c>
      <c r="G12">
        <v>4646472.1500000004</v>
      </c>
      <c r="H12" s="7">
        <v>0</v>
      </c>
      <c r="I12">
        <v>806044287.94000006</v>
      </c>
      <c r="J12">
        <v>4484002.3899999997</v>
      </c>
      <c r="K12" s="7">
        <v>3.5000000000000003E-2</v>
      </c>
      <c r="L12">
        <v>4484015.2</v>
      </c>
      <c r="M12" s="7">
        <v>3.5000000000000003E-2</v>
      </c>
      <c r="N12">
        <v>0</v>
      </c>
      <c r="O12">
        <v>0</v>
      </c>
      <c r="P12">
        <v>50</v>
      </c>
      <c r="Q12">
        <v>0.83</v>
      </c>
    </row>
    <row r="13" spans="1:17" x14ac:dyDescent="0.35">
      <c r="A13" t="s">
        <v>20</v>
      </c>
      <c r="B13">
        <v>600</v>
      </c>
      <c r="C13">
        <v>60</v>
      </c>
      <c r="D13">
        <v>3</v>
      </c>
      <c r="E13">
        <v>3</v>
      </c>
      <c r="F13">
        <v>0</v>
      </c>
      <c r="G13">
        <v>17773.02</v>
      </c>
      <c r="H13" s="7">
        <v>0</v>
      </c>
      <c r="I13">
        <v>2737579.02</v>
      </c>
      <c r="J13">
        <v>17733.3</v>
      </c>
      <c r="K13" s="7">
        <v>2.2000000000000001E-3</v>
      </c>
      <c r="L13">
        <v>17760.150000000001</v>
      </c>
      <c r="M13" s="7">
        <v>6.9999999999999999E-4</v>
      </c>
      <c r="N13">
        <v>0</v>
      </c>
      <c r="O13">
        <v>0</v>
      </c>
      <c r="P13">
        <v>105</v>
      </c>
      <c r="Q13">
        <v>1.75</v>
      </c>
    </row>
    <row r="14" spans="1:17" x14ac:dyDescent="0.35">
      <c r="A14" t="s">
        <v>17</v>
      </c>
      <c r="B14">
        <v>500</v>
      </c>
      <c r="C14">
        <v>140</v>
      </c>
      <c r="D14">
        <v>2</v>
      </c>
      <c r="E14">
        <v>3</v>
      </c>
      <c r="F14">
        <v>0</v>
      </c>
      <c r="G14">
        <v>50154.49</v>
      </c>
      <c r="H14" s="7">
        <v>0</v>
      </c>
      <c r="I14">
        <v>8741887.6699999999</v>
      </c>
      <c r="J14">
        <v>50075.519999999997</v>
      </c>
      <c r="K14" s="7">
        <v>1.6000000000000001E-3</v>
      </c>
      <c r="L14">
        <v>50096.03</v>
      </c>
      <c r="M14" s="7">
        <v>1.1999999999999999E-3</v>
      </c>
      <c r="N14">
        <v>0</v>
      </c>
      <c r="O14">
        <v>0</v>
      </c>
      <c r="P14">
        <v>110</v>
      </c>
      <c r="Q14">
        <v>1.83</v>
      </c>
    </row>
    <row r="15" spans="1:17" x14ac:dyDescent="0.35">
      <c r="A15" t="s">
        <v>17</v>
      </c>
      <c r="B15">
        <v>500</v>
      </c>
      <c r="C15">
        <v>140</v>
      </c>
      <c r="D15">
        <v>5</v>
      </c>
      <c r="E15">
        <v>3</v>
      </c>
      <c r="F15">
        <v>0</v>
      </c>
      <c r="G15">
        <v>32910.239999999998</v>
      </c>
      <c r="H15" s="7">
        <v>0</v>
      </c>
      <c r="I15">
        <v>3905659.36</v>
      </c>
      <c r="J15">
        <v>31949.31</v>
      </c>
      <c r="K15" s="7">
        <v>2.92E-2</v>
      </c>
      <c r="L15">
        <v>32260.63</v>
      </c>
      <c r="M15" s="7">
        <v>1.9699999999999999E-2</v>
      </c>
      <c r="N15">
        <v>0</v>
      </c>
      <c r="O15">
        <v>0</v>
      </c>
      <c r="P15">
        <v>92</v>
      </c>
      <c r="Q15">
        <v>1.53</v>
      </c>
    </row>
    <row r="16" spans="1:17" x14ac:dyDescent="0.35">
      <c r="A16" t="s">
        <v>14</v>
      </c>
      <c r="B16">
        <v>336</v>
      </c>
      <c r="C16">
        <v>7</v>
      </c>
      <c r="D16">
        <v>3</v>
      </c>
      <c r="E16">
        <v>3</v>
      </c>
      <c r="F16">
        <v>0</v>
      </c>
      <c r="G16">
        <v>1398.81</v>
      </c>
      <c r="H16" s="7">
        <v>0</v>
      </c>
      <c r="I16">
        <v>122032.94</v>
      </c>
      <c r="J16">
        <v>1141.4000000000001</v>
      </c>
      <c r="K16" s="7">
        <v>0.184</v>
      </c>
      <c r="L16">
        <v>1151.51</v>
      </c>
      <c r="M16" s="7">
        <v>0.17680000000000001</v>
      </c>
      <c r="N16">
        <v>0</v>
      </c>
      <c r="O16">
        <v>0</v>
      </c>
      <c r="P16">
        <v>63</v>
      </c>
      <c r="Q16">
        <v>1.05</v>
      </c>
    </row>
    <row r="17" spans="1:17" x14ac:dyDescent="0.35">
      <c r="A17" t="s">
        <v>23</v>
      </c>
      <c r="B17">
        <v>768</v>
      </c>
      <c r="C17">
        <v>16</v>
      </c>
      <c r="D17">
        <v>2</v>
      </c>
      <c r="E17">
        <v>3</v>
      </c>
      <c r="F17">
        <v>0</v>
      </c>
      <c r="G17">
        <v>9629.6</v>
      </c>
      <c r="H17" s="7">
        <v>0</v>
      </c>
      <c r="I17">
        <v>3743221.33</v>
      </c>
      <c r="J17">
        <v>9629.1200000000008</v>
      </c>
      <c r="K17" s="7">
        <v>1E-4</v>
      </c>
      <c r="L17">
        <v>9629.2199999999993</v>
      </c>
      <c r="M17" s="7">
        <v>0</v>
      </c>
      <c r="N17">
        <v>2</v>
      </c>
      <c r="O17">
        <v>0</v>
      </c>
      <c r="P17">
        <v>12</v>
      </c>
      <c r="Q17">
        <v>0.23</v>
      </c>
    </row>
    <row r="18" spans="1:17" x14ac:dyDescent="0.35">
      <c r="A18" t="s">
        <v>23</v>
      </c>
      <c r="B18">
        <v>768</v>
      </c>
      <c r="C18">
        <v>16</v>
      </c>
      <c r="D18">
        <v>12</v>
      </c>
      <c r="E18">
        <v>3</v>
      </c>
      <c r="F18">
        <v>0</v>
      </c>
      <c r="G18">
        <v>5432.57</v>
      </c>
      <c r="H18" s="7">
        <v>0</v>
      </c>
      <c r="I18">
        <v>604813.43999999994</v>
      </c>
      <c r="J18">
        <v>4837.4399999999996</v>
      </c>
      <c r="K18" s="7">
        <v>0.1095</v>
      </c>
      <c r="L18">
        <v>4837.51</v>
      </c>
      <c r="M18" s="7">
        <v>0.1095</v>
      </c>
      <c r="N18">
        <v>0</v>
      </c>
      <c r="O18">
        <v>0</v>
      </c>
      <c r="P18">
        <v>32</v>
      </c>
      <c r="Q18">
        <v>0.53</v>
      </c>
    </row>
    <row r="19" spans="1:17" x14ac:dyDescent="0.35">
      <c r="A19" t="s">
        <v>33</v>
      </c>
      <c r="B19">
        <v>2000</v>
      </c>
      <c r="C19">
        <v>27</v>
      </c>
      <c r="D19">
        <v>2</v>
      </c>
      <c r="E19">
        <v>3</v>
      </c>
      <c r="F19">
        <v>0</v>
      </c>
      <c r="G19">
        <v>36472.26</v>
      </c>
      <c r="H19" s="7">
        <v>0</v>
      </c>
      <c r="I19">
        <v>30792446.120000001</v>
      </c>
      <c r="J19">
        <v>36472.019999999997</v>
      </c>
      <c r="K19" s="7">
        <v>0</v>
      </c>
      <c r="L19">
        <v>36472.03</v>
      </c>
      <c r="M19" s="7">
        <v>0</v>
      </c>
      <c r="N19">
        <v>38</v>
      </c>
      <c r="O19">
        <v>0</v>
      </c>
      <c r="P19">
        <v>23</v>
      </c>
      <c r="Q19">
        <v>1.02</v>
      </c>
    </row>
    <row r="20" spans="1:17" x14ac:dyDescent="0.35">
      <c r="A20" t="s">
        <v>24</v>
      </c>
      <c r="B20">
        <v>801</v>
      </c>
      <c r="C20">
        <v>20531</v>
      </c>
      <c r="D20">
        <v>5</v>
      </c>
      <c r="E20">
        <v>3</v>
      </c>
      <c r="F20">
        <v>0</v>
      </c>
      <c r="G20">
        <v>12208526.24</v>
      </c>
      <c r="H20" s="7">
        <v>0</v>
      </c>
      <c r="I20">
        <v>2011664031.8299999</v>
      </c>
      <c r="J20">
        <v>12081156.1</v>
      </c>
      <c r="K20" s="7">
        <v>1.04E-2</v>
      </c>
      <c r="L20">
        <v>12103925.02</v>
      </c>
      <c r="M20" s="7">
        <v>8.6E-3</v>
      </c>
      <c r="N20">
        <v>0</v>
      </c>
      <c r="O20">
        <v>0</v>
      </c>
      <c r="P20">
        <v>386</v>
      </c>
      <c r="Q20">
        <v>6.43</v>
      </c>
    </row>
    <row r="21" spans="1:17" x14ac:dyDescent="0.35">
      <c r="A21" t="s">
        <v>24</v>
      </c>
      <c r="B21">
        <v>801</v>
      </c>
      <c r="C21">
        <v>20531</v>
      </c>
      <c r="D21">
        <v>6</v>
      </c>
      <c r="E21">
        <v>3</v>
      </c>
      <c r="F21">
        <v>0</v>
      </c>
      <c r="G21">
        <v>11864676.210000001</v>
      </c>
      <c r="H21" s="7">
        <v>0</v>
      </c>
      <c r="I21">
        <v>1759471445.6099999</v>
      </c>
      <c r="J21">
        <v>11638070.09</v>
      </c>
      <c r="K21" s="7">
        <v>1.9099999999999999E-2</v>
      </c>
      <c r="L21">
        <v>11663733.1</v>
      </c>
      <c r="M21" s="7">
        <v>1.6899999999999998E-2</v>
      </c>
      <c r="N21">
        <v>0</v>
      </c>
      <c r="O21">
        <v>0</v>
      </c>
      <c r="P21">
        <v>347</v>
      </c>
      <c r="Q21">
        <v>5.78</v>
      </c>
    </row>
    <row r="22" spans="1:17" x14ac:dyDescent="0.35">
      <c r="A22" t="s">
        <v>11</v>
      </c>
      <c r="B22">
        <v>214</v>
      </c>
      <c r="C22">
        <v>9</v>
      </c>
      <c r="D22">
        <v>3</v>
      </c>
      <c r="E22">
        <v>3</v>
      </c>
      <c r="F22">
        <v>0</v>
      </c>
      <c r="G22">
        <v>1237.46</v>
      </c>
      <c r="H22" s="7">
        <v>0</v>
      </c>
      <c r="I22">
        <v>85904.04</v>
      </c>
      <c r="J22">
        <v>1177.25</v>
      </c>
      <c r="K22" s="7">
        <v>4.87E-2</v>
      </c>
      <c r="L22">
        <v>1187.26</v>
      </c>
      <c r="M22" s="7">
        <v>4.0599999999999997E-2</v>
      </c>
      <c r="N22">
        <v>0</v>
      </c>
      <c r="O22">
        <v>0</v>
      </c>
      <c r="P22">
        <v>61</v>
      </c>
      <c r="Q22">
        <v>1.02</v>
      </c>
    </row>
    <row r="23" spans="1:17" x14ac:dyDescent="0.35">
      <c r="A23" t="s">
        <v>11</v>
      </c>
      <c r="B23">
        <v>214</v>
      </c>
      <c r="C23">
        <v>9</v>
      </c>
      <c r="D23">
        <v>6</v>
      </c>
      <c r="E23">
        <v>3</v>
      </c>
      <c r="F23">
        <v>0</v>
      </c>
      <c r="G23">
        <v>766.31</v>
      </c>
      <c r="H23" s="7">
        <v>0</v>
      </c>
      <c r="I23">
        <v>40353.17</v>
      </c>
      <c r="J23">
        <v>667.81</v>
      </c>
      <c r="K23" s="7">
        <v>0.1285</v>
      </c>
      <c r="L23">
        <v>673.23</v>
      </c>
      <c r="M23" s="7">
        <v>0.1215</v>
      </c>
      <c r="N23">
        <v>0</v>
      </c>
      <c r="O23">
        <v>0</v>
      </c>
      <c r="P23">
        <v>44</v>
      </c>
      <c r="Q23">
        <v>0.73</v>
      </c>
    </row>
    <row r="24" spans="1:17" x14ac:dyDescent="0.35">
      <c r="A24" t="s">
        <v>9</v>
      </c>
      <c r="B24">
        <v>202</v>
      </c>
      <c r="C24">
        <v>2</v>
      </c>
      <c r="D24">
        <v>6</v>
      </c>
      <c r="E24">
        <v>3</v>
      </c>
      <c r="F24">
        <v>0</v>
      </c>
      <c r="G24">
        <v>84.36</v>
      </c>
      <c r="H24" s="7">
        <v>0</v>
      </c>
      <c r="I24">
        <v>26617.84</v>
      </c>
      <c r="J24">
        <v>69.23</v>
      </c>
      <c r="K24" s="7">
        <v>0.1794</v>
      </c>
      <c r="L24">
        <v>71.010000000000005</v>
      </c>
      <c r="M24" s="7">
        <v>0.15820000000000001</v>
      </c>
      <c r="N24">
        <v>0</v>
      </c>
      <c r="O24">
        <v>0</v>
      </c>
      <c r="P24">
        <v>50</v>
      </c>
      <c r="Q24">
        <v>0.83</v>
      </c>
    </row>
    <row r="25" spans="1:17" x14ac:dyDescent="0.35">
      <c r="A25" t="s">
        <v>21</v>
      </c>
      <c r="B25">
        <v>606</v>
      </c>
      <c r="C25">
        <v>3053</v>
      </c>
      <c r="D25">
        <v>2</v>
      </c>
      <c r="E25">
        <v>3</v>
      </c>
      <c r="F25">
        <v>0</v>
      </c>
      <c r="G25">
        <v>1729301.57</v>
      </c>
      <c r="H25" s="7">
        <v>0</v>
      </c>
      <c r="I25">
        <v>540891221.04999995</v>
      </c>
      <c r="J25">
        <v>1657718.11</v>
      </c>
      <c r="K25" s="7">
        <v>4.1399999999999999E-2</v>
      </c>
      <c r="L25">
        <v>1657733.55</v>
      </c>
      <c r="M25" s="7">
        <v>4.1399999999999999E-2</v>
      </c>
      <c r="N25">
        <v>6</v>
      </c>
      <c r="O25">
        <v>0</v>
      </c>
      <c r="P25">
        <v>38</v>
      </c>
      <c r="Q25">
        <v>0.73</v>
      </c>
    </row>
    <row r="26" spans="1:17" x14ac:dyDescent="0.35">
      <c r="A26" t="s">
        <v>18</v>
      </c>
      <c r="B26">
        <v>522</v>
      </c>
      <c r="C26">
        <v>20</v>
      </c>
      <c r="D26">
        <v>2</v>
      </c>
      <c r="E26">
        <v>3</v>
      </c>
      <c r="F26">
        <v>0</v>
      </c>
      <c r="G26">
        <v>6383.24</v>
      </c>
      <c r="H26" s="7">
        <v>0</v>
      </c>
      <c r="I26">
        <v>2524159.46</v>
      </c>
      <c r="J26">
        <v>6376.34</v>
      </c>
      <c r="K26" s="7">
        <v>1.1000000000000001E-3</v>
      </c>
      <c r="L26">
        <v>6381.58</v>
      </c>
      <c r="M26" s="7">
        <v>2.9999999999999997E-4</v>
      </c>
      <c r="N26">
        <v>0</v>
      </c>
      <c r="O26">
        <v>0</v>
      </c>
      <c r="P26">
        <v>91</v>
      </c>
      <c r="Q26">
        <v>1.52</v>
      </c>
    </row>
    <row r="27" spans="1:17" x14ac:dyDescent="0.35">
      <c r="A27" t="s">
        <v>7</v>
      </c>
      <c r="B27">
        <v>150</v>
      </c>
      <c r="C27">
        <v>4</v>
      </c>
      <c r="D27">
        <v>2</v>
      </c>
      <c r="E27">
        <v>3</v>
      </c>
      <c r="F27">
        <v>0</v>
      </c>
      <c r="G27">
        <v>220.88</v>
      </c>
      <c r="H27" s="7">
        <v>0</v>
      </c>
      <c r="I27">
        <v>31626.11</v>
      </c>
      <c r="J27">
        <v>220.82</v>
      </c>
      <c r="K27" s="7">
        <v>2.9999999999999997E-4</v>
      </c>
      <c r="L27">
        <v>220.84</v>
      </c>
      <c r="M27" s="7">
        <v>2.0000000000000001E-4</v>
      </c>
      <c r="N27">
        <v>0</v>
      </c>
      <c r="O27">
        <v>0</v>
      </c>
      <c r="P27">
        <v>12</v>
      </c>
      <c r="Q27">
        <v>0.2</v>
      </c>
    </row>
    <row r="28" spans="1:17" x14ac:dyDescent="0.35">
      <c r="A28" t="s">
        <v>7</v>
      </c>
      <c r="B28">
        <v>150</v>
      </c>
      <c r="C28">
        <v>4</v>
      </c>
      <c r="D28">
        <v>3</v>
      </c>
      <c r="E28">
        <v>3</v>
      </c>
      <c r="F28">
        <v>0</v>
      </c>
      <c r="G28">
        <v>138.99</v>
      </c>
      <c r="H28" s="7">
        <v>0</v>
      </c>
      <c r="I28">
        <v>15240.34</v>
      </c>
      <c r="J28">
        <v>135.99</v>
      </c>
      <c r="K28" s="7">
        <v>2.1600000000000001E-2</v>
      </c>
      <c r="L28">
        <v>136</v>
      </c>
      <c r="M28" s="7">
        <v>2.1499999999999998E-2</v>
      </c>
      <c r="N28">
        <v>0</v>
      </c>
      <c r="O28">
        <v>0</v>
      </c>
      <c r="P28">
        <v>17</v>
      </c>
      <c r="Q28">
        <v>0.28000000000000003</v>
      </c>
    </row>
    <row r="29" spans="1:17" x14ac:dyDescent="0.35">
      <c r="A29" t="s">
        <v>7</v>
      </c>
      <c r="B29">
        <v>150</v>
      </c>
      <c r="C29">
        <v>4</v>
      </c>
      <c r="D29">
        <v>4</v>
      </c>
      <c r="E29">
        <v>3</v>
      </c>
      <c r="F29">
        <v>0</v>
      </c>
      <c r="G29">
        <v>113.33</v>
      </c>
      <c r="H29" s="7">
        <v>0</v>
      </c>
      <c r="I29">
        <v>14431.87</v>
      </c>
      <c r="J29">
        <v>107.02</v>
      </c>
      <c r="K29" s="7">
        <v>5.57E-2</v>
      </c>
      <c r="L29">
        <v>107.02</v>
      </c>
      <c r="M29" s="7">
        <v>5.57E-2</v>
      </c>
      <c r="N29">
        <v>0</v>
      </c>
      <c r="O29">
        <v>0</v>
      </c>
      <c r="P29">
        <v>18</v>
      </c>
      <c r="Q29">
        <v>0.3</v>
      </c>
    </row>
    <row r="30" spans="1:17" x14ac:dyDescent="0.35">
      <c r="A30" t="s">
        <v>35</v>
      </c>
      <c r="B30">
        <v>2400</v>
      </c>
      <c r="C30">
        <v>1024</v>
      </c>
      <c r="D30">
        <v>3</v>
      </c>
      <c r="E30">
        <v>3</v>
      </c>
      <c r="F30">
        <v>0</v>
      </c>
      <c r="G30">
        <v>1693327.97</v>
      </c>
      <c r="H30" s="7">
        <v>0</v>
      </c>
      <c r="I30">
        <v>1176173996.9100001</v>
      </c>
      <c r="J30">
        <v>1693125.63</v>
      </c>
      <c r="K30" s="7">
        <v>1E-4</v>
      </c>
      <c r="L30">
        <v>1693269.01</v>
      </c>
      <c r="M30" s="7">
        <v>0</v>
      </c>
      <c r="N30">
        <v>37</v>
      </c>
      <c r="O30">
        <v>0</v>
      </c>
      <c r="P30">
        <v>1487</v>
      </c>
      <c r="Q30">
        <v>25.4</v>
      </c>
    </row>
    <row r="31" spans="1:17" x14ac:dyDescent="0.35">
      <c r="A31" t="s">
        <v>35</v>
      </c>
      <c r="B31">
        <v>2400</v>
      </c>
      <c r="C31">
        <v>1024</v>
      </c>
      <c r="D31">
        <v>4</v>
      </c>
      <c r="E31">
        <v>3</v>
      </c>
      <c r="F31">
        <v>0</v>
      </c>
      <c r="G31">
        <v>1578365.59</v>
      </c>
      <c r="H31" s="7">
        <v>0</v>
      </c>
      <c r="I31">
        <v>883081381.51999998</v>
      </c>
      <c r="J31">
        <v>1575015.15</v>
      </c>
      <c r="K31" s="7">
        <v>2.0999999999999999E-3</v>
      </c>
      <c r="L31">
        <v>1577758.79</v>
      </c>
      <c r="M31" s="7">
        <v>4.0000000000000002E-4</v>
      </c>
      <c r="N31">
        <v>42</v>
      </c>
      <c r="O31">
        <v>0</v>
      </c>
      <c r="P31">
        <v>2300</v>
      </c>
      <c r="Q31">
        <v>39.03</v>
      </c>
    </row>
    <row r="32" spans="1:17" x14ac:dyDescent="0.35">
      <c r="A32" t="s">
        <v>30</v>
      </c>
      <c r="B32">
        <v>1353</v>
      </c>
      <c r="C32">
        <v>9</v>
      </c>
      <c r="D32">
        <v>9</v>
      </c>
      <c r="E32">
        <v>3</v>
      </c>
      <c r="F32">
        <v>0</v>
      </c>
      <c r="G32">
        <v>5547.5</v>
      </c>
      <c r="H32" s="7">
        <v>0</v>
      </c>
      <c r="I32">
        <v>923918.04</v>
      </c>
      <c r="J32">
        <v>5233.01</v>
      </c>
      <c r="K32" s="7">
        <v>5.67E-2</v>
      </c>
      <c r="L32">
        <v>5331.91</v>
      </c>
      <c r="M32" s="7">
        <v>3.8899999999999997E-2</v>
      </c>
      <c r="N32">
        <v>0</v>
      </c>
      <c r="O32">
        <v>0</v>
      </c>
      <c r="P32">
        <v>352</v>
      </c>
      <c r="Q32">
        <v>5.87</v>
      </c>
    </row>
    <row r="33" spans="1:17" x14ac:dyDescent="0.35">
      <c r="A33" t="s">
        <v>29</v>
      </c>
      <c r="B33">
        <v>1096</v>
      </c>
      <c r="C33">
        <v>24</v>
      </c>
      <c r="D33">
        <v>2</v>
      </c>
      <c r="E33">
        <v>3</v>
      </c>
      <c r="F33">
        <v>0</v>
      </c>
      <c r="G33">
        <v>14817.65</v>
      </c>
      <c r="H33" s="7">
        <v>0</v>
      </c>
      <c r="I33">
        <v>8738882.9399999995</v>
      </c>
      <c r="J33">
        <v>14808.38</v>
      </c>
      <c r="K33" s="7">
        <v>5.9999999999999995E-4</v>
      </c>
      <c r="L33">
        <v>14813.84</v>
      </c>
      <c r="M33" s="7">
        <v>2.9999999999999997E-4</v>
      </c>
      <c r="N33">
        <v>20</v>
      </c>
      <c r="O33">
        <v>0</v>
      </c>
      <c r="P33">
        <v>242</v>
      </c>
      <c r="Q33">
        <v>4.37</v>
      </c>
    </row>
    <row r="34" spans="1:17" x14ac:dyDescent="0.35">
      <c r="A34" t="s">
        <v>15</v>
      </c>
      <c r="B34">
        <v>414</v>
      </c>
      <c r="C34">
        <v>5</v>
      </c>
      <c r="D34">
        <v>3</v>
      </c>
      <c r="E34">
        <v>3</v>
      </c>
      <c r="F34">
        <v>0</v>
      </c>
      <c r="G34">
        <v>993.4</v>
      </c>
      <c r="H34" s="7">
        <v>0</v>
      </c>
      <c r="I34">
        <v>189212.14</v>
      </c>
      <c r="J34">
        <v>966.26</v>
      </c>
      <c r="K34" s="7">
        <v>2.7300000000000001E-2</v>
      </c>
      <c r="L34">
        <v>972.14</v>
      </c>
      <c r="M34" s="7">
        <v>2.1399999999999999E-2</v>
      </c>
      <c r="N34">
        <v>0</v>
      </c>
      <c r="O34">
        <v>0</v>
      </c>
      <c r="P34">
        <v>72</v>
      </c>
      <c r="Q34">
        <v>1.2</v>
      </c>
    </row>
    <row r="35" spans="1:17" x14ac:dyDescent="0.35">
      <c r="A35" t="s">
        <v>15</v>
      </c>
      <c r="B35">
        <v>414</v>
      </c>
      <c r="C35">
        <v>5</v>
      </c>
      <c r="D35">
        <v>5</v>
      </c>
      <c r="E35">
        <v>3</v>
      </c>
      <c r="F35">
        <v>0</v>
      </c>
      <c r="G35">
        <v>605.27</v>
      </c>
      <c r="H35" s="7">
        <v>0</v>
      </c>
      <c r="I35">
        <v>99035.08</v>
      </c>
      <c r="J35">
        <v>596.26</v>
      </c>
      <c r="K35" s="7">
        <v>1.49E-2</v>
      </c>
      <c r="L35">
        <v>600.83000000000004</v>
      </c>
      <c r="M35" s="7">
        <v>7.3000000000000001E-3</v>
      </c>
      <c r="N35">
        <v>0</v>
      </c>
      <c r="O35">
        <v>0</v>
      </c>
      <c r="P35">
        <v>45</v>
      </c>
      <c r="Q35">
        <v>0.75</v>
      </c>
    </row>
  </sheetData>
  <autoFilter ref="A1:Q35" xr:uid="{DFF2E30A-F2D4-4448-9E5D-21189A16AF8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B7CD-3993-4877-AEB6-B232869E4A8A}">
  <dimension ref="A1:Q176"/>
  <sheetViews>
    <sheetView topLeftCell="A19" workbookViewId="0">
      <selection activeCell="A15" sqref="A15:XFD15"/>
    </sheetView>
  </sheetViews>
  <sheetFormatPr defaultRowHeight="14.5" x14ac:dyDescent="0.35"/>
  <cols>
    <col min="1" max="1" width="11.08984375" bestFit="1" customWidth="1"/>
  </cols>
  <sheetData>
    <row r="1" spans="1:17" x14ac:dyDescent="0.35">
      <c r="A1" s="1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4" t="s">
        <v>77</v>
      </c>
      <c r="J1" s="2" t="s">
        <v>78</v>
      </c>
      <c r="K1" s="2" t="s">
        <v>79</v>
      </c>
      <c r="L1" s="2" t="s">
        <v>80</v>
      </c>
      <c r="M1" s="2" t="s">
        <v>80</v>
      </c>
      <c r="N1" s="2" t="s">
        <v>81</v>
      </c>
      <c r="O1" s="2" t="s">
        <v>82</v>
      </c>
      <c r="P1" s="2" t="s">
        <v>83</v>
      </c>
      <c r="Q1" s="3" t="s">
        <v>84</v>
      </c>
    </row>
    <row r="2" spans="1:17" x14ac:dyDescent="0.35">
      <c r="A2" t="s">
        <v>13</v>
      </c>
      <c r="B2">
        <v>329</v>
      </c>
      <c r="C2">
        <v>12</v>
      </c>
      <c r="D2">
        <v>2</v>
      </c>
      <c r="E2">
        <v>4</v>
      </c>
      <c r="F2">
        <v>0</v>
      </c>
      <c r="G2">
        <v>2342.42</v>
      </c>
      <c r="H2" s="7">
        <v>0</v>
      </c>
      <c r="I2">
        <v>280657.28999999998</v>
      </c>
      <c r="J2">
        <v>2339.88</v>
      </c>
      <c r="K2" s="7">
        <v>1.1000000000000001E-3</v>
      </c>
      <c r="L2">
        <v>2339.9</v>
      </c>
      <c r="M2" s="7">
        <v>1.1000000000000001E-3</v>
      </c>
      <c r="N2">
        <v>0</v>
      </c>
      <c r="O2">
        <v>0</v>
      </c>
      <c r="P2">
        <v>5</v>
      </c>
      <c r="Q2">
        <v>0.08</v>
      </c>
    </row>
    <row r="3" spans="1:17" x14ac:dyDescent="0.35">
      <c r="A3" t="s">
        <v>13</v>
      </c>
      <c r="B3">
        <v>329</v>
      </c>
      <c r="C3">
        <v>12</v>
      </c>
      <c r="D3">
        <v>6</v>
      </c>
      <c r="E3">
        <v>4</v>
      </c>
      <c r="F3">
        <v>0</v>
      </c>
      <c r="G3">
        <v>1413.24</v>
      </c>
      <c r="H3" s="7">
        <v>0</v>
      </c>
      <c r="I3">
        <v>89341.14</v>
      </c>
      <c r="J3">
        <v>1307.54</v>
      </c>
      <c r="K3" s="7">
        <v>7.4800000000000005E-2</v>
      </c>
      <c r="L3">
        <v>1318.45</v>
      </c>
      <c r="M3" s="7">
        <v>6.7100000000000007E-2</v>
      </c>
      <c r="N3">
        <v>0</v>
      </c>
      <c r="O3">
        <v>0</v>
      </c>
      <c r="P3">
        <v>9</v>
      </c>
      <c r="Q3">
        <v>0.15</v>
      </c>
    </row>
    <row r="4" spans="1:17" x14ac:dyDescent="0.35">
      <c r="A4" t="s">
        <v>36</v>
      </c>
      <c r="B4">
        <v>3279</v>
      </c>
      <c r="C4">
        <v>1558</v>
      </c>
      <c r="D4">
        <v>2</v>
      </c>
      <c r="E4">
        <v>4</v>
      </c>
      <c r="F4">
        <v>0</v>
      </c>
      <c r="G4">
        <v>5002307.45</v>
      </c>
      <c r="H4" s="7">
        <v>0</v>
      </c>
      <c r="I4">
        <v>8585407181.0299997</v>
      </c>
      <c r="J4">
        <v>4992160.45</v>
      </c>
      <c r="K4" s="7">
        <v>2E-3</v>
      </c>
      <c r="L4">
        <v>4992188.4800000004</v>
      </c>
      <c r="M4" s="7">
        <v>2E-3</v>
      </c>
      <c r="N4">
        <v>899</v>
      </c>
      <c r="O4">
        <v>0</v>
      </c>
      <c r="P4">
        <v>3779</v>
      </c>
      <c r="Q4">
        <v>77.97</v>
      </c>
    </row>
    <row r="5" spans="1:17" x14ac:dyDescent="0.35">
      <c r="A5" t="s">
        <v>36</v>
      </c>
      <c r="B5">
        <v>3279</v>
      </c>
      <c r="C5">
        <v>1558</v>
      </c>
      <c r="D5">
        <v>8</v>
      </c>
      <c r="E5">
        <v>3</v>
      </c>
      <c r="F5">
        <v>0</v>
      </c>
      <c r="G5">
        <v>4700424.1900000004</v>
      </c>
      <c r="H5" s="7">
        <v>0</v>
      </c>
      <c r="I5">
        <v>10086919734.610001</v>
      </c>
      <c r="J5">
        <v>4529773.25</v>
      </c>
      <c r="K5" s="7">
        <v>3.6299999999999999E-2</v>
      </c>
      <c r="L5">
        <v>4530476.46</v>
      </c>
      <c r="M5" s="7">
        <v>3.6200000000000003E-2</v>
      </c>
      <c r="N5">
        <v>750</v>
      </c>
      <c r="O5">
        <v>0</v>
      </c>
      <c r="P5">
        <v>550</v>
      </c>
      <c r="Q5">
        <v>21.67</v>
      </c>
    </row>
    <row r="6" spans="1:17" x14ac:dyDescent="0.35">
      <c r="A6" t="s">
        <v>27</v>
      </c>
      <c r="B6">
        <v>900</v>
      </c>
      <c r="C6">
        <v>10000</v>
      </c>
      <c r="D6">
        <v>2</v>
      </c>
      <c r="E6">
        <v>4</v>
      </c>
      <c r="F6">
        <v>0</v>
      </c>
      <c r="G6">
        <v>7373075.5599999996</v>
      </c>
      <c r="H6" s="7">
        <v>0</v>
      </c>
      <c r="I6">
        <v>1722016533.3599999</v>
      </c>
      <c r="J6">
        <v>7354020.1600000001</v>
      </c>
      <c r="K6" s="7">
        <v>2.5999999999999999E-3</v>
      </c>
      <c r="L6">
        <v>7354190.8399999999</v>
      </c>
      <c r="M6" s="7">
        <v>2.5999999999999999E-3</v>
      </c>
      <c r="N6">
        <v>10</v>
      </c>
      <c r="O6">
        <v>0</v>
      </c>
      <c r="P6">
        <v>213</v>
      </c>
      <c r="Q6">
        <v>3.72</v>
      </c>
    </row>
    <row r="7" spans="1:17" x14ac:dyDescent="0.35">
      <c r="A7" t="s">
        <v>27</v>
      </c>
      <c r="B7">
        <v>900</v>
      </c>
      <c r="C7">
        <v>10000</v>
      </c>
      <c r="D7">
        <v>3</v>
      </c>
      <c r="E7">
        <v>4</v>
      </c>
      <c r="F7">
        <v>0</v>
      </c>
      <c r="G7">
        <v>6385372.0099999998</v>
      </c>
      <c r="H7" s="7">
        <v>0</v>
      </c>
      <c r="I7">
        <v>1074051959.0699999</v>
      </c>
      <c r="J7">
        <v>6356371.2000000002</v>
      </c>
      <c r="K7" s="7">
        <v>4.4999999999999997E-3</v>
      </c>
      <c r="L7">
        <v>6356647.4000000004</v>
      </c>
      <c r="M7" s="7">
        <v>4.4999999999999997E-3</v>
      </c>
      <c r="N7">
        <v>3</v>
      </c>
      <c r="O7">
        <v>0</v>
      </c>
      <c r="P7">
        <v>168</v>
      </c>
      <c r="Q7">
        <v>2.85</v>
      </c>
    </row>
    <row r="8" spans="1:17" x14ac:dyDescent="0.35">
      <c r="A8" t="s">
        <v>27</v>
      </c>
      <c r="B8">
        <v>900</v>
      </c>
      <c r="C8">
        <v>10000</v>
      </c>
      <c r="D8">
        <v>5</v>
      </c>
      <c r="E8">
        <v>4</v>
      </c>
      <c r="F8">
        <v>0</v>
      </c>
      <c r="G8">
        <v>5887954.5099999998</v>
      </c>
      <c r="H8" s="7">
        <v>0</v>
      </c>
      <c r="I8">
        <v>758765259.33000004</v>
      </c>
      <c r="J8">
        <v>5746507.9800000004</v>
      </c>
      <c r="K8" s="7">
        <v>2.4E-2</v>
      </c>
      <c r="L8">
        <v>5757893.8200000003</v>
      </c>
      <c r="M8" s="7">
        <v>2.2100000000000002E-2</v>
      </c>
      <c r="N8">
        <v>2</v>
      </c>
      <c r="O8">
        <v>0</v>
      </c>
      <c r="P8">
        <v>182</v>
      </c>
      <c r="Q8">
        <v>3.07</v>
      </c>
    </row>
    <row r="9" spans="1:17" x14ac:dyDescent="0.35">
      <c r="A9" t="s">
        <v>31</v>
      </c>
      <c r="B9">
        <v>1500</v>
      </c>
      <c r="C9">
        <v>63</v>
      </c>
      <c r="D9">
        <v>3</v>
      </c>
      <c r="E9">
        <v>4</v>
      </c>
      <c r="F9">
        <v>0</v>
      </c>
      <c r="G9">
        <v>47217.62</v>
      </c>
      <c r="H9" s="7">
        <v>0</v>
      </c>
      <c r="I9">
        <v>18963307.489999998</v>
      </c>
      <c r="J9">
        <v>47203.81</v>
      </c>
      <c r="K9" s="7">
        <v>2.9999999999999997E-4</v>
      </c>
      <c r="L9">
        <v>47208.84</v>
      </c>
      <c r="M9" s="7">
        <v>2.0000000000000001E-4</v>
      </c>
      <c r="N9">
        <v>35</v>
      </c>
      <c r="O9">
        <v>0</v>
      </c>
      <c r="P9">
        <v>386</v>
      </c>
      <c r="Q9">
        <v>7.02</v>
      </c>
    </row>
    <row r="10" spans="1:17" x14ac:dyDescent="0.35">
      <c r="A10" t="s">
        <v>32</v>
      </c>
      <c r="B10">
        <v>1728</v>
      </c>
      <c r="C10">
        <v>11</v>
      </c>
      <c r="D10">
        <v>4</v>
      </c>
      <c r="E10">
        <v>4</v>
      </c>
      <c r="F10">
        <v>0</v>
      </c>
      <c r="G10">
        <v>12089</v>
      </c>
      <c r="H10" s="7">
        <v>0</v>
      </c>
      <c r="I10">
        <v>3662759.22</v>
      </c>
      <c r="J10">
        <v>12088.81</v>
      </c>
      <c r="K10" s="7">
        <v>0</v>
      </c>
      <c r="L10">
        <v>12089</v>
      </c>
      <c r="M10" s="7">
        <v>0</v>
      </c>
      <c r="N10">
        <v>10</v>
      </c>
      <c r="O10">
        <v>0</v>
      </c>
      <c r="P10">
        <v>55</v>
      </c>
      <c r="Q10">
        <v>1.08</v>
      </c>
    </row>
    <row r="11" spans="1:17" x14ac:dyDescent="0.35">
      <c r="A11" t="s">
        <v>12</v>
      </c>
      <c r="B11">
        <v>328</v>
      </c>
      <c r="C11">
        <v>14773</v>
      </c>
      <c r="D11">
        <v>2</v>
      </c>
      <c r="E11">
        <v>4</v>
      </c>
      <c r="F11">
        <v>0</v>
      </c>
      <c r="G11">
        <v>4646472.1500000004</v>
      </c>
      <c r="H11" s="7">
        <v>0</v>
      </c>
      <c r="I11">
        <v>608606653.91999996</v>
      </c>
      <c r="J11">
        <v>4454151.83</v>
      </c>
      <c r="K11" s="7">
        <v>4.1399999999999999E-2</v>
      </c>
      <c r="L11">
        <v>4454172.49</v>
      </c>
      <c r="M11" s="7">
        <v>4.1399999999999999E-2</v>
      </c>
      <c r="N11">
        <v>1</v>
      </c>
      <c r="O11">
        <v>0</v>
      </c>
      <c r="P11">
        <v>54</v>
      </c>
      <c r="Q11">
        <v>0.92</v>
      </c>
    </row>
    <row r="12" spans="1:17" x14ac:dyDescent="0.35">
      <c r="A12" t="s">
        <v>20</v>
      </c>
      <c r="B12">
        <v>600</v>
      </c>
      <c r="C12">
        <v>60</v>
      </c>
      <c r="D12">
        <v>3</v>
      </c>
      <c r="E12">
        <v>4</v>
      </c>
      <c r="F12">
        <v>0</v>
      </c>
      <c r="G12">
        <v>17774.82</v>
      </c>
      <c r="H12" s="7">
        <v>0</v>
      </c>
      <c r="I12">
        <v>2060119.62</v>
      </c>
      <c r="J12">
        <v>17744.95</v>
      </c>
      <c r="K12" s="7">
        <v>1.6999999999999999E-3</v>
      </c>
      <c r="L12">
        <v>17747.2</v>
      </c>
      <c r="M12" s="7">
        <v>1.6000000000000001E-3</v>
      </c>
      <c r="N12">
        <v>0</v>
      </c>
      <c r="O12">
        <v>0</v>
      </c>
      <c r="P12">
        <v>125</v>
      </c>
      <c r="Q12">
        <v>2.08</v>
      </c>
    </row>
    <row r="13" spans="1:17" x14ac:dyDescent="0.35">
      <c r="A13" t="s">
        <v>17</v>
      </c>
      <c r="B13">
        <v>500</v>
      </c>
      <c r="C13">
        <v>140</v>
      </c>
      <c r="D13">
        <v>2</v>
      </c>
      <c r="E13">
        <v>4</v>
      </c>
      <c r="F13">
        <v>0</v>
      </c>
      <c r="G13">
        <v>50153.74</v>
      </c>
      <c r="H13" s="7">
        <v>0</v>
      </c>
      <c r="I13">
        <v>6539749.5899999999</v>
      </c>
      <c r="J13">
        <v>50055.51</v>
      </c>
      <c r="K13" s="7">
        <v>2E-3</v>
      </c>
      <c r="L13">
        <v>50081.65</v>
      </c>
      <c r="M13" s="7">
        <v>1.4E-3</v>
      </c>
      <c r="N13">
        <v>0</v>
      </c>
      <c r="O13">
        <v>0</v>
      </c>
      <c r="P13">
        <v>131</v>
      </c>
      <c r="Q13">
        <v>2.1800000000000002</v>
      </c>
    </row>
    <row r="14" spans="1:17" x14ac:dyDescent="0.35">
      <c r="A14" t="s">
        <v>17</v>
      </c>
      <c r="B14">
        <v>500</v>
      </c>
      <c r="C14">
        <v>140</v>
      </c>
      <c r="D14">
        <v>5</v>
      </c>
      <c r="E14">
        <v>4</v>
      </c>
      <c r="F14">
        <v>0</v>
      </c>
      <c r="G14">
        <v>33360.550000000003</v>
      </c>
      <c r="H14" s="7">
        <v>0</v>
      </c>
      <c r="I14">
        <v>3198731.29</v>
      </c>
      <c r="J14">
        <v>31723.98</v>
      </c>
      <c r="K14" s="7">
        <v>4.9099999999999998E-2</v>
      </c>
      <c r="L14">
        <v>31873.87</v>
      </c>
      <c r="M14" s="7">
        <v>4.4600000000000001E-2</v>
      </c>
      <c r="N14">
        <v>0</v>
      </c>
      <c r="O14">
        <v>0</v>
      </c>
      <c r="P14">
        <v>112</v>
      </c>
      <c r="Q14">
        <v>1.87</v>
      </c>
    </row>
    <row r="15" spans="1:17" x14ac:dyDescent="0.35">
      <c r="A15" t="s">
        <v>14</v>
      </c>
      <c r="B15">
        <v>336</v>
      </c>
      <c r="C15">
        <v>7</v>
      </c>
      <c r="D15">
        <v>3</v>
      </c>
      <c r="E15">
        <v>4</v>
      </c>
      <c r="F15">
        <v>0</v>
      </c>
      <c r="G15">
        <v>1398.34</v>
      </c>
      <c r="H15" s="7">
        <v>0</v>
      </c>
      <c r="I15">
        <v>92122.15</v>
      </c>
      <c r="J15">
        <v>1113.97</v>
      </c>
      <c r="K15" s="7">
        <v>0.2034</v>
      </c>
      <c r="L15">
        <v>1115.04</v>
      </c>
      <c r="M15" s="7">
        <v>0.2026</v>
      </c>
      <c r="N15">
        <v>0</v>
      </c>
      <c r="O15">
        <v>0</v>
      </c>
      <c r="P15">
        <v>92</v>
      </c>
      <c r="Q15">
        <v>1.53</v>
      </c>
    </row>
    <row r="16" spans="1:17" x14ac:dyDescent="0.35">
      <c r="A16" t="s">
        <v>23</v>
      </c>
      <c r="B16">
        <v>768</v>
      </c>
      <c r="C16">
        <v>16</v>
      </c>
      <c r="D16">
        <v>2</v>
      </c>
      <c r="E16">
        <v>4</v>
      </c>
      <c r="F16">
        <v>0</v>
      </c>
      <c r="G16">
        <v>9629.6</v>
      </c>
      <c r="H16" s="7">
        <v>0</v>
      </c>
      <c r="I16">
        <v>2816938.5</v>
      </c>
      <c r="J16">
        <v>9627.57</v>
      </c>
      <c r="K16" s="7">
        <v>2.0000000000000001E-4</v>
      </c>
      <c r="L16">
        <v>9627.75</v>
      </c>
      <c r="M16" s="7">
        <v>2.0000000000000001E-4</v>
      </c>
      <c r="N16">
        <v>2</v>
      </c>
      <c r="O16">
        <v>0</v>
      </c>
      <c r="P16">
        <v>24</v>
      </c>
      <c r="Q16">
        <v>0.43</v>
      </c>
    </row>
    <row r="17" spans="1:17" x14ac:dyDescent="0.35">
      <c r="A17" t="s">
        <v>23</v>
      </c>
      <c r="B17">
        <v>768</v>
      </c>
      <c r="C17">
        <v>16</v>
      </c>
      <c r="D17">
        <v>12</v>
      </c>
      <c r="E17">
        <v>4</v>
      </c>
      <c r="F17">
        <v>0</v>
      </c>
      <c r="G17">
        <v>4992.07</v>
      </c>
      <c r="H17" s="7">
        <v>0</v>
      </c>
      <c r="I17">
        <v>433753.77</v>
      </c>
      <c r="J17">
        <v>4826.1000000000004</v>
      </c>
      <c r="K17" s="7">
        <v>3.32E-2</v>
      </c>
      <c r="L17">
        <v>4826.34</v>
      </c>
      <c r="M17" s="7">
        <v>3.32E-2</v>
      </c>
      <c r="N17">
        <v>0</v>
      </c>
      <c r="O17">
        <v>3</v>
      </c>
      <c r="P17">
        <v>57</v>
      </c>
      <c r="Q17">
        <v>1</v>
      </c>
    </row>
    <row r="18" spans="1:17" x14ac:dyDescent="0.35">
      <c r="A18" t="s">
        <v>33</v>
      </c>
      <c r="B18">
        <v>2000</v>
      </c>
      <c r="C18">
        <v>27</v>
      </c>
      <c r="D18">
        <v>2</v>
      </c>
      <c r="E18">
        <v>4</v>
      </c>
      <c r="F18">
        <v>0</v>
      </c>
      <c r="G18">
        <v>36472.26</v>
      </c>
      <c r="H18" s="7">
        <v>0</v>
      </c>
      <c r="I18">
        <v>23091509.219999999</v>
      </c>
      <c r="J18">
        <v>36472.019999999997</v>
      </c>
      <c r="K18" s="7">
        <v>0</v>
      </c>
      <c r="L18">
        <v>36472.050000000003</v>
      </c>
      <c r="M18" s="7">
        <v>0</v>
      </c>
      <c r="N18">
        <v>131</v>
      </c>
      <c r="O18">
        <v>0</v>
      </c>
      <c r="P18">
        <v>58</v>
      </c>
      <c r="Q18">
        <v>3.15</v>
      </c>
    </row>
    <row r="19" spans="1:17" x14ac:dyDescent="0.35">
      <c r="A19" t="s">
        <v>24</v>
      </c>
      <c r="B19">
        <v>801</v>
      </c>
      <c r="C19">
        <v>20531</v>
      </c>
      <c r="D19">
        <v>5</v>
      </c>
      <c r="E19">
        <v>4</v>
      </c>
      <c r="F19">
        <v>0</v>
      </c>
      <c r="G19">
        <v>12317760.57</v>
      </c>
      <c r="H19" s="7">
        <v>0</v>
      </c>
      <c r="I19">
        <v>1448463712.51</v>
      </c>
      <c r="J19">
        <v>12036534.380000001</v>
      </c>
      <c r="K19" s="7">
        <v>2.2800000000000001E-2</v>
      </c>
      <c r="L19">
        <v>12059638.359999999</v>
      </c>
      <c r="M19" s="7">
        <v>2.1000000000000001E-2</v>
      </c>
      <c r="N19">
        <v>1</v>
      </c>
      <c r="O19">
        <v>0</v>
      </c>
      <c r="P19">
        <v>416</v>
      </c>
      <c r="Q19">
        <v>6.95</v>
      </c>
    </row>
    <row r="20" spans="1:17" x14ac:dyDescent="0.35">
      <c r="A20" t="s">
        <v>24</v>
      </c>
      <c r="B20">
        <v>801</v>
      </c>
      <c r="C20">
        <v>20531</v>
      </c>
      <c r="D20">
        <v>6</v>
      </c>
      <c r="E20">
        <v>4</v>
      </c>
      <c r="F20">
        <v>0</v>
      </c>
      <c r="G20">
        <v>11828589.119999999</v>
      </c>
      <c r="H20" s="7">
        <v>0</v>
      </c>
      <c r="I20">
        <v>1334395621.53</v>
      </c>
      <c r="J20">
        <v>11562291.949999999</v>
      </c>
      <c r="K20" s="7">
        <v>2.2499999999999999E-2</v>
      </c>
      <c r="L20">
        <v>11582231.18</v>
      </c>
      <c r="M20" s="7">
        <v>2.0799999999999999E-2</v>
      </c>
      <c r="N20">
        <v>1</v>
      </c>
      <c r="O20">
        <v>0</v>
      </c>
      <c r="P20">
        <v>279</v>
      </c>
      <c r="Q20">
        <v>4.67</v>
      </c>
    </row>
    <row r="21" spans="1:17" x14ac:dyDescent="0.35">
      <c r="A21" t="s">
        <v>11</v>
      </c>
      <c r="B21">
        <v>214</v>
      </c>
      <c r="C21">
        <v>9</v>
      </c>
      <c r="D21">
        <v>3</v>
      </c>
      <c r="E21">
        <v>4</v>
      </c>
      <c r="F21">
        <v>0</v>
      </c>
      <c r="G21">
        <v>1241.54</v>
      </c>
      <c r="H21" s="7">
        <v>0</v>
      </c>
      <c r="I21">
        <v>65796.47</v>
      </c>
      <c r="J21">
        <v>1111.3800000000001</v>
      </c>
      <c r="K21" s="7">
        <v>0.1048</v>
      </c>
      <c r="L21">
        <v>1111.3900000000001</v>
      </c>
      <c r="M21" s="7">
        <v>0.1048</v>
      </c>
      <c r="N21">
        <v>0</v>
      </c>
      <c r="O21">
        <v>0</v>
      </c>
      <c r="P21">
        <v>38</v>
      </c>
      <c r="Q21">
        <v>0.63</v>
      </c>
    </row>
    <row r="22" spans="1:17" x14ac:dyDescent="0.35">
      <c r="A22" t="s">
        <v>11</v>
      </c>
      <c r="B22">
        <v>214</v>
      </c>
      <c r="C22">
        <v>9</v>
      </c>
      <c r="D22">
        <v>6</v>
      </c>
      <c r="E22">
        <v>4</v>
      </c>
      <c r="F22">
        <v>0</v>
      </c>
      <c r="G22">
        <v>781.35</v>
      </c>
      <c r="H22" s="7">
        <v>0</v>
      </c>
      <c r="I22">
        <v>27179.85</v>
      </c>
      <c r="J22">
        <v>602.30999999999995</v>
      </c>
      <c r="K22" s="7">
        <v>0.2291</v>
      </c>
      <c r="L22">
        <v>603.64</v>
      </c>
      <c r="M22" s="7">
        <v>0.22739999999999999</v>
      </c>
      <c r="N22">
        <v>0</v>
      </c>
      <c r="O22">
        <v>0</v>
      </c>
      <c r="P22">
        <v>48</v>
      </c>
      <c r="Q22">
        <v>0.8</v>
      </c>
    </row>
    <row r="23" spans="1:17" x14ac:dyDescent="0.35">
      <c r="A23" t="s">
        <v>9</v>
      </c>
      <c r="B23">
        <v>202</v>
      </c>
      <c r="C23">
        <v>2</v>
      </c>
      <c r="D23">
        <v>6</v>
      </c>
      <c r="E23">
        <v>4</v>
      </c>
      <c r="F23">
        <v>0</v>
      </c>
      <c r="G23">
        <v>84.48</v>
      </c>
      <c r="H23" s="7">
        <v>0</v>
      </c>
      <c r="I23">
        <v>19901.580000000002</v>
      </c>
      <c r="J23">
        <v>65.77</v>
      </c>
      <c r="K23" s="7">
        <v>0.22140000000000001</v>
      </c>
      <c r="L23">
        <v>66.69</v>
      </c>
      <c r="M23" s="7">
        <v>0.21060000000000001</v>
      </c>
      <c r="N23">
        <v>0</v>
      </c>
      <c r="O23">
        <v>0</v>
      </c>
      <c r="P23">
        <v>65</v>
      </c>
      <c r="Q23">
        <v>1.08</v>
      </c>
    </row>
    <row r="24" spans="1:17" x14ac:dyDescent="0.35">
      <c r="A24" t="s">
        <v>21</v>
      </c>
      <c r="B24">
        <v>606</v>
      </c>
      <c r="C24">
        <v>3053</v>
      </c>
      <c r="D24">
        <v>2</v>
      </c>
      <c r="E24">
        <v>4</v>
      </c>
      <c r="F24">
        <v>0</v>
      </c>
      <c r="G24">
        <v>1729301.57</v>
      </c>
      <c r="H24" s="7">
        <v>0</v>
      </c>
      <c r="I24">
        <v>408062316.75</v>
      </c>
      <c r="J24">
        <v>1613857.17</v>
      </c>
      <c r="K24" s="7">
        <v>6.6799999999999998E-2</v>
      </c>
      <c r="L24">
        <v>1613874.71</v>
      </c>
      <c r="M24" s="7">
        <v>6.6699999999999995E-2</v>
      </c>
      <c r="N24">
        <v>5</v>
      </c>
      <c r="O24">
        <v>0</v>
      </c>
      <c r="P24">
        <v>28</v>
      </c>
      <c r="Q24">
        <v>0.55000000000000004</v>
      </c>
    </row>
    <row r="25" spans="1:17" x14ac:dyDescent="0.35">
      <c r="A25" t="s">
        <v>18</v>
      </c>
      <c r="B25">
        <v>522</v>
      </c>
      <c r="C25">
        <v>20</v>
      </c>
      <c r="D25">
        <v>2</v>
      </c>
      <c r="E25">
        <v>4</v>
      </c>
      <c r="F25">
        <v>0</v>
      </c>
      <c r="G25">
        <v>6383.19</v>
      </c>
      <c r="H25" s="7">
        <v>0</v>
      </c>
      <c r="I25">
        <v>1893151.11</v>
      </c>
      <c r="J25">
        <v>6374.88</v>
      </c>
      <c r="K25" s="7">
        <v>1.2999999999999999E-3</v>
      </c>
      <c r="L25">
        <v>6381.94</v>
      </c>
      <c r="M25" s="7">
        <v>2.0000000000000001E-4</v>
      </c>
      <c r="N25">
        <v>0</v>
      </c>
      <c r="O25">
        <v>0</v>
      </c>
      <c r="P25">
        <v>168</v>
      </c>
      <c r="Q25">
        <v>2.8</v>
      </c>
    </row>
    <row r="26" spans="1:17" x14ac:dyDescent="0.35">
      <c r="A26" t="s">
        <v>7</v>
      </c>
      <c r="B26">
        <v>150</v>
      </c>
      <c r="C26">
        <v>4</v>
      </c>
      <c r="D26">
        <v>2</v>
      </c>
      <c r="E26">
        <v>4</v>
      </c>
      <c r="F26">
        <v>0</v>
      </c>
      <c r="G26">
        <v>220.88</v>
      </c>
      <c r="H26" s="7">
        <v>0</v>
      </c>
      <c r="I26">
        <v>23932.41</v>
      </c>
      <c r="J26">
        <v>220.83</v>
      </c>
      <c r="K26" s="7">
        <v>2.0000000000000001E-4</v>
      </c>
      <c r="L26">
        <v>220.83</v>
      </c>
      <c r="M26" s="7">
        <v>2.0000000000000001E-4</v>
      </c>
      <c r="N26">
        <v>0</v>
      </c>
      <c r="O26">
        <v>0</v>
      </c>
      <c r="P26">
        <v>23</v>
      </c>
      <c r="Q26">
        <v>0.38</v>
      </c>
    </row>
    <row r="27" spans="1:17" x14ac:dyDescent="0.35">
      <c r="A27" t="s">
        <v>7</v>
      </c>
      <c r="B27">
        <v>150</v>
      </c>
      <c r="C27">
        <v>4</v>
      </c>
      <c r="D27">
        <v>3</v>
      </c>
      <c r="E27">
        <v>4</v>
      </c>
      <c r="F27">
        <v>0</v>
      </c>
      <c r="G27">
        <v>138.88999999999999</v>
      </c>
      <c r="H27" s="7">
        <v>0</v>
      </c>
      <c r="I27">
        <v>11693.23</v>
      </c>
      <c r="J27">
        <v>135.94999999999999</v>
      </c>
      <c r="K27" s="7">
        <v>2.12E-2</v>
      </c>
      <c r="L27">
        <v>135.96</v>
      </c>
      <c r="M27" s="7">
        <v>2.1100000000000001E-2</v>
      </c>
      <c r="N27">
        <v>0</v>
      </c>
      <c r="O27">
        <v>0</v>
      </c>
      <c r="P27">
        <v>32</v>
      </c>
      <c r="Q27">
        <v>0.53</v>
      </c>
    </row>
    <row r="28" spans="1:17" x14ac:dyDescent="0.35">
      <c r="A28" t="s">
        <v>7</v>
      </c>
      <c r="B28">
        <v>150</v>
      </c>
      <c r="C28">
        <v>4</v>
      </c>
      <c r="D28">
        <v>4</v>
      </c>
      <c r="E28">
        <v>4</v>
      </c>
      <c r="F28">
        <v>0</v>
      </c>
      <c r="G28">
        <v>113.33</v>
      </c>
      <c r="H28" s="7">
        <v>0</v>
      </c>
      <c r="I28">
        <v>10988.6</v>
      </c>
      <c r="J28">
        <v>100.23</v>
      </c>
      <c r="K28" s="7">
        <v>0.11559999999999999</v>
      </c>
      <c r="L28">
        <v>100.25</v>
      </c>
      <c r="M28" s="7">
        <v>0.1154</v>
      </c>
      <c r="N28">
        <v>0</v>
      </c>
      <c r="O28">
        <v>0</v>
      </c>
      <c r="P28">
        <v>39</v>
      </c>
      <c r="Q28">
        <v>0.65</v>
      </c>
    </row>
    <row r="29" spans="1:17" x14ac:dyDescent="0.35">
      <c r="A29" t="s">
        <v>35</v>
      </c>
      <c r="B29">
        <v>2400</v>
      </c>
      <c r="C29">
        <v>1024</v>
      </c>
      <c r="D29">
        <v>3</v>
      </c>
      <c r="E29">
        <v>4</v>
      </c>
      <c r="F29">
        <v>0</v>
      </c>
      <c r="G29">
        <v>1693905.94</v>
      </c>
      <c r="H29" s="7">
        <v>0</v>
      </c>
      <c r="I29">
        <v>880094891.28999996</v>
      </c>
      <c r="J29">
        <v>1693088.72</v>
      </c>
      <c r="K29" s="7">
        <v>5.0000000000000001E-4</v>
      </c>
      <c r="L29">
        <v>1693186.13</v>
      </c>
      <c r="M29" s="7">
        <v>4.0000000000000002E-4</v>
      </c>
      <c r="N29">
        <v>135</v>
      </c>
      <c r="O29">
        <v>0</v>
      </c>
      <c r="P29">
        <v>1509</v>
      </c>
      <c r="Q29">
        <v>27.4</v>
      </c>
    </row>
    <row r="30" spans="1:17" x14ac:dyDescent="0.35">
      <c r="A30" t="s">
        <v>35</v>
      </c>
      <c r="B30">
        <v>2400</v>
      </c>
      <c r="C30">
        <v>1024</v>
      </c>
      <c r="D30">
        <v>4</v>
      </c>
      <c r="E30">
        <v>4</v>
      </c>
      <c r="F30">
        <v>0</v>
      </c>
      <c r="G30">
        <v>1578474.98</v>
      </c>
      <c r="H30" s="7">
        <v>0</v>
      </c>
      <c r="I30">
        <v>665184323.71000004</v>
      </c>
      <c r="J30">
        <v>1576016.68</v>
      </c>
      <c r="K30" s="7">
        <v>1.6000000000000001E-3</v>
      </c>
      <c r="L30">
        <v>1577603.94</v>
      </c>
      <c r="M30" s="7">
        <v>5.9999999999999995E-4</v>
      </c>
      <c r="N30">
        <v>85</v>
      </c>
      <c r="O30">
        <v>0</v>
      </c>
      <c r="P30">
        <v>3359</v>
      </c>
      <c r="Q30">
        <v>57.4</v>
      </c>
    </row>
    <row r="31" spans="1:17" x14ac:dyDescent="0.35">
      <c r="A31" t="s">
        <v>30</v>
      </c>
      <c r="B31">
        <v>1353</v>
      </c>
      <c r="C31">
        <v>9</v>
      </c>
      <c r="D31">
        <v>9</v>
      </c>
      <c r="E31">
        <v>4</v>
      </c>
      <c r="F31">
        <v>0</v>
      </c>
      <c r="G31">
        <v>5834.61</v>
      </c>
      <c r="H31" s="7">
        <v>0</v>
      </c>
      <c r="I31">
        <v>758324.14</v>
      </c>
      <c r="J31">
        <v>5184.4399999999996</v>
      </c>
      <c r="K31" s="7">
        <v>0.1114</v>
      </c>
      <c r="L31">
        <v>5279.86</v>
      </c>
      <c r="M31" s="7">
        <v>9.5100000000000004E-2</v>
      </c>
      <c r="N31">
        <v>2</v>
      </c>
      <c r="O31">
        <v>1</v>
      </c>
      <c r="P31">
        <v>481</v>
      </c>
      <c r="Q31">
        <v>8.07</v>
      </c>
    </row>
    <row r="32" spans="1:17" x14ac:dyDescent="0.35">
      <c r="A32" t="s">
        <v>29</v>
      </c>
      <c r="B32">
        <v>1096</v>
      </c>
      <c r="C32">
        <v>24</v>
      </c>
      <c r="D32">
        <v>2</v>
      </c>
      <c r="E32">
        <v>4</v>
      </c>
      <c r="F32">
        <v>0</v>
      </c>
      <c r="G32">
        <v>14818.59</v>
      </c>
      <c r="H32" s="7">
        <v>0</v>
      </c>
      <c r="I32">
        <v>6498147.8799999999</v>
      </c>
      <c r="J32">
        <v>14808.91</v>
      </c>
      <c r="K32" s="7">
        <v>6.9999999999999999E-4</v>
      </c>
      <c r="L32">
        <v>14813.63</v>
      </c>
      <c r="M32" s="7">
        <v>2.9999999999999997E-4</v>
      </c>
      <c r="N32">
        <v>29</v>
      </c>
      <c r="O32">
        <v>0</v>
      </c>
      <c r="P32">
        <v>442</v>
      </c>
      <c r="Q32">
        <v>7.85</v>
      </c>
    </row>
    <row r="33" spans="1:17" x14ac:dyDescent="0.35">
      <c r="A33" t="s">
        <v>15</v>
      </c>
      <c r="B33">
        <v>414</v>
      </c>
      <c r="C33">
        <v>5</v>
      </c>
      <c r="D33">
        <v>3</v>
      </c>
      <c r="E33">
        <v>4</v>
      </c>
      <c r="F33">
        <v>0</v>
      </c>
      <c r="G33">
        <v>993.93</v>
      </c>
      <c r="H33" s="7">
        <v>0</v>
      </c>
      <c r="I33">
        <v>150492.67000000001</v>
      </c>
      <c r="J33">
        <v>951.85</v>
      </c>
      <c r="K33" s="7">
        <v>4.2299999999999997E-2</v>
      </c>
      <c r="L33">
        <v>956.39</v>
      </c>
      <c r="M33" s="7">
        <v>3.78E-2</v>
      </c>
      <c r="N33">
        <v>0</v>
      </c>
      <c r="O33">
        <v>0</v>
      </c>
      <c r="P33">
        <v>100</v>
      </c>
      <c r="Q33">
        <v>1.67</v>
      </c>
    </row>
    <row r="34" spans="1:17" x14ac:dyDescent="0.35">
      <c r="A34" t="s">
        <v>15</v>
      </c>
      <c r="B34">
        <v>414</v>
      </c>
      <c r="C34">
        <v>5</v>
      </c>
      <c r="D34">
        <v>5</v>
      </c>
      <c r="E34">
        <v>4</v>
      </c>
      <c r="F34">
        <v>0</v>
      </c>
      <c r="G34">
        <v>605.54</v>
      </c>
      <c r="H34" s="7">
        <v>0</v>
      </c>
      <c r="I34">
        <v>73702.509999999995</v>
      </c>
      <c r="J34">
        <v>591.55999999999995</v>
      </c>
      <c r="K34" s="7">
        <v>2.3099999999999999E-2</v>
      </c>
      <c r="L34">
        <v>595.58000000000004</v>
      </c>
      <c r="M34" s="7">
        <v>1.6500000000000001E-2</v>
      </c>
      <c r="N34">
        <v>0</v>
      </c>
      <c r="O34">
        <v>0</v>
      </c>
      <c r="P34">
        <v>99</v>
      </c>
      <c r="Q34">
        <v>1.65</v>
      </c>
    </row>
    <row r="35" spans="1:17" x14ac:dyDescent="0.35">
      <c r="A35" t="s">
        <v>36</v>
      </c>
      <c r="B35">
        <v>3279</v>
      </c>
      <c r="C35">
        <v>1558</v>
      </c>
      <c r="D35">
        <v>8</v>
      </c>
      <c r="E35">
        <v>3</v>
      </c>
      <c r="F35">
        <v>0</v>
      </c>
      <c r="G35">
        <v>4696591.78</v>
      </c>
      <c r="H35" s="7">
        <v>0</v>
      </c>
      <c r="I35">
        <v>10271496052.280001</v>
      </c>
      <c r="J35">
        <v>4529470.28</v>
      </c>
      <c r="K35" s="7">
        <v>3.56E-2</v>
      </c>
      <c r="L35">
        <v>4529909.29</v>
      </c>
      <c r="M35" s="7">
        <v>3.5499999999999997E-2</v>
      </c>
      <c r="N35">
        <v>15129</v>
      </c>
      <c r="O35">
        <v>0</v>
      </c>
      <c r="P35">
        <v>8135</v>
      </c>
      <c r="Q35">
        <v>387.73</v>
      </c>
    </row>
    <row r="36" spans="1:17" x14ac:dyDescent="0.35">
      <c r="A36" t="s">
        <v>5</v>
      </c>
      <c r="B36">
        <v>75</v>
      </c>
      <c r="C36">
        <v>2</v>
      </c>
      <c r="D36">
        <v>4</v>
      </c>
      <c r="E36">
        <v>4</v>
      </c>
      <c r="F36">
        <v>0</v>
      </c>
      <c r="G36">
        <v>10.09</v>
      </c>
      <c r="H36" s="7">
        <v>0</v>
      </c>
      <c r="I36">
        <v>1259.95</v>
      </c>
      <c r="J36">
        <v>10</v>
      </c>
      <c r="K36" s="7">
        <v>8.6E-3</v>
      </c>
      <c r="L36">
        <v>10</v>
      </c>
      <c r="M36" s="7">
        <v>8.3000000000000001E-3</v>
      </c>
      <c r="N36">
        <v>0</v>
      </c>
      <c r="O36">
        <v>0</v>
      </c>
      <c r="P36">
        <v>20</v>
      </c>
      <c r="Q36">
        <v>0.33</v>
      </c>
    </row>
    <row r="37" spans="1:17" x14ac:dyDescent="0.35">
      <c r="A37" t="s">
        <v>25</v>
      </c>
      <c r="B37">
        <v>810</v>
      </c>
      <c r="C37">
        <v>106</v>
      </c>
      <c r="D37">
        <v>2</v>
      </c>
      <c r="E37">
        <v>4</v>
      </c>
      <c r="F37">
        <v>0</v>
      </c>
      <c r="G37">
        <v>48769.97</v>
      </c>
      <c r="H37" s="7">
        <v>0</v>
      </c>
      <c r="I37">
        <v>14284401.710000001</v>
      </c>
      <c r="J37">
        <v>48723.040000000001</v>
      </c>
      <c r="K37" s="7">
        <v>1E-3</v>
      </c>
      <c r="L37">
        <v>48732.79</v>
      </c>
      <c r="M37" s="7">
        <v>8.0000000000000004E-4</v>
      </c>
      <c r="N37">
        <v>11</v>
      </c>
      <c r="O37">
        <v>0</v>
      </c>
      <c r="P37">
        <v>331</v>
      </c>
      <c r="Q37">
        <v>5.7</v>
      </c>
    </row>
    <row r="38" spans="1:17" x14ac:dyDescent="0.35">
      <c r="A38" t="s">
        <v>25</v>
      </c>
      <c r="B38">
        <v>810</v>
      </c>
      <c r="C38">
        <v>106</v>
      </c>
      <c r="D38">
        <v>3</v>
      </c>
      <c r="E38">
        <v>4</v>
      </c>
      <c r="F38">
        <v>0</v>
      </c>
      <c r="G38">
        <v>37348.949999999997</v>
      </c>
      <c r="H38" s="7">
        <v>0</v>
      </c>
      <c r="I38">
        <v>6906840.71</v>
      </c>
      <c r="J38">
        <v>37293.72</v>
      </c>
      <c r="K38" s="7">
        <v>1.5E-3</v>
      </c>
      <c r="L38">
        <v>37301.86</v>
      </c>
      <c r="M38" s="7">
        <v>1.2999999999999999E-3</v>
      </c>
      <c r="N38">
        <v>2</v>
      </c>
      <c r="O38">
        <v>0</v>
      </c>
      <c r="P38">
        <v>178</v>
      </c>
      <c r="Q38">
        <v>3</v>
      </c>
    </row>
    <row r="39" spans="1:17" x14ac:dyDescent="0.35">
      <c r="A39" t="s">
        <v>25</v>
      </c>
      <c r="B39">
        <v>810</v>
      </c>
      <c r="C39">
        <v>106</v>
      </c>
      <c r="D39">
        <v>5</v>
      </c>
      <c r="E39">
        <v>4</v>
      </c>
      <c r="F39">
        <v>0</v>
      </c>
      <c r="G39">
        <v>33853.72</v>
      </c>
      <c r="H39" s="7">
        <v>0</v>
      </c>
      <c r="I39">
        <v>4020355.54</v>
      </c>
      <c r="J39">
        <v>33347.14</v>
      </c>
      <c r="K39" s="7">
        <v>1.4999999999999999E-2</v>
      </c>
      <c r="L39">
        <v>33400.35</v>
      </c>
      <c r="M39" s="7">
        <v>1.34E-2</v>
      </c>
      <c r="N39">
        <v>0</v>
      </c>
      <c r="O39">
        <v>0</v>
      </c>
      <c r="P39">
        <v>190</v>
      </c>
      <c r="Q39">
        <v>3.17</v>
      </c>
    </row>
    <row r="40" spans="1:17" x14ac:dyDescent="0.35">
      <c r="A40" t="s">
        <v>10</v>
      </c>
      <c r="B40">
        <v>210</v>
      </c>
      <c r="C40">
        <v>7</v>
      </c>
      <c r="D40">
        <v>2</v>
      </c>
      <c r="E40">
        <v>4</v>
      </c>
      <c r="F40">
        <v>0</v>
      </c>
      <c r="G40">
        <v>656.03</v>
      </c>
      <c r="H40" s="7">
        <v>0</v>
      </c>
      <c r="I40">
        <v>45904.56</v>
      </c>
      <c r="J40">
        <v>654.57000000000005</v>
      </c>
      <c r="K40" s="7">
        <v>2.2000000000000001E-3</v>
      </c>
      <c r="L40">
        <v>654.86</v>
      </c>
      <c r="M40" s="7">
        <v>1.8E-3</v>
      </c>
      <c r="N40">
        <v>0</v>
      </c>
      <c r="O40">
        <v>0</v>
      </c>
      <c r="P40">
        <v>53</v>
      </c>
      <c r="Q40">
        <v>0.88</v>
      </c>
    </row>
    <row r="41" spans="1:17" x14ac:dyDescent="0.35">
      <c r="A41" t="s">
        <v>10</v>
      </c>
      <c r="B41">
        <v>210</v>
      </c>
      <c r="C41">
        <v>7</v>
      </c>
      <c r="D41">
        <v>3</v>
      </c>
      <c r="E41">
        <v>4</v>
      </c>
      <c r="F41">
        <v>0</v>
      </c>
      <c r="G41">
        <v>428.76</v>
      </c>
      <c r="H41" s="7">
        <v>0</v>
      </c>
      <c r="I41">
        <v>24807.439999999999</v>
      </c>
      <c r="J41">
        <v>419.06</v>
      </c>
      <c r="K41" s="7">
        <v>2.2599999999999999E-2</v>
      </c>
      <c r="L41">
        <v>419.06</v>
      </c>
      <c r="M41" s="7">
        <v>2.2599999999999999E-2</v>
      </c>
      <c r="N41">
        <v>0</v>
      </c>
      <c r="O41">
        <v>0</v>
      </c>
      <c r="P41">
        <v>36</v>
      </c>
      <c r="Q41">
        <v>0.6</v>
      </c>
    </row>
    <row r="42" spans="1:17" x14ac:dyDescent="0.35">
      <c r="A42" t="s">
        <v>22</v>
      </c>
      <c r="B42">
        <v>613</v>
      </c>
      <c r="C42">
        <v>235</v>
      </c>
      <c r="D42">
        <v>2</v>
      </c>
      <c r="E42">
        <v>4</v>
      </c>
      <c r="F42">
        <v>0</v>
      </c>
      <c r="G42">
        <v>88461.31</v>
      </c>
      <c r="H42" s="7">
        <v>0</v>
      </c>
      <c r="I42">
        <v>29097409.600000001</v>
      </c>
      <c r="J42">
        <v>87389.42</v>
      </c>
      <c r="K42" s="7">
        <v>1.21E-2</v>
      </c>
      <c r="L42">
        <v>87530.880000000005</v>
      </c>
      <c r="M42" s="7">
        <v>1.0500000000000001E-2</v>
      </c>
      <c r="N42">
        <v>4</v>
      </c>
      <c r="O42">
        <v>0</v>
      </c>
      <c r="P42">
        <v>200</v>
      </c>
      <c r="Q42">
        <v>3.4</v>
      </c>
    </row>
    <row r="43" spans="1:17" x14ac:dyDescent="0.35">
      <c r="A43" t="s">
        <v>26</v>
      </c>
      <c r="B43">
        <v>846</v>
      </c>
      <c r="C43">
        <v>18</v>
      </c>
      <c r="D43">
        <v>2</v>
      </c>
      <c r="E43">
        <v>4</v>
      </c>
      <c r="F43">
        <v>0</v>
      </c>
      <c r="G43">
        <v>8958.66</v>
      </c>
      <c r="H43" s="7">
        <v>0</v>
      </c>
      <c r="I43">
        <v>2108350.65</v>
      </c>
      <c r="J43">
        <v>8953.4500000000007</v>
      </c>
      <c r="K43" s="7">
        <v>5.9999999999999995E-4</v>
      </c>
      <c r="L43">
        <v>8956.42</v>
      </c>
      <c r="M43" s="7">
        <v>2.9999999999999997E-4</v>
      </c>
      <c r="N43">
        <v>7</v>
      </c>
      <c r="O43">
        <v>0</v>
      </c>
      <c r="P43">
        <v>268</v>
      </c>
      <c r="Q43">
        <v>4.58</v>
      </c>
    </row>
    <row r="44" spans="1:17" x14ac:dyDescent="0.35">
      <c r="A44" t="s">
        <v>6</v>
      </c>
      <c r="B44">
        <v>126</v>
      </c>
      <c r="C44">
        <v>310</v>
      </c>
      <c r="D44">
        <v>2</v>
      </c>
      <c r="E44">
        <v>4</v>
      </c>
      <c r="F44">
        <v>0</v>
      </c>
      <c r="G44">
        <v>29233.85</v>
      </c>
      <c r="H44" s="7">
        <v>0</v>
      </c>
      <c r="I44">
        <v>1327624.3899999999</v>
      </c>
      <c r="J44">
        <v>23259.74</v>
      </c>
      <c r="K44" s="7">
        <v>0.2044</v>
      </c>
      <c r="L44">
        <v>23260.080000000002</v>
      </c>
      <c r="M44" s="7">
        <v>0.20430000000000001</v>
      </c>
      <c r="N44">
        <v>0</v>
      </c>
      <c r="O44">
        <v>0</v>
      </c>
      <c r="P44">
        <v>25</v>
      </c>
      <c r="Q44">
        <v>0.42</v>
      </c>
    </row>
    <row r="45" spans="1:17" x14ac:dyDescent="0.35">
      <c r="A45" t="s">
        <v>6</v>
      </c>
      <c r="B45">
        <v>126</v>
      </c>
      <c r="C45">
        <v>310</v>
      </c>
      <c r="D45">
        <v>9</v>
      </c>
      <c r="E45">
        <v>4</v>
      </c>
      <c r="F45">
        <v>0</v>
      </c>
      <c r="G45">
        <v>12642.87</v>
      </c>
      <c r="H45" s="7">
        <v>0</v>
      </c>
      <c r="I45">
        <v>222366.51</v>
      </c>
      <c r="J45">
        <v>7650.8</v>
      </c>
      <c r="K45" s="7">
        <v>0.39489999999999997</v>
      </c>
      <c r="L45">
        <v>7657.77</v>
      </c>
      <c r="M45" s="7">
        <v>0.39429999999999998</v>
      </c>
      <c r="N45">
        <v>0</v>
      </c>
      <c r="O45">
        <v>0</v>
      </c>
      <c r="P45">
        <v>41</v>
      </c>
      <c r="Q45">
        <v>0.68</v>
      </c>
    </row>
    <row r="46" spans="1:17" x14ac:dyDescent="0.35">
      <c r="A46" t="s">
        <v>28</v>
      </c>
      <c r="B46">
        <v>1000</v>
      </c>
      <c r="C46">
        <v>152</v>
      </c>
      <c r="D46">
        <v>2</v>
      </c>
      <c r="E46">
        <v>4</v>
      </c>
      <c r="F46">
        <v>0</v>
      </c>
      <c r="G46">
        <v>61216.27</v>
      </c>
      <c r="H46" s="7">
        <v>0</v>
      </c>
      <c r="I46">
        <v>21091394.25</v>
      </c>
      <c r="J46">
        <v>61201.77</v>
      </c>
      <c r="K46" s="7">
        <v>2.0000000000000001E-4</v>
      </c>
      <c r="L46">
        <v>61201.85</v>
      </c>
      <c r="M46" s="7">
        <v>2.0000000000000001E-4</v>
      </c>
      <c r="N46">
        <v>15</v>
      </c>
      <c r="O46">
        <v>0</v>
      </c>
      <c r="P46">
        <v>58</v>
      </c>
      <c r="Q46">
        <v>1.22</v>
      </c>
    </row>
    <row r="47" spans="1:17" x14ac:dyDescent="0.35">
      <c r="A47" t="s">
        <v>28</v>
      </c>
      <c r="B47">
        <v>1000</v>
      </c>
      <c r="C47">
        <v>152</v>
      </c>
      <c r="D47">
        <v>4</v>
      </c>
      <c r="E47">
        <v>4</v>
      </c>
      <c r="F47">
        <v>0</v>
      </c>
      <c r="G47">
        <v>42979.32</v>
      </c>
      <c r="H47" s="7">
        <v>0</v>
      </c>
      <c r="I47">
        <v>12495393.85</v>
      </c>
      <c r="J47">
        <v>42875.83</v>
      </c>
      <c r="K47" s="7">
        <v>2.3999999999999998E-3</v>
      </c>
      <c r="L47">
        <v>42924.49</v>
      </c>
      <c r="M47" s="7">
        <v>1.2999999999999999E-3</v>
      </c>
      <c r="N47">
        <v>5</v>
      </c>
      <c r="O47">
        <v>0</v>
      </c>
      <c r="P47">
        <v>206</v>
      </c>
      <c r="Q47">
        <v>3.52</v>
      </c>
    </row>
    <row r="48" spans="1:17" x14ac:dyDescent="0.35">
      <c r="A48" t="s">
        <v>19</v>
      </c>
      <c r="B48">
        <v>569</v>
      </c>
      <c r="C48">
        <v>30</v>
      </c>
      <c r="D48">
        <v>2</v>
      </c>
      <c r="E48">
        <v>4</v>
      </c>
      <c r="F48">
        <v>0</v>
      </c>
      <c r="G48">
        <v>11577.53</v>
      </c>
      <c r="H48" s="7">
        <v>0</v>
      </c>
      <c r="I48">
        <v>4368308.22</v>
      </c>
      <c r="J48">
        <v>11524.99</v>
      </c>
      <c r="K48" s="7">
        <v>4.4999999999999997E-3</v>
      </c>
      <c r="L48">
        <v>11545.25</v>
      </c>
      <c r="M48" s="7">
        <v>2.8E-3</v>
      </c>
      <c r="N48">
        <v>2</v>
      </c>
      <c r="O48">
        <v>0</v>
      </c>
      <c r="P48">
        <v>136</v>
      </c>
      <c r="Q48">
        <v>2.2999999999999998</v>
      </c>
    </row>
    <row r="49" spans="1:17" x14ac:dyDescent="0.35">
      <c r="A49" t="s">
        <v>19</v>
      </c>
      <c r="B49">
        <v>569</v>
      </c>
      <c r="C49">
        <v>30</v>
      </c>
      <c r="D49">
        <v>5</v>
      </c>
      <c r="E49">
        <v>4</v>
      </c>
      <c r="F49">
        <v>0</v>
      </c>
      <c r="G49">
        <v>8805.31</v>
      </c>
      <c r="H49" s="7">
        <v>0</v>
      </c>
      <c r="I49">
        <v>1911352.03</v>
      </c>
      <c r="J49">
        <v>7760.24</v>
      </c>
      <c r="K49" s="7">
        <v>0.1187</v>
      </c>
      <c r="L49">
        <v>7890.75</v>
      </c>
      <c r="M49" s="7">
        <v>0.10390000000000001</v>
      </c>
      <c r="N49">
        <v>0</v>
      </c>
      <c r="O49">
        <v>0</v>
      </c>
      <c r="P49">
        <v>91</v>
      </c>
      <c r="Q49">
        <v>1.52</v>
      </c>
    </row>
    <row r="50" spans="1:17" x14ac:dyDescent="0.35">
      <c r="A50" t="s">
        <v>16</v>
      </c>
      <c r="B50">
        <v>440</v>
      </c>
      <c r="C50">
        <v>11</v>
      </c>
      <c r="D50">
        <v>5</v>
      </c>
      <c r="E50">
        <v>4</v>
      </c>
      <c r="F50">
        <v>0</v>
      </c>
      <c r="G50">
        <v>2074.2800000000002</v>
      </c>
      <c r="H50" s="7">
        <v>0</v>
      </c>
      <c r="I50">
        <v>154827.67000000001</v>
      </c>
      <c r="J50">
        <v>1702.9</v>
      </c>
      <c r="K50" s="7">
        <v>0.17899999999999999</v>
      </c>
      <c r="L50">
        <v>1705.99</v>
      </c>
      <c r="M50" s="7">
        <v>0.17760000000000001</v>
      </c>
      <c r="N50">
        <v>0</v>
      </c>
      <c r="O50">
        <v>0</v>
      </c>
      <c r="P50">
        <v>62</v>
      </c>
      <c r="Q50">
        <v>1.03</v>
      </c>
    </row>
    <row r="51" spans="1:17" x14ac:dyDescent="0.35">
      <c r="A51" t="s">
        <v>16</v>
      </c>
      <c r="B51">
        <v>440</v>
      </c>
      <c r="C51">
        <v>11</v>
      </c>
      <c r="D51">
        <v>6</v>
      </c>
      <c r="E51">
        <v>4</v>
      </c>
      <c r="F51">
        <v>0</v>
      </c>
      <c r="G51">
        <v>1760.6</v>
      </c>
      <c r="H51" s="7">
        <v>0</v>
      </c>
      <c r="I51">
        <v>157570.21</v>
      </c>
      <c r="J51">
        <v>1364.76</v>
      </c>
      <c r="K51" s="7">
        <v>0.2248</v>
      </c>
      <c r="L51">
        <v>1365.74</v>
      </c>
      <c r="M51" s="7">
        <v>0.2243</v>
      </c>
      <c r="N51">
        <v>0</v>
      </c>
      <c r="O51">
        <v>0</v>
      </c>
      <c r="P51">
        <v>70</v>
      </c>
      <c r="Q51">
        <v>1.17</v>
      </c>
    </row>
    <row r="52" spans="1:17" x14ac:dyDescent="0.35">
      <c r="A52" t="s">
        <v>34</v>
      </c>
      <c r="B52">
        <v>2000</v>
      </c>
      <c r="C52">
        <v>7</v>
      </c>
      <c r="D52">
        <v>5</v>
      </c>
      <c r="E52">
        <v>4</v>
      </c>
      <c r="F52">
        <v>0</v>
      </c>
      <c r="G52">
        <v>5123.07</v>
      </c>
      <c r="H52" s="7">
        <v>0</v>
      </c>
      <c r="I52">
        <v>1905553.15</v>
      </c>
      <c r="J52">
        <v>4898.07</v>
      </c>
      <c r="K52" s="7">
        <v>4.3900000000000002E-2</v>
      </c>
      <c r="L52">
        <v>4976.4399999999996</v>
      </c>
      <c r="M52" s="7">
        <v>2.86E-2</v>
      </c>
      <c r="N52">
        <v>21</v>
      </c>
      <c r="O52">
        <v>0</v>
      </c>
      <c r="P52">
        <v>1278</v>
      </c>
      <c r="Q52">
        <v>21.65</v>
      </c>
    </row>
    <row r="53" spans="1:17" x14ac:dyDescent="0.35">
      <c r="A53" t="s">
        <v>8</v>
      </c>
      <c r="B53">
        <v>178</v>
      </c>
      <c r="C53">
        <v>13</v>
      </c>
      <c r="D53">
        <v>2</v>
      </c>
      <c r="E53">
        <v>4</v>
      </c>
      <c r="F53">
        <v>0</v>
      </c>
      <c r="G53">
        <v>1649.69</v>
      </c>
      <c r="H53" s="7">
        <v>0</v>
      </c>
      <c r="I53">
        <v>101215.21</v>
      </c>
      <c r="J53">
        <v>1627.76</v>
      </c>
      <c r="K53" s="7">
        <v>1.3299999999999999E-2</v>
      </c>
      <c r="L53">
        <v>1627.77</v>
      </c>
      <c r="M53" s="7">
        <v>1.3299999999999999E-2</v>
      </c>
      <c r="N53">
        <v>0</v>
      </c>
      <c r="O53">
        <v>0</v>
      </c>
      <c r="P53">
        <v>35</v>
      </c>
      <c r="Q53">
        <v>0.57999999999999996</v>
      </c>
    </row>
    <row r="54" spans="1:17" x14ac:dyDescent="0.35">
      <c r="A54" t="s">
        <v>8</v>
      </c>
      <c r="B54">
        <v>178</v>
      </c>
      <c r="C54">
        <v>13</v>
      </c>
      <c r="D54">
        <v>7</v>
      </c>
      <c r="E54">
        <v>4</v>
      </c>
      <c r="F54">
        <v>0</v>
      </c>
      <c r="G54">
        <v>1002.03</v>
      </c>
      <c r="H54" s="7">
        <v>0</v>
      </c>
      <c r="I54">
        <v>33148.68</v>
      </c>
      <c r="J54">
        <v>814.45</v>
      </c>
      <c r="K54" s="7">
        <v>0.18720000000000001</v>
      </c>
      <c r="L54">
        <v>818.33</v>
      </c>
      <c r="M54" s="7">
        <v>0.18329999999999999</v>
      </c>
      <c r="N54">
        <v>0</v>
      </c>
      <c r="O54">
        <v>0</v>
      </c>
      <c r="P54">
        <v>52</v>
      </c>
      <c r="Q54">
        <v>0.87</v>
      </c>
    </row>
    <row r="55" spans="1:17" x14ac:dyDescent="0.35">
      <c r="A55" t="s">
        <v>37</v>
      </c>
      <c r="B55">
        <v>3810</v>
      </c>
      <c r="C55">
        <v>7</v>
      </c>
      <c r="D55">
        <v>2</v>
      </c>
      <c r="E55">
        <v>4</v>
      </c>
      <c r="F55">
        <v>0</v>
      </c>
      <c r="G55">
        <v>13925.84</v>
      </c>
      <c r="H55" s="7">
        <v>0</v>
      </c>
      <c r="I55">
        <v>33866015.460000001</v>
      </c>
      <c r="J55">
        <v>13713.18</v>
      </c>
      <c r="K55" s="7">
        <v>1.5299999999999999E-2</v>
      </c>
      <c r="L55">
        <v>13924.67</v>
      </c>
      <c r="M55" s="7">
        <v>1E-4</v>
      </c>
      <c r="N55">
        <v>1262</v>
      </c>
      <c r="O55">
        <v>0</v>
      </c>
      <c r="P55">
        <v>10366</v>
      </c>
      <c r="Q55">
        <v>193.8</v>
      </c>
    </row>
    <row r="56" spans="1:17" x14ac:dyDescent="0.35">
      <c r="A56" t="s">
        <v>13</v>
      </c>
      <c r="B56">
        <v>329</v>
      </c>
      <c r="C56">
        <v>12</v>
      </c>
      <c r="D56">
        <v>2</v>
      </c>
      <c r="E56">
        <v>3</v>
      </c>
      <c r="F56">
        <v>0</v>
      </c>
      <c r="G56">
        <v>2342.42</v>
      </c>
      <c r="H56" s="7">
        <v>0</v>
      </c>
      <c r="I56">
        <v>373021.63</v>
      </c>
      <c r="J56">
        <v>2341.0700000000002</v>
      </c>
      <c r="K56" s="7">
        <v>5.9999999999999995E-4</v>
      </c>
      <c r="L56">
        <v>2341.0700000000002</v>
      </c>
      <c r="M56" s="7">
        <v>5.9999999999999995E-4</v>
      </c>
      <c r="N56">
        <v>0</v>
      </c>
      <c r="O56">
        <v>0</v>
      </c>
      <c r="P56">
        <v>5</v>
      </c>
      <c r="Q56">
        <v>0.08</v>
      </c>
    </row>
    <row r="57" spans="1:17" x14ac:dyDescent="0.35">
      <c r="A57" t="s">
        <v>13</v>
      </c>
      <c r="B57">
        <v>329</v>
      </c>
      <c r="C57">
        <v>12</v>
      </c>
      <c r="D57">
        <v>6</v>
      </c>
      <c r="E57">
        <v>3</v>
      </c>
      <c r="F57">
        <v>0</v>
      </c>
      <c r="G57">
        <v>1416.12</v>
      </c>
      <c r="H57" s="7">
        <v>0</v>
      </c>
      <c r="I57">
        <v>95803.14</v>
      </c>
      <c r="J57">
        <v>1339.01</v>
      </c>
      <c r="K57" s="7">
        <v>5.4399999999999997E-2</v>
      </c>
      <c r="L57">
        <v>1350.5</v>
      </c>
      <c r="M57" s="7">
        <v>4.6300000000000001E-2</v>
      </c>
      <c r="N57">
        <v>0</v>
      </c>
      <c r="O57">
        <v>0</v>
      </c>
      <c r="P57">
        <v>8</v>
      </c>
      <c r="Q57">
        <v>0.13</v>
      </c>
    </row>
    <row r="58" spans="1:17" x14ac:dyDescent="0.35">
      <c r="A58" t="s">
        <v>36</v>
      </c>
      <c r="B58">
        <v>3279</v>
      </c>
      <c r="C58">
        <v>1558</v>
      </c>
      <c r="D58">
        <v>2</v>
      </c>
      <c r="E58">
        <v>3</v>
      </c>
      <c r="F58">
        <v>0</v>
      </c>
      <c r="G58">
        <v>5003036.49</v>
      </c>
      <c r="H58" s="7">
        <v>0</v>
      </c>
      <c r="I58">
        <v>11390897479.389999</v>
      </c>
      <c r="J58">
        <v>4996631.1500000004</v>
      </c>
      <c r="K58" s="7">
        <v>1.2999999999999999E-3</v>
      </c>
      <c r="L58">
        <v>4996680.8499999996</v>
      </c>
      <c r="M58" s="7">
        <v>1.2999999999999999E-3</v>
      </c>
      <c r="N58">
        <v>862</v>
      </c>
      <c r="O58">
        <v>0</v>
      </c>
      <c r="P58">
        <v>733</v>
      </c>
      <c r="Q58">
        <v>26.58</v>
      </c>
    </row>
    <row r="59" spans="1:17" x14ac:dyDescent="0.35">
      <c r="A59" t="s">
        <v>37</v>
      </c>
      <c r="B59">
        <v>3810</v>
      </c>
      <c r="C59">
        <v>7</v>
      </c>
      <c r="D59">
        <v>2</v>
      </c>
      <c r="E59">
        <v>3</v>
      </c>
      <c r="F59">
        <v>0</v>
      </c>
      <c r="G59">
        <v>13926.35</v>
      </c>
      <c r="H59" s="7">
        <v>0</v>
      </c>
      <c r="I59">
        <v>45208326.670000002</v>
      </c>
      <c r="J59">
        <v>13781.69</v>
      </c>
      <c r="K59" s="7">
        <v>1.04E-2</v>
      </c>
      <c r="L59">
        <v>13924.95</v>
      </c>
      <c r="M59" s="7">
        <v>1E-4</v>
      </c>
      <c r="N59">
        <v>706</v>
      </c>
      <c r="O59">
        <v>0</v>
      </c>
      <c r="P59">
        <v>9601</v>
      </c>
      <c r="Q59">
        <v>171.78</v>
      </c>
    </row>
    <row r="60" spans="1:17" x14ac:dyDescent="0.35">
      <c r="A60" t="s">
        <v>27</v>
      </c>
      <c r="B60">
        <v>900</v>
      </c>
      <c r="C60">
        <v>10000</v>
      </c>
      <c r="D60">
        <v>2</v>
      </c>
      <c r="E60">
        <v>3</v>
      </c>
      <c r="F60">
        <v>0</v>
      </c>
      <c r="G60">
        <v>7373035.0599999996</v>
      </c>
      <c r="H60" s="7">
        <v>0</v>
      </c>
      <c r="I60">
        <v>2294689264.52</v>
      </c>
      <c r="J60">
        <v>7360461.8300000001</v>
      </c>
      <c r="K60" s="7">
        <v>1.6999999999999999E-3</v>
      </c>
      <c r="L60">
        <v>7360676.2599999998</v>
      </c>
      <c r="M60" s="7">
        <v>1.6999999999999999E-3</v>
      </c>
      <c r="N60">
        <v>3</v>
      </c>
      <c r="O60">
        <v>0</v>
      </c>
      <c r="P60">
        <v>58</v>
      </c>
      <c r="Q60">
        <v>1.02</v>
      </c>
    </row>
    <row r="61" spans="1:17" x14ac:dyDescent="0.35">
      <c r="A61" t="s">
        <v>27</v>
      </c>
      <c r="B61">
        <v>900</v>
      </c>
      <c r="C61">
        <v>10000</v>
      </c>
      <c r="D61">
        <v>3</v>
      </c>
      <c r="E61">
        <v>3</v>
      </c>
      <c r="F61">
        <v>0</v>
      </c>
      <c r="G61">
        <v>6385372.0099999998</v>
      </c>
      <c r="H61" s="7">
        <v>0</v>
      </c>
      <c r="I61">
        <v>1431022289.0999999</v>
      </c>
      <c r="J61">
        <v>6366686.1399999997</v>
      </c>
      <c r="K61" s="7">
        <v>2.8999999999999998E-3</v>
      </c>
      <c r="L61">
        <v>6367036.2300000004</v>
      </c>
      <c r="M61" s="7">
        <v>2.8999999999999998E-3</v>
      </c>
      <c r="N61">
        <v>0</v>
      </c>
      <c r="O61">
        <v>0</v>
      </c>
      <c r="P61">
        <v>34</v>
      </c>
      <c r="Q61">
        <v>0.56999999999999995</v>
      </c>
    </row>
    <row r="62" spans="1:17" x14ac:dyDescent="0.35">
      <c r="A62" t="s">
        <v>27</v>
      </c>
      <c r="B62">
        <v>900</v>
      </c>
      <c r="C62">
        <v>10000</v>
      </c>
      <c r="D62">
        <v>5</v>
      </c>
      <c r="E62">
        <v>3</v>
      </c>
      <c r="F62">
        <v>0</v>
      </c>
      <c r="G62">
        <v>5884325.7699999996</v>
      </c>
      <c r="H62" s="7">
        <v>0</v>
      </c>
      <c r="I62">
        <v>1009277413.24</v>
      </c>
      <c r="J62">
        <v>5798644</v>
      </c>
      <c r="K62" s="7">
        <v>1.46E-2</v>
      </c>
      <c r="L62">
        <v>5833076.1100000003</v>
      </c>
      <c r="M62" s="7">
        <v>8.6999999999999994E-3</v>
      </c>
      <c r="N62">
        <v>0</v>
      </c>
      <c r="O62">
        <v>0</v>
      </c>
      <c r="P62">
        <v>36</v>
      </c>
      <c r="Q62">
        <v>0.6</v>
      </c>
    </row>
    <row r="63" spans="1:17" x14ac:dyDescent="0.35">
      <c r="A63" t="s">
        <v>31</v>
      </c>
      <c r="B63">
        <v>1500</v>
      </c>
      <c r="C63">
        <v>63</v>
      </c>
      <c r="D63">
        <v>3</v>
      </c>
      <c r="E63">
        <v>3</v>
      </c>
      <c r="F63">
        <v>0</v>
      </c>
      <c r="G63">
        <v>47217.51</v>
      </c>
      <c r="H63" s="7">
        <v>0</v>
      </c>
      <c r="I63">
        <v>25267946.640000001</v>
      </c>
      <c r="J63">
        <v>47209.22</v>
      </c>
      <c r="K63" s="7">
        <v>2.0000000000000001E-4</v>
      </c>
      <c r="L63">
        <v>47212.27</v>
      </c>
      <c r="M63" s="7">
        <v>1E-4</v>
      </c>
      <c r="N63">
        <v>12</v>
      </c>
      <c r="O63">
        <v>0</v>
      </c>
      <c r="P63">
        <v>96</v>
      </c>
      <c r="Q63">
        <v>1.8</v>
      </c>
    </row>
    <row r="64" spans="1:17" x14ac:dyDescent="0.35">
      <c r="A64" t="s">
        <v>32</v>
      </c>
      <c r="B64">
        <v>1728</v>
      </c>
      <c r="C64">
        <v>11</v>
      </c>
      <c r="D64">
        <v>4</v>
      </c>
      <c r="E64">
        <v>3</v>
      </c>
      <c r="F64">
        <v>0</v>
      </c>
      <c r="G64">
        <v>12089</v>
      </c>
      <c r="H64" s="7">
        <v>0</v>
      </c>
      <c r="I64">
        <v>4883791.5</v>
      </c>
      <c r="J64">
        <v>12088.66</v>
      </c>
      <c r="K64" s="7">
        <v>0</v>
      </c>
      <c r="L64">
        <v>12089</v>
      </c>
      <c r="M64" s="7">
        <v>0</v>
      </c>
      <c r="N64">
        <v>1</v>
      </c>
      <c r="O64">
        <v>0</v>
      </c>
      <c r="P64">
        <v>922</v>
      </c>
      <c r="Q64">
        <v>15.38</v>
      </c>
    </row>
    <row r="65" spans="1:17" x14ac:dyDescent="0.35">
      <c r="A65" t="s">
        <v>12</v>
      </c>
      <c r="B65">
        <v>328</v>
      </c>
      <c r="C65">
        <v>14773</v>
      </c>
      <c r="D65">
        <v>2</v>
      </c>
      <c r="E65">
        <v>3</v>
      </c>
      <c r="F65">
        <v>0</v>
      </c>
      <c r="G65">
        <v>4646472.1500000004</v>
      </c>
      <c r="H65" s="7">
        <v>0</v>
      </c>
      <c r="I65">
        <v>807827514.69000006</v>
      </c>
      <c r="J65">
        <v>4484189.5599999996</v>
      </c>
      <c r="K65" s="7">
        <v>3.49E-2</v>
      </c>
      <c r="L65">
        <v>4484194.5599999996</v>
      </c>
      <c r="M65" s="7">
        <v>3.49E-2</v>
      </c>
      <c r="N65">
        <v>0</v>
      </c>
      <c r="O65">
        <v>0</v>
      </c>
      <c r="P65">
        <v>7</v>
      </c>
      <c r="Q65">
        <v>0.12</v>
      </c>
    </row>
    <row r="66" spans="1:17" x14ac:dyDescent="0.35">
      <c r="A66" t="s">
        <v>20</v>
      </c>
      <c r="B66">
        <v>600</v>
      </c>
      <c r="C66">
        <v>60</v>
      </c>
      <c r="D66">
        <v>3</v>
      </c>
      <c r="E66">
        <v>3</v>
      </c>
      <c r="F66">
        <v>0</v>
      </c>
      <c r="G66">
        <v>17775.7</v>
      </c>
      <c r="H66" s="7">
        <v>0</v>
      </c>
      <c r="I66">
        <v>2751187.26</v>
      </c>
      <c r="J66">
        <v>17755.48</v>
      </c>
      <c r="K66" s="7">
        <v>1.1000000000000001E-3</v>
      </c>
      <c r="L66">
        <v>17756.32</v>
      </c>
      <c r="M66" s="7">
        <v>1.1000000000000001E-3</v>
      </c>
      <c r="N66">
        <v>0</v>
      </c>
      <c r="O66">
        <v>0</v>
      </c>
      <c r="P66">
        <v>926</v>
      </c>
      <c r="Q66">
        <v>15.43</v>
      </c>
    </row>
    <row r="67" spans="1:17" x14ac:dyDescent="0.35">
      <c r="A67" t="s">
        <v>17</v>
      </c>
      <c r="B67">
        <v>500</v>
      </c>
      <c r="C67">
        <v>140</v>
      </c>
      <c r="D67">
        <v>2</v>
      </c>
      <c r="E67">
        <v>3</v>
      </c>
      <c r="F67">
        <v>0</v>
      </c>
      <c r="G67">
        <v>50156.87</v>
      </c>
      <c r="H67" s="7">
        <v>0</v>
      </c>
      <c r="I67">
        <v>8676464.0800000001</v>
      </c>
      <c r="J67">
        <v>50044.25</v>
      </c>
      <c r="K67" s="7">
        <v>2.2000000000000001E-3</v>
      </c>
      <c r="L67">
        <v>50111.69</v>
      </c>
      <c r="M67" s="7">
        <v>8.9999999999999998E-4</v>
      </c>
      <c r="N67">
        <v>0</v>
      </c>
      <c r="O67">
        <v>0</v>
      </c>
      <c r="P67">
        <v>21</v>
      </c>
      <c r="Q67">
        <v>0.35</v>
      </c>
    </row>
    <row r="68" spans="1:17" x14ac:dyDescent="0.35">
      <c r="A68" t="s">
        <v>17</v>
      </c>
      <c r="B68">
        <v>500</v>
      </c>
      <c r="C68">
        <v>140</v>
      </c>
      <c r="D68">
        <v>5</v>
      </c>
      <c r="E68">
        <v>3</v>
      </c>
      <c r="F68">
        <v>0</v>
      </c>
      <c r="G68">
        <v>32883.78</v>
      </c>
      <c r="H68" s="7">
        <v>0</v>
      </c>
      <c r="I68">
        <v>3951680.93</v>
      </c>
      <c r="J68">
        <v>32023.46</v>
      </c>
      <c r="K68" s="7">
        <v>2.6200000000000001E-2</v>
      </c>
      <c r="L68">
        <v>32258.87</v>
      </c>
      <c r="M68" s="7">
        <v>1.9E-2</v>
      </c>
      <c r="N68">
        <v>0</v>
      </c>
      <c r="O68">
        <v>0</v>
      </c>
      <c r="P68">
        <v>21</v>
      </c>
      <c r="Q68">
        <v>0.35</v>
      </c>
    </row>
    <row r="69" spans="1:17" x14ac:dyDescent="0.35">
      <c r="A69" t="s">
        <v>14</v>
      </c>
      <c r="B69">
        <v>336</v>
      </c>
      <c r="C69">
        <v>7</v>
      </c>
      <c r="D69">
        <v>3</v>
      </c>
      <c r="E69">
        <v>3</v>
      </c>
      <c r="F69">
        <v>0</v>
      </c>
      <c r="G69">
        <v>1398.34</v>
      </c>
      <c r="H69" s="7">
        <v>0</v>
      </c>
      <c r="I69">
        <v>121539.7</v>
      </c>
      <c r="J69">
        <v>1152.8699999999999</v>
      </c>
      <c r="K69" s="7">
        <v>0.17549999999999999</v>
      </c>
      <c r="L69">
        <v>1160.57</v>
      </c>
      <c r="M69" s="7">
        <v>0.17</v>
      </c>
      <c r="N69">
        <v>0</v>
      </c>
      <c r="O69">
        <v>0</v>
      </c>
      <c r="P69">
        <v>938</v>
      </c>
      <c r="Q69">
        <v>15.63</v>
      </c>
    </row>
    <row r="70" spans="1:17" x14ac:dyDescent="0.35">
      <c r="A70" t="s">
        <v>23</v>
      </c>
      <c r="B70">
        <v>768</v>
      </c>
      <c r="C70">
        <v>16</v>
      </c>
      <c r="D70">
        <v>2</v>
      </c>
      <c r="E70">
        <v>3</v>
      </c>
      <c r="F70">
        <v>0</v>
      </c>
      <c r="G70">
        <v>9629.6</v>
      </c>
      <c r="H70" s="7">
        <v>0</v>
      </c>
      <c r="I70">
        <v>3749567.64</v>
      </c>
      <c r="J70">
        <v>9628.74</v>
      </c>
      <c r="K70" s="7">
        <v>1E-4</v>
      </c>
      <c r="L70">
        <v>9628.86</v>
      </c>
      <c r="M70" s="7">
        <v>1E-4</v>
      </c>
      <c r="N70">
        <v>1</v>
      </c>
      <c r="O70">
        <v>0</v>
      </c>
      <c r="P70">
        <v>4</v>
      </c>
      <c r="Q70">
        <v>0.08</v>
      </c>
    </row>
    <row r="71" spans="1:17" x14ac:dyDescent="0.35">
      <c r="A71" t="s">
        <v>23</v>
      </c>
      <c r="B71">
        <v>768</v>
      </c>
      <c r="C71">
        <v>16</v>
      </c>
      <c r="D71">
        <v>12</v>
      </c>
      <c r="E71">
        <v>3</v>
      </c>
      <c r="F71">
        <v>0</v>
      </c>
      <c r="G71">
        <v>5304.88</v>
      </c>
      <c r="H71" s="7">
        <v>0</v>
      </c>
      <c r="I71">
        <v>562823.65</v>
      </c>
      <c r="J71">
        <v>4847.5200000000004</v>
      </c>
      <c r="K71" s="7">
        <v>8.6199999999999999E-2</v>
      </c>
      <c r="L71">
        <v>4847.6499999999996</v>
      </c>
      <c r="M71" s="7">
        <v>8.6199999999999999E-2</v>
      </c>
      <c r="N71">
        <v>0</v>
      </c>
      <c r="O71">
        <v>0</v>
      </c>
      <c r="P71">
        <v>10</v>
      </c>
      <c r="Q71">
        <v>0.17</v>
      </c>
    </row>
    <row r="72" spans="1:17" x14ac:dyDescent="0.35">
      <c r="A72" t="s">
        <v>33</v>
      </c>
      <c r="B72">
        <v>2000</v>
      </c>
      <c r="C72">
        <v>27</v>
      </c>
      <c r="D72">
        <v>2</v>
      </c>
      <c r="E72">
        <v>3</v>
      </c>
      <c r="F72">
        <v>0</v>
      </c>
      <c r="G72">
        <v>36472.26</v>
      </c>
      <c r="H72" s="7">
        <v>0</v>
      </c>
      <c r="I72">
        <v>30804714.789999999</v>
      </c>
      <c r="J72">
        <v>36472.04</v>
      </c>
      <c r="K72" s="7">
        <v>0</v>
      </c>
      <c r="L72">
        <v>36472.089999999997</v>
      </c>
      <c r="M72" s="7">
        <v>0</v>
      </c>
      <c r="N72">
        <v>21</v>
      </c>
      <c r="O72">
        <v>0</v>
      </c>
      <c r="P72">
        <v>949</v>
      </c>
      <c r="Q72">
        <v>16.170000000000002</v>
      </c>
    </row>
    <row r="73" spans="1:17" x14ac:dyDescent="0.35">
      <c r="A73" t="s">
        <v>24</v>
      </c>
      <c r="B73">
        <v>801</v>
      </c>
      <c r="C73">
        <v>20531</v>
      </c>
      <c r="D73">
        <v>5</v>
      </c>
      <c r="E73">
        <v>3</v>
      </c>
      <c r="F73">
        <v>0</v>
      </c>
      <c r="G73">
        <v>12196315.33</v>
      </c>
      <c r="H73" s="7">
        <v>0</v>
      </c>
      <c r="I73">
        <v>2117298021.3</v>
      </c>
      <c r="J73">
        <v>12078239.279999999</v>
      </c>
      <c r="K73" s="7">
        <v>9.7000000000000003E-3</v>
      </c>
      <c r="L73">
        <v>12110680.26</v>
      </c>
      <c r="M73" s="7">
        <v>7.0000000000000001E-3</v>
      </c>
      <c r="N73">
        <v>0</v>
      </c>
      <c r="O73">
        <v>0</v>
      </c>
      <c r="P73">
        <v>60</v>
      </c>
      <c r="Q73">
        <v>1</v>
      </c>
    </row>
    <row r="74" spans="1:17" x14ac:dyDescent="0.35">
      <c r="A74" t="s">
        <v>24</v>
      </c>
      <c r="B74">
        <v>801</v>
      </c>
      <c r="C74">
        <v>20531</v>
      </c>
      <c r="D74">
        <v>6</v>
      </c>
      <c r="E74">
        <v>3</v>
      </c>
      <c r="F74">
        <v>0</v>
      </c>
      <c r="G74">
        <v>11848464.33</v>
      </c>
      <c r="H74" s="7">
        <v>0</v>
      </c>
      <c r="I74">
        <v>1809765766.1800001</v>
      </c>
      <c r="J74">
        <v>11623797.07</v>
      </c>
      <c r="K74" s="7">
        <v>1.9E-2</v>
      </c>
      <c r="L74">
        <v>11642052.85</v>
      </c>
      <c r="M74" s="7">
        <v>1.7399999999999999E-2</v>
      </c>
      <c r="N74">
        <v>0</v>
      </c>
      <c r="O74">
        <v>0</v>
      </c>
      <c r="P74">
        <v>70</v>
      </c>
      <c r="Q74">
        <v>1.17</v>
      </c>
    </row>
    <row r="75" spans="1:17" x14ac:dyDescent="0.35">
      <c r="A75" t="s">
        <v>11</v>
      </c>
      <c r="B75">
        <v>214</v>
      </c>
      <c r="C75">
        <v>9</v>
      </c>
      <c r="D75">
        <v>3</v>
      </c>
      <c r="E75">
        <v>3</v>
      </c>
      <c r="F75">
        <v>0</v>
      </c>
      <c r="G75">
        <v>1244.97</v>
      </c>
      <c r="H75" s="7">
        <v>0</v>
      </c>
      <c r="I75">
        <v>86499.72</v>
      </c>
      <c r="J75">
        <v>1164.3</v>
      </c>
      <c r="K75" s="7">
        <v>6.4799999999999996E-2</v>
      </c>
      <c r="L75">
        <v>1168.8800000000001</v>
      </c>
      <c r="M75" s="7">
        <v>6.1100000000000002E-2</v>
      </c>
      <c r="N75">
        <v>0</v>
      </c>
      <c r="O75">
        <v>0</v>
      </c>
      <c r="P75">
        <v>13</v>
      </c>
      <c r="Q75">
        <v>0.22</v>
      </c>
    </row>
    <row r="76" spans="1:17" x14ac:dyDescent="0.35">
      <c r="A76" t="s">
        <v>11</v>
      </c>
      <c r="B76">
        <v>214</v>
      </c>
      <c r="C76">
        <v>9</v>
      </c>
      <c r="D76">
        <v>6</v>
      </c>
      <c r="E76">
        <v>3</v>
      </c>
      <c r="F76">
        <v>0</v>
      </c>
      <c r="G76">
        <v>766.25</v>
      </c>
      <c r="H76" s="7">
        <v>0</v>
      </c>
      <c r="I76">
        <v>37829.32</v>
      </c>
      <c r="J76">
        <v>651.91999999999996</v>
      </c>
      <c r="K76" s="7">
        <v>0.1492</v>
      </c>
      <c r="L76">
        <v>652.95000000000005</v>
      </c>
      <c r="M76" s="7">
        <v>0.1479</v>
      </c>
      <c r="N76">
        <v>0</v>
      </c>
      <c r="O76">
        <v>0</v>
      </c>
      <c r="P76">
        <v>9</v>
      </c>
      <c r="Q76">
        <v>0.15</v>
      </c>
    </row>
    <row r="77" spans="1:17" x14ac:dyDescent="0.35">
      <c r="A77" t="s">
        <v>9</v>
      </c>
      <c r="B77">
        <v>202</v>
      </c>
      <c r="C77">
        <v>2</v>
      </c>
      <c r="D77">
        <v>6</v>
      </c>
      <c r="E77">
        <v>3</v>
      </c>
      <c r="F77">
        <v>0</v>
      </c>
      <c r="G77">
        <v>84.84</v>
      </c>
      <c r="H77" s="7">
        <v>0</v>
      </c>
      <c r="I77">
        <v>27843.77</v>
      </c>
      <c r="J77">
        <v>69.64</v>
      </c>
      <c r="K77" s="7">
        <v>0.17910000000000001</v>
      </c>
      <c r="L77">
        <v>70.73</v>
      </c>
      <c r="M77" s="7">
        <v>0.16619999999999999</v>
      </c>
      <c r="N77">
        <v>0</v>
      </c>
      <c r="O77">
        <v>0</v>
      </c>
      <c r="P77">
        <v>11</v>
      </c>
      <c r="Q77">
        <v>0.18</v>
      </c>
    </row>
    <row r="78" spans="1:17" x14ac:dyDescent="0.35">
      <c r="A78" t="s">
        <v>21</v>
      </c>
      <c r="B78">
        <v>606</v>
      </c>
      <c r="C78">
        <v>3053</v>
      </c>
      <c r="D78">
        <v>2</v>
      </c>
      <c r="E78">
        <v>3</v>
      </c>
      <c r="F78">
        <v>0</v>
      </c>
      <c r="G78">
        <v>1729301.57</v>
      </c>
      <c r="H78" s="7">
        <v>0</v>
      </c>
      <c r="I78">
        <v>545031961.00999999</v>
      </c>
      <c r="J78">
        <v>1657776.98</v>
      </c>
      <c r="K78" s="7">
        <v>4.1399999999999999E-2</v>
      </c>
      <c r="L78">
        <v>1657793.16</v>
      </c>
      <c r="M78" s="7">
        <v>4.1399999999999999E-2</v>
      </c>
      <c r="N78">
        <v>3</v>
      </c>
      <c r="O78">
        <v>0</v>
      </c>
      <c r="P78">
        <v>6</v>
      </c>
      <c r="Q78">
        <v>0.15</v>
      </c>
    </row>
    <row r="79" spans="1:17" x14ac:dyDescent="0.35">
      <c r="A79" t="s">
        <v>18</v>
      </c>
      <c r="B79">
        <v>522</v>
      </c>
      <c r="C79">
        <v>20</v>
      </c>
      <c r="D79">
        <v>2</v>
      </c>
      <c r="E79">
        <v>3</v>
      </c>
      <c r="F79">
        <v>0</v>
      </c>
      <c r="G79">
        <v>6384.03</v>
      </c>
      <c r="H79" s="7">
        <v>0</v>
      </c>
      <c r="I79">
        <v>2530964.75</v>
      </c>
      <c r="J79">
        <v>6372.05</v>
      </c>
      <c r="K79" s="7">
        <v>1.9E-3</v>
      </c>
      <c r="L79">
        <v>6380.93</v>
      </c>
      <c r="M79" s="7">
        <v>5.0000000000000001E-4</v>
      </c>
      <c r="N79">
        <v>0</v>
      </c>
      <c r="O79">
        <v>0</v>
      </c>
      <c r="P79">
        <v>23</v>
      </c>
      <c r="Q79">
        <v>0.38</v>
      </c>
    </row>
    <row r="80" spans="1:17" x14ac:dyDescent="0.35">
      <c r="A80" t="s">
        <v>7</v>
      </c>
      <c r="B80">
        <v>150</v>
      </c>
      <c r="C80">
        <v>4</v>
      </c>
      <c r="D80">
        <v>2</v>
      </c>
      <c r="E80">
        <v>3</v>
      </c>
      <c r="F80">
        <v>0</v>
      </c>
      <c r="G80">
        <v>220.88</v>
      </c>
      <c r="H80" s="7">
        <v>0</v>
      </c>
      <c r="I80">
        <v>31606.19</v>
      </c>
      <c r="J80">
        <v>220.76</v>
      </c>
      <c r="K80" s="7">
        <v>5.9999999999999995E-4</v>
      </c>
      <c r="L80">
        <v>220.76</v>
      </c>
      <c r="M80" s="7">
        <v>5.9999999999999995E-4</v>
      </c>
      <c r="N80">
        <v>0</v>
      </c>
      <c r="O80">
        <v>0</v>
      </c>
      <c r="P80">
        <v>4</v>
      </c>
      <c r="Q80">
        <v>7.0000000000000007E-2</v>
      </c>
    </row>
    <row r="81" spans="1:17" x14ac:dyDescent="0.35">
      <c r="A81" t="s">
        <v>7</v>
      </c>
      <c r="B81">
        <v>150</v>
      </c>
      <c r="C81">
        <v>4</v>
      </c>
      <c r="D81">
        <v>3</v>
      </c>
      <c r="E81">
        <v>3</v>
      </c>
      <c r="F81">
        <v>0</v>
      </c>
      <c r="G81">
        <v>138.88999999999999</v>
      </c>
      <c r="H81" s="7">
        <v>0</v>
      </c>
      <c r="I81">
        <v>15365.01</v>
      </c>
      <c r="J81">
        <v>137.19999999999999</v>
      </c>
      <c r="K81" s="7">
        <v>1.2200000000000001E-2</v>
      </c>
      <c r="L81">
        <v>137.21</v>
      </c>
      <c r="M81" s="7">
        <v>1.21E-2</v>
      </c>
      <c r="N81">
        <v>0</v>
      </c>
      <c r="O81">
        <v>0</v>
      </c>
      <c r="P81">
        <v>8</v>
      </c>
      <c r="Q81">
        <v>0.13</v>
      </c>
    </row>
    <row r="82" spans="1:17" x14ac:dyDescent="0.35">
      <c r="A82" t="s">
        <v>7</v>
      </c>
      <c r="B82">
        <v>150</v>
      </c>
      <c r="C82">
        <v>4</v>
      </c>
      <c r="D82">
        <v>4</v>
      </c>
      <c r="E82">
        <v>3</v>
      </c>
      <c r="F82">
        <v>0</v>
      </c>
      <c r="G82">
        <v>113.68</v>
      </c>
      <c r="H82" s="7">
        <v>0</v>
      </c>
      <c r="I82">
        <v>14523.67</v>
      </c>
      <c r="J82">
        <v>101.66</v>
      </c>
      <c r="K82" s="7">
        <v>0.1057</v>
      </c>
      <c r="L82">
        <v>101.67</v>
      </c>
      <c r="M82" s="7">
        <v>0.1057</v>
      </c>
      <c r="N82">
        <v>0</v>
      </c>
      <c r="O82">
        <v>0</v>
      </c>
      <c r="P82">
        <v>5</v>
      </c>
      <c r="Q82">
        <v>0.08</v>
      </c>
    </row>
    <row r="83" spans="1:17" x14ac:dyDescent="0.35">
      <c r="A83" t="s">
        <v>35</v>
      </c>
      <c r="B83">
        <v>2400</v>
      </c>
      <c r="C83">
        <v>1024</v>
      </c>
      <c r="D83">
        <v>3</v>
      </c>
      <c r="E83">
        <v>3</v>
      </c>
      <c r="F83">
        <v>0</v>
      </c>
      <c r="G83">
        <v>1693327.97</v>
      </c>
      <c r="H83" s="7">
        <v>0</v>
      </c>
      <c r="I83">
        <v>1175571842.1199999</v>
      </c>
      <c r="J83">
        <v>1693000.7</v>
      </c>
      <c r="K83" s="7">
        <v>2.0000000000000001E-4</v>
      </c>
      <c r="L83">
        <v>1693268.54</v>
      </c>
      <c r="M83" s="7">
        <v>0</v>
      </c>
      <c r="N83">
        <v>16</v>
      </c>
      <c r="O83">
        <v>0</v>
      </c>
      <c r="P83">
        <v>1323</v>
      </c>
      <c r="Q83">
        <v>22.32</v>
      </c>
    </row>
    <row r="84" spans="1:17" x14ac:dyDescent="0.35">
      <c r="A84" t="s">
        <v>37</v>
      </c>
      <c r="B84">
        <v>3810</v>
      </c>
      <c r="C84">
        <v>7</v>
      </c>
      <c r="D84">
        <v>2</v>
      </c>
      <c r="E84">
        <v>3</v>
      </c>
      <c r="F84">
        <v>0</v>
      </c>
      <c r="G84">
        <v>13925.57</v>
      </c>
      <c r="H84" s="7">
        <v>0</v>
      </c>
      <c r="I84">
        <v>45163196.460000001</v>
      </c>
      <c r="J84">
        <v>13698.21</v>
      </c>
      <c r="K84" s="7">
        <v>1.6299999999999999E-2</v>
      </c>
      <c r="L84">
        <v>13923.21</v>
      </c>
      <c r="M84" s="7">
        <v>2.0000000000000001E-4</v>
      </c>
      <c r="N84">
        <v>594</v>
      </c>
      <c r="O84">
        <v>0</v>
      </c>
      <c r="P84">
        <v>11605</v>
      </c>
      <c r="Q84">
        <v>203.32</v>
      </c>
    </row>
    <row r="85" spans="1:17" x14ac:dyDescent="0.35">
      <c r="A85" t="s">
        <v>30</v>
      </c>
      <c r="B85">
        <v>1353</v>
      </c>
      <c r="C85">
        <v>9</v>
      </c>
      <c r="D85">
        <v>9</v>
      </c>
      <c r="E85">
        <v>3</v>
      </c>
      <c r="F85">
        <v>0</v>
      </c>
      <c r="G85">
        <v>5816.73</v>
      </c>
      <c r="H85" s="7">
        <v>0</v>
      </c>
      <c r="I85">
        <v>1011131.74</v>
      </c>
      <c r="J85">
        <v>5235.53</v>
      </c>
      <c r="K85" s="7">
        <v>9.9900000000000003E-2</v>
      </c>
      <c r="L85">
        <v>5317.01</v>
      </c>
      <c r="M85" s="7">
        <v>8.5900000000000004E-2</v>
      </c>
      <c r="N85">
        <v>0</v>
      </c>
      <c r="O85">
        <v>0</v>
      </c>
      <c r="P85">
        <v>315</v>
      </c>
      <c r="Q85">
        <v>5.25</v>
      </c>
    </row>
    <row r="86" spans="1:17" x14ac:dyDescent="0.35">
      <c r="A86" t="s">
        <v>29</v>
      </c>
      <c r="B86">
        <v>1096</v>
      </c>
      <c r="C86">
        <v>24</v>
      </c>
      <c r="D86">
        <v>2</v>
      </c>
      <c r="E86">
        <v>3</v>
      </c>
      <c r="F86">
        <v>0</v>
      </c>
      <c r="G86">
        <v>14818.54</v>
      </c>
      <c r="H86" s="7">
        <v>0</v>
      </c>
      <c r="I86">
        <v>8787438.1500000004</v>
      </c>
      <c r="J86">
        <v>14805.63</v>
      </c>
      <c r="K86" s="7">
        <v>8.9999999999999998E-4</v>
      </c>
      <c r="L86">
        <v>14814.25</v>
      </c>
      <c r="M86" s="7">
        <v>2.9999999999999997E-4</v>
      </c>
      <c r="N86">
        <v>24</v>
      </c>
      <c r="O86">
        <v>0</v>
      </c>
      <c r="P86">
        <v>317</v>
      </c>
      <c r="Q86">
        <v>5.68</v>
      </c>
    </row>
    <row r="87" spans="1:17" x14ac:dyDescent="0.35">
      <c r="A87" t="s">
        <v>15</v>
      </c>
      <c r="B87">
        <v>414</v>
      </c>
      <c r="C87">
        <v>5</v>
      </c>
      <c r="D87">
        <v>3</v>
      </c>
      <c r="E87">
        <v>3</v>
      </c>
      <c r="F87">
        <v>0</v>
      </c>
      <c r="G87">
        <v>992.75</v>
      </c>
      <c r="H87" s="7">
        <v>0</v>
      </c>
      <c r="I87">
        <v>188962.32</v>
      </c>
      <c r="J87">
        <v>963.35</v>
      </c>
      <c r="K87" s="7">
        <v>2.9600000000000001E-2</v>
      </c>
      <c r="L87">
        <v>966.84</v>
      </c>
      <c r="M87" s="7">
        <v>2.6100000000000002E-2</v>
      </c>
      <c r="N87">
        <v>0</v>
      </c>
      <c r="O87">
        <v>0</v>
      </c>
      <c r="P87">
        <v>70</v>
      </c>
      <c r="Q87">
        <v>1.17</v>
      </c>
    </row>
    <row r="88" spans="1:17" x14ac:dyDescent="0.35">
      <c r="A88" t="s">
        <v>15</v>
      </c>
      <c r="B88">
        <v>414</v>
      </c>
      <c r="C88">
        <v>5</v>
      </c>
      <c r="D88">
        <v>5</v>
      </c>
      <c r="E88">
        <v>3</v>
      </c>
      <c r="F88">
        <v>0</v>
      </c>
      <c r="G88">
        <v>604.36</v>
      </c>
      <c r="H88" s="7">
        <v>0</v>
      </c>
      <c r="I88">
        <v>98136.83</v>
      </c>
      <c r="J88">
        <v>593.16</v>
      </c>
      <c r="K88" s="7">
        <v>1.8499999999999999E-2</v>
      </c>
      <c r="L88">
        <v>599.01</v>
      </c>
      <c r="M88" s="7">
        <v>8.8999999999999999E-3</v>
      </c>
      <c r="N88">
        <v>0</v>
      </c>
      <c r="O88">
        <v>0</v>
      </c>
      <c r="P88">
        <v>51</v>
      </c>
      <c r="Q88">
        <v>0.85</v>
      </c>
    </row>
    <row r="89" spans="1:17" x14ac:dyDescent="0.35">
      <c r="A89" t="s">
        <v>38</v>
      </c>
      <c r="B89">
        <v>4177</v>
      </c>
      <c r="C89">
        <v>10</v>
      </c>
      <c r="D89">
        <v>3</v>
      </c>
      <c r="E89">
        <v>4</v>
      </c>
      <c r="F89">
        <v>0</v>
      </c>
      <c r="G89">
        <v>16974.91</v>
      </c>
      <c r="H89" s="7">
        <v>0</v>
      </c>
      <c r="I89">
        <v>17754897.420000002</v>
      </c>
      <c r="J89">
        <v>15353.03</v>
      </c>
      <c r="K89" s="7">
        <v>9.5500000000000002E-2</v>
      </c>
      <c r="L89">
        <v>15801.82</v>
      </c>
      <c r="M89" s="7">
        <v>6.9099999999999995E-2</v>
      </c>
      <c r="N89">
        <v>3202</v>
      </c>
      <c r="O89">
        <v>0</v>
      </c>
      <c r="P89">
        <v>5256</v>
      </c>
      <c r="Q89">
        <v>140.97</v>
      </c>
    </row>
    <row r="90" spans="1:17" x14ac:dyDescent="0.35">
      <c r="A90" t="s">
        <v>5</v>
      </c>
      <c r="B90">
        <v>75</v>
      </c>
      <c r="C90">
        <v>2</v>
      </c>
      <c r="D90">
        <v>4</v>
      </c>
      <c r="E90">
        <v>3</v>
      </c>
      <c r="F90">
        <v>0</v>
      </c>
      <c r="G90">
        <v>10.09</v>
      </c>
      <c r="H90" s="7">
        <v>0</v>
      </c>
      <c r="I90">
        <v>1609.21</v>
      </c>
      <c r="J90">
        <v>9.99</v>
      </c>
      <c r="K90" s="7">
        <v>9.7000000000000003E-3</v>
      </c>
      <c r="L90">
        <v>9.99</v>
      </c>
      <c r="M90" s="7">
        <v>9.4999999999999998E-3</v>
      </c>
      <c r="N90">
        <v>0</v>
      </c>
      <c r="O90">
        <v>0</v>
      </c>
      <c r="P90">
        <v>11</v>
      </c>
      <c r="Q90">
        <v>0.18</v>
      </c>
    </row>
    <row r="91" spans="1:17" x14ac:dyDescent="0.35">
      <c r="A91" t="s">
        <v>25</v>
      </c>
      <c r="B91">
        <v>810</v>
      </c>
      <c r="C91">
        <v>106</v>
      </c>
      <c r="D91">
        <v>2</v>
      </c>
      <c r="E91">
        <v>3</v>
      </c>
      <c r="F91">
        <v>0</v>
      </c>
      <c r="G91">
        <v>48769.97</v>
      </c>
      <c r="H91" s="7">
        <v>0</v>
      </c>
      <c r="I91">
        <v>19041334.350000001</v>
      </c>
      <c r="J91">
        <v>48746.559999999998</v>
      </c>
      <c r="K91" s="7">
        <v>5.0000000000000001E-4</v>
      </c>
      <c r="L91">
        <v>48753.24</v>
      </c>
      <c r="M91" s="7">
        <v>2.9999999999999997E-4</v>
      </c>
      <c r="N91">
        <v>9</v>
      </c>
      <c r="O91">
        <v>0</v>
      </c>
      <c r="P91">
        <v>213</v>
      </c>
      <c r="Q91">
        <v>3.7</v>
      </c>
    </row>
    <row r="92" spans="1:17" x14ac:dyDescent="0.35">
      <c r="A92" t="s">
        <v>25</v>
      </c>
      <c r="B92">
        <v>810</v>
      </c>
      <c r="C92">
        <v>106</v>
      </c>
      <c r="D92">
        <v>3</v>
      </c>
      <c r="E92">
        <v>3</v>
      </c>
      <c r="F92">
        <v>0</v>
      </c>
      <c r="G92">
        <v>37348.949999999997</v>
      </c>
      <c r="H92" s="7">
        <v>0</v>
      </c>
      <c r="I92">
        <v>9196660.0600000005</v>
      </c>
      <c r="J92">
        <v>37298.15</v>
      </c>
      <c r="K92" s="7">
        <v>1.4E-3</v>
      </c>
      <c r="L92">
        <v>37326.400000000001</v>
      </c>
      <c r="M92" s="7">
        <v>5.9999999999999995E-4</v>
      </c>
      <c r="N92">
        <v>1</v>
      </c>
      <c r="O92">
        <v>0</v>
      </c>
      <c r="P92">
        <v>89</v>
      </c>
      <c r="Q92">
        <v>1.5</v>
      </c>
    </row>
    <row r="93" spans="1:17" x14ac:dyDescent="0.35">
      <c r="A93" t="s">
        <v>25</v>
      </c>
      <c r="B93">
        <v>810</v>
      </c>
      <c r="C93">
        <v>106</v>
      </c>
      <c r="D93">
        <v>5</v>
      </c>
      <c r="E93">
        <v>3</v>
      </c>
      <c r="F93">
        <v>0</v>
      </c>
      <c r="G93">
        <v>33795.910000000003</v>
      </c>
      <c r="H93" s="7">
        <v>0</v>
      </c>
      <c r="I93">
        <v>5911765.4800000004</v>
      </c>
      <c r="J93">
        <v>33441.24</v>
      </c>
      <c r="K93" s="7">
        <v>1.0500000000000001E-2</v>
      </c>
      <c r="L93">
        <v>33530.06</v>
      </c>
      <c r="M93" s="7">
        <v>7.9000000000000008E-3</v>
      </c>
      <c r="N93">
        <v>0</v>
      </c>
      <c r="O93">
        <v>0</v>
      </c>
      <c r="P93">
        <v>109</v>
      </c>
      <c r="Q93">
        <v>1.82</v>
      </c>
    </row>
    <row r="94" spans="1:17" x14ac:dyDescent="0.35">
      <c r="A94" t="s">
        <v>10</v>
      </c>
      <c r="B94">
        <v>210</v>
      </c>
      <c r="C94">
        <v>7</v>
      </c>
      <c r="D94">
        <v>2</v>
      </c>
      <c r="E94">
        <v>3</v>
      </c>
      <c r="F94">
        <v>0</v>
      </c>
      <c r="G94">
        <v>656.03</v>
      </c>
      <c r="H94" s="7">
        <v>0</v>
      </c>
      <c r="I94">
        <v>61168.25</v>
      </c>
      <c r="J94">
        <v>655.12</v>
      </c>
      <c r="K94" s="7">
        <v>1.4E-3</v>
      </c>
      <c r="L94">
        <v>655.16</v>
      </c>
      <c r="M94" s="7">
        <v>1.2999999999999999E-3</v>
      </c>
      <c r="N94">
        <v>0</v>
      </c>
      <c r="O94">
        <v>0</v>
      </c>
      <c r="P94">
        <v>33</v>
      </c>
      <c r="Q94">
        <v>0.55000000000000004</v>
      </c>
    </row>
    <row r="95" spans="1:17" x14ac:dyDescent="0.35">
      <c r="A95" t="s">
        <v>10</v>
      </c>
      <c r="B95">
        <v>210</v>
      </c>
      <c r="C95">
        <v>7</v>
      </c>
      <c r="D95">
        <v>3</v>
      </c>
      <c r="E95">
        <v>3</v>
      </c>
      <c r="F95">
        <v>0</v>
      </c>
      <c r="G95">
        <v>429.22</v>
      </c>
      <c r="H95" s="7">
        <v>0</v>
      </c>
      <c r="I95">
        <v>32995.120000000003</v>
      </c>
      <c r="J95">
        <v>423.67</v>
      </c>
      <c r="K95" s="7">
        <v>1.29E-2</v>
      </c>
      <c r="L95">
        <v>423.69</v>
      </c>
      <c r="M95" s="7">
        <v>1.29E-2</v>
      </c>
      <c r="N95">
        <v>0</v>
      </c>
      <c r="O95">
        <v>0</v>
      </c>
      <c r="P95">
        <v>19</v>
      </c>
      <c r="Q95">
        <v>0.32</v>
      </c>
    </row>
    <row r="96" spans="1:17" x14ac:dyDescent="0.35">
      <c r="A96" t="s">
        <v>22</v>
      </c>
      <c r="B96">
        <v>613</v>
      </c>
      <c r="C96">
        <v>235</v>
      </c>
      <c r="D96">
        <v>2</v>
      </c>
      <c r="E96">
        <v>3</v>
      </c>
      <c r="F96">
        <v>0</v>
      </c>
      <c r="G96">
        <v>88398.78</v>
      </c>
      <c r="H96" s="7">
        <v>0</v>
      </c>
      <c r="I96">
        <v>38436409.399999999</v>
      </c>
      <c r="J96">
        <v>88218.21</v>
      </c>
      <c r="K96" s="7">
        <v>2E-3</v>
      </c>
      <c r="L96">
        <v>88308.54</v>
      </c>
      <c r="M96" s="7">
        <v>1E-3</v>
      </c>
      <c r="N96">
        <v>3</v>
      </c>
      <c r="O96">
        <v>0</v>
      </c>
      <c r="P96">
        <v>197</v>
      </c>
      <c r="Q96">
        <v>3.33</v>
      </c>
    </row>
    <row r="97" spans="1:17" x14ac:dyDescent="0.35">
      <c r="A97" t="s">
        <v>26</v>
      </c>
      <c r="B97">
        <v>846</v>
      </c>
      <c r="C97">
        <v>18</v>
      </c>
      <c r="D97">
        <v>2</v>
      </c>
      <c r="E97">
        <v>3</v>
      </c>
      <c r="F97">
        <v>0</v>
      </c>
      <c r="G97">
        <v>8959.44</v>
      </c>
      <c r="H97" s="7">
        <v>0</v>
      </c>
      <c r="I97">
        <v>2819686.03</v>
      </c>
      <c r="J97">
        <v>8952.69</v>
      </c>
      <c r="K97" s="7">
        <v>8.0000000000000004E-4</v>
      </c>
      <c r="L97">
        <v>8954.66</v>
      </c>
      <c r="M97" s="7">
        <v>5.0000000000000001E-4</v>
      </c>
      <c r="N97">
        <v>4</v>
      </c>
      <c r="O97">
        <v>0</v>
      </c>
      <c r="P97">
        <v>215</v>
      </c>
      <c r="Q97">
        <v>3.65</v>
      </c>
    </row>
    <row r="98" spans="1:17" x14ac:dyDescent="0.35">
      <c r="A98" t="s">
        <v>6</v>
      </c>
      <c r="B98">
        <v>126</v>
      </c>
      <c r="C98">
        <v>310</v>
      </c>
      <c r="D98">
        <v>2</v>
      </c>
      <c r="E98">
        <v>3</v>
      </c>
      <c r="F98">
        <v>0</v>
      </c>
      <c r="G98">
        <v>29233.85</v>
      </c>
      <c r="H98" s="7">
        <v>0</v>
      </c>
      <c r="I98">
        <v>1770897.09</v>
      </c>
      <c r="J98">
        <v>24829.34</v>
      </c>
      <c r="K98" s="7">
        <v>0.1507</v>
      </c>
      <c r="L98">
        <v>24829.89</v>
      </c>
      <c r="M98" s="7">
        <v>0.15060000000000001</v>
      </c>
      <c r="N98">
        <v>0</v>
      </c>
      <c r="O98">
        <v>0</v>
      </c>
      <c r="P98">
        <v>13</v>
      </c>
      <c r="Q98">
        <v>0.22</v>
      </c>
    </row>
    <row r="99" spans="1:17" x14ac:dyDescent="0.35">
      <c r="A99" t="s">
        <v>6</v>
      </c>
      <c r="B99">
        <v>126</v>
      </c>
      <c r="C99">
        <v>310</v>
      </c>
      <c r="D99">
        <v>9</v>
      </c>
      <c r="E99">
        <v>3</v>
      </c>
      <c r="F99">
        <v>0</v>
      </c>
      <c r="G99">
        <v>13120.89</v>
      </c>
      <c r="H99" s="7">
        <v>0</v>
      </c>
      <c r="I99">
        <v>321562.09999999998</v>
      </c>
      <c r="J99">
        <v>8633.24</v>
      </c>
      <c r="K99" s="7">
        <v>0.34200000000000003</v>
      </c>
      <c r="L99">
        <v>8636.33</v>
      </c>
      <c r="M99" s="7">
        <v>0.34179999999999999</v>
      </c>
      <c r="N99">
        <v>0</v>
      </c>
      <c r="O99">
        <v>0</v>
      </c>
      <c r="P99">
        <v>32</v>
      </c>
      <c r="Q99">
        <v>0.53</v>
      </c>
    </row>
    <row r="100" spans="1:17" x14ac:dyDescent="0.35">
      <c r="A100" t="s">
        <v>28</v>
      </c>
      <c r="B100">
        <v>1000</v>
      </c>
      <c r="C100">
        <v>152</v>
      </c>
      <c r="D100">
        <v>2</v>
      </c>
      <c r="E100">
        <v>3</v>
      </c>
      <c r="F100">
        <v>0</v>
      </c>
      <c r="G100">
        <v>61216.27</v>
      </c>
      <c r="H100" s="7">
        <v>0</v>
      </c>
      <c r="I100">
        <v>28076142.649999999</v>
      </c>
      <c r="J100">
        <v>61209.18</v>
      </c>
      <c r="K100" s="7">
        <v>1E-4</v>
      </c>
      <c r="L100">
        <v>61209.4</v>
      </c>
      <c r="M100" s="7">
        <v>1E-4</v>
      </c>
      <c r="N100">
        <v>10</v>
      </c>
      <c r="O100">
        <v>0</v>
      </c>
      <c r="P100">
        <v>54</v>
      </c>
      <c r="Q100">
        <v>1.07</v>
      </c>
    </row>
    <row r="101" spans="1:17" x14ac:dyDescent="0.35">
      <c r="A101" t="s">
        <v>28</v>
      </c>
      <c r="B101">
        <v>1000</v>
      </c>
      <c r="C101">
        <v>152</v>
      </c>
      <c r="D101">
        <v>4</v>
      </c>
      <c r="E101">
        <v>3</v>
      </c>
      <c r="F101">
        <v>0</v>
      </c>
      <c r="G101">
        <v>42979.77</v>
      </c>
      <c r="H101" s="7">
        <v>0</v>
      </c>
      <c r="I101">
        <v>16690903.52</v>
      </c>
      <c r="J101">
        <v>42904.24</v>
      </c>
      <c r="K101" s="7">
        <v>1.8E-3</v>
      </c>
      <c r="L101">
        <v>42954.5</v>
      </c>
      <c r="M101" s="7">
        <v>5.9999999999999995E-4</v>
      </c>
      <c r="N101">
        <v>4</v>
      </c>
      <c r="O101">
        <v>0</v>
      </c>
      <c r="P101">
        <v>201</v>
      </c>
      <c r="Q101">
        <v>3.42</v>
      </c>
    </row>
    <row r="102" spans="1:17" x14ac:dyDescent="0.35">
      <c r="A102" t="s">
        <v>19</v>
      </c>
      <c r="B102">
        <v>569</v>
      </c>
      <c r="C102">
        <v>30</v>
      </c>
      <c r="D102">
        <v>2</v>
      </c>
      <c r="E102">
        <v>3</v>
      </c>
      <c r="F102">
        <v>0</v>
      </c>
      <c r="G102">
        <v>11577.51</v>
      </c>
      <c r="H102" s="7">
        <v>0</v>
      </c>
      <c r="I102">
        <v>5894803.21</v>
      </c>
      <c r="J102">
        <v>11547.53</v>
      </c>
      <c r="K102" s="7">
        <v>2.5999999999999999E-3</v>
      </c>
      <c r="L102">
        <v>11564.33</v>
      </c>
      <c r="M102" s="7">
        <v>1.1000000000000001E-3</v>
      </c>
      <c r="N102">
        <v>1</v>
      </c>
      <c r="O102">
        <v>0</v>
      </c>
      <c r="P102">
        <v>95</v>
      </c>
      <c r="Q102">
        <v>1.6</v>
      </c>
    </row>
    <row r="103" spans="1:17" x14ac:dyDescent="0.35">
      <c r="A103" t="s">
        <v>19</v>
      </c>
      <c r="B103">
        <v>569</v>
      </c>
      <c r="C103">
        <v>30</v>
      </c>
      <c r="D103">
        <v>5</v>
      </c>
      <c r="E103">
        <v>3</v>
      </c>
      <c r="F103">
        <v>0</v>
      </c>
      <c r="G103">
        <v>8703.24</v>
      </c>
      <c r="H103" s="7">
        <v>0</v>
      </c>
      <c r="I103">
        <v>2863764.73</v>
      </c>
      <c r="J103">
        <v>8191.23</v>
      </c>
      <c r="K103" s="7">
        <v>5.8799999999999998E-2</v>
      </c>
      <c r="L103">
        <v>8318.15</v>
      </c>
      <c r="M103" s="7">
        <v>4.4200000000000003E-2</v>
      </c>
      <c r="N103">
        <v>0</v>
      </c>
      <c r="O103">
        <v>0</v>
      </c>
      <c r="P103">
        <v>95</v>
      </c>
      <c r="Q103">
        <v>1.58</v>
      </c>
    </row>
    <row r="104" spans="1:17" x14ac:dyDescent="0.35">
      <c r="A104" t="s">
        <v>16</v>
      </c>
      <c r="B104">
        <v>440</v>
      </c>
      <c r="C104">
        <v>11</v>
      </c>
      <c r="D104">
        <v>5</v>
      </c>
      <c r="E104">
        <v>3</v>
      </c>
      <c r="F104">
        <v>0</v>
      </c>
      <c r="G104">
        <v>2073.4699999999998</v>
      </c>
      <c r="H104" s="7">
        <v>0</v>
      </c>
      <c r="I104">
        <v>219087.76</v>
      </c>
      <c r="J104">
        <v>1800.39</v>
      </c>
      <c r="K104" s="7">
        <v>0.13170000000000001</v>
      </c>
      <c r="L104">
        <v>1802.85</v>
      </c>
      <c r="M104" s="7">
        <v>0.1305</v>
      </c>
      <c r="N104">
        <v>0</v>
      </c>
      <c r="O104">
        <v>0</v>
      </c>
      <c r="P104">
        <v>61</v>
      </c>
      <c r="Q104">
        <v>1.02</v>
      </c>
    </row>
    <row r="105" spans="1:17" x14ac:dyDescent="0.35">
      <c r="A105" t="s">
        <v>16</v>
      </c>
      <c r="B105">
        <v>440</v>
      </c>
      <c r="C105">
        <v>11</v>
      </c>
      <c r="D105">
        <v>6</v>
      </c>
      <c r="E105">
        <v>3</v>
      </c>
      <c r="F105">
        <v>0</v>
      </c>
      <c r="G105">
        <v>1753.06</v>
      </c>
      <c r="H105" s="7">
        <v>0</v>
      </c>
      <c r="I105">
        <v>190902.17</v>
      </c>
      <c r="J105">
        <v>1447.77</v>
      </c>
      <c r="K105" s="7">
        <v>0.1741</v>
      </c>
      <c r="L105">
        <v>1452.07</v>
      </c>
      <c r="M105" s="7">
        <v>0.17169999999999999</v>
      </c>
      <c r="N105">
        <v>0</v>
      </c>
      <c r="O105">
        <v>0</v>
      </c>
      <c r="P105">
        <v>59</v>
      </c>
      <c r="Q105">
        <v>0.98</v>
      </c>
    </row>
    <row r="106" spans="1:17" x14ac:dyDescent="0.35">
      <c r="A106" t="s">
        <v>34</v>
      </c>
      <c r="B106">
        <v>2000</v>
      </c>
      <c r="C106">
        <v>7</v>
      </c>
      <c r="D106">
        <v>5</v>
      </c>
      <c r="E106">
        <v>3</v>
      </c>
      <c r="F106">
        <v>0</v>
      </c>
      <c r="G106">
        <v>5068.26</v>
      </c>
      <c r="H106" s="7">
        <v>0</v>
      </c>
      <c r="I106">
        <v>2362545.88</v>
      </c>
      <c r="J106">
        <v>4894.63</v>
      </c>
      <c r="K106" s="7">
        <v>3.4299999999999997E-2</v>
      </c>
      <c r="L106">
        <v>4991.08</v>
      </c>
      <c r="M106" s="7">
        <v>1.52E-2</v>
      </c>
      <c r="N106">
        <v>8</v>
      </c>
      <c r="O106">
        <v>0</v>
      </c>
      <c r="P106">
        <v>1180</v>
      </c>
      <c r="Q106">
        <v>19.8</v>
      </c>
    </row>
    <row r="107" spans="1:17" x14ac:dyDescent="0.35">
      <c r="A107" t="s">
        <v>8</v>
      </c>
      <c r="B107">
        <v>178</v>
      </c>
      <c r="C107">
        <v>13</v>
      </c>
      <c r="D107">
        <v>2</v>
      </c>
      <c r="E107">
        <v>3</v>
      </c>
      <c r="F107">
        <v>0</v>
      </c>
      <c r="G107">
        <v>1650.44</v>
      </c>
      <c r="H107" s="7">
        <v>0</v>
      </c>
      <c r="I107">
        <v>130795.15</v>
      </c>
      <c r="J107">
        <v>1636.62</v>
      </c>
      <c r="K107" s="7">
        <v>8.3999999999999995E-3</v>
      </c>
      <c r="L107">
        <v>1636.72</v>
      </c>
      <c r="M107" s="7">
        <v>8.3000000000000001E-3</v>
      </c>
      <c r="N107">
        <v>0</v>
      </c>
      <c r="O107">
        <v>0</v>
      </c>
      <c r="P107">
        <v>10</v>
      </c>
      <c r="Q107">
        <v>0.17</v>
      </c>
    </row>
    <row r="108" spans="1:17" x14ac:dyDescent="0.35">
      <c r="A108" t="s">
        <v>8</v>
      </c>
      <c r="B108">
        <v>178</v>
      </c>
      <c r="C108">
        <v>13</v>
      </c>
      <c r="D108">
        <v>7</v>
      </c>
      <c r="E108">
        <v>3</v>
      </c>
      <c r="F108">
        <v>0</v>
      </c>
      <c r="G108">
        <v>994.84</v>
      </c>
      <c r="H108" s="7">
        <v>0</v>
      </c>
      <c r="I108">
        <v>39849.51</v>
      </c>
      <c r="J108">
        <v>866.47</v>
      </c>
      <c r="K108" s="7">
        <v>0.129</v>
      </c>
      <c r="L108">
        <v>872.14</v>
      </c>
      <c r="M108" s="7">
        <v>0.12330000000000001</v>
      </c>
      <c r="N108">
        <v>0</v>
      </c>
      <c r="O108">
        <v>0</v>
      </c>
      <c r="P108">
        <v>9</v>
      </c>
      <c r="Q108">
        <v>0.15</v>
      </c>
    </row>
    <row r="109" spans="1:17" x14ac:dyDescent="0.35">
      <c r="A109" t="s">
        <v>38</v>
      </c>
      <c r="B109">
        <v>4177</v>
      </c>
      <c r="C109">
        <v>10</v>
      </c>
      <c r="D109">
        <v>3</v>
      </c>
      <c r="E109">
        <v>4</v>
      </c>
      <c r="F109">
        <v>0</v>
      </c>
      <c r="G109">
        <v>17041.330000000002</v>
      </c>
      <c r="H109" s="7">
        <v>0</v>
      </c>
      <c r="I109">
        <v>17717247.609999999</v>
      </c>
      <c r="J109">
        <v>15993.34</v>
      </c>
      <c r="K109" s="7">
        <v>6.1499999999999999E-2</v>
      </c>
      <c r="L109">
        <v>16739.73</v>
      </c>
      <c r="M109" s="7">
        <v>1.77E-2</v>
      </c>
      <c r="N109">
        <v>1079</v>
      </c>
      <c r="O109">
        <v>0</v>
      </c>
      <c r="P109">
        <v>15873</v>
      </c>
      <c r="Q109">
        <v>282.52999999999997</v>
      </c>
    </row>
    <row r="110" spans="1:17" x14ac:dyDescent="0.35">
      <c r="A110" t="s">
        <v>13</v>
      </c>
      <c r="B110">
        <v>329</v>
      </c>
      <c r="C110">
        <v>12</v>
      </c>
      <c r="D110">
        <v>2</v>
      </c>
      <c r="E110">
        <v>3</v>
      </c>
      <c r="F110">
        <v>0</v>
      </c>
      <c r="G110">
        <v>2342.42</v>
      </c>
      <c r="H110" s="7">
        <v>0</v>
      </c>
      <c r="I110">
        <v>373161.77</v>
      </c>
      <c r="J110">
        <v>2341.06</v>
      </c>
      <c r="K110" s="7">
        <v>5.9999999999999995E-4</v>
      </c>
      <c r="L110">
        <v>2341.08</v>
      </c>
      <c r="M110" s="7">
        <v>5.9999999999999995E-4</v>
      </c>
      <c r="N110">
        <v>0</v>
      </c>
      <c r="O110">
        <v>0</v>
      </c>
      <c r="P110">
        <v>4</v>
      </c>
      <c r="Q110">
        <v>7.0000000000000007E-2</v>
      </c>
    </row>
    <row r="111" spans="1:17" x14ac:dyDescent="0.35">
      <c r="A111" t="s">
        <v>13</v>
      </c>
      <c r="B111">
        <v>329</v>
      </c>
      <c r="C111">
        <v>12</v>
      </c>
      <c r="D111">
        <v>6</v>
      </c>
      <c r="E111">
        <v>3</v>
      </c>
      <c r="F111">
        <v>0</v>
      </c>
      <c r="G111">
        <v>1389.35</v>
      </c>
      <c r="H111" s="7">
        <v>0</v>
      </c>
      <c r="I111">
        <v>100162.21</v>
      </c>
      <c r="J111">
        <v>1328.29</v>
      </c>
      <c r="K111" s="7">
        <v>4.3999999999999997E-2</v>
      </c>
      <c r="L111">
        <v>1339.3</v>
      </c>
      <c r="M111" s="7">
        <v>3.5999999999999997E-2</v>
      </c>
      <c r="N111">
        <v>0</v>
      </c>
      <c r="O111">
        <v>0</v>
      </c>
      <c r="P111">
        <v>10</v>
      </c>
      <c r="Q111">
        <v>0.17</v>
      </c>
    </row>
    <row r="112" spans="1:17" x14ac:dyDescent="0.35">
      <c r="A112" t="s">
        <v>36</v>
      </c>
      <c r="B112">
        <v>3279</v>
      </c>
      <c r="C112">
        <v>1558</v>
      </c>
      <c r="D112">
        <v>2</v>
      </c>
      <c r="E112">
        <v>3</v>
      </c>
      <c r="F112">
        <v>0</v>
      </c>
      <c r="G112">
        <v>5002307.45</v>
      </c>
      <c r="H112" s="7">
        <v>0</v>
      </c>
      <c r="I112">
        <v>11447645889.73</v>
      </c>
      <c r="J112">
        <v>4999097.1500000004</v>
      </c>
      <c r="K112" s="7">
        <v>5.9999999999999995E-4</v>
      </c>
      <c r="L112">
        <v>4999193.88</v>
      </c>
      <c r="M112" s="7">
        <v>5.9999999999999995E-4</v>
      </c>
      <c r="N112">
        <v>16100</v>
      </c>
      <c r="O112">
        <v>0</v>
      </c>
      <c r="P112">
        <v>8297</v>
      </c>
      <c r="Q112">
        <v>406.62</v>
      </c>
    </row>
    <row r="113" spans="1:17" x14ac:dyDescent="0.35">
      <c r="A113" t="s">
        <v>38</v>
      </c>
      <c r="B113">
        <v>4177</v>
      </c>
      <c r="C113">
        <v>10</v>
      </c>
      <c r="D113">
        <v>3</v>
      </c>
      <c r="E113">
        <v>3</v>
      </c>
      <c r="F113">
        <v>0</v>
      </c>
      <c r="G113">
        <v>16969.21</v>
      </c>
      <c r="H113" s="7">
        <v>0</v>
      </c>
      <c r="I113">
        <v>23841590.039999999</v>
      </c>
      <c r="J113">
        <v>15743.43</v>
      </c>
      <c r="K113" s="7">
        <v>7.22E-2</v>
      </c>
      <c r="L113">
        <v>16986.36</v>
      </c>
      <c r="M113" s="7">
        <v>-1E-3</v>
      </c>
      <c r="N113">
        <v>185</v>
      </c>
      <c r="O113">
        <v>0</v>
      </c>
      <c r="P113">
        <v>5249</v>
      </c>
      <c r="Q113">
        <v>90.57</v>
      </c>
    </row>
    <row r="114" spans="1:17" x14ac:dyDescent="0.35">
      <c r="A114" t="s">
        <v>27</v>
      </c>
      <c r="B114">
        <v>900</v>
      </c>
      <c r="C114">
        <v>10000</v>
      </c>
      <c r="D114">
        <v>2</v>
      </c>
      <c r="E114">
        <v>3</v>
      </c>
      <c r="F114">
        <v>0</v>
      </c>
      <c r="G114">
        <v>7373035.0599999996</v>
      </c>
      <c r="H114" s="7">
        <v>0</v>
      </c>
      <c r="I114">
        <v>2293964070.96</v>
      </c>
      <c r="J114">
        <v>7360602.8200000003</v>
      </c>
      <c r="K114" s="7">
        <v>1.6999999999999999E-3</v>
      </c>
      <c r="L114">
        <v>7360897.5199999996</v>
      </c>
      <c r="M114" s="7">
        <v>1.6000000000000001E-3</v>
      </c>
      <c r="N114">
        <v>3</v>
      </c>
      <c r="O114">
        <v>0</v>
      </c>
      <c r="P114">
        <v>86</v>
      </c>
      <c r="Q114">
        <v>1.48</v>
      </c>
    </row>
    <row r="115" spans="1:17" x14ac:dyDescent="0.35">
      <c r="A115" t="s">
        <v>27</v>
      </c>
      <c r="B115">
        <v>900</v>
      </c>
      <c r="C115">
        <v>10000</v>
      </c>
      <c r="D115">
        <v>3</v>
      </c>
      <c r="E115">
        <v>3</v>
      </c>
      <c r="F115">
        <v>0</v>
      </c>
      <c r="G115">
        <v>6385372.0099999998</v>
      </c>
      <c r="H115" s="7">
        <v>0</v>
      </c>
      <c r="I115">
        <v>1426092505.8399999</v>
      </c>
      <c r="J115">
        <v>6366755.5700000003</v>
      </c>
      <c r="K115" s="7">
        <v>2.8999999999999998E-3</v>
      </c>
      <c r="L115">
        <v>6367125.6500000004</v>
      </c>
      <c r="M115" s="7">
        <v>2.8999999999999998E-3</v>
      </c>
      <c r="N115">
        <v>0</v>
      </c>
      <c r="O115">
        <v>0</v>
      </c>
      <c r="P115">
        <v>82</v>
      </c>
      <c r="Q115">
        <v>1.37</v>
      </c>
    </row>
    <row r="116" spans="1:17" x14ac:dyDescent="0.35">
      <c r="A116" t="s">
        <v>27</v>
      </c>
      <c r="B116">
        <v>900</v>
      </c>
      <c r="C116">
        <v>10000</v>
      </c>
      <c r="D116">
        <v>5</v>
      </c>
      <c r="E116">
        <v>3</v>
      </c>
      <c r="F116">
        <v>0</v>
      </c>
      <c r="G116">
        <v>5888326.25</v>
      </c>
      <c r="H116" s="7">
        <v>0</v>
      </c>
      <c r="I116">
        <v>993612767.24000001</v>
      </c>
      <c r="J116">
        <v>5785551.6799999997</v>
      </c>
      <c r="K116" s="7">
        <v>1.7500000000000002E-2</v>
      </c>
      <c r="L116">
        <v>5788106.7300000004</v>
      </c>
      <c r="M116" s="7">
        <v>1.7000000000000001E-2</v>
      </c>
      <c r="N116">
        <v>0</v>
      </c>
      <c r="O116">
        <v>0</v>
      </c>
      <c r="P116">
        <v>63</v>
      </c>
      <c r="Q116">
        <v>1.05</v>
      </c>
    </row>
    <row r="117" spans="1:17" x14ac:dyDescent="0.35">
      <c r="A117" t="s">
        <v>31</v>
      </c>
      <c r="B117">
        <v>1500</v>
      </c>
      <c r="C117">
        <v>63</v>
      </c>
      <c r="D117">
        <v>3</v>
      </c>
      <c r="E117">
        <v>3</v>
      </c>
      <c r="F117">
        <v>0</v>
      </c>
      <c r="G117">
        <v>47217.62</v>
      </c>
      <c r="H117" s="7">
        <v>0</v>
      </c>
      <c r="I117">
        <v>25235151.73</v>
      </c>
      <c r="J117">
        <v>47208.24</v>
      </c>
      <c r="K117" s="7">
        <v>2.0000000000000001E-4</v>
      </c>
      <c r="L117">
        <v>47211.98</v>
      </c>
      <c r="M117" s="7">
        <v>1E-4</v>
      </c>
      <c r="N117">
        <v>12</v>
      </c>
      <c r="O117">
        <v>0</v>
      </c>
      <c r="P117">
        <v>89</v>
      </c>
      <c r="Q117">
        <v>1.68</v>
      </c>
    </row>
    <row r="118" spans="1:17" x14ac:dyDescent="0.35">
      <c r="A118" t="s">
        <v>32</v>
      </c>
      <c r="B118">
        <v>1728</v>
      </c>
      <c r="C118">
        <v>11</v>
      </c>
      <c r="D118">
        <v>4</v>
      </c>
      <c r="E118">
        <v>3</v>
      </c>
      <c r="F118">
        <v>0</v>
      </c>
      <c r="G118">
        <v>12089</v>
      </c>
      <c r="H118" s="7">
        <v>0</v>
      </c>
      <c r="I118">
        <v>4878091.0999999996</v>
      </c>
      <c r="J118">
        <v>12088.39</v>
      </c>
      <c r="K118" s="7">
        <v>1E-4</v>
      </c>
      <c r="L118">
        <v>12089</v>
      </c>
      <c r="M118" s="7">
        <v>0</v>
      </c>
      <c r="N118">
        <v>2</v>
      </c>
      <c r="O118">
        <v>0</v>
      </c>
      <c r="P118">
        <v>21</v>
      </c>
      <c r="Q118">
        <v>0.38</v>
      </c>
    </row>
    <row r="119" spans="1:17" x14ac:dyDescent="0.35">
      <c r="A119" t="s">
        <v>12</v>
      </c>
      <c r="B119">
        <v>328</v>
      </c>
      <c r="C119">
        <v>14773</v>
      </c>
      <c r="D119">
        <v>2</v>
      </c>
      <c r="E119">
        <v>3</v>
      </c>
      <c r="F119">
        <v>0</v>
      </c>
      <c r="G119">
        <v>4646472.1500000004</v>
      </c>
      <c r="H119" s="7">
        <v>0</v>
      </c>
      <c r="I119">
        <v>806044287.94000006</v>
      </c>
      <c r="J119">
        <v>4484002.3899999997</v>
      </c>
      <c r="K119" s="7">
        <v>3.5000000000000003E-2</v>
      </c>
      <c r="L119">
        <v>4484015.2</v>
      </c>
      <c r="M119" s="7">
        <v>3.5000000000000003E-2</v>
      </c>
      <c r="N119">
        <v>0</v>
      </c>
      <c r="O119">
        <v>0</v>
      </c>
      <c r="P119">
        <v>50</v>
      </c>
      <c r="Q119">
        <v>0.83</v>
      </c>
    </row>
    <row r="120" spans="1:17" x14ac:dyDescent="0.35">
      <c r="A120" t="s">
        <v>20</v>
      </c>
      <c r="B120">
        <v>600</v>
      </c>
      <c r="C120">
        <v>60</v>
      </c>
      <c r="D120">
        <v>3</v>
      </c>
      <c r="E120">
        <v>3</v>
      </c>
      <c r="F120">
        <v>0</v>
      </c>
      <c r="G120">
        <v>17773.02</v>
      </c>
      <c r="H120" s="7">
        <v>0</v>
      </c>
      <c r="I120">
        <v>2737579.02</v>
      </c>
      <c r="J120">
        <v>17733.3</v>
      </c>
      <c r="K120" s="7">
        <v>2.2000000000000001E-3</v>
      </c>
      <c r="L120">
        <v>17760.150000000001</v>
      </c>
      <c r="M120" s="7">
        <v>6.9999999999999999E-4</v>
      </c>
      <c r="N120">
        <v>0</v>
      </c>
      <c r="O120">
        <v>0</v>
      </c>
      <c r="P120">
        <v>105</v>
      </c>
      <c r="Q120">
        <v>1.75</v>
      </c>
    </row>
    <row r="121" spans="1:17" x14ac:dyDescent="0.35">
      <c r="A121" t="s">
        <v>17</v>
      </c>
      <c r="B121">
        <v>500</v>
      </c>
      <c r="C121">
        <v>140</v>
      </c>
      <c r="D121">
        <v>2</v>
      </c>
      <c r="E121">
        <v>3</v>
      </c>
      <c r="F121">
        <v>0</v>
      </c>
      <c r="G121">
        <v>50154.49</v>
      </c>
      <c r="H121" s="7">
        <v>0</v>
      </c>
      <c r="I121">
        <v>8741887.6699999999</v>
      </c>
      <c r="J121">
        <v>50075.519999999997</v>
      </c>
      <c r="K121" s="7">
        <v>1.6000000000000001E-3</v>
      </c>
      <c r="L121">
        <v>50096.03</v>
      </c>
      <c r="M121" s="7">
        <v>1.1999999999999999E-3</v>
      </c>
      <c r="N121">
        <v>0</v>
      </c>
      <c r="O121">
        <v>0</v>
      </c>
      <c r="P121">
        <v>110</v>
      </c>
      <c r="Q121">
        <v>1.83</v>
      </c>
    </row>
    <row r="122" spans="1:17" x14ac:dyDescent="0.35">
      <c r="A122" t="s">
        <v>17</v>
      </c>
      <c r="B122">
        <v>500</v>
      </c>
      <c r="C122">
        <v>140</v>
      </c>
      <c r="D122">
        <v>5</v>
      </c>
      <c r="E122">
        <v>3</v>
      </c>
      <c r="F122">
        <v>0</v>
      </c>
      <c r="G122">
        <v>32910.239999999998</v>
      </c>
      <c r="H122" s="7">
        <v>0</v>
      </c>
      <c r="I122">
        <v>3905659.36</v>
      </c>
      <c r="J122">
        <v>31949.31</v>
      </c>
      <c r="K122" s="7">
        <v>2.92E-2</v>
      </c>
      <c r="L122">
        <v>32260.63</v>
      </c>
      <c r="M122" s="7">
        <v>1.9699999999999999E-2</v>
      </c>
      <c r="N122">
        <v>0</v>
      </c>
      <c r="O122">
        <v>0</v>
      </c>
      <c r="P122">
        <v>92</v>
      </c>
      <c r="Q122">
        <v>1.53</v>
      </c>
    </row>
    <row r="123" spans="1:17" x14ac:dyDescent="0.35">
      <c r="A123" t="s">
        <v>14</v>
      </c>
      <c r="B123">
        <v>336</v>
      </c>
      <c r="C123">
        <v>7</v>
      </c>
      <c r="D123">
        <v>3</v>
      </c>
      <c r="E123">
        <v>3</v>
      </c>
      <c r="F123">
        <v>0</v>
      </c>
      <c r="G123">
        <v>1398.81</v>
      </c>
      <c r="H123" s="7">
        <v>0</v>
      </c>
      <c r="I123">
        <v>122032.94</v>
      </c>
      <c r="J123">
        <v>1141.4000000000001</v>
      </c>
      <c r="K123" s="7">
        <v>0.184</v>
      </c>
      <c r="L123">
        <v>1151.51</v>
      </c>
      <c r="M123" s="7">
        <v>0.17680000000000001</v>
      </c>
      <c r="N123">
        <v>0</v>
      </c>
      <c r="O123">
        <v>0</v>
      </c>
      <c r="P123">
        <v>63</v>
      </c>
      <c r="Q123">
        <v>1.05</v>
      </c>
    </row>
    <row r="124" spans="1:17" x14ac:dyDescent="0.35">
      <c r="A124" t="s">
        <v>23</v>
      </c>
      <c r="B124">
        <v>768</v>
      </c>
      <c r="C124">
        <v>16</v>
      </c>
      <c r="D124">
        <v>2</v>
      </c>
      <c r="E124">
        <v>3</v>
      </c>
      <c r="F124">
        <v>0</v>
      </c>
      <c r="G124">
        <v>9629.6</v>
      </c>
      <c r="H124" s="7">
        <v>0</v>
      </c>
      <c r="I124">
        <v>3743221.33</v>
      </c>
      <c r="J124">
        <v>9629.1200000000008</v>
      </c>
      <c r="K124" s="7">
        <v>1E-4</v>
      </c>
      <c r="L124">
        <v>9629.2199999999993</v>
      </c>
      <c r="M124" s="7">
        <v>0</v>
      </c>
      <c r="N124">
        <v>2</v>
      </c>
      <c r="O124">
        <v>0</v>
      </c>
      <c r="P124">
        <v>12</v>
      </c>
      <c r="Q124">
        <v>0.23</v>
      </c>
    </row>
    <row r="125" spans="1:17" x14ac:dyDescent="0.35">
      <c r="A125" t="s">
        <v>23</v>
      </c>
      <c r="B125">
        <v>768</v>
      </c>
      <c r="C125">
        <v>16</v>
      </c>
      <c r="D125">
        <v>12</v>
      </c>
      <c r="E125">
        <v>3</v>
      </c>
      <c r="F125">
        <v>0</v>
      </c>
      <c r="G125">
        <v>5432.57</v>
      </c>
      <c r="H125" s="7">
        <v>0</v>
      </c>
      <c r="I125">
        <v>604813.43999999994</v>
      </c>
      <c r="J125">
        <v>4837.4399999999996</v>
      </c>
      <c r="K125" s="7">
        <v>0.1095</v>
      </c>
      <c r="L125">
        <v>4837.51</v>
      </c>
      <c r="M125" s="7">
        <v>0.1095</v>
      </c>
      <c r="N125">
        <v>0</v>
      </c>
      <c r="O125">
        <v>0</v>
      </c>
      <c r="P125">
        <v>32</v>
      </c>
      <c r="Q125">
        <v>0.53</v>
      </c>
    </row>
    <row r="126" spans="1:17" x14ac:dyDescent="0.35">
      <c r="A126" t="s">
        <v>33</v>
      </c>
      <c r="B126">
        <v>2000</v>
      </c>
      <c r="C126">
        <v>27</v>
      </c>
      <c r="D126">
        <v>2</v>
      </c>
      <c r="E126">
        <v>3</v>
      </c>
      <c r="F126">
        <v>0</v>
      </c>
      <c r="G126">
        <v>36472.26</v>
      </c>
      <c r="H126" s="7">
        <v>0</v>
      </c>
      <c r="I126">
        <v>30792446.120000001</v>
      </c>
      <c r="J126">
        <v>36472.019999999997</v>
      </c>
      <c r="K126" s="7">
        <v>0</v>
      </c>
      <c r="L126">
        <v>36472.03</v>
      </c>
      <c r="M126" s="7">
        <v>0</v>
      </c>
      <c r="N126">
        <v>38</v>
      </c>
      <c r="O126">
        <v>0</v>
      </c>
      <c r="P126">
        <v>23</v>
      </c>
      <c r="Q126">
        <v>1.02</v>
      </c>
    </row>
    <row r="127" spans="1:17" x14ac:dyDescent="0.35">
      <c r="A127" t="s">
        <v>24</v>
      </c>
      <c r="B127">
        <v>801</v>
      </c>
      <c r="C127">
        <v>20531</v>
      </c>
      <c r="D127">
        <v>5</v>
      </c>
      <c r="E127">
        <v>3</v>
      </c>
      <c r="F127">
        <v>0</v>
      </c>
      <c r="G127">
        <v>12208526.24</v>
      </c>
      <c r="H127" s="7">
        <v>0</v>
      </c>
      <c r="I127">
        <v>2011664031.8299999</v>
      </c>
      <c r="J127">
        <v>12081156.1</v>
      </c>
      <c r="K127" s="7">
        <v>1.04E-2</v>
      </c>
      <c r="L127">
        <v>12103925.02</v>
      </c>
      <c r="M127" s="7">
        <v>8.6E-3</v>
      </c>
      <c r="N127">
        <v>0</v>
      </c>
      <c r="O127">
        <v>0</v>
      </c>
      <c r="P127">
        <v>386</v>
      </c>
      <c r="Q127">
        <v>6.43</v>
      </c>
    </row>
    <row r="128" spans="1:17" x14ac:dyDescent="0.35">
      <c r="A128" t="s">
        <v>24</v>
      </c>
      <c r="B128">
        <v>801</v>
      </c>
      <c r="C128">
        <v>20531</v>
      </c>
      <c r="D128">
        <v>6</v>
      </c>
      <c r="E128">
        <v>3</v>
      </c>
      <c r="F128">
        <v>0</v>
      </c>
      <c r="G128">
        <v>11864676.210000001</v>
      </c>
      <c r="H128" s="7">
        <v>0</v>
      </c>
      <c r="I128">
        <v>1759471445.6099999</v>
      </c>
      <c r="J128">
        <v>11638070.09</v>
      </c>
      <c r="K128" s="7">
        <v>1.9099999999999999E-2</v>
      </c>
      <c r="L128">
        <v>11663733.1</v>
      </c>
      <c r="M128" s="7">
        <v>1.6899999999999998E-2</v>
      </c>
      <c r="N128">
        <v>0</v>
      </c>
      <c r="O128">
        <v>0</v>
      </c>
      <c r="P128">
        <v>347</v>
      </c>
      <c r="Q128">
        <v>5.78</v>
      </c>
    </row>
    <row r="129" spans="1:17" x14ac:dyDescent="0.35">
      <c r="A129" t="s">
        <v>11</v>
      </c>
      <c r="B129">
        <v>214</v>
      </c>
      <c r="C129">
        <v>9</v>
      </c>
      <c r="D129">
        <v>3</v>
      </c>
      <c r="E129">
        <v>3</v>
      </c>
      <c r="F129">
        <v>0</v>
      </c>
      <c r="G129">
        <v>1237.46</v>
      </c>
      <c r="H129" s="7">
        <v>0</v>
      </c>
      <c r="I129">
        <v>85904.04</v>
      </c>
      <c r="J129">
        <v>1177.25</v>
      </c>
      <c r="K129" s="7">
        <v>4.87E-2</v>
      </c>
      <c r="L129">
        <v>1187.26</v>
      </c>
      <c r="M129" s="7">
        <v>4.0599999999999997E-2</v>
      </c>
      <c r="N129">
        <v>0</v>
      </c>
      <c r="O129">
        <v>0</v>
      </c>
      <c r="P129">
        <v>61</v>
      </c>
      <c r="Q129">
        <v>1.02</v>
      </c>
    </row>
    <row r="130" spans="1:17" x14ac:dyDescent="0.35">
      <c r="A130" t="s">
        <v>11</v>
      </c>
      <c r="B130">
        <v>214</v>
      </c>
      <c r="C130">
        <v>9</v>
      </c>
      <c r="D130">
        <v>6</v>
      </c>
      <c r="E130">
        <v>3</v>
      </c>
      <c r="F130">
        <v>0</v>
      </c>
      <c r="G130">
        <v>766.31</v>
      </c>
      <c r="H130" s="7">
        <v>0</v>
      </c>
      <c r="I130">
        <v>40353.17</v>
      </c>
      <c r="J130">
        <v>667.81</v>
      </c>
      <c r="K130" s="7">
        <v>0.1285</v>
      </c>
      <c r="L130">
        <v>673.23</v>
      </c>
      <c r="M130" s="7">
        <v>0.1215</v>
      </c>
      <c r="N130">
        <v>0</v>
      </c>
      <c r="O130">
        <v>0</v>
      </c>
      <c r="P130">
        <v>44</v>
      </c>
      <c r="Q130">
        <v>0.73</v>
      </c>
    </row>
    <row r="131" spans="1:17" x14ac:dyDescent="0.35">
      <c r="A131" t="s">
        <v>9</v>
      </c>
      <c r="B131">
        <v>202</v>
      </c>
      <c r="C131">
        <v>2</v>
      </c>
      <c r="D131">
        <v>6</v>
      </c>
      <c r="E131">
        <v>3</v>
      </c>
      <c r="F131">
        <v>0</v>
      </c>
      <c r="G131">
        <v>84.36</v>
      </c>
      <c r="H131" s="7">
        <v>0</v>
      </c>
      <c r="I131">
        <v>26617.84</v>
      </c>
      <c r="J131">
        <v>69.23</v>
      </c>
      <c r="K131" s="7">
        <v>0.1794</v>
      </c>
      <c r="L131">
        <v>71.010000000000005</v>
      </c>
      <c r="M131" s="7">
        <v>0.15820000000000001</v>
      </c>
      <c r="N131">
        <v>0</v>
      </c>
      <c r="O131">
        <v>0</v>
      </c>
      <c r="P131">
        <v>50</v>
      </c>
      <c r="Q131">
        <v>0.83</v>
      </c>
    </row>
    <row r="132" spans="1:17" x14ac:dyDescent="0.35">
      <c r="A132" t="s">
        <v>21</v>
      </c>
      <c r="B132">
        <v>606</v>
      </c>
      <c r="C132">
        <v>3053</v>
      </c>
      <c r="D132">
        <v>2</v>
      </c>
      <c r="E132">
        <v>3</v>
      </c>
      <c r="F132">
        <v>0</v>
      </c>
      <c r="G132">
        <v>1729301.57</v>
      </c>
      <c r="H132" s="7">
        <v>0</v>
      </c>
      <c r="I132">
        <v>540891221.04999995</v>
      </c>
      <c r="J132">
        <v>1657718.11</v>
      </c>
      <c r="K132" s="7">
        <v>4.1399999999999999E-2</v>
      </c>
      <c r="L132">
        <v>1657733.55</v>
      </c>
      <c r="M132" s="7">
        <v>4.1399999999999999E-2</v>
      </c>
      <c r="N132">
        <v>6</v>
      </c>
      <c r="O132">
        <v>0</v>
      </c>
      <c r="P132">
        <v>38</v>
      </c>
      <c r="Q132">
        <v>0.73</v>
      </c>
    </row>
    <row r="133" spans="1:17" x14ac:dyDescent="0.35">
      <c r="A133" t="s">
        <v>18</v>
      </c>
      <c r="B133">
        <v>522</v>
      </c>
      <c r="C133">
        <v>20</v>
      </c>
      <c r="D133">
        <v>2</v>
      </c>
      <c r="E133">
        <v>3</v>
      </c>
      <c r="F133">
        <v>0</v>
      </c>
      <c r="G133">
        <v>6383.24</v>
      </c>
      <c r="H133" s="7">
        <v>0</v>
      </c>
      <c r="I133">
        <v>2524159.46</v>
      </c>
      <c r="J133">
        <v>6376.34</v>
      </c>
      <c r="K133" s="7">
        <v>1.1000000000000001E-3</v>
      </c>
      <c r="L133">
        <v>6381.58</v>
      </c>
      <c r="M133" s="7">
        <v>2.9999999999999997E-4</v>
      </c>
      <c r="N133">
        <v>0</v>
      </c>
      <c r="O133">
        <v>0</v>
      </c>
      <c r="P133">
        <v>91</v>
      </c>
      <c r="Q133">
        <v>1.52</v>
      </c>
    </row>
    <row r="134" spans="1:17" x14ac:dyDescent="0.35">
      <c r="A134" t="s">
        <v>7</v>
      </c>
      <c r="B134">
        <v>150</v>
      </c>
      <c r="C134">
        <v>4</v>
      </c>
      <c r="D134">
        <v>2</v>
      </c>
      <c r="E134">
        <v>3</v>
      </c>
      <c r="F134">
        <v>0</v>
      </c>
      <c r="G134">
        <v>220.88</v>
      </c>
      <c r="H134" s="7">
        <v>0</v>
      </c>
      <c r="I134">
        <v>31626.11</v>
      </c>
      <c r="J134">
        <v>220.82</v>
      </c>
      <c r="K134" s="7">
        <v>2.9999999999999997E-4</v>
      </c>
      <c r="L134">
        <v>220.84</v>
      </c>
      <c r="M134" s="7">
        <v>2.0000000000000001E-4</v>
      </c>
      <c r="N134">
        <v>0</v>
      </c>
      <c r="O134">
        <v>0</v>
      </c>
      <c r="P134">
        <v>12</v>
      </c>
      <c r="Q134">
        <v>0.2</v>
      </c>
    </row>
    <row r="135" spans="1:17" x14ac:dyDescent="0.35">
      <c r="A135" t="s">
        <v>7</v>
      </c>
      <c r="B135">
        <v>150</v>
      </c>
      <c r="C135">
        <v>4</v>
      </c>
      <c r="D135">
        <v>3</v>
      </c>
      <c r="E135">
        <v>3</v>
      </c>
      <c r="F135">
        <v>0</v>
      </c>
      <c r="G135">
        <v>138.99</v>
      </c>
      <c r="H135" s="7">
        <v>0</v>
      </c>
      <c r="I135">
        <v>15240.34</v>
      </c>
      <c r="J135">
        <v>135.99</v>
      </c>
      <c r="K135" s="7">
        <v>2.1600000000000001E-2</v>
      </c>
      <c r="L135">
        <v>136</v>
      </c>
      <c r="M135" s="7">
        <v>2.1499999999999998E-2</v>
      </c>
      <c r="N135">
        <v>0</v>
      </c>
      <c r="O135">
        <v>0</v>
      </c>
      <c r="P135">
        <v>17</v>
      </c>
      <c r="Q135">
        <v>0.28000000000000003</v>
      </c>
    </row>
    <row r="136" spans="1:17" x14ac:dyDescent="0.35">
      <c r="A136" t="s">
        <v>7</v>
      </c>
      <c r="B136">
        <v>150</v>
      </c>
      <c r="C136">
        <v>4</v>
      </c>
      <c r="D136">
        <v>4</v>
      </c>
      <c r="E136">
        <v>3</v>
      </c>
      <c r="F136">
        <v>0</v>
      </c>
      <c r="G136">
        <v>113.33</v>
      </c>
      <c r="H136" s="7">
        <v>0</v>
      </c>
      <c r="I136">
        <v>14431.87</v>
      </c>
      <c r="J136">
        <v>107.02</v>
      </c>
      <c r="K136" s="7">
        <v>5.57E-2</v>
      </c>
      <c r="L136">
        <v>107.02</v>
      </c>
      <c r="M136" s="7">
        <v>5.57E-2</v>
      </c>
      <c r="N136">
        <v>0</v>
      </c>
      <c r="O136">
        <v>0</v>
      </c>
      <c r="P136">
        <v>18</v>
      </c>
      <c r="Q136">
        <v>0.3</v>
      </c>
    </row>
    <row r="137" spans="1:17" x14ac:dyDescent="0.35">
      <c r="A137" t="s">
        <v>35</v>
      </c>
      <c r="B137">
        <v>2400</v>
      </c>
      <c r="C137">
        <v>1024</v>
      </c>
      <c r="D137">
        <v>3</v>
      </c>
      <c r="E137">
        <v>3</v>
      </c>
      <c r="F137">
        <v>0</v>
      </c>
      <c r="G137">
        <v>1693327.97</v>
      </c>
      <c r="H137" s="7">
        <v>0</v>
      </c>
      <c r="I137">
        <v>1176173996.9100001</v>
      </c>
      <c r="J137">
        <v>1693125.63</v>
      </c>
      <c r="K137" s="7">
        <v>1E-4</v>
      </c>
      <c r="L137">
        <v>1693269.01</v>
      </c>
      <c r="M137" s="7">
        <v>0</v>
      </c>
      <c r="N137">
        <v>37</v>
      </c>
      <c r="O137">
        <v>0</v>
      </c>
      <c r="P137">
        <v>1487</v>
      </c>
      <c r="Q137">
        <v>25.4</v>
      </c>
    </row>
    <row r="138" spans="1:17" x14ac:dyDescent="0.35">
      <c r="A138" t="s">
        <v>35</v>
      </c>
      <c r="B138">
        <v>2400</v>
      </c>
      <c r="C138">
        <v>1024</v>
      </c>
      <c r="D138">
        <v>4</v>
      </c>
      <c r="E138">
        <v>3</v>
      </c>
      <c r="F138">
        <v>0</v>
      </c>
      <c r="G138">
        <v>1578365.59</v>
      </c>
      <c r="H138" s="7">
        <v>0</v>
      </c>
      <c r="I138">
        <v>883081381.51999998</v>
      </c>
      <c r="J138">
        <v>1575015.15</v>
      </c>
      <c r="K138" s="7">
        <v>2.0999999999999999E-3</v>
      </c>
      <c r="L138">
        <v>1577758.79</v>
      </c>
      <c r="M138" s="7">
        <v>4.0000000000000002E-4</v>
      </c>
      <c r="N138">
        <v>42</v>
      </c>
      <c r="O138">
        <v>0</v>
      </c>
      <c r="P138">
        <v>2300</v>
      </c>
      <c r="Q138">
        <v>39.03</v>
      </c>
    </row>
    <row r="139" spans="1:17" x14ac:dyDescent="0.35">
      <c r="A139" t="s">
        <v>30</v>
      </c>
      <c r="B139">
        <v>1353</v>
      </c>
      <c r="C139">
        <v>9</v>
      </c>
      <c r="D139">
        <v>9</v>
      </c>
      <c r="E139">
        <v>3</v>
      </c>
      <c r="F139">
        <v>0</v>
      </c>
      <c r="G139">
        <v>5547.5</v>
      </c>
      <c r="H139" s="7">
        <v>0</v>
      </c>
      <c r="I139">
        <v>923918.04</v>
      </c>
      <c r="J139">
        <v>5233.01</v>
      </c>
      <c r="K139" s="7">
        <v>5.67E-2</v>
      </c>
      <c r="L139">
        <v>5331.91</v>
      </c>
      <c r="M139" s="7">
        <v>3.8899999999999997E-2</v>
      </c>
      <c r="N139">
        <v>0</v>
      </c>
      <c r="O139">
        <v>0</v>
      </c>
      <c r="P139">
        <v>352</v>
      </c>
      <c r="Q139">
        <v>5.87</v>
      </c>
    </row>
    <row r="140" spans="1:17" x14ac:dyDescent="0.35">
      <c r="A140" t="s">
        <v>29</v>
      </c>
      <c r="B140">
        <v>1096</v>
      </c>
      <c r="C140">
        <v>24</v>
      </c>
      <c r="D140">
        <v>2</v>
      </c>
      <c r="E140">
        <v>3</v>
      </c>
      <c r="F140">
        <v>0</v>
      </c>
      <c r="G140">
        <v>14817.65</v>
      </c>
      <c r="H140" s="7">
        <v>0</v>
      </c>
      <c r="I140">
        <v>8738882.9399999995</v>
      </c>
      <c r="J140">
        <v>14808.38</v>
      </c>
      <c r="K140" s="7">
        <v>5.9999999999999995E-4</v>
      </c>
      <c r="L140">
        <v>14813.84</v>
      </c>
      <c r="M140" s="7">
        <v>2.9999999999999997E-4</v>
      </c>
      <c r="N140">
        <v>20</v>
      </c>
      <c r="O140">
        <v>0</v>
      </c>
      <c r="P140">
        <v>242</v>
      </c>
      <c r="Q140">
        <v>4.37</v>
      </c>
    </row>
    <row r="141" spans="1:17" x14ac:dyDescent="0.35">
      <c r="A141" t="s">
        <v>15</v>
      </c>
      <c r="B141">
        <v>414</v>
      </c>
      <c r="C141">
        <v>5</v>
      </c>
      <c r="D141">
        <v>3</v>
      </c>
      <c r="E141">
        <v>3</v>
      </c>
      <c r="F141">
        <v>0</v>
      </c>
      <c r="G141">
        <v>993.4</v>
      </c>
      <c r="H141" s="7">
        <v>0</v>
      </c>
      <c r="I141">
        <v>189212.14</v>
      </c>
      <c r="J141">
        <v>966.26</v>
      </c>
      <c r="K141" s="7">
        <v>2.7300000000000001E-2</v>
      </c>
      <c r="L141">
        <v>972.14</v>
      </c>
      <c r="M141" s="7">
        <v>2.1399999999999999E-2</v>
      </c>
      <c r="N141">
        <v>0</v>
      </c>
      <c r="O141">
        <v>0</v>
      </c>
      <c r="P141">
        <v>72</v>
      </c>
      <c r="Q141">
        <v>1.2</v>
      </c>
    </row>
    <row r="142" spans="1:17" x14ac:dyDescent="0.35">
      <c r="A142" t="s">
        <v>15</v>
      </c>
      <c r="B142">
        <v>414</v>
      </c>
      <c r="C142">
        <v>5</v>
      </c>
      <c r="D142">
        <v>5</v>
      </c>
      <c r="E142">
        <v>3</v>
      </c>
      <c r="F142">
        <v>0</v>
      </c>
      <c r="G142">
        <v>605.27</v>
      </c>
      <c r="H142" s="7">
        <v>0</v>
      </c>
      <c r="I142">
        <v>99035.08</v>
      </c>
      <c r="J142">
        <v>596.26</v>
      </c>
      <c r="K142" s="7">
        <v>1.49E-2</v>
      </c>
      <c r="L142">
        <v>600.83000000000004</v>
      </c>
      <c r="M142" s="7">
        <v>7.3000000000000001E-3</v>
      </c>
      <c r="N142">
        <v>0</v>
      </c>
      <c r="O142">
        <v>0</v>
      </c>
      <c r="P142">
        <v>45</v>
      </c>
      <c r="Q142">
        <v>0.75</v>
      </c>
    </row>
    <row r="143" spans="1:17" x14ac:dyDescent="0.35">
      <c r="A143" t="s">
        <v>38</v>
      </c>
      <c r="B143">
        <v>4177</v>
      </c>
      <c r="C143">
        <v>10</v>
      </c>
      <c r="D143">
        <v>3</v>
      </c>
      <c r="E143">
        <v>3</v>
      </c>
      <c r="F143">
        <v>0</v>
      </c>
      <c r="G143">
        <v>16959.419999999998</v>
      </c>
      <c r="H143" s="7">
        <v>0</v>
      </c>
      <c r="I143">
        <v>23704176.940000001</v>
      </c>
      <c r="J143">
        <v>15515.09</v>
      </c>
      <c r="K143" s="7">
        <v>8.5199999999999998E-2</v>
      </c>
      <c r="L143">
        <v>16348.25</v>
      </c>
      <c r="M143" s="7">
        <v>3.5999999999999997E-2</v>
      </c>
      <c r="N143">
        <v>170</v>
      </c>
      <c r="O143">
        <v>0</v>
      </c>
      <c r="P143">
        <v>7207</v>
      </c>
      <c r="Q143">
        <v>122.95</v>
      </c>
    </row>
    <row r="144" spans="1:17" x14ac:dyDescent="0.35">
      <c r="A144" t="s">
        <v>5</v>
      </c>
      <c r="B144">
        <v>75</v>
      </c>
      <c r="C144">
        <v>2</v>
      </c>
      <c r="D144">
        <v>4</v>
      </c>
      <c r="E144">
        <v>3</v>
      </c>
      <c r="F144">
        <v>0</v>
      </c>
      <c r="G144">
        <v>10.09</v>
      </c>
      <c r="H144" s="7">
        <v>0</v>
      </c>
      <c r="I144">
        <v>1620.03</v>
      </c>
      <c r="J144">
        <v>10.029999999999999</v>
      </c>
      <c r="K144" s="7">
        <v>5.4999999999999997E-3</v>
      </c>
      <c r="L144">
        <v>10.039999999999999</v>
      </c>
      <c r="M144" s="7">
        <v>4.8999999999999998E-3</v>
      </c>
      <c r="N144">
        <v>0</v>
      </c>
      <c r="O144">
        <v>0</v>
      </c>
      <c r="P144">
        <v>3</v>
      </c>
      <c r="Q144">
        <v>0.05</v>
      </c>
    </row>
    <row r="145" spans="1:17" x14ac:dyDescent="0.35">
      <c r="A145" t="s">
        <v>25</v>
      </c>
      <c r="B145">
        <v>810</v>
      </c>
      <c r="C145">
        <v>106</v>
      </c>
      <c r="D145">
        <v>2</v>
      </c>
      <c r="E145">
        <v>3</v>
      </c>
      <c r="F145">
        <v>0</v>
      </c>
      <c r="G145">
        <v>48770.59</v>
      </c>
      <c r="H145" s="7">
        <v>0</v>
      </c>
      <c r="I145">
        <v>19090026.079999998</v>
      </c>
      <c r="J145">
        <v>48740.56</v>
      </c>
      <c r="K145" s="7">
        <v>5.9999999999999995E-4</v>
      </c>
      <c r="L145">
        <v>48749.49</v>
      </c>
      <c r="M145" s="7">
        <v>4.0000000000000002E-4</v>
      </c>
      <c r="N145">
        <v>5</v>
      </c>
      <c r="O145">
        <v>0</v>
      </c>
      <c r="P145">
        <v>52</v>
      </c>
      <c r="Q145">
        <v>0.95</v>
      </c>
    </row>
    <row r="146" spans="1:17" x14ac:dyDescent="0.35">
      <c r="A146" t="s">
        <v>25</v>
      </c>
      <c r="B146">
        <v>810</v>
      </c>
      <c r="C146">
        <v>106</v>
      </c>
      <c r="D146">
        <v>3</v>
      </c>
      <c r="E146">
        <v>3</v>
      </c>
      <c r="F146">
        <v>0</v>
      </c>
      <c r="G146">
        <v>37348.949999999997</v>
      </c>
      <c r="H146" s="7">
        <v>0</v>
      </c>
      <c r="I146">
        <v>9181143.75</v>
      </c>
      <c r="J146">
        <v>37311.1</v>
      </c>
      <c r="K146" s="7">
        <v>1E-3</v>
      </c>
      <c r="L146">
        <v>37324.6</v>
      </c>
      <c r="M146" s="7">
        <v>6.9999999999999999E-4</v>
      </c>
      <c r="N146">
        <v>0</v>
      </c>
      <c r="O146">
        <v>0</v>
      </c>
      <c r="P146">
        <v>39</v>
      </c>
      <c r="Q146">
        <v>0.65</v>
      </c>
    </row>
    <row r="147" spans="1:17" x14ac:dyDescent="0.35">
      <c r="A147" t="s">
        <v>25</v>
      </c>
      <c r="B147">
        <v>810</v>
      </c>
      <c r="C147">
        <v>106</v>
      </c>
      <c r="D147">
        <v>5</v>
      </c>
      <c r="E147">
        <v>3</v>
      </c>
      <c r="F147">
        <v>0</v>
      </c>
      <c r="G147">
        <v>33721.71</v>
      </c>
      <c r="H147" s="7">
        <v>0</v>
      </c>
      <c r="I147">
        <v>5970068.75</v>
      </c>
      <c r="J147">
        <v>33444.07</v>
      </c>
      <c r="K147" s="7">
        <v>8.2000000000000007E-3</v>
      </c>
      <c r="L147">
        <v>33528.1</v>
      </c>
      <c r="M147" s="7">
        <v>5.7000000000000002E-3</v>
      </c>
      <c r="N147">
        <v>0</v>
      </c>
      <c r="O147">
        <v>0</v>
      </c>
      <c r="P147">
        <v>45</v>
      </c>
      <c r="Q147">
        <v>0.75</v>
      </c>
    </row>
    <row r="148" spans="1:17" x14ac:dyDescent="0.35">
      <c r="A148" t="s">
        <v>10</v>
      </c>
      <c r="B148">
        <v>210</v>
      </c>
      <c r="C148">
        <v>7</v>
      </c>
      <c r="D148">
        <v>2</v>
      </c>
      <c r="E148">
        <v>3</v>
      </c>
      <c r="F148">
        <v>0</v>
      </c>
      <c r="G148">
        <v>656.03</v>
      </c>
      <c r="H148" s="7">
        <v>0</v>
      </c>
      <c r="I148">
        <v>60837.49</v>
      </c>
      <c r="J148">
        <v>650.80999999999995</v>
      </c>
      <c r="K148" s="7">
        <v>8.0000000000000002E-3</v>
      </c>
      <c r="L148">
        <v>650.84</v>
      </c>
      <c r="M148" s="7">
        <v>7.9000000000000008E-3</v>
      </c>
      <c r="N148">
        <v>0</v>
      </c>
      <c r="O148">
        <v>0</v>
      </c>
      <c r="P148">
        <v>42</v>
      </c>
      <c r="Q148">
        <v>0.7</v>
      </c>
    </row>
    <row r="149" spans="1:17" x14ac:dyDescent="0.35">
      <c r="A149" t="s">
        <v>10</v>
      </c>
      <c r="B149">
        <v>210</v>
      </c>
      <c r="C149">
        <v>7</v>
      </c>
      <c r="D149">
        <v>3</v>
      </c>
      <c r="E149">
        <v>3</v>
      </c>
      <c r="F149">
        <v>0</v>
      </c>
      <c r="G149">
        <v>429.04</v>
      </c>
      <c r="H149" s="7">
        <v>0</v>
      </c>
      <c r="I149">
        <v>32557.19</v>
      </c>
      <c r="J149">
        <v>425.59</v>
      </c>
      <c r="K149" s="7">
        <v>8.0000000000000002E-3</v>
      </c>
      <c r="L149">
        <v>425.68</v>
      </c>
      <c r="M149" s="7">
        <v>7.7999999999999996E-3</v>
      </c>
      <c r="N149">
        <v>0</v>
      </c>
      <c r="O149">
        <v>0</v>
      </c>
      <c r="P149">
        <v>9</v>
      </c>
      <c r="Q149">
        <v>0.15</v>
      </c>
    </row>
    <row r="150" spans="1:17" x14ac:dyDescent="0.35">
      <c r="A150" t="s">
        <v>22</v>
      </c>
      <c r="B150">
        <v>613</v>
      </c>
      <c r="C150">
        <v>235</v>
      </c>
      <c r="D150">
        <v>2</v>
      </c>
      <c r="E150">
        <v>3</v>
      </c>
      <c r="F150">
        <v>0</v>
      </c>
      <c r="G150">
        <v>88361.66</v>
      </c>
      <c r="H150" s="7">
        <v>0</v>
      </c>
      <c r="I150">
        <v>38320663.899999999</v>
      </c>
      <c r="J150">
        <v>88009.75</v>
      </c>
      <c r="K150" s="7">
        <v>4.0000000000000001E-3</v>
      </c>
      <c r="L150">
        <v>88350.3</v>
      </c>
      <c r="M150" s="7">
        <v>1E-4</v>
      </c>
      <c r="N150">
        <v>2</v>
      </c>
      <c r="O150">
        <v>0</v>
      </c>
      <c r="P150">
        <v>70</v>
      </c>
      <c r="Q150">
        <v>1.2</v>
      </c>
    </row>
    <row r="151" spans="1:17" x14ac:dyDescent="0.35">
      <c r="A151" t="s">
        <v>26</v>
      </c>
      <c r="B151">
        <v>846</v>
      </c>
      <c r="C151">
        <v>18</v>
      </c>
      <c r="D151">
        <v>2</v>
      </c>
      <c r="E151">
        <v>3</v>
      </c>
      <c r="F151">
        <v>0</v>
      </c>
      <c r="G151">
        <v>8958.66</v>
      </c>
      <c r="H151" s="7">
        <v>0</v>
      </c>
      <c r="I151">
        <v>2810293.25</v>
      </c>
      <c r="J151">
        <v>8950.7000000000007</v>
      </c>
      <c r="K151" s="7">
        <v>8.9999999999999998E-4</v>
      </c>
      <c r="L151">
        <v>8957.85</v>
      </c>
      <c r="M151" s="7">
        <v>1E-4</v>
      </c>
      <c r="N151">
        <v>3</v>
      </c>
      <c r="O151">
        <v>0</v>
      </c>
      <c r="P151">
        <v>65</v>
      </c>
      <c r="Q151">
        <v>1.1299999999999999</v>
      </c>
    </row>
    <row r="152" spans="1:17" x14ac:dyDescent="0.35">
      <c r="A152" t="s">
        <v>6</v>
      </c>
      <c r="B152">
        <v>126</v>
      </c>
      <c r="C152">
        <v>310</v>
      </c>
      <c r="D152">
        <v>2</v>
      </c>
      <c r="E152">
        <v>3</v>
      </c>
      <c r="F152">
        <v>0</v>
      </c>
      <c r="G152">
        <v>29233.85</v>
      </c>
      <c r="H152" s="7">
        <v>0</v>
      </c>
      <c r="I152">
        <v>1770897.09</v>
      </c>
      <c r="J152">
        <v>24829.34</v>
      </c>
      <c r="K152" s="7">
        <v>0.1507</v>
      </c>
      <c r="L152">
        <v>24829.89</v>
      </c>
      <c r="M152" s="7">
        <v>0.15060000000000001</v>
      </c>
      <c r="N152">
        <v>0</v>
      </c>
      <c r="O152">
        <v>0</v>
      </c>
      <c r="P152">
        <v>5</v>
      </c>
      <c r="Q152">
        <v>0.08</v>
      </c>
    </row>
    <row r="153" spans="1:17" x14ac:dyDescent="0.35">
      <c r="A153" t="s">
        <v>6</v>
      </c>
      <c r="B153">
        <v>126</v>
      </c>
      <c r="C153">
        <v>310</v>
      </c>
      <c r="D153">
        <v>9</v>
      </c>
      <c r="E153">
        <v>3</v>
      </c>
      <c r="F153">
        <v>0</v>
      </c>
      <c r="G153">
        <v>12561.97</v>
      </c>
      <c r="H153" s="7">
        <v>0</v>
      </c>
      <c r="I153">
        <v>250095.84</v>
      </c>
      <c r="J153">
        <v>8894.4599999999991</v>
      </c>
      <c r="K153" s="7">
        <v>0.29199999999999998</v>
      </c>
      <c r="L153">
        <v>8901.66</v>
      </c>
      <c r="M153" s="7">
        <v>0.29139999999999999</v>
      </c>
      <c r="N153">
        <v>0</v>
      </c>
      <c r="O153">
        <v>0</v>
      </c>
      <c r="P153">
        <v>7</v>
      </c>
      <c r="Q153">
        <v>0.12</v>
      </c>
    </row>
    <row r="154" spans="1:17" x14ac:dyDescent="0.35">
      <c r="A154" t="s">
        <v>28</v>
      </c>
      <c r="B154">
        <v>1000</v>
      </c>
      <c r="C154">
        <v>152</v>
      </c>
      <c r="D154">
        <v>2</v>
      </c>
      <c r="E154">
        <v>3</v>
      </c>
      <c r="F154">
        <v>0</v>
      </c>
      <c r="G154">
        <v>61216.27</v>
      </c>
      <c r="H154" s="7">
        <v>0</v>
      </c>
      <c r="I154">
        <v>28066658.920000002</v>
      </c>
      <c r="J154">
        <v>61208.87</v>
      </c>
      <c r="K154" s="7">
        <v>1E-4</v>
      </c>
      <c r="L154">
        <v>61208.91</v>
      </c>
      <c r="M154" s="7">
        <v>1E-4</v>
      </c>
      <c r="N154">
        <v>6</v>
      </c>
      <c r="O154">
        <v>0</v>
      </c>
      <c r="P154">
        <v>15</v>
      </c>
      <c r="Q154">
        <v>0.35</v>
      </c>
    </row>
    <row r="155" spans="1:17" x14ac:dyDescent="0.35">
      <c r="A155" t="s">
        <v>28</v>
      </c>
      <c r="B155">
        <v>1000</v>
      </c>
      <c r="C155">
        <v>152</v>
      </c>
      <c r="D155">
        <v>4</v>
      </c>
      <c r="E155">
        <v>3</v>
      </c>
      <c r="F155">
        <v>0</v>
      </c>
      <c r="G155">
        <v>42979.32</v>
      </c>
      <c r="H155" s="7">
        <v>0</v>
      </c>
      <c r="I155">
        <v>16646410.74</v>
      </c>
      <c r="J155">
        <v>42896.160000000003</v>
      </c>
      <c r="K155" s="7">
        <v>1.9E-3</v>
      </c>
      <c r="L155">
        <v>42957.120000000003</v>
      </c>
      <c r="M155" s="7">
        <v>5.0000000000000001E-4</v>
      </c>
      <c r="N155">
        <v>1</v>
      </c>
      <c r="O155">
        <v>0</v>
      </c>
      <c r="P155">
        <v>44</v>
      </c>
      <c r="Q155">
        <v>0.75</v>
      </c>
    </row>
    <row r="156" spans="1:17" x14ac:dyDescent="0.35">
      <c r="A156" t="s">
        <v>19</v>
      </c>
      <c r="B156">
        <v>569</v>
      </c>
      <c r="C156">
        <v>30</v>
      </c>
      <c r="D156">
        <v>2</v>
      </c>
      <c r="E156">
        <v>3</v>
      </c>
      <c r="F156">
        <v>0</v>
      </c>
      <c r="G156">
        <v>11575.66</v>
      </c>
      <c r="H156" s="7">
        <v>0</v>
      </c>
      <c r="I156">
        <v>5871549.2999999998</v>
      </c>
      <c r="J156">
        <v>11547.9</v>
      </c>
      <c r="K156" s="7">
        <v>2.3999999999999998E-3</v>
      </c>
      <c r="L156">
        <v>11556.12</v>
      </c>
      <c r="M156" s="7">
        <v>1.6999999999999999E-3</v>
      </c>
      <c r="N156">
        <v>0</v>
      </c>
      <c r="O156">
        <v>0</v>
      </c>
      <c r="P156">
        <v>30</v>
      </c>
      <c r="Q156">
        <v>0.5</v>
      </c>
    </row>
    <row r="157" spans="1:17" x14ac:dyDescent="0.35">
      <c r="A157" t="s">
        <v>19</v>
      </c>
      <c r="B157">
        <v>569</v>
      </c>
      <c r="C157">
        <v>30</v>
      </c>
      <c r="D157">
        <v>5</v>
      </c>
      <c r="E157">
        <v>3</v>
      </c>
      <c r="F157">
        <v>0</v>
      </c>
      <c r="G157">
        <v>8632.2800000000007</v>
      </c>
      <c r="H157" s="7">
        <v>0</v>
      </c>
      <c r="I157">
        <v>2637972.96</v>
      </c>
      <c r="J157">
        <v>8153.38</v>
      </c>
      <c r="K157" s="7">
        <v>5.5500000000000001E-2</v>
      </c>
      <c r="L157">
        <v>8339.3799999999992</v>
      </c>
      <c r="M157" s="7">
        <v>3.39E-2</v>
      </c>
      <c r="N157">
        <v>0</v>
      </c>
      <c r="O157">
        <v>0</v>
      </c>
      <c r="P157">
        <v>21</v>
      </c>
      <c r="Q157">
        <v>0.35</v>
      </c>
    </row>
    <row r="158" spans="1:17" x14ac:dyDescent="0.35">
      <c r="A158" t="s">
        <v>16</v>
      </c>
      <c r="B158">
        <v>440</v>
      </c>
      <c r="C158">
        <v>11</v>
      </c>
      <c r="D158">
        <v>5</v>
      </c>
      <c r="E158">
        <v>3</v>
      </c>
      <c r="F158">
        <v>0</v>
      </c>
      <c r="G158">
        <v>2045.34</v>
      </c>
      <c r="H158" s="7">
        <v>0</v>
      </c>
      <c r="I158">
        <v>208416.77</v>
      </c>
      <c r="J158">
        <v>1797.58</v>
      </c>
      <c r="K158" s="7">
        <v>0.1211</v>
      </c>
      <c r="L158">
        <v>1804.15</v>
      </c>
      <c r="M158" s="7">
        <v>0.1179</v>
      </c>
      <c r="N158">
        <v>0</v>
      </c>
      <c r="O158">
        <v>0</v>
      </c>
      <c r="P158">
        <v>15</v>
      </c>
      <c r="Q158">
        <v>0.25</v>
      </c>
    </row>
    <row r="159" spans="1:17" x14ac:dyDescent="0.35">
      <c r="A159" t="s">
        <v>16</v>
      </c>
      <c r="B159">
        <v>440</v>
      </c>
      <c r="C159">
        <v>11</v>
      </c>
      <c r="D159">
        <v>6</v>
      </c>
      <c r="E159">
        <v>3</v>
      </c>
      <c r="F159">
        <v>0</v>
      </c>
      <c r="G159">
        <v>1738.07</v>
      </c>
      <c r="H159" s="7">
        <v>0</v>
      </c>
      <c r="I159">
        <v>197962.21</v>
      </c>
      <c r="J159">
        <v>1426.05</v>
      </c>
      <c r="K159" s="7">
        <v>0.17949999999999999</v>
      </c>
      <c r="L159">
        <v>1427.65</v>
      </c>
      <c r="M159" s="7">
        <v>0.17860000000000001</v>
      </c>
      <c r="N159">
        <v>0</v>
      </c>
      <c r="O159">
        <v>0</v>
      </c>
      <c r="P159">
        <v>12</v>
      </c>
      <c r="Q159">
        <v>0.2</v>
      </c>
    </row>
    <row r="160" spans="1:17" x14ac:dyDescent="0.35">
      <c r="A160" t="s">
        <v>34</v>
      </c>
      <c r="B160">
        <v>2000</v>
      </c>
      <c r="C160">
        <v>7</v>
      </c>
      <c r="D160">
        <v>5</v>
      </c>
      <c r="E160">
        <v>3</v>
      </c>
      <c r="F160">
        <v>0</v>
      </c>
      <c r="G160">
        <v>5066.37</v>
      </c>
      <c r="H160" s="7">
        <v>0</v>
      </c>
      <c r="I160">
        <v>2418151.0299999998</v>
      </c>
      <c r="J160">
        <v>4907.43</v>
      </c>
      <c r="K160" s="7">
        <v>3.1399999999999997E-2</v>
      </c>
      <c r="L160">
        <v>5006.33</v>
      </c>
      <c r="M160" s="7">
        <v>1.18E-2</v>
      </c>
      <c r="N160">
        <v>2</v>
      </c>
      <c r="O160">
        <v>0</v>
      </c>
      <c r="P160">
        <v>2285</v>
      </c>
      <c r="Q160">
        <v>38.119999999999997</v>
      </c>
    </row>
    <row r="161" spans="1:17" x14ac:dyDescent="0.35">
      <c r="A161" t="s">
        <v>8</v>
      </c>
      <c r="B161">
        <v>178</v>
      </c>
      <c r="C161">
        <v>13</v>
      </c>
      <c r="D161">
        <v>2</v>
      </c>
      <c r="E161">
        <v>3</v>
      </c>
      <c r="F161">
        <v>0</v>
      </c>
      <c r="G161">
        <v>1649.44</v>
      </c>
      <c r="H161" s="7">
        <v>0</v>
      </c>
      <c r="I161">
        <v>132836.32</v>
      </c>
      <c r="J161">
        <v>1632.97</v>
      </c>
      <c r="K161" s="7">
        <v>0.01</v>
      </c>
      <c r="L161">
        <v>1634.65</v>
      </c>
      <c r="M161" s="7">
        <v>8.9999999999999993E-3</v>
      </c>
      <c r="N161">
        <v>0</v>
      </c>
      <c r="O161">
        <v>0</v>
      </c>
      <c r="P161">
        <v>11</v>
      </c>
      <c r="Q161">
        <v>0.18</v>
      </c>
    </row>
    <row r="162" spans="1:17" x14ac:dyDescent="0.35">
      <c r="A162" t="s">
        <v>8</v>
      </c>
      <c r="B162">
        <v>178</v>
      </c>
      <c r="C162">
        <v>13</v>
      </c>
      <c r="D162">
        <v>7</v>
      </c>
      <c r="E162">
        <v>3</v>
      </c>
      <c r="F162">
        <v>0</v>
      </c>
      <c r="G162">
        <v>992.74</v>
      </c>
      <c r="H162" s="7">
        <v>0</v>
      </c>
      <c r="I162">
        <v>39405.68</v>
      </c>
      <c r="J162">
        <v>852.03</v>
      </c>
      <c r="K162" s="7">
        <v>0.14169999999999999</v>
      </c>
      <c r="L162">
        <v>855.02</v>
      </c>
      <c r="M162" s="7">
        <v>0.13869999999999999</v>
      </c>
      <c r="N162">
        <v>0</v>
      </c>
      <c r="O162">
        <v>0</v>
      </c>
      <c r="P162">
        <v>8</v>
      </c>
      <c r="Q162">
        <v>0.13</v>
      </c>
    </row>
    <row r="163" spans="1:17" x14ac:dyDescent="0.35">
      <c r="A163" t="s">
        <v>87</v>
      </c>
      <c r="B163">
        <v>7050</v>
      </c>
      <c r="C163">
        <v>13</v>
      </c>
      <c r="D163">
        <v>3</v>
      </c>
      <c r="E163">
        <v>3</v>
      </c>
      <c r="F163">
        <v>0</v>
      </c>
      <c r="G163">
        <v>62635.92</v>
      </c>
      <c r="H163" s="7">
        <v>0</v>
      </c>
      <c r="I163">
        <v>127636414.92</v>
      </c>
      <c r="J163">
        <v>60735.09</v>
      </c>
      <c r="K163" s="7">
        <v>3.0300000000000001E-2</v>
      </c>
      <c r="L163">
        <v>61742.91</v>
      </c>
      <c r="M163" s="7">
        <v>1.43E-2</v>
      </c>
      <c r="N163">
        <v>22445</v>
      </c>
      <c r="O163">
        <v>0</v>
      </c>
      <c r="P163">
        <v>90815</v>
      </c>
      <c r="Q163">
        <v>1887.67</v>
      </c>
    </row>
    <row r="164" spans="1:17" x14ac:dyDescent="0.35">
      <c r="A164" t="s">
        <v>87</v>
      </c>
      <c r="B164">
        <v>7050</v>
      </c>
      <c r="C164">
        <v>13</v>
      </c>
      <c r="D164">
        <v>3</v>
      </c>
      <c r="E164">
        <v>10</v>
      </c>
      <c r="F164">
        <v>0</v>
      </c>
      <c r="G164">
        <v>62469.1</v>
      </c>
      <c r="H164" s="7">
        <v>0</v>
      </c>
      <c r="I164">
        <v>39028579.270000003</v>
      </c>
      <c r="J164">
        <v>59901.04</v>
      </c>
      <c r="K164" s="7">
        <v>4.1099999999999998E-2</v>
      </c>
      <c r="L164">
        <v>60985.82</v>
      </c>
      <c r="M164" s="7">
        <v>2.3699999999999999E-2</v>
      </c>
      <c r="N164">
        <v>15798</v>
      </c>
      <c r="O164">
        <v>0</v>
      </c>
      <c r="P164">
        <v>2602</v>
      </c>
      <c r="Q164">
        <v>306.67</v>
      </c>
    </row>
    <row r="165" spans="1:17" x14ac:dyDescent="0.35">
      <c r="A165" t="s">
        <v>87</v>
      </c>
      <c r="B165">
        <v>7050</v>
      </c>
      <c r="C165">
        <v>13</v>
      </c>
      <c r="D165">
        <v>3</v>
      </c>
      <c r="E165">
        <v>8</v>
      </c>
      <c r="F165">
        <v>0</v>
      </c>
      <c r="G165">
        <v>62469.1</v>
      </c>
      <c r="H165" s="7">
        <v>0</v>
      </c>
      <c r="I165">
        <v>48744238.920000002</v>
      </c>
      <c r="J165">
        <v>60263.24</v>
      </c>
      <c r="K165" s="7">
        <v>3.5299999999999998E-2</v>
      </c>
      <c r="L165">
        <v>61440.84</v>
      </c>
      <c r="M165" s="7">
        <v>1.6500000000000001E-2</v>
      </c>
      <c r="N165">
        <v>19385</v>
      </c>
      <c r="O165">
        <v>0</v>
      </c>
      <c r="P165">
        <v>7383</v>
      </c>
      <c r="Q165">
        <v>446.13</v>
      </c>
    </row>
    <row r="166" spans="1:17" x14ac:dyDescent="0.35">
      <c r="A166" t="s">
        <v>87</v>
      </c>
      <c r="B166">
        <v>7051</v>
      </c>
      <c r="C166">
        <v>13</v>
      </c>
      <c r="D166">
        <v>3</v>
      </c>
      <c r="E166">
        <v>4</v>
      </c>
      <c r="F166">
        <v>0</v>
      </c>
      <c r="G166">
        <v>62976.14</v>
      </c>
      <c r="H166" s="7">
        <v>0</v>
      </c>
      <c r="I166">
        <v>119152883.79000001</v>
      </c>
      <c r="J166">
        <v>61268.22</v>
      </c>
      <c r="K166" s="7">
        <v>2.7099999999999999E-2</v>
      </c>
      <c r="L166">
        <v>62387.75</v>
      </c>
      <c r="M166" s="7">
        <v>9.2999999999999992E-3</v>
      </c>
      <c r="N166">
        <v>11505</v>
      </c>
      <c r="O166">
        <v>0</v>
      </c>
      <c r="P166">
        <v>15921</v>
      </c>
      <c r="Q166">
        <v>457.1</v>
      </c>
    </row>
    <row r="167" spans="1:17" x14ac:dyDescent="0.35">
      <c r="A167" t="s">
        <v>88</v>
      </c>
      <c r="B167">
        <v>7195</v>
      </c>
      <c r="C167">
        <v>22</v>
      </c>
      <c r="D167">
        <v>3</v>
      </c>
      <c r="E167">
        <v>4</v>
      </c>
      <c r="F167">
        <v>0</v>
      </c>
      <c r="G167">
        <v>94603.75</v>
      </c>
      <c r="H167" s="7">
        <v>0</v>
      </c>
      <c r="I167">
        <v>203562692.56</v>
      </c>
      <c r="J167">
        <v>92922.76</v>
      </c>
      <c r="K167" s="7">
        <v>1.78E-2</v>
      </c>
      <c r="L167">
        <v>94568.11</v>
      </c>
      <c r="M167" s="7">
        <v>4.0000000000000002E-4</v>
      </c>
      <c r="N167">
        <v>1298</v>
      </c>
      <c r="O167">
        <v>0</v>
      </c>
      <c r="P167">
        <v>32414</v>
      </c>
      <c r="Q167">
        <v>561.87</v>
      </c>
    </row>
    <row r="168" spans="1:17" x14ac:dyDescent="0.35">
      <c r="A168" t="s">
        <v>88</v>
      </c>
      <c r="B168">
        <v>7195</v>
      </c>
      <c r="C168">
        <v>22</v>
      </c>
      <c r="D168">
        <v>4</v>
      </c>
      <c r="E168">
        <v>10</v>
      </c>
      <c r="F168">
        <v>0</v>
      </c>
      <c r="G168">
        <v>84437.27</v>
      </c>
      <c r="H168" s="7">
        <v>0</v>
      </c>
      <c r="I168">
        <v>69294874.239999995</v>
      </c>
      <c r="J168">
        <v>81926.149999999994</v>
      </c>
      <c r="K168" s="7">
        <v>2.9700000000000001E-2</v>
      </c>
      <c r="L168">
        <v>84035.27</v>
      </c>
      <c r="M168" s="7">
        <v>4.7999999999999996E-3</v>
      </c>
      <c r="N168">
        <v>7272</v>
      </c>
      <c r="O168">
        <v>1</v>
      </c>
      <c r="P168">
        <v>7899</v>
      </c>
      <c r="Q168">
        <v>252.87</v>
      </c>
    </row>
    <row r="169" spans="1:17" x14ac:dyDescent="0.35">
      <c r="A169" t="s">
        <v>88</v>
      </c>
      <c r="B169">
        <v>7195</v>
      </c>
      <c r="C169">
        <v>22</v>
      </c>
      <c r="D169">
        <v>4</v>
      </c>
      <c r="E169">
        <v>8</v>
      </c>
      <c r="F169">
        <v>0</v>
      </c>
      <c r="G169">
        <v>84437.27</v>
      </c>
      <c r="H169" s="7">
        <v>0</v>
      </c>
      <c r="I169">
        <v>86442386.400000006</v>
      </c>
      <c r="J169">
        <v>82214.47</v>
      </c>
      <c r="K169" s="7">
        <v>2.63E-2</v>
      </c>
      <c r="L169">
        <v>84258.07</v>
      </c>
      <c r="M169" s="7">
        <v>2.0999999999999999E-3</v>
      </c>
      <c r="N169">
        <v>6135</v>
      </c>
      <c r="O169">
        <v>0</v>
      </c>
      <c r="P169">
        <v>14659</v>
      </c>
      <c r="Q169">
        <v>346.57</v>
      </c>
    </row>
    <row r="170" spans="1:17" x14ac:dyDescent="0.35">
      <c r="A170" t="s">
        <v>88</v>
      </c>
      <c r="B170">
        <v>7195</v>
      </c>
      <c r="C170">
        <v>22</v>
      </c>
      <c r="D170">
        <v>4</v>
      </c>
      <c r="E170">
        <v>10</v>
      </c>
      <c r="F170">
        <v>0</v>
      </c>
      <c r="G170">
        <v>84437.28</v>
      </c>
      <c r="H170" s="7">
        <v>0</v>
      </c>
      <c r="I170">
        <v>69218035.200000003</v>
      </c>
      <c r="J170">
        <v>82013.84</v>
      </c>
      <c r="K170" s="7">
        <v>2.87E-2</v>
      </c>
      <c r="L170">
        <v>84379.12</v>
      </c>
      <c r="M170" s="7">
        <v>6.9999999999999999E-4</v>
      </c>
      <c r="N170">
        <v>1420</v>
      </c>
      <c r="O170">
        <v>1</v>
      </c>
      <c r="P170">
        <v>10679</v>
      </c>
      <c r="Q170">
        <v>201.67</v>
      </c>
    </row>
    <row r="171" spans="1:17" x14ac:dyDescent="0.35">
      <c r="A171" t="s">
        <v>88</v>
      </c>
      <c r="B171">
        <v>7195</v>
      </c>
      <c r="C171">
        <v>22</v>
      </c>
      <c r="D171">
        <v>4</v>
      </c>
      <c r="E171">
        <v>8</v>
      </c>
      <c r="F171">
        <v>0</v>
      </c>
      <c r="G171">
        <v>84437.27</v>
      </c>
      <c r="H171" s="7">
        <v>0</v>
      </c>
      <c r="I171">
        <v>86397356.780000001</v>
      </c>
      <c r="J171">
        <v>82112.960000000006</v>
      </c>
      <c r="K171" s="7">
        <v>2.75E-2</v>
      </c>
      <c r="L171">
        <v>84411.28</v>
      </c>
      <c r="M171" s="7">
        <v>2.9999999999999997E-4</v>
      </c>
      <c r="N171">
        <v>3265</v>
      </c>
      <c r="O171">
        <v>0</v>
      </c>
      <c r="P171">
        <v>17948</v>
      </c>
      <c r="Q171">
        <v>353.55</v>
      </c>
    </row>
    <row r="172" spans="1:17" x14ac:dyDescent="0.35">
      <c r="A172" t="s">
        <v>88</v>
      </c>
      <c r="B172">
        <v>7195</v>
      </c>
      <c r="C172">
        <v>22</v>
      </c>
      <c r="D172">
        <v>4</v>
      </c>
      <c r="E172">
        <v>6</v>
      </c>
      <c r="F172">
        <v>0</v>
      </c>
      <c r="G172">
        <v>84437.28</v>
      </c>
      <c r="H172" s="7">
        <v>0</v>
      </c>
      <c r="I172">
        <v>115310181.97</v>
      </c>
      <c r="J172">
        <v>81976.37</v>
      </c>
      <c r="K172" s="7">
        <v>2.9100000000000001E-2</v>
      </c>
      <c r="L172">
        <v>84495.53</v>
      </c>
      <c r="M172" s="7">
        <v>-6.9999999999999999E-4</v>
      </c>
      <c r="N172">
        <v>3469</v>
      </c>
      <c r="O172">
        <v>0</v>
      </c>
      <c r="P172">
        <v>25711</v>
      </c>
      <c r="Q172">
        <v>486.33</v>
      </c>
    </row>
    <row r="173" spans="1:17" x14ac:dyDescent="0.35">
      <c r="A173" t="s">
        <v>86</v>
      </c>
      <c r="B173">
        <v>10000</v>
      </c>
      <c r="C173">
        <v>12</v>
      </c>
      <c r="D173">
        <v>3</v>
      </c>
      <c r="E173">
        <v>4</v>
      </c>
      <c r="F173">
        <v>0</v>
      </c>
      <c r="G173">
        <v>102433.1</v>
      </c>
      <c r="H173" s="7">
        <v>0</v>
      </c>
      <c r="I173">
        <v>195549189.50999999</v>
      </c>
      <c r="J173">
        <v>98861.69</v>
      </c>
      <c r="K173" s="7">
        <v>3.49E-2</v>
      </c>
      <c r="L173">
        <v>101431.45</v>
      </c>
      <c r="M173" s="7">
        <v>9.7999999999999997E-3</v>
      </c>
      <c r="N173">
        <v>10312</v>
      </c>
      <c r="O173">
        <v>0</v>
      </c>
      <c r="P173">
        <v>26851</v>
      </c>
      <c r="Q173">
        <v>619.38</v>
      </c>
    </row>
    <row r="174" spans="1:17" x14ac:dyDescent="0.35">
      <c r="A174" t="s">
        <v>86</v>
      </c>
      <c r="B174">
        <v>10000</v>
      </c>
      <c r="C174">
        <v>12</v>
      </c>
      <c r="D174">
        <v>3</v>
      </c>
      <c r="E174">
        <v>3</v>
      </c>
      <c r="F174">
        <v>0</v>
      </c>
      <c r="G174">
        <v>102784.55</v>
      </c>
      <c r="H174" s="7">
        <v>0</v>
      </c>
      <c r="I174">
        <v>264517235.16</v>
      </c>
      <c r="J174">
        <v>98946.94</v>
      </c>
      <c r="K174" s="7">
        <v>3.73E-2</v>
      </c>
      <c r="L174">
        <v>101606</v>
      </c>
      <c r="M174" s="7">
        <v>1.15E-2</v>
      </c>
      <c r="N174">
        <v>24340</v>
      </c>
      <c r="O174">
        <v>0</v>
      </c>
      <c r="P174">
        <v>90222</v>
      </c>
      <c r="Q174">
        <v>1909.37</v>
      </c>
    </row>
    <row r="175" spans="1:17" x14ac:dyDescent="0.35">
      <c r="A175" t="s">
        <v>86</v>
      </c>
      <c r="B175">
        <v>10000</v>
      </c>
      <c r="C175">
        <v>12</v>
      </c>
      <c r="D175">
        <v>3</v>
      </c>
      <c r="E175">
        <v>10</v>
      </c>
      <c r="F175">
        <v>0</v>
      </c>
      <c r="G175">
        <v>101768.81</v>
      </c>
      <c r="H175" s="7">
        <v>0</v>
      </c>
      <c r="I175">
        <v>78186925.909999996</v>
      </c>
      <c r="J175">
        <v>98529.37</v>
      </c>
      <c r="K175" s="7">
        <v>3.1800000000000002E-2</v>
      </c>
      <c r="L175">
        <v>101264.41</v>
      </c>
      <c r="M175" s="7">
        <v>5.0000000000000001E-3</v>
      </c>
      <c r="N175">
        <v>13029</v>
      </c>
      <c r="O175">
        <v>0</v>
      </c>
      <c r="P175">
        <v>4492</v>
      </c>
      <c r="Q175">
        <v>292.02</v>
      </c>
    </row>
    <row r="176" spans="1:17" x14ac:dyDescent="0.35">
      <c r="A176" t="s">
        <v>86</v>
      </c>
      <c r="B176">
        <v>10000</v>
      </c>
      <c r="C176">
        <v>12</v>
      </c>
      <c r="D176">
        <v>3</v>
      </c>
      <c r="E176">
        <v>8</v>
      </c>
      <c r="F176">
        <v>0</v>
      </c>
      <c r="G176">
        <v>101768.81</v>
      </c>
      <c r="H176" s="7">
        <v>0</v>
      </c>
      <c r="I176">
        <v>97673674.900000006</v>
      </c>
      <c r="J176">
        <v>98598.09</v>
      </c>
      <c r="K176" s="7">
        <v>3.1199999999999999E-2</v>
      </c>
      <c r="L176">
        <v>101298.22</v>
      </c>
      <c r="M176" s="7">
        <v>4.5999999999999999E-3</v>
      </c>
      <c r="N176">
        <v>15693</v>
      </c>
      <c r="O176">
        <v>0</v>
      </c>
      <c r="P176">
        <v>9258</v>
      </c>
      <c r="Q176">
        <v>415.85</v>
      </c>
    </row>
  </sheetData>
  <autoFilter ref="A1:Q176" xr:uid="{4C9BB7CD-3993-4877-AEB6-B232869E4A8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96C8-4B7B-47E3-83EA-AE491F542B88}">
  <dimension ref="A1:S36"/>
  <sheetViews>
    <sheetView topLeftCell="A12" zoomScale="92" zoomScaleNormal="120" workbookViewId="0">
      <selection activeCell="A14" sqref="A14:XFD27"/>
    </sheetView>
  </sheetViews>
  <sheetFormatPr defaultRowHeight="14.5" x14ac:dyDescent="0.35"/>
  <cols>
    <col min="6" max="6" width="9.08984375" bestFit="1" customWidth="1"/>
    <col min="11" max="11" width="16.26953125" bestFit="1" customWidth="1"/>
    <col min="12" max="12" width="8.81640625" bestFit="1" customWidth="1"/>
    <col min="13" max="13" width="16.7265625" bestFit="1" customWidth="1"/>
    <col min="15" max="15" width="16.7265625" bestFit="1" customWidth="1"/>
    <col min="19" max="19" width="10" bestFit="1" customWidth="1"/>
  </cols>
  <sheetData>
    <row r="1" spans="1:19" x14ac:dyDescent="0.35">
      <c r="A1" s="1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4" t="s">
        <v>77</v>
      </c>
      <c r="J1" s="2" t="s">
        <v>78</v>
      </c>
      <c r="K1" s="2" t="s">
        <v>79</v>
      </c>
      <c r="L1" s="8" t="s">
        <v>92</v>
      </c>
      <c r="M1" s="2" t="s">
        <v>80</v>
      </c>
      <c r="N1" s="2" t="s">
        <v>90</v>
      </c>
      <c r="O1" s="2" t="s">
        <v>80</v>
      </c>
      <c r="P1" s="2" t="s">
        <v>81</v>
      </c>
      <c r="Q1" s="2" t="s">
        <v>82</v>
      </c>
      <c r="R1" s="2" t="s">
        <v>83</v>
      </c>
      <c r="S1" s="3" t="s">
        <v>84</v>
      </c>
    </row>
    <row r="2" spans="1:19" x14ac:dyDescent="0.35">
      <c r="A2" t="s">
        <v>89</v>
      </c>
      <c r="B2">
        <v>75</v>
      </c>
      <c r="C2">
        <v>2</v>
      </c>
      <c r="D2">
        <v>4</v>
      </c>
      <c r="E2">
        <v>3</v>
      </c>
      <c r="F2">
        <v>12881.05</v>
      </c>
      <c r="G2">
        <v>26081.64</v>
      </c>
      <c r="H2" s="7">
        <v>1.0247999999999999</v>
      </c>
      <c r="I2">
        <v>0</v>
      </c>
      <c r="J2">
        <v>11775.34</v>
      </c>
      <c r="K2" s="7">
        <v>0.54849999999999999</v>
      </c>
      <c r="L2">
        <v>11775.34</v>
      </c>
      <c r="M2" s="7">
        <v>0.54849999999999999</v>
      </c>
      <c r="N2">
        <v>12881.05</v>
      </c>
      <c r="O2" s="7">
        <v>8.5800000000000001E-2</v>
      </c>
      <c r="P2">
        <v>0</v>
      </c>
      <c r="Q2">
        <v>0</v>
      </c>
      <c r="R2">
        <v>3</v>
      </c>
      <c r="S2">
        <v>0.05</v>
      </c>
    </row>
    <row r="3" spans="1:19" x14ac:dyDescent="0.35">
      <c r="A3" t="s">
        <v>87</v>
      </c>
      <c r="B3">
        <v>7050</v>
      </c>
      <c r="C3">
        <v>13</v>
      </c>
      <c r="D3">
        <v>3</v>
      </c>
      <c r="E3">
        <v>12</v>
      </c>
      <c r="F3">
        <v>91584.01</v>
      </c>
      <c r="G3">
        <v>62469.1</v>
      </c>
      <c r="H3" s="7">
        <v>-0.31790000000000002</v>
      </c>
      <c r="I3" s="7">
        <v>0</v>
      </c>
      <c r="J3">
        <v>59605.64</v>
      </c>
      <c r="K3" s="7">
        <v>4.58E-2</v>
      </c>
      <c r="L3">
        <v>60753.279999999999</v>
      </c>
      <c r="M3" s="7">
        <v>2.75E-2</v>
      </c>
      <c r="N3">
        <v>69896.399999999994</v>
      </c>
      <c r="O3" s="7">
        <v>0.1472</v>
      </c>
      <c r="P3">
        <v>1066</v>
      </c>
      <c r="Q3">
        <v>0</v>
      </c>
      <c r="R3">
        <v>7370</v>
      </c>
      <c r="S3">
        <v>140.6</v>
      </c>
    </row>
    <row r="4" spans="1:19" x14ac:dyDescent="0.35">
      <c r="A4" t="s">
        <v>87</v>
      </c>
      <c r="B4">
        <v>7050</v>
      </c>
      <c r="C4">
        <v>13</v>
      </c>
      <c r="D4">
        <v>3</v>
      </c>
      <c r="E4">
        <v>11</v>
      </c>
      <c r="F4">
        <v>91584.01</v>
      </c>
      <c r="G4">
        <v>62469.1</v>
      </c>
      <c r="H4" s="7">
        <v>-0.31790000000000002</v>
      </c>
      <c r="I4" s="7">
        <v>0</v>
      </c>
      <c r="J4">
        <v>59396.26</v>
      </c>
      <c r="K4" s="7">
        <v>4.9200000000000001E-2</v>
      </c>
      <c r="L4">
        <v>60615.46</v>
      </c>
      <c r="M4" s="7">
        <v>2.9700000000000001E-2</v>
      </c>
      <c r="N4">
        <v>68060.039999999994</v>
      </c>
      <c r="O4" s="7">
        <v>0.1273</v>
      </c>
      <c r="P4">
        <v>21268</v>
      </c>
      <c r="Q4">
        <v>0</v>
      </c>
      <c r="R4">
        <v>14205</v>
      </c>
      <c r="S4">
        <v>591.22</v>
      </c>
    </row>
    <row r="5" spans="1:19" x14ac:dyDescent="0.35">
      <c r="A5" t="s">
        <v>87</v>
      </c>
      <c r="B5">
        <v>7050</v>
      </c>
      <c r="C5">
        <v>13</v>
      </c>
      <c r="D5">
        <v>3</v>
      </c>
      <c r="E5">
        <v>10</v>
      </c>
      <c r="F5">
        <v>91584.01</v>
      </c>
      <c r="G5">
        <v>62469.1</v>
      </c>
      <c r="H5" s="7">
        <v>-0.31790000000000002</v>
      </c>
      <c r="I5" s="7">
        <v>0</v>
      </c>
      <c r="J5">
        <v>59833.68</v>
      </c>
      <c r="K5" s="7">
        <v>4.2200000000000001E-2</v>
      </c>
      <c r="L5">
        <v>60981.3</v>
      </c>
      <c r="M5" s="7">
        <v>2.3800000000000002E-2</v>
      </c>
      <c r="N5">
        <v>69331.53</v>
      </c>
      <c r="O5" s="7">
        <v>0.13700000000000001</v>
      </c>
      <c r="P5">
        <v>12543</v>
      </c>
      <c r="Q5">
        <v>0</v>
      </c>
      <c r="R5">
        <v>16621</v>
      </c>
      <c r="S5">
        <v>486.07</v>
      </c>
    </row>
    <row r="6" spans="1:19" x14ac:dyDescent="0.35">
      <c r="A6" t="s">
        <v>87</v>
      </c>
      <c r="B6">
        <v>7050</v>
      </c>
      <c r="C6">
        <v>13</v>
      </c>
      <c r="D6">
        <v>3</v>
      </c>
      <c r="E6">
        <v>9</v>
      </c>
      <c r="F6">
        <v>91584.01</v>
      </c>
      <c r="G6">
        <v>62469.1</v>
      </c>
      <c r="H6" s="7">
        <v>-0.31790000000000002</v>
      </c>
      <c r="I6" s="7">
        <v>0</v>
      </c>
      <c r="J6">
        <v>60248.39</v>
      </c>
      <c r="K6" s="7">
        <v>3.5499999999999997E-2</v>
      </c>
      <c r="L6">
        <v>61274.46</v>
      </c>
      <c r="M6" s="7">
        <v>1.9099999999999999E-2</v>
      </c>
      <c r="N6">
        <v>68301.789999999994</v>
      </c>
      <c r="O6" s="7">
        <v>0.1179</v>
      </c>
      <c r="P6">
        <v>2231</v>
      </c>
      <c r="Q6">
        <v>0</v>
      </c>
      <c r="R6">
        <v>6230</v>
      </c>
      <c r="S6">
        <v>141.02000000000001</v>
      </c>
    </row>
    <row r="7" spans="1:19" x14ac:dyDescent="0.35">
      <c r="A7" t="s">
        <v>87</v>
      </c>
      <c r="B7">
        <v>7050</v>
      </c>
      <c r="C7">
        <v>13</v>
      </c>
      <c r="D7">
        <v>3</v>
      </c>
      <c r="E7">
        <v>8</v>
      </c>
      <c r="F7">
        <v>91584.01</v>
      </c>
      <c r="G7">
        <v>62469.1</v>
      </c>
      <c r="H7" s="7">
        <v>-0.31790000000000002</v>
      </c>
      <c r="I7" s="7">
        <v>0</v>
      </c>
      <c r="J7">
        <v>60031.3</v>
      </c>
      <c r="K7" s="7">
        <v>3.9E-2</v>
      </c>
      <c r="L7">
        <v>61157.61</v>
      </c>
      <c r="M7" s="7">
        <v>2.1000000000000001E-2</v>
      </c>
      <c r="N7">
        <v>66887.97</v>
      </c>
      <c r="O7" s="7">
        <v>0.10249999999999999</v>
      </c>
      <c r="P7">
        <v>4343</v>
      </c>
      <c r="Q7">
        <v>0</v>
      </c>
      <c r="R7">
        <v>16159</v>
      </c>
      <c r="S7">
        <v>341.7</v>
      </c>
    </row>
    <row r="8" spans="1:19" x14ac:dyDescent="0.35">
      <c r="A8" t="s">
        <v>87</v>
      </c>
      <c r="B8">
        <v>7050</v>
      </c>
      <c r="C8">
        <v>13</v>
      </c>
      <c r="D8">
        <v>3</v>
      </c>
      <c r="E8">
        <v>6</v>
      </c>
      <c r="F8">
        <v>91584.01</v>
      </c>
      <c r="G8">
        <v>62469.1</v>
      </c>
      <c r="H8" s="7">
        <v>-0.31790000000000002</v>
      </c>
      <c r="I8" s="7">
        <v>0</v>
      </c>
      <c r="J8">
        <v>60920.5</v>
      </c>
      <c r="K8" s="7">
        <v>2.4799999999999999E-2</v>
      </c>
      <c r="L8">
        <v>62074.82</v>
      </c>
      <c r="M8" s="7">
        <v>6.3E-3</v>
      </c>
      <c r="N8">
        <v>66049.88</v>
      </c>
      <c r="O8" s="7">
        <v>7.7700000000000005E-2</v>
      </c>
      <c r="P8">
        <v>28133</v>
      </c>
      <c r="Q8">
        <v>0</v>
      </c>
      <c r="R8">
        <v>29712</v>
      </c>
      <c r="S8">
        <v>964.08</v>
      </c>
    </row>
    <row r="9" spans="1:19" x14ac:dyDescent="0.35">
      <c r="A9" t="s">
        <v>87</v>
      </c>
      <c r="B9">
        <v>7050</v>
      </c>
      <c r="C9">
        <v>13</v>
      </c>
      <c r="D9">
        <v>3</v>
      </c>
      <c r="E9">
        <v>5</v>
      </c>
      <c r="F9">
        <v>91584.01</v>
      </c>
      <c r="G9">
        <v>62469.1</v>
      </c>
      <c r="H9" s="7">
        <v>-0.31790000000000002</v>
      </c>
      <c r="I9" s="7">
        <v>0</v>
      </c>
      <c r="J9">
        <v>60569.04</v>
      </c>
      <c r="K9" s="7">
        <v>3.04E-2</v>
      </c>
      <c r="L9">
        <v>62046.36</v>
      </c>
      <c r="M9" s="7">
        <v>6.7999999999999996E-3</v>
      </c>
      <c r="N9">
        <v>67210.740000000005</v>
      </c>
      <c r="O9" s="7">
        <v>9.8799999999999999E-2</v>
      </c>
      <c r="P9">
        <v>6472</v>
      </c>
      <c r="Q9">
        <v>0</v>
      </c>
      <c r="R9">
        <v>31808</v>
      </c>
      <c r="S9">
        <v>638</v>
      </c>
    </row>
    <row r="10" spans="1:19" x14ac:dyDescent="0.35">
      <c r="A10" t="s">
        <v>88</v>
      </c>
      <c r="B10">
        <v>7195</v>
      </c>
      <c r="C10">
        <v>22</v>
      </c>
      <c r="D10">
        <v>4</v>
      </c>
      <c r="E10">
        <v>10</v>
      </c>
      <c r="F10">
        <v>0</v>
      </c>
      <c r="G10">
        <v>84437.27</v>
      </c>
      <c r="H10" t="s">
        <v>91</v>
      </c>
      <c r="I10" s="7">
        <v>0</v>
      </c>
      <c r="J10">
        <v>81989.679999999993</v>
      </c>
      <c r="K10" s="7">
        <v>2.9000000000000001E-2</v>
      </c>
      <c r="L10">
        <v>84187.7</v>
      </c>
      <c r="M10" s="7">
        <v>3.0000000000000001E-3</v>
      </c>
      <c r="N10">
        <v>90229.32</v>
      </c>
      <c r="O10" s="7">
        <v>9.1300000000000006E-2</v>
      </c>
      <c r="P10">
        <v>2312</v>
      </c>
      <c r="Q10">
        <v>6</v>
      </c>
      <c r="R10">
        <v>11856</v>
      </c>
      <c r="S10">
        <v>236.23</v>
      </c>
    </row>
    <row r="13" spans="1:19" x14ac:dyDescent="0.35">
      <c r="A13" t="s">
        <v>6</v>
      </c>
      <c r="B13">
        <v>126</v>
      </c>
      <c r="C13">
        <v>310</v>
      </c>
      <c r="D13">
        <v>2</v>
      </c>
      <c r="E13">
        <v>4</v>
      </c>
      <c r="F13">
        <v>0</v>
      </c>
      <c r="G13">
        <v>29233.85</v>
      </c>
      <c r="H13" t="s">
        <v>91</v>
      </c>
      <c r="I13" s="7">
        <v>0</v>
      </c>
      <c r="J13">
        <v>23029.38</v>
      </c>
      <c r="K13" s="7">
        <v>0.2122</v>
      </c>
      <c r="L13">
        <v>23029.73</v>
      </c>
      <c r="M13" s="7">
        <v>0.2122</v>
      </c>
      <c r="N13">
        <v>29935.85</v>
      </c>
      <c r="O13" s="7">
        <v>0.23069999999999999</v>
      </c>
      <c r="P13">
        <v>0</v>
      </c>
      <c r="Q13">
        <v>0</v>
      </c>
      <c r="R13">
        <v>5</v>
      </c>
      <c r="S13">
        <v>0.08</v>
      </c>
    </row>
    <row r="14" spans="1:19" x14ac:dyDescent="0.35">
      <c r="A14" t="s">
        <v>87</v>
      </c>
      <c r="B14">
        <v>7050</v>
      </c>
      <c r="C14">
        <v>13</v>
      </c>
      <c r="D14">
        <v>3</v>
      </c>
      <c r="E14">
        <v>12</v>
      </c>
      <c r="F14">
        <v>91584.01</v>
      </c>
      <c r="G14">
        <v>62469.1</v>
      </c>
      <c r="H14" s="7">
        <v>-0.31790000000000002</v>
      </c>
      <c r="I14" s="7">
        <v>0</v>
      </c>
      <c r="J14">
        <v>59605.64</v>
      </c>
      <c r="K14" s="7">
        <v>4.58E-2</v>
      </c>
      <c r="L14">
        <v>60753.279999999999</v>
      </c>
      <c r="M14" s="7">
        <v>2.75E-2</v>
      </c>
      <c r="N14">
        <v>69896.399999999994</v>
      </c>
      <c r="O14" s="7">
        <v>0.1472</v>
      </c>
      <c r="P14">
        <v>1066</v>
      </c>
      <c r="Q14">
        <v>0</v>
      </c>
      <c r="R14">
        <v>7370</v>
      </c>
      <c r="S14">
        <v>140.6</v>
      </c>
    </row>
    <row r="15" spans="1:19" x14ac:dyDescent="0.35">
      <c r="A15" t="s">
        <v>87</v>
      </c>
      <c r="B15">
        <v>7050</v>
      </c>
      <c r="C15">
        <v>13</v>
      </c>
      <c r="D15">
        <v>3</v>
      </c>
      <c r="E15">
        <v>11</v>
      </c>
      <c r="F15">
        <v>91584.01</v>
      </c>
      <c r="G15">
        <v>62469.1</v>
      </c>
      <c r="H15" s="7">
        <v>-0.31790000000000002</v>
      </c>
      <c r="I15" s="7">
        <v>0</v>
      </c>
      <c r="J15">
        <v>59396.26</v>
      </c>
      <c r="K15" s="7">
        <v>4.9200000000000001E-2</v>
      </c>
      <c r="L15">
        <v>60615.46</v>
      </c>
      <c r="M15" s="7">
        <v>2.9700000000000001E-2</v>
      </c>
      <c r="N15">
        <v>68060.039999999994</v>
      </c>
      <c r="O15" s="7">
        <v>0.1273</v>
      </c>
      <c r="P15">
        <v>21268</v>
      </c>
      <c r="Q15">
        <v>0</v>
      </c>
      <c r="R15">
        <v>14205</v>
      </c>
      <c r="S15">
        <v>591.22</v>
      </c>
    </row>
    <row r="16" spans="1:19" x14ac:dyDescent="0.35">
      <c r="A16" t="s">
        <v>87</v>
      </c>
      <c r="B16">
        <v>7050</v>
      </c>
      <c r="C16">
        <v>13</v>
      </c>
      <c r="D16">
        <v>3</v>
      </c>
      <c r="E16">
        <v>10</v>
      </c>
      <c r="F16">
        <v>91584.01</v>
      </c>
      <c r="G16">
        <v>62469.1</v>
      </c>
      <c r="H16" s="7">
        <v>-0.31790000000000002</v>
      </c>
      <c r="I16" s="7">
        <v>0</v>
      </c>
      <c r="J16">
        <v>59833.68</v>
      </c>
      <c r="K16" s="7">
        <v>4.2200000000000001E-2</v>
      </c>
      <c r="L16">
        <v>60981.3</v>
      </c>
      <c r="M16" s="7">
        <v>2.3800000000000002E-2</v>
      </c>
      <c r="N16">
        <v>69331.53</v>
      </c>
      <c r="O16" s="7">
        <v>0.13700000000000001</v>
      </c>
      <c r="P16">
        <v>12543</v>
      </c>
      <c r="Q16">
        <v>0</v>
      </c>
      <c r="R16">
        <v>16621</v>
      </c>
      <c r="S16">
        <v>486.07</v>
      </c>
    </row>
    <row r="17" spans="1:19" x14ac:dyDescent="0.35">
      <c r="A17" t="s">
        <v>87</v>
      </c>
      <c r="B17">
        <v>7050</v>
      </c>
      <c r="C17">
        <v>13</v>
      </c>
      <c r="D17">
        <v>3</v>
      </c>
      <c r="E17">
        <v>9</v>
      </c>
      <c r="F17">
        <v>91584.01</v>
      </c>
      <c r="G17">
        <v>62469.1</v>
      </c>
      <c r="H17" s="7">
        <v>-0.31790000000000002</v>
      </c>
      <c r="I17" s="7">
        <v>0</v>
      </c>
      <c r="J17">
        <v>60248.39</v>
      </c>
      <c r="K17" s="7">
        <v>3.5499999999999997E-2</v>
      </c>
      <c r="L17">
        <v>61274.46</v>
      </c>
      <c r="M17" s="7">
        <v>1.9099999999999999E-2</v>
      </c>
      <c r="N17">
        <v>68301.789999999994</v>
      </c>
      <c r="O17" s="7">
        <v>0.1179</v>
      </c>
      <c r="P17">
        <v>2231</v>
      </c>
      <c r="Q17">
        <v>0</v>
      </c>
      <c r="R17">
        <v>6230</v>
      </c>
      <c r="S17">
        <v>141.02000000000001</v>
      </c>
    </row>
    <row r="18" spans="1:19" x14ac:dyDescent="0.35">
      <c r="A18" t="s">
        <v>87</v>
      </c>
      <c r="B18">
        <v>7050</v>
      </c>
      <c r="C18">
        <v>13</v>
      </c>
      <c r="D18">
        <v>3</v>
      </c>
      <c r="E18">
        <v>8</v>
      </c>
      <c r="F18">
        <v>91584.01</v>
      </c>
      <c r="G18">
        <v>62469.1</v>
      </c>
      <c r="H18" s="7">
        <v>-0.31790000000000002</v>
      </c>
      <c r="I18" s="7">
        <v>0</v>
      </c>
      <c r="J18">
        <v>60031.3</v>
      </c>
      <c r="K18" s="7">
        <v>3.9E-2</v>
      </c>
      <c r="L18">
        <v>61157.61</v>
      </c>
      <c r="M18" s="7">
        <v>2.1000000000000001E-2</v>
      </c>
      <c r="N18">
        <v>66887.97</v>
      </c>
      <c r="O18" s="7">
        <v>0.10249999999999999</v>
      </c>
      <c r="P18">
        <v>4343</v>
      </c>
      <c r="Q18">
        <v>0</v>
      </c>
      <c r="R18">
        <v>16159</v>
      </c>
      <c r="S18">
        <v>341.7</v>
      </c>
    </row>
    <row r="19" spans="1:19" x14ac:dyDescent="0.35">
      <c r="A19" t="s">
        <v>87</v>
      </c>
      <c r="B19">
        <v>7050</v>
      </c>
      <c r="C19">
        <v>13</v>
      </c>
      <c r="D19">
        <v>3</v>
      </c>
      <c r="E19">
        <v>6</v>
      </c>
      <c r="F19">
        <v>91584.01</v>
      </c>
      <c r="G19">
        <v>62469.1</v>
      </c>
      <c r="H19" s="7">
        <v>-0.31790000000000002</v>
      </c>
      <c r="I19" s="7">
        <v>0</v>
      </c>
      <c r="J19">
        <v>60920.5</v>
      </c>
      <c r="K19" s="7">
        <v>2.4799999999999999E-2</v>
      </c>
      <c r="L19">
        <v>62074.82</v>
      </c>
      <c r="M19" s="7">
        <v>6.3E-3</v>
      </c>
      <c r="N19">
        <v>66049.88</v>
      </c>
      <c r="O19" s="7">
        <v>7.7700000000000005E-2</v>
      </c>
      <c r="P19">
        <v>28133</v>
      </c>
      <c r="Q19">
        <v>0</v>
      </c>
      <c r="R19">
        <v>29712</v>
      </c>
      <c r="S19">
        <v>964.08</v>
      </c>
    </row>
    <row r="20" spans="1:19" x14ac:dyDescent="0.35">
      <c r="A20" t="s">
        <v>87</v>
      </c>
      <c r="B20">
        <v>7050</v>
      </c>
      <c r="C20">
        <v>13</v>
      </c>
      <c r="D20">
        <v>3</v>
      </c>
      <c r="E20">
        <v>5</v>
      </c>
      <c r="F20">
        <v>91584.01</v>
      </c>
      <c r="G20">
        <v>62469.1</v>
      </c>
      <c r="H20" s="7">
        <v>-0.31790000000000002</v>
      </c>
      <c r="I20" s="7">
        <v>0</v>
      </c>
      <c r="J20">
        <v>60569.04</v>
      </c>
      <c r="K20" s="7">
        <v>3.04E-2</v>
      </c>
      <c r="L20">
        <v>62046.36</v>
      </c>
      <c r="M20" s="7">
        <v>6.7999999999999996E-3</v>
      </c>
      <c r="N20">
        <v>67210.740000000005</v>
      </c>
      <c r="O20" s="7">
        <v>9.8799999999999999E-2</v>
      </c>
      <c r="P20">
        <v>6472</v>
      </c>
      <c r="Q20">
        <v>0</v>
      </c>
      <c r="R20">
        <v>31808</v>
      </c>
      <c r="S20">
        <v>638</v>
      </c>
    </row>
    <row r="21" spans="1:19" x14ac:dyDescent="0.35">
      <c r="A21" t="s">
        <v>88</v>
      </c>
      <c r="B21">
        <v>7195</v>
      </c>
      <c r="C21">
        <v>22</v>
      </c>
      <c r="D21">
        <v>4</v>
      </c>
      <c r="E21">
        <v>10</v>
      </c>
      <c r="F21">
        <v>0</v>
      </c>
      <c r="G21">
        <v>84437.27</v>
      </c>
      <c r="H21" t="s">
        <v>91</v>
      </c>
      <c r="I21" s="7">
        <v>0</v>
      </c>
      <c r="J21">
        <v>81989.679999999993</v>
      </c>
      <c r="K21" s="7">
        <v>2.9000000000000001E-2</v>
      </c>
      <c r="L21">
        <v>84187.7</v>
      </c>
      <c r="M21" s="7">
        <v>3.0000000000000001E-3</v>
      </c>
      <c r="N21">
        <v>90229.32</v>
      </c>
      <c r="O21" s="7">
        <v>9.1300000000000006E-2</v>
      </c>
      <c r="P21">
        <v>2312</v>
      </c>
      <c r="Q21">
        <v>6</v>
      </c>
      <c r="R21">
        <v>11856</v>
      </c>
      <c r="S21">
        <v>236.23</v>
      </c>
    </row>
    <row r="22" spans="1:19" x14ac:dyDescent="0.35">
      <c r="A22" t="s">
        <v>88</v>
      </c>
      <c r="B22">
        <v>7195</v>
      </c>
      <c r="C22">
        <v>22</v>
      </c>
      <c r="D22">
        <v>4</v>
      </c>
      <c r="E22">
        <v>8</v>
      </c>
      <c r="F22">
        <v>0</v>
      </c>
      <c r="G22">
        <v>84437.28</v>
      </c>
      <c r="H22" t="s">
        <v>91</v>
      </c>
      <c r="I22" s="7">
        <v>0</v>
      </c>
      <c r="J22">
        <v>82084.89</v>
      </c>
      <c r="K22" s="7">
        <v>2.7900000000000001E-2</v>
      </c>
      <c r="L22">
        <v>84365.759999999995</v>
      </c>
      <c r="M22" s="7">
        <v>8.0000000000000004E-4</v>
      </c>
      <c r="N22">
        <v>86556.97</v>
      </c>
      <c r="O22" s="7">
        <v>5.1700000000000003E-2</v>
      </c>
      <c r="P22">
        <v>2441</v>
      </c>
      <c r="Q22">
        <v>2</v>
      </c>
      <c r="R22">
        <v>27673</v>
      </c>
      <c r="S22">
        <v>501.93</v>
      </c>
    </row>
    <row r="23" spans="1:19" x14ac:dyDescent="0.35">
      <c r="A23" t="s">
        <v>88</v>
      </c>
      <c r="B23">
        <v>7195</v>
      </c>
      <c r="C23">
        <v>22</v>
      </c>
      <c r="D23">
        <v>4</v>
      </c>
      <c r="E23">
        <v>6</v>
      </c>
      <c r="F23">
        <v>0</v>
      </c>
      <c r="G23">
        <v>84437.27</v>
      </c>
      <c r="H23" t="s">
        <v>91</v>
      </c>
      <c r="I23" s="7">
        <v>0</v>
      </c>
      <c r="J23">
        <v>82021</v>
      </c>
      <c r="K23" s="7">
        <v>2.86E-2</v>
      </c>
      <c r="L23">
        <v>84547.83</v>
      </c>
      <c r="M23" s="7">
        <v>-1.2999999999999999E-3</v>
      </c>
      <c r="N23">
        <v>84900.66</v>
      </c>
      <c r="O23" s="7">
        <v>3.39E-2</v>
      </c>
      <c r="P23">
        <v>2431</v>
      </c>
      <c r="Q23">
        <v>0</v>
      </c>
      <c r="R23">
        <v>33225</v>
      </c>
      <c r="S23">
        <v>594.27</v>
      </c>
    </row>
    <row r="24" spans="1:19" x14ac:dyDescent="0.35">
      <c r="A24" t="s">
        <v>88</v>
      </c>
      <c r="B24">
        <v>7195</v>
      </c>
      <c r="C24">
        <v>22</v>
      </c>
      <c r="D24">
        <v>4</v>
      </c>
      <c r="E24">
        <v>4</v>
      </c>
      <c r="F24">
        <v>0</v>
      </c>
      <c r="G24">
        <v>84437.28</v>
      </c>
      <c r="H24" t="s">
        <v>91</v>
      </c>
      <c r="I24" s="7">
        <v>0</v>
      </c>
      <c r="J24">
        <v>81907.960000000006</v>
      </c>
      <c r="K24" s="7">
        <v>0.03</v>
      </c>
      <c r="L24">
        <v>84566.06</v>
      </c>
      <c r="M24" s="7">
        <v>-1.5E-3</v>
      </c>
      <c r="N24">
        <v>84920.04</v>
      </c>
      <c r="O24" s="7">
        <v>3.5499999999999997E-2</v>
      </c>
      <c r="P24">
        <v>12807</v>
      </c>
      <c r="Q24">
        <v>0</v>
      </c>
      <c r="R24">
        <v>130834</v>
      </c>
      <c r="S24">
        <v>2394.02</v>
      </c>
    </row>
    <row r="25" spans="1:19" x14ac:dyDescent="0.35">
      <c r="A25" t="s">
        <v>86</v>
      </c>
      <c r="B25">
        <v>10000</v>
      </c>
      <c r="C25">
        <v>12</v>
      </c>
      <c r="D25">
        <v>3</v>
      </c>
      <c r="E25">
        <v>10</v>
      </c>
      <c r="F25">
        <v>0</v>
      </c>
      <c r="G25">
        <v>101768.87</v>
      </c>
      <c r="H25" t="s">
        <v>91</v>
      </c>
      <c r="I25" s="7">
        <v>0</v>
      </c>
      <c r="J25">
        <v>98532.49</v>
      </c>
      <c r="K25" s="7">
        <v>3.1800000000000002E-2</v>
      </c>
      <c r="L25">
        <v>101172.61</v>
      </c>
      <c r="M25" s="7">
        <v>5.8999999999999999E-3</v>
      </c>
      <c r="N25">
        <v>106712.86</v>
      </c>
      <c r="O25" s="7">
        <v>7.6700000000000004E-2</v>
      </c>
      <c r="P25">
        <v>2900</v>
      </c>
      <c r="Q25">
        <v>0</v>
      </c>
      <c r="R25">
        <v>5196</v>
      </c>
      <c r="S25">
        <v>134.93</v>
      </c>
    </row>
    <row r="26" spans="1:19" x14ac:dyDescent="0.35">
      <c r="A26" t="s">
        <v>86</v>
      </c>
      <c r="B26">
        <v>10000</v>
      </c>
      <c r="C26">
        <v>12</v>
      </c>
      <c r="D26">
        <v>3</v>
      </c>
      <c r="E26">
        <v>8</v>
      </c>
      <c r="F26">
        <v>0</v>
      </c>
      <c r="G26">
        <v>101768.83</v>
      </c>
      <c r="H26" t="s">
        <v>91</v>
      </c>
      <c r="I26" s="7">
        <v>0</v>
      </c>
      <c r="J26">
        <v>98609.49</v>
      </c>
      <c r="K26" s="7">
        <v>3.1E-2</v>
      </c>
      <c r="L26">
        <v>101239.03999999999</v>
      </c>
      <c r="M26" s="7">
        <v>5.1999999999999998E-3</v>
      </c>
      <c r="N26">
        <v>105646.12</v>
      </c>
      <c r="O26" s="7">
        <v>6.6600000000000006E-2</v>
      </c>
      <c r="P26">
        <v>3979</v>
      </c>
      <c r="Q26">
        <v>0</v>
      </c>
      <c r="R26">
        <v>9042</v>
      </c>
      <c r="S26">
        <v>217.02</v>
      </c>
    </row>
    <row r="27" spans="1:19" x14ac:dyDescent="0.35">
      <c r="A27" t="s">
        <v>86</v>
      </c>
      <c r="B27">
        <v>10000</v>
      </c>
      <c r="C27">
        <v>12</v>
      </c>
      <c r="D27">
        <v>3</v>
      </c>
      <c r="E27">
        <v>6</v>
      </c>
      <c r="F27">
        <v>0</v>
      </c>
      <c r="G27">
        <v>101768.86</v>
      </c>
      <c r="H27" t="s">
        <v>91</v>
      </c>
      <c r="I27" s="7">
        <v>0</v>
      </c>
      <c r="J27">
        <v>98667.22</v>
      </c>
      <c r="K27" s="7">
        <v>3.0499999999999999E-2</v>
      </c>
      <c r="L27">
        <v>101202.53</v>
      </c>
      <c r="M27" s="7">
        <v>5.5999999999999999E-3</v>
      </c>
      <c r="N27">
        <v>106223</v>
      </c>
      <c r="O27" s="7">
        <v>7.1099999999999997E-2</v>
      </c>
      <c r="P27">
        <v>8179</v>
      </c>
      <c r="Q27">
        <v>0</v>
      </c>
      <c r="R27">
        <v>19499</v>
      </c>
      <c r="S27">
        <v>461.3</v>
      </c>
    </row>
    <row r="28" spans="1:19" x14ac:dyDescent="0.35">
      <c r="A28" t="s">
        <v>38</v>
      </c>
      <c r="B28">
        <v>4177</v>
      </c>
      <c r="C28">
        <v>10</v>
      </c>
      <c r="D28">
        <v>3</v>
      </c>
      <c r="E28">
        <v>8</v>
      </c>
      <c r="F28">
        <v>41750.800000000003</v>
      </c>
      <c r="G28">
        <v>16958.63</v>
      </c>
      <c r="H28" s="7">
        <v>-0.59379999999999999</v>
      </c>
      <c r="I28" s="7">
        <v>0</v>
      </c>
      <c r="J28">
        <v>15523.74</v>
      </c>
      <c r="K28" s="7">
        <v>8.4599999999999995E-2</v>
      </c>
      <c r="L28">
        <v>15904.98</v>
      </c>
      <c r="M28" s="7">
        <v>6.2100000000000002E-2</v>
      </c>
      <c r="N28">
        <v>19159.009999999998</v>
      </c>
      <c r="O28" s="7">
        <v>0.18970000000000001</v>
      </c>
      <c r="P28">
        <v>71</v>
      </c>
      <c r="Q28">
        <v>0</v>
      </c>
      <c r="R28">
        <v>397</v>
      </c>
      <c r="S28">
        <v>7.8</v>
      </c>
    </row>
    <row r="29" spans="1:19" x14ac:dyDescent="0.35">
      <c r="A29" t="s">
        <v>38</v>
      </c>
      <c r="B29">
        <v>4177</v>
      </c>
      <c r="C29">
        <v>10</v>
      </c>
      <c r="D29">
        <v>3</v>
      </c>
      <c r="E29">
        <v>6</v>
      </c>
      <c r="F29">
        <v>41750.800000000003</v>
      </c>
      <c r="G29">
        <v>16958.63</v>
      </c>
      <c r="H29" s="7">
        <v>-0.59379999999999999</v>
      </c>
      <c r="I29" s="7">
        <v>0</v>
      </c>
      <c r="J29">
        <v>15270.3</v>
      </c>
      <c r="K29" s="7">
        <v>9.9599999999999994E-2</v>
      </c>
      <c r="L29">
        <v>15669.02</v>
      </c>
      <c r="M29" s="7">
        <v>7.5999999999999998E-2</v>
      </c>
      <c r="N29">
        <v>19383.990000000002</v>
      </c>
      <c r="O29" s="7">
        <v>0.2122</v>
      </c>
      <c r="P29">
        <v>78</v>
      </c>
      <c r="Q29">
        <v>0</v>
      </c>
      <c r="R29">
        <v>1858</v>
      </c>
      <c r="S29">
        <v>32.270000000000003</v>
      </c>
    </row>
    <row r="30" spans="1:19" x14ac:dyDescent="0.35">
      <c r="A30" t="s">
        <v>38</v>
      </c>
      <c r="B30">
        <v>4177</v>
      </c>
      <c r="C30">
        <v>10</v>
      </c>
      <c r="D30">
        <v>3</v>
      </c>
      <c r="E30">
        <v>4</v>
      </c>
      <c r="F30">
        <v>41750.800000000003</v>
      </c>
      <c r="G30">
        <v>16958.63</v>
      </c>
      <c r="H30" s="7">
        <v>-0.59379999999999999</v>
      </c>
      <c r="I30" s="7">
        <v>0</v>
      </c>
      <c r="J30">
        <v>15566.59</v>
      </c>
      <c r="K30" s="7">
        <v>8.2100000000000006E-2</v>
      </c>
      <c r="L30">
        <v>16160.46</v>
      </c>
      <c r="M30" s="7">
        <v>4.7100000000000003E-2</v>
      </c>
      <c r="N30">
        <v>19613.05</v>
      </c>
      <c r="O30" s="7">
        <v>0.20630000000000001</v>
      </c>
      <c r="P30">
        <v>1144</v>
      </c>
      <c r="Q30">
        <v>0</v>
      </c>
      <c r="R30">
        <v>12542</v>
      </c>
      <c r="S30">
        <v>228.1</v>
      </c>
    </row>
    <row r="31" spans="1:19" x14ac:dyDescent="0.35">
      <c r="A31" t="s">
        <v>37</v>
      </c>
      <c r="B31">
        <v>3810</v>
      </c>
      <c r="C31">
        <v>7</v>
      </c>
      <c r="D31">
        <v>2</v>
      </c>
      <c r="E31">
        <v>6</v>
      </c>
      <c r="F31">
        <v>0</v>
      </c>
      <c r="G31">
        <v>13925.13</v>
      </c>
      <c r="H31" t="s">
        <v>91</v>
      </c>
      <c r="I31" s="7">
        <v>0</v>
      </c>
      <c r="J31">
        <v>13652.94</v>
      </c>
      <c r="K31" s="7">
        <v>1.95E-2</v>
      </c>
      <c r="L31">
        <v>13924.65</v>
      </c>
      <c r="M31" s="7">
        <v>0</v>
      </c>
      <c r="N31">
        <v>13926.35</v>
      </c>
      <c r="O31" s="7">
        <v>1.9599999999999999E-2</v>
      </c>
      <c r="P31">
        <v>2827</v>
      </c>
      <c r="Q31">
        <v>0</v>
      </c>
      <c r="R31">
        <v>524</v>
      </c>
      <c r="S31">
        <v>55.85</v>
      </c>
    </row>
    <row r="32" spans="1:19" x14ac:dyDescent="0.35">
      <c r="A32" t="s">
        <v>37</v>
      </c>
      <c r="B32">
        <v>3810</v>
      </c>
      <c r="C32">
        <v>7</v>
      </c>
      <c r="D32">
        <v>2</v>
      </c>
      <c r="E32">
        <v>5</v>
      </c>
      <c r="F32">
        <v>0</v>
      </c>
      <c r="G32">
        <v>13925.13</v>
      </c>
      <c r="H32" t="s">
        <v>91</v>
      </c>
      <c r="I32" s="7">
        <v>0</v>
      </c>
      <c r="J32">
        <v>13734.75</v>
      </c>
      <c r="K32" s="7">
        <v>1.37E-2</v>
      </c>
      <c r="L32">
        <v>13917.89</v>
      </c>
      <c r="M32" s="7">
        <v>5.0000000000000001E-4</v>
      </c>
      <c r="N32">
        <v>13988.05</v>
      </c>
      <c r="O32" s="7">
        <v>1.8100000000000002E-2</v>
      </c>
      <c r="P32">
        <v>2009</v>
      </c>
      <c r="Q32">
        <v>0</v>
      </c>
      <c r="R32">
        <v>3422</v>
      </c>
      <c r="S32">
        <v>90.52</v>
      </c>
    </row>
    <row r="33" spans="1:19" x14ac:dyDescent="0.35">
      <c r="A33" t="s">
        <v>37</v>
      </c>
      <c r="B33">
        <v>3810</v>
      </c>
      <c r="C33">
        <v>7</v>
      </c>
      <c r="D33">
        <v>2</v>
      </c>
      <c r="E33">
        <v>4</v>
      </c>
      <c r="F33">
        <v>0</v>
      </c>
      <c r="G33">
        <v>13925.13</v>
      </c>
      <c r="H33" t="s">
        <v>91</v>
      </c>
      <c r="I33" s="7">
        <v>0</v>
      </c>
      <c r="J33">
        <v>13721.39</v>
      </c>
      <c r="K33" s="7">
        <v>1.46E-2</v>
      </c>
      <c r="L33">
        <v>13925.54</v>
      </c>
      <c r="M33" s="7">
        <v>0</v>
      </c>
      <c r="N33">
        <v>13927.31</v>
      </c>
      <c r="O33" s="7">
        <v>1.4800000000000001E-2</v>
      </c>
      <c r="P33">
        <v>1328</v>
      </c>
      <c r="Q33">
        <v>0</v>
      </c>
      <c r="R33">
        <v>7272</v>
      </c>
      <c r="S33">
        <v>143.33000000000001</v>
      </c>
    </row>
    <row r="34" spans="1:19" x14ac:dyDescent="0.35">
      <c r="A34" t="s">
        <v>37</v>
      </c>
      <c r="B34">
        <v>3810</v>
      </c>
      <c r="C34">
        <v>7</v>
      </c>
      <c r="D34">
        <v>8</v>
      </c>
      <c r="E34">
        <v>6</v>
      </c>
      <c r="F34">
        <v>0</v>
      </c>
      <c r="G34">
        <v>6174.71</v>
      </c>
      <c r="H34" t="s">
        <v>91</v>
      </c>
      <c r="I34" s="7">
        <v>0</v>
      </c>
      <c r="J34">
        <v>5543.56</v>
      </c>
      <c r="K34" s="7">
        <v>0.1022</v>
      </c>
      <c r="L34">
        <v>5853.2</v>
      </c>
      <c r="M34" s="7">
        <v>5.21E-2</v>
      </c>
      <c r="N34">
        <v>7667.96</v>
      </c>
      <c r="O34" s="7">
        <v>0.27700000000000002</v>
      </c>
      <c r="P34">
        <v>2</v>
      </c>
      <c r="Q34">
        <v>1</v>
      </c>
      <c r="R34">
        <v>6907</v>
      </c>
      <c r="S34">
        <v>115.17</v>
      </c>
    </row>
    <row r="35" spans="1:19" x14ac:dyDescent="0.35">
      <c r="A35" t="s">
        <v>37</v>
      </c>
      <c r="B35">
        <v>3810</v>
      </c>
      <c r="C35">
        <v>7</v>
      </c>
      <c r="D35">
        <v>8</v>
      </c>
      <c r="E35">
        <v>5</v>
      </c>
      <c r="F35">
        <v>0</v>
      </c>
      <c r="G35">
        <v>6174.71</v>
      </c>
      <c r="H35" t="s">
        <v>91</v>
      </c>
      <c r="I35" s="7">
        <v>0</v>
      </c>
      <c r="J35">
        <v>5562.23</v>
      </c>
      <c r="K35" s="7">
        <v>9.9199999999999997E-2</v>
      </c>
      <c r="L35">
        <v>5939.38</v>
      </c>
      <c r="M35" s="7">
        <v>3.8100000000000002E-2</v>
      </c>
      <c r="N35">
        <v>7750.75</v>
      </c>
      <c r="O35" s="7">
        <v>0.28239999999999998</v>
      </c>
      <c r="P35">
        <v>2</v>
      </c>
      <c r="Q35">
        <v>0</v>
      </c>
      <c r="R35">
        <v>12935</v>
      </c>
      <c r="S35">
        <v>215.62</v>
      </c>
    </row>
    <row r="36" spans="1:19" x14ac:dyDescent="0.35">
      <c r="A36" t="s">
        <v>37</v>
      </c>
      <c r="B36">
        <v>3810</v>
      </c>
      <c r="C36">
        <v>7</v>
      </c>
      <c r="D36">
        <v>8</v>
      </c>
      <c r="E36">
        <v>4</v>
      </c>
      <c r="F36">
        <v>0</v>
      </c>
      <c r="G36">
        <v>6174.72</v>
      </c>
      <c r="H36" t="s">
        <v>91</v>
      </c>
      <c r="I36" s="7">
        <v>0</v>
      </c>
      <c r="J36">
        <v>5544.62</v>
      </c>
      <c r="K36" s="7">
        <v>0.10199999999999999</v>
      </c>
      <c r="L36">
        <v>5919.7</v>
      </c>
      <c r="M36" s="7">
        <v>4.1300000000000003E-2</v>
      </c>
      <c r="N36">
        <v>7572.83</v>
      </c>
      <c r="O36" s="7">
        <v>0.26779999999999998</v>
      </c>
      <c r="P36">
        <v>3</v>
      </c>
      <c r="Q36">
        <v>0</v>
      </c>
      <c r="R36">
        <v>26197</v>
      </c>
      <c r="S36">
        <v>436.67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8AB9-E156-44B9-B4FF-C12685AF27CB}">
  <dimension ref="A1:P33"/>
  <sheetViews>
    <sheetView tabSelected="1" workbookViewId="0">
      <pane ySplit="1" topLeftCell="A18" activePane="bottomLeft" state="frozen"/>
      <selection pane="bottomLeft" activeCell="J26" sqref="J26"/>
    </sheetView>
  </sheetViews>
  <sheetFormatPr defaultRowHeight="14.5" x14ac:dyDescent="0.35"/>
  <cols>
    <col min="6" max="6" width="12.54296875" bestFit="1" customWidth="1"/>
    <col min="8" max="8" width="16.26953125" bestFit="1" customWidth="1"/>
    <col min="10" max="10" width="16.7265625" bestFit="1" customWidth="1"/>
    <col min="12" max="12" width="16.7265625" bestFit="1" customWidth="1"/>
  </cols>
  <sheetData>
    <row r="1" spans="1:16" x14ac:dyDescent="0.35">
      <c r="A1" s="1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75</v>
      </c>
      <c r="G1" s="2" t="s">
        <v>78</v>
      </c>
      <c r="H1" s="2" t="s">
        <v>79</v>
      </c>
      <c r="I1" s="2" t="s">
        <v>90</v>
      </c>
      <c r="J1" s="2" t="s">
        <v>80</v>
      </c>
      <c r="K1" s="2" t="s">
        <v>92</v>
      </c>
      <c r="L1" s="2" t="s">
        <v>80</v>
      </c>
      <c r="M1" s="2" t="s">
        <v>81</v>
      </c>
      <c r="N1" s="2" t="s">
        <v>82</v>
      </c>
      <c r="O1" s="2" t="s">
        <v>83</v>
      </c>
      <c r="P1" s="3" t="s">
        <v>84</v>
      </c>
    </row>
    <row r="2" spans="1:16" x14ac:dyDescent="0.35">
      <c r="A2" t="s">
        <v>38</v>
      </c>
      <c r="B2">
        <v>4177</v>
      </c>
      <c r="C2">
        <v>10</v>
      </c>
      <c r="D2">
        <v>3</v>
      </c>
      <c r="E2">
        <v>3</v>
      </c>
      <c r="F2">
        <v>16958.63</v>
      </c>
      <c r="G2">
        <v>15964.01</v>
      </c>
      <c r="H2" s="7">
        <v>5.8700000000000002E-2</v>
      </c>
      <c r="I2">
        <v>16827.259999999998</v>
      </c>
      <c r="J2" s="7">
        <v>7.7000000000000002E-3</v>
      </c>
      <c r="K2">
        <v>19651.98</v>
      </c>
      <c r="L2" s="7">
        <v>0.18770000000000001</v>
      </c>
      <c r="M2">
        <v>60</v>
      </c>
      <c r="N2">
        <v>0</v>
      </c>
      <c r="O2">
        <v>7681</v>
      </c>
      <c r="P2">
        <v>129.02000000000001</v>
      </c>
    </row>
    <row r="3" spans="1:16" x14ac:dyDescent="0.35">
      <c r="A3" t="s">
        <v>13</v>
      </c>
      <c r="B3">
        <v>329</v>
      </c>
      <c r="C3">
        <v>12</v>
      </c>
      <c r="D3">
        <v>2</v>
      </c>
      <c r="E3">
        <v>3</v>
      </c>
      <c r="F3">
        <v>2342.42</v>
      </c>
      <c r="G3">
        <v>2342.2600000000002</v>
      </c>
      <c r="H3" s="7">
        <v>1E-4</v>
      </c>
      <c r="I3">
        <v>2342.2600000000002</v>
      </c>
      <c r="J3" s="7">
        <v>1E-4</v>
      </c>
      <c r="K3">
        <v>2342.42</v>
      </c>
      <c r="L3" s="7">
        <v>1E-4</v>
      </c>
      <c r="M3">
        <v>60</v>
      </c>
      <c r="N3">
        <v>0</v>
      </c>
      <c r="O3">
        <v>5</v>
      </c>
      <c r="P3">
        <v>1.08</v>
      </c>
    </row>
    <row r="4" spans="1:16" x14ac:dyDescent="0.35">
      <c r="A4" t="s">
        <v>13</v>
      </c>
      <c r="B4">
        <v>329</v>
      </c>
      <c r="C4">
        <v>12</v>
      </c>
      <c r="D4">
        <v>6</v>
      </c>
      <c r="E4">
        <v>3</v>
      </c>
      <c r="F4">
        <v>1382.68</v>
      </c>
      <c r="G4">
        <v>1339.56</v>
      </c>
      <c r="H4" s="7">
        <v>3.1199999999999999E-2</v>
      </c>
      <c r="I4">
        <v>1357.72</v>
      </c>
      <c r="J4" s="7">
        <v>1.7999999999999999E-2</v>
      </c>
      <c r="K4">
        <v>1490.31</v>
      </c>
      <c r="L4" s="7">
        <v>0.1011</v>
      </c>
      <c r="M4">
        <v>343</v>
      </c>
      <c r="N4">
        <v>0</v>
      </c>
      <c r="O4">
        <v>9</v>
      </c>
      <c r="P4">
        <v>5.87</v>
      </c>
    </row>
    <row r="5" spans="1:16" x14ac:dyDescent="0.35">
      <c r="A5" t="s">
        <v>36</v>
      </c>
      <c r="B5">
        <v>3279</v>
      </c>
      <c r="C5">
        <v>1558</v>
      </c>
      <c r="D5">
        <v>2</v>
      </c>
      <c r="E5">
        <v>3</v>
      </c>
      <c r="F5">
        <v>5002307.45</v>
      </c>
      <c r="G5">
        <v>4992674.54</v>
      </c>
      <c r="H5" s="7">
        <v>1.9E-3</v>
      </c>
      <c r="I5">
        <v>4992765.78</v>
      </c>
      <c r="J5" s="7">
        <v>1.9E-3</v>
      </c>
      <c r="K5">
        <v>5033620.57</v>
      </c>
      <c r="L5" s="7">
        <v>8.0999999999999996E-3</v>
      </c>
      <c r="M5">
        <v>66</v>
      </c>
      <c r="N5">
        <v>0</v>
      </c>
      <c r="O5">
        <v>2318</v>
      </c>
      <c r="P5">
        <v>39.729999999999997</v>
      </c>
    </row>
    <row r="6" spans="1:16" x14ac:dyDescent="0.35">
      <c r="A6" t="s">
        <v>36</v>
      </c>
      <c r="B6">
        <v>3279</v>
      </c>
      <c r="C6">
        <v>1558</v>
      </c>
      <c r="D6">
        <v>8</v>
      </c>
      <c r="E6">
        <v>3</v>
      </c>
      <c r="F6">
        <v>4619306.22</v>
      </c>
      <c r="G6">
        <v>4497747.21</v>
      </c>
      <c r="H6" s="7">
        <v>2.63E-2</v>
      </c>
      <c r="I6">
        <v>4498642.7300000004</v>
      </c>
      <c r="J6" s="7">
        <v>2.6100000000000002E-2</v>
      </c>
      <c r="K6">
        <v>4717474.45</v>
      </c>
      <c r="L6" s="7">
        <v>4.6600000000000003E-2</v>
      </c>
      <c r="M6">
        <v>63</v>
      </c>
      <c r="N6">
        <v>0</v>
      </c>
      <c r="O6">
        <v>3594</v>
      </c>
      <c r="P6">
        <v>60.95</v>
      </c>
    </row>
    <row r="7" spans="1:16" x14ac:dyDescent="0.35">
      <c r="A7" t="s">
        <v>27</v>
      </c>
      <c r="B7">
        <v>900</v>
      </c>
      <c r="C7">
        <v>10000</v>
      </c>
      <c r="D7">
        <v>2</v>
      </c>
      <c r="E7">
        <v>3</v>
      </c>
      <c r="F7">
        <v>7373035.0599999996</v>
      </c>
      <c r="G7">
        <v>7331725.8799999999</v>
      </c>
      <c r="H7" s="7">
        <v>5.5999999999999999E-3</v>
      </c>
      <c r="I7">
        <v>7333416.8899999997</v>
      </c>
      <c r="J7" s="7">
        <v>5.4000000000000003E-3</v>
      </c>
      <c r="K7">
        <v>7373293.9100000001</v>
      </c>
      <c r="L7" s="7">
        <v>5.5999999999999999E-3</v>
      </c>
      <c r="M7">
        <v>65</v>
      </c>
      <c r="N7">
        <v>0</v>
      </c>
      <c r="O7">
        <v>1039</v>
      </c>
      <c r="P7">
        <v>18.399999999999999</v>
      </c>
    </row>
    <row r="8" spans="1:16" x14ac:dyDescent="0.35">
      <c r="A8" t="s">
        <v>27</v>
      </c>
      <c r="B8">
        <v>900</v>
      </c>
      <c r="C8">
        <v>10000</v>
      </c>
      <c r="D8">
        <v>3</v>
      </c>
      <c r="E8">
        <v>3</v>
      </c>
      <c r="F8">
        <v>6385372.0099999998</v>
      </c>
      <c r="G8">
        <v>6332295.1200000001</v>
      </c>
      <c r="H8" s="7">
        <v>8.3000000000000001E-3</v>
      </c>
      <c r="I8">
        <v>6333720.7300000004</v>
      </c>
      <c r="J8" s="7">
        <v>8.0999999999999996E-3</v>
      </c>
      <c r="K8">
        <v>6385372.0099999998</v>
      </c>
      <c r="L8" s="7">
        <v>8.3000000000000001E-3</v>
      </c>
      <c r="M8">
        <v>69</v>
      </c>
      <c r="N8">
        <v>0</v>
      </c>
      <c r="O8">
        <v>1003</v>
      </c>
      <c r="P8">
        <v>17.87</v>
      </c>
    </row>
    <row r="9" spans="1:16" x14ac:dyDescent="0.35">
      <c r="A9" t="s">
        <v>27</v>
      </c>
      <c r="B9">
        <v>900</v>
      </c>
      <c r="C9">
        <v>10000</v>
      </c>
      <c r="D9">
        <v>5</v>
      </c>
      <c r="E9">
        <v>3</v>
      </c>
      <c r="F9">
        <v>5869287.71</v>
      </c>
      <c r="G9">
        <v>5717277.2800000003</v>
      </c>
      <c r="H9" s="7">
        <v>2.5899999999999999E-2</v>
      </c>
      <c r="I9">
        <v>5724502.5800000001</v>
      </c>
      <c r="J9" s="7">
        <v>2.47E-2</v>
      </c>
      <c r="K9">
        <v>6017800.96</v>
      </c>
      <c r="L9" s="7">
        <v>4.99E-2</v>
      </c>
      <c r="M9">
        <v>69</v>
      </c>
      <c r="N9">
        <v>0</v>
      </c>
      <c r="O9">
        <v>1026</v>
      </c>
      <c r="P9">
        <v>18.25</v>
      </c>
    </row>
    <row r="10" spans="1:16" x14ac:dyDescent="0.35">
      <c r="A10" t="s">
        <v>31</v>
      </c>
      <c r="B10">
        <v>1500</v>
      </c>
      <c r="C10">
        <v>63</v>
      </c>
      <c r="D10">
        <v>3</v>
      </c>
      <c r="E10">
        <v>3</v>
      </c>
      <c r="F10">
        <v>47216.9</v>
      </c>
      <c r="G10">
        <v>47206.47</v>
      </c>
      <c r="H10" s="7">
        <v>2.0000000000000001E-4</v>
      </c>
      <c r="I10">
        <v>47213.79</v>
      </c>
      <c r="J10" s="7">
        <v>1E-4</v>
      </c>
      <c r="K10">
        <v>47216.98</v>
      </c>
      <c r="L10" s="7">
        <v>2.0000000000000001E-4</v>
      </c>
      <c r="M10">
        <v>60</v>
      </c>
      <c r="N10">
        <v>0</v>
      </c>
      <c r="O10">
        <v>994</v>
      </c>
      <c r="P10">
        <v>17.57</v>
      </c>
    </row>
    <row r="11" spans="1:16" x14ac:dyDescent="0.35">
      <c r="A11" t="s">
        <v>32</v>
      </c>
      <c r="B11">
        <v>1728</v>
      </c>
      <c r="C11">
        <v>11</v>
      </c>
      <c r="D11">
        <v>4</v>
      </c>
      <c r="E11">
        <v>3</v>
      </c>
      <c r="F11">
        <v>12089</v>
      </c>
      <c r="G11">
        <v>12088.87</v>
      </c>
      <c r="H11" s="7">
        <v>0</v>
      </c>
      <c r="I11">
        <v>12089</v>
      </c>
      <c r="J11" s="7">
        <v>0</v>
      </c>
      <c r="K11">
        <v>12089</v>
      </c>
      <c r="L11" s="7">
        <v>0</v>
      </c>
      <c r="M11">
        <v>0</v>
      </c>
      <c r="N11">
        <v>0</v>
      </c>
      <c r="O11">
        <v>12</v>
      </c>
      <c r="P11">
        <v>0.2</v>
      </c>
    </row>
    <row r="12" spans="1:16" x14ac:dyDescent="0.35">
      <c r="A12" t="s">
        <v>20</v>
      </c>
      <c r="B12">
        <v>600</v>
      </c>
      <c r="C12">
        <v>60</v>
      </c>
      <c r="D12">
        <v>3</v>
      </c>
      <c r="E12">
        <v>3</v>
      </c>
      <c r="F12">
        <v>17773.02</v>
      </c>
      <c r="G12">
        <v>17756.16</v>
      </c>
      <c r="H12" s="7">
        <v>8.9999999999999998E-4</v>
      </c>
      <c r="I12">
        <v>17767.400000000001</v>
      </c>
      <c r="J12" s="7">
        <v>2.9999999999999997E-4</v>
      </c>
      <c r="K12">
        <v>17779.04</v>
      </c>
      <c r="L12" s="7">
        <v>1.2999999999999999E-3</v>
      </c>
      <c r="M12">
        <v>967</v>
      </c>
      <c r="N12">
        <v>0</v>
      </c>
      <c r="O12">
        <v>31</v>
      </c>
      <c r="P12">
        <v>16.63</v>
      </c>
    </row>
    <row r="13" spans="1:16" x14ac:dyDescent="0.35">
      <c r="A13" t="s">
        <v>17</v>
      </c>
      <c r="B13">
        <v>500</v>
      </c>
      <c r="C13">
        <v>140</v>
      </c>
      <c r="D13">
        <v>2</v>
      </c>
      <c r="E13">
        <v>3</v>
      </c>
      <c r="F13">
        <v>50153.31</v>
      </c>
      <c r="G13">
        <v>50053.88</v>
      </c>
      <c r="H13" s="7">
        <v>2E-3</v>
      </c>
      <c r="I13">
        <v>50127.39</v>
      </c>
      <c r="J13" s="7">
        <v>5.0000000000000001E-4</v>
      </c>
      <c r="K13">
        <v>50194.91</v>
      </c>
      <c r="L13" s="7">
        <v>2.8E-3</v>
      </c>
      <c r="M13">
        <v>60</v>
      </c>
      <c r="N13">
        <v>0</v>
      </c>
      <c r="O13">
        <v>25</v>
      </c>
      <c r="P13">
        <v>1.42</v>
      </c>
    </row>
    <row r="14" spans="1:16" x14ac:dyDescent="0.35">
      <c r="A14" t="s">
        <v>17</v>
      </c>
      <c r="B14">
        <v>500</v>
      </c>
      <c r="C14">
        <v>140</v>
      </c>
      <c r="D14">
        <v>5</v>
      </c>
      <c r="E14">
        <v>3</v>
      </c>
      <c r="F14">
        <v>32834.75</v>
      </c>
      <c r="G14">
        <v>32314.12</v>
      </c>
      <c r="H14" s="7">
        <v>1.5900000000000001E-2</v>
      </c>
      <c r="I14">
        <v>32560.12</v>
      </c>
      <c r="J14" s="7">
        <v>8.3999999999999995E-3</v>
      </c>
      <c r="K14">
        <v>33047.4</v>
      </c>
      <c r="L14" s="7">
        <v>2.2200000000000001E-2</v>
      </c>
      <c r="M14">
        <v>668</v>
      </c>
      <c r="N14">
        <v>0</v>
      </c>
      <c r="O14">
        <v>33</v>
      </c>
      <c r="P14">
        <v>11.68</v>
      </c>
    </row>
    <row r="15" spans="1:16" x14ac:dyDescent="0.35">
      <c r="A15" t="s">
        <v>14</v>
      </c>
      <c r="B15">
        <v>336</v>
      </c>
      <c r="C15">
        <v>7</v>
      </c>
      <c r="D15">
        <v>3</v>
      </c>
      <c r="E15">
        <v>3</v>
      </c>
      <c r="F15">
        <v>1398.34</v>
      </c>
      <c r="G15">
        <v>1149.3599999999999</v>
      </c>
      <c r="H15" s="7">
        <v>0.17810000000000001</v>
      </c>
      <c r="I15">
        <v>1152.46</v>
      </c>
      <c r="J15" s="7">
        <v>0.17580000000000001</v>
      </c>
      <c r="K15">
        <v>1430.84</v>
      </c>
      <c r="L15" s="7">
        <v>0.19670000000000001</v>
      </c>
      <c r="M15">
        <v>60</v>
      </c>
      <c r="N15">
        <v>0</v>
      </c>
      <c r="O15">
        <v>16</v>
      </c>
      <c r="P15">
        <v>1.27</v>
      </c>
    </row>
    <row r="16" spans="1:16" x14ac:dyDescent="0.35">
      <c r="A16" t="s">
        <v>23</v>
      </c>
      <c r="B16">
        <v>768</v>
      </c>
      <c r="C16">
        <v>16</v>
      </c>
      <c r="D16">
        <v>2</v>
      </c>
      <c r="E16">
        <v>3</v>
      </c>
      <c r="F16">
        <v>9629.6</v>
      </c>
      <c r="G16">
        <v>9629.48</v>
      </c>
      <c r="H16" s="7">
        <v>0</v>
      </c>
      <c r="I16">
        <v>9629.6</v>
      </c>
      <c r="J16" s="7">
        <v>0</v>
      </c>
      <c r="K16">
        <v>9629.6</v>
      </c>
      <c r="L16" s="7">
        <v>0</v>
      </c>
      <c r="M16">
        <v>609</v>
      </c>
      <c r="N16">
        <v>0</v>
      </c>
      <c r="O16">
        <v>4</v>
      </c>
      <c r="P16">
        <v>10.220000000000001</v>
      </c>
    </row>
    <row r="17" spans="1:16" x14ac:dyDescent="0.35">
      <c r="A17" t="s">
        <v>23</v>
      </c>
      <c r="B17">
        <v>768</v>
      </c>
      <c r="C17">
        <v>16</v>
      </c>
      <c r="D17">
        <v>12</v>
      </c>
      <c r="E17">
        <v>3</v>
      </c>
      <c r="F17">
        <v>4869.13</v>
      </c>
      <c r="G17">
        <v>4869.03</v>
      </c>
      <c r="H17" s="7">
        <v>0</v>
      </c>
      <c r="I17">
        <v>4869.1000000000004</v>
      </c>
      <c r="J17" s="7">
        <v>0</v>
      </c>
      <c r="K17">
        <v>4869.13</v>
      </c>
      <c r="L17" s="7">
        <v>0</v>
      </c>
      <c r="M17">
        <v>0</v>
      </c>
      <c r="N17">
        <v>0</v>
      </c>
      <c r="O17">
        <v>15</v>
      </c>
      <c r="P17">
        <v>0.25</v>
      </c>
    </row>
    <row r="18" spans="1:16" x14ac:dyDescent="0.35">
      <c r="A18" t="s">
        <v>33</v>
      </c>
      <c r="B18">
        <v>2000</v>
      </c>
      <c r="C18">
        <v>27</v>
      </c>
      <c r="D18">
        <v>2</v>
      </c>
      <c r="E18">
        <v>3</v>
      </c>
      <c r="F18">
        <v>36472.26</v>
      </c>
      <c r="G18">
        <v>36472.15</v>
      </c>
      <c r="H18" s="7">
        <v>0</v>
      </c>
      <c r="I18">
        <v>36472.160000000003</v>
      </c>
      <c r="J18" s="7">
        <v>0</v>
      </c>
      <c r="K18">
        <v>36472.26</v>
      </c>
      <c r="L18" s="7">
        <v>0</v>
      </c>
      <c r="M18">
        <v>60</v>
      </c>
      <c r="N18">
        <v>0</v>
      </c>
      <c r="O18">
        <v>14</v>
      </c>
      <c r="P18">
        <v>1.23</v>
      </c>
    </row>
    <row r="19" spans="1:16" x14ac:dyDescent="0.35">
      <c r="A19" t="s">
        <v>24</v>
      </c>
      <c r="B19">
        <v>801</v>
      </c>
      <c r="C19">
        <v>20531</v>
      </c>
      <c r="D19">
        <v>5</v>
      </c>
      <c r="E19">
        <v>3</v>
      </c>
      <c r="F19">
        <v>12181958.32</v>
      </c>
      <c r="G19">
        <v>12001694.800000001</v>
      </c>
      <c r="H19" s="7">
        <v>1.4800000000000001E-2</v>
      </c>
      <c r="I19">
        <v>12029916.130000001</v>
      </c>
      <c r="J19" s="7">
        <v>1.2500000000000001E-2</v>
      </c>
      <c r="K19">
        <v>12192902.970000001</v>
      </c>
      <c r="L19" s="7">
        <v>1.5699999999999999E-2</v>
      </c>
      <c r="M19">
        <v>64</v>
      </c>
      <c r="N19">
        <v>0</v>
      </c>
      <c r="O19">
        <v>153</v>
      </c>
      <c r="P19">
        <v>3.62</v>
      </c>
    </row>
    <row r="20" spans="1:16" x14ac:dyDescent="0.35">
      <c r="A20" t="s">
        <v>24</v>
      </c>
      <c r="B20">
        <v>801</v>
      </c>
      <c r="C20">
        <v>20531</v>
      </c>
      <c r="D20">
        <v>6</v>
      </c>
      <c r="E20">
        <v>3</v>
      </c>
      <c r="F20">
        <v>11771517.84</v>
      </c>
      <c r="G20">
        <v>11541872.92</v>
      </c>
      <c r="H20" s="7">
        <v>1.95E-2</v>
      </c>
      <c r="I20">
        <v>11554100.890000001</v>
      </c>
      <c r="J20" s="7">
        <v>1.8499999999999999E-2</v>
      </c>
      <c r="K20">
        <v>11829988.609999999</v>
      </c>
      <c r="L20" s="7">
        <v>2.4400000000000002E-2</v>
      </c>
      <c r="M20">
        <v>458</v>
      </c>
      <c r="N20">
        <v>0</v>
      </c>
      <c r="O20">
        <v>1105</v>
      </c>
      <c r="P20">
        <v>26.05</v>
      </c>
    </row>
    <row r="21" spans="1:16" x14ac:dyDescent="0.35">
      <c r="A21" t="s">
        <v>11</v>
      </c>
      <c r="B21">
        <v>214</v>
      </c>
      <c r="C21">
        <v>9</v>
      </c>
      <c r="D21">
        <v>3</v>
      </c>
      <c r="E21">
        <v>3</v>
      </c>
      <c r="F21">
        <v>1233.31</v>
      </c>
      <c r="G21">
        <v>1191.8399999999999</v>
      </c>
      <c r="H21" s="7">
        <v>3.3599999999999998E-2</v>
      </c>
      <c r="I21">
        <v>1202.04</v>
      </c>
      <c r="J21" s="7">
        <v>2.5399999999999999E-2</v>
      </c>
      <c r="K21">
        <v>1380.81</v>
      </c>
      <c r="L21" s="7">
        <v>0.13689999999999999</v>
      </c>
      <c r="M21">
        <v>60</v>
      </c>
      <c r="N21">
        <v>0</v>
      </c>
      <c r="O21">
        <v>12</v>
      </c>
      <c r="P21">
        <v>1.2</v>
      </c>
    </row>
    <row r="22" spans="1:16" x14ac:dyDescent="0.35">
      <c r="A22" t="s">
        <v>18</v>
      </c>
      <c r="B22">
        <v>522</v>
      </c>
      <c r="C22">
        <v>20</v>
      </c>
      <c r="D22">
        <v>2</v>
      </c>
      <c r="E22">
        <v>3</v>
      </c>
      <c r="F22">
        <v>6383.19</v>
      </c>
      <c r="G22">
        <v>6379.7</v>
      </c>
      <c r="H22" s="7">
        <v>5.0000000000000001E-4</v>
      </c>
      <c r="I22">
        <v>6382.23</v>
      </c>
      <c r="J22" s="7">
        <v>2.0000000000000001E-4</v>
      </c>
      <c r="K22">
        <v>6384.07</v>
      </c>
      <c r="L22" s="7">
        <v>6.9999999999999999E-4</v>
      </c>
      <c r="M22">
        <v>977</v>
      </c>
      <c r="N22">
        <v>0</v>
      </c>
      <c r="O22">
        <v>26</v>
      </c>
      <c r="P22">
        <v>16.72</v>
      </c>
    </row>
    <row r="23" spans="1:16" x14ac:dyDescent="0.35">
      <c r="A23" t="s">
        <v>7</v>
      </c>
      <c r="B23">
        <v>150</v>
      </c>
      <c r="C23">
        <v>4</v>
      </c>
      <c r="D23">
        <v>2</v>
      </c>
      <c r="E23">
        <v>3</v>
      </c>
      <c r="F23">
        <v>220.88</v>
      </c>
      <c r="G23">
        <v>220.87</v>
      </c>
      <c r="H23" s="7">
        <v>1E-4</v>
      </c>
      <c r="I23">
        <v>220.88</v>
      </c>
      <c r="J23" s="7">
        <v>0</v>
      </c>
      <c r="K23">
        <v>220.88</v>
      </c>
      <c r="L23" s="7">
        <v>1E-4</v>
      </c>
      <c r="M23">
        <v>60</v>
      </c>
      <c r="N23">
        <v>0</v>
      </c>
      <c r="O23">
        <v>4</v>
      </c>
      <c r="P23">
        <v>1.07</v>
      </c>
    </row>
    <row r="24" spans="1:16" x14ac:dyDescent="0.35">
      <c r="A24" t="s">
        <v>7</v>
      </c>
      <c r="B24">
        <v>150</v>
      </c>
      <c r="C24">
        <v>4</v>
      </c>
      <c r="D24">
        <v>3</v>
      </c>
      <c r="E24">
        <v>3</v>
      </c>
      <c r="F24">
        <v>138.88999999999999</v>
      </c>
      <c r="G24">
        <v>138.28</v>
      </c>
      <c r="H24" s="7">
        <v>4.4000000000000003E-3</v>
      </c>
      <c r="I24">
        <v>138.28</v>
      </c>
      <c r="J24" s="7">
        <v>4.4000000000000003E-3</v>
      </c>
      <c r="K24">
        <v>139.88</v>
      </c>
      <c r="L24" s="7">
        <v>1.14E-2</v>
      </c>
      <c r="M24">
        <v>60</v>
      </c>
      <c r="N24">
        <v>0</v>
      </c>
      <c r="O24">
        <v>933</v>
      </c>
      <c r="P24">
        <v>16.55</v>
      </c>
    </row>
    <row r="25" spans="1:16" x14ac:dyDescent="0.35">
      <c r="A25" t="s">
        <v>7</v>
      </c>
      <c r="B25">
        <v>150</v>
      </c>
      <c r="C25">
        <v>4</v>
      </c>
      <c r="D25">
        <v>4</v>
      </c>
      <c r="E25">
        <v>3</v>
      </c>
      <c r="F25">
        <v>113.33</v>
      </c>
      <c r="G25">
        <v>105.16</v>
      </c>
      <c r="H25" s="7">
        <v>7.2099999999999997E-2</v>
      </c>
      <c r="I25">
        <v>105.16</v>
      </c>
      <c r="J25" s="7">
        <v>7.2099999999999997E-2</v>
      </c>
      <c r="K25">
        <v>126.36</v>
      </c>
      <c r="L25" s="7">
        <v>0.1678</v>
      </c>
      <c r="M25">
        <v>60</v>
      </c>
      <c r="N25">
        <v>0</v>
      </c>
      <c r="O25">
        <v>6</v>
      </c>
      <c r="P25">
        <v>1.1000000000000001</v>
      </c>
    </row>
    <row r="26" spans="1:16" x14ac:dyDescent="0.35">
      <c r="A26" t="s">
        <v>35</v>
      </c>
      <c r="B26">
        <v>2400</v>
      </c>
      <c r="C26">
        <v>1024</v>
      </c>
      <c r="D26">
        <v>3</v>
      </c>
      <c r="E26">
        <v>3</v>
      </c>
      <c r="F26">
        <v>1693327.97</v>
      </c>
      <c r="G26">
        <v>1688505.31</v>
      </c>
      <c r="H26" s="7">
        <v>2.8E-3</v>
      </c>
      <c r="I26">
        <v>1688795.39</v>
      </c>
      <c r="J26" s="7">
        <v>2.7000000000000001E-3</v>
      </c>
      <c r="K26">
        <v>1693327.97</v>
      </c>
      <c r="L26" s="7">
        <v>2.8E-3</v>
      </c>
      <c r="M26">
        <v>60</v>
      </c>
      <c r="N26">
        <v>0</v>
      </c>
      <c r="O26">
        <v>3538</v>
      </c>
      <c r="P26">
        <v>59.97</v>
      </c>
    </row>
    <row r="27" spans="1:16" x14ac:dyDescent="0.35">
      <c r="A27" t="s">
        <v>35</v>
      </c>
      <c r="B27">
        <v>2400</v>
      </c>
      <c r="C27">
        <v>1024</v>
      </c>
      <c r="D27">
        <v>4</v>
      </c>
      <c r="E27">
        <v>3</v>
      </c>
      <c r="F27">
        <v>1577944.83</v>
      </c>
      <c r="G27">
        <v>1567424.2</v>
      </c>
      <c r="H27" s="7">
        <v>6.7000000000000002E-3</v>
      </c>
      <c r="I27">
        <v>1572107.46</v>
      </c>
      <c r="J27" s="7">
        <v>3.7000000000000002E-3</v>
      </c>
      <c r="K27">
        <v>1578040.99</v>
      </c>
      <c r="L27" s="7">
        <v>6.7000000000000002E-3</v>
      </c>
      <c r="M27">
        <v>60</v>
      </c>
      <c r="N27">
        <v>0</v>
      </c>
      <c r="O27">
        <v>4401</v>
      </c>
      <c r="P27">
        <v>74.349999999999994</v>
      </c>
    </row>
    <row r="28" spans="1:16" x14ac:dyDescent="0.35">
      <c r="A28" t="s">
        <v>30</v>
      </c>
      <c r="B28">
        <v>1353</v>
      </c>
      <c r="C28">
        <v>9</v>
      </c>
      <c r="D28">
        <v>9</v>
      </c>
      <c r="E28">
        <v>3</v>
      </c>
      <c r="F28">
        <v>5367.31</v>
      </c>
      <c r="G28">
        <v>5248.18</v>
      </c>
      <c r="H28" s="7">
        <v>2.2200000000000001E-2</v>
      </c>
      <c r="I28">
        <v>5355.46</v>
      </c>
      <c r="J28" s="7">
        <v>2.2000000000000001E-3</v>
      </c>
      <c r="K28">
        <v>5498.37</v>
      </c>
      <c r="L28" s="7">
        <v>4.5499999999999999E-2</v>
      </c>
      <c r="M28">
        <v>1034</v>
      </c>
      <c r="N28">
        <v>0</v>
      </c>
      <c r="O28">
        <v>140</v>
      </c>
      <c r="P28">
        <v>19.57</v>
      </c>
    </row>
    <row r="29" spans="1:16" x14ac:dyDescent="0.35">
      <c r="A29" t="s">
        <v>29</v>
      </c>
      <c r="B29">
        <v>1096</v>
      </c>
      <c r="C29">
        <v>24</v>
      </c>
      <c r="D29">
        <v>2</v>
      </c>
      <c r="E29">
        <v>3</v>
      </c>
      <c r="F29">
        <v>14817.65</v>
      </c>
      <c r="G29">
        <v>14810.25</v>
      </c>
      <c r="H29" s="7">
        <v>5.0000000000000001E-4</v>
      </c>
      <c r="I29">
        <v>14815.93</v>
      </c>
      <c r="J29" s="7">
        <v>1E-4</v>
      </c>
      <c r="K29">
        <v>14818.85</v>
      </c>
      <c r="L29" s="7">
        <v>5.9999999999999995E-4</v>
      </c>
      <c r="M29">
        <v>969</v>
      </c>
      <c r="N29">
        <v>0</v>
      </c>
      <c r="O29">
        <v>90</v>
      </c>
      <c r="P29">
        <v>17.649999999999999</v>
      </c>
    </row>
    <row r="30" spans="1:16" x14ac:dyDescent="0.35">
      <c r="A30" t="s">
        <v>15</v>
      </c>
      <c r="B30">
        <v>414</v>
      </c>
      <c r="C30">
        <v>5</v>
      </c>
      <c r="D30">
        <v>3</v>
      </c>
      <c r="E30">
        <v>3</v>
      </c>
      <c r="F30">
        <v>992.75</v>
      </c>
      <c r="G30">
        <v>972.27</v>
      </c>
      <c r="H30" s="7">
        <v>2.06E-2</v>
      </c>
      <c r="I30">
        <v>979.45</v>
      </c>
      <c r="J30" s="7">
        <v>1.34E-2</v>
      </c>
      <c r="K30">
        <v>1134.21</v>
      </c>
      <c r="L30" s="7">
        <v>0.14280000000000001</v>
      </c>
      <c r="M30">
        <v>60</v>
      </c>
      <c r="N30">
        <v>0</v>
      </c>
      <c r="O30">
        <v>940</v>
      </c>
      <c r="P30">
        <v>16.670000000000002</v>
      </c>
    </row>
    <row r="31" spans="1:16" x14ac:dyDescent="0.35">
      <c r="A31" t="s">
        <v>15</v>
      </c>
      <c r="B31">
        <v>414</v>
      </c>
      <c r="C31">
        <v>5</v>
      </c>
      <c r="D31">
        <v>5</v>
      </c>
      <c r="E31">
        <v>3</v>
      </c>
      <c r="F31">
        <v>603.98</v>
      </c>
      <c r="G31">
        <v>598.91</v>
      </c>
      <c r="H31" s="7">
        <v>8.3999999999999995E-3</v>
      </c>
      <c r="I31">
        <v>602.49</v>
      </c>
      <c r="J31" s="7">
        <v>2.5000000000000001E-3</v>
      </c>
      <c r="K31">
        <v>623.16</v>
      </c>
      <c r="L31" s="7">
        <v>3.8899999999999997E-2</v>
      </c>
      <c r="M31">
        <v>60</v>
      </c>
      <c r="N31">
        <v>0</v>
      </c>
      <c r="O31">
        <v>22</v>
      </c>
      <c r="P31">
        <v>1.37</v>
      </c>
    </row>
    <row r="32" spans="1:16" x14ac:dyDescent="0.35">
      <c r="A32" t="s">
        <v>86</v>
      </c>
      <c r="B32">
        <v>10000</v>
      </c>
      <c r="C32">
        <v>12</v>
      </c>
      <c r="D32">
        <v>3</v>
      </c>
      <c r="E32">
        <v>4</v>
      </c>
      <c r="F32">
        <v>101768.82</v>
      </c>
      <c r="G32">
        <v>98920.44</v>
      </c>
      <c r="H32" s="7">
        <v>2.8000000000000001E-2</v>
      </c>
      <c r="I32">
        <v>101641.65</v>
      </c>
      <c r="J32" s="7">
        <v>1.1999999999999999E-3</v>
      </c>
      <c r="K32">
        <v>106275.91</v>
      </c>
      <c r="L32" s="7">
        <v>6.9199999999999998E-2</v>
      </c>
      <c r="M32">
        <v>317</v>
      </c>
      <c r="N32">
        <v>0</v>
      </c>
      <c r="O32">
        <v>43221</v>
      </c>
      <c r="P32">
        <v>725.63</v>
      </c>
    </row>
    <row r="33" spans="1:16" x14ac:dyDescent="0.35">
      <c r="A33" t="s">
        <v>87</v>
      </c>
      <c r="B33">
        <v>7050</v>
      </c>
      <c r="C33">
        <v>13</v>
      </c>
      <c r="D33">
        <v>3</v>
      </c>
      <c r="E33">
        <v>4</v>
      </c>
      <c r="F33">
        <v>62469.1</v>
      </c>
      <c r="G33">
        <v>61206.9</v>
      </c>
      <c r="H33" s="7">
        <v>2.0199999999999999E-2</v>
      </c>
      <c r="I33">
        <v>62579.74</v>
      </c>
      <c r="J33" s="7">
        <v>-1.8E-3</v>
      </c>
      <c r="K33">
        <v>66534.7</v>
      </c>
      <c r="L33" s="7">
        <v>8.0100000000000005E-2</v>
      </c>
      <c r="M33">
        <v>980</v>
      </c>
      <c r="N33">
        <v>0</v>
      </c>
      <c r="O33">
        <v>66930</v>
      </c>
      <c r="P33">
        <v>1131.83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646A-CBA6-436D-BA34-9D383C0F16AF}">
  <dimension ref="A1:H32"/>
  <sheetViews>
    <sheetView zoomScale="90" zoomScaleNormal="90" workbookViewId="0">
      <selection activeCell="A32" sqref="A32:XFD32"/>
    </sheetView>
  </sheetViews>
  <sheetFormatPr defaultRowHeight="14.5" x14ac:dyDescent="0.35"/>
  <cols>
    <col min="2" max="2" width="16.26953125" bestFit="1" customWidth="1"/>
    <col min="3" max="3" width="16.7265625" bestFit="1" customWidth="1"/>
  </cols>
  <sheetData>
    <row r="1" spans="1:8" x14ac:dyDescent="0.35">
      <c r="B1" s="11" t="s">
        <v>94</v>
      </c>
      <c r="C1" s="11"/>
      <c r="E1" s="12" t="s">
        <v>95</v>
      </c>
      <c r="F1" s="12"/>
    </row>
    <row r="2" spans="1:8" x14ac:dyDescent="0.35">
      <c r="A2" s="1" t="s">
        <v>69</v>
      </c>
      <c r="B2" s="2" t="s">
        <v>79</v>
      </c>
      <c r="C2" s="2" t="s">
        <v>80</v>
      </c>
      <c r="E2" s="2" t="s">
        <v>79</v>
      </c>
      <c r="F2" s="2" t="s">
        <v>80</v>
      </c>
    </row>
    <row r="3" spans="1:8" x14ac:dyDescent="0.35">
      <c r="A3" t="s">
        <v>38</v>
      </c>
      <c r="B3" s="7">
        <v>5.8700000000000002E-2</v>
      </c>
      <c r="C3" s="7">
        <v>7.7000000000000002E-3</v>
      </c>
      <c r="E3" s="7">
        <v>0.1071</v>
      </c>
      <c r="F3" s="7">
        <v>8.6900000000000005E-2</v>
      </c>
      <c r="H3" s="7">
        <f>B3-E3</f>
        <v>-4.8399999999999999E-2</v>
      </c>
    </row>
    <row r="4" spans="1:8" x14ac:dyDescent="0.35">
      <c r="A4" t="s">
        <v>13</v>
      </c>
      <c r="B4" s="7">
        <v>1E-4</v>
      </c>
      <c r="C4" s="7">
        <v>1E-4</v>
      </c>
      <c r="E4" s="7">
        <v>2.9999999999999997E-4</v>
      </c>
      <c r="F4" s="7">
        <v>2.9999999999999997E-4</v>
      </c>
      <c r="H4" s="7">
        <f t="shared" ref="H4:H32" si="0">B4-E4</f>
        <v>-1.9999999999999998E-4</v>
      </c>
    </row>
    <row r="5" spans="1:8" x14ac:dyDescent="0.35">
      <c r="A5" t="s">
        <v>13</v>
      </c>
      <c r="B5" s="7">
        <v>3.1199999999999999E-2</v>
      </c>
      <c r="C5" s="7">
        <v>1.7999999999999999E-2</v>
      </c>
      <c r="E5" s="7">
        <v>2.01E-2</v>
      </c>
      <c r="F5" s="7">
        <v>3.8999999999999998E-3</v>
      </c>
      <c r="H5" s="7">
        <f t="shared" si="0"/>
        <v>1.1099999999999999E-2</v>
      </c>
    </row>
    <row r="6" spans="1:8" x14ac:dyDescent="0.35">
      <c r="A6" t="s">
        <v>36</v>
      </c>
      <c r="B6" s="7">
        <v>1.9E-3</v>
      </c>
      <c r="C6" s="7">
        <v>1.9E-3</v>
      </c>
      <c r="E6" s="7">
        <v>2.9999999999999997E-4</v>
      </c>
      <c r="F6" s="7">
        <v>2.9999999999999997E-4</v>
      </c>
      <c r="H6" s="7">
        <f t="shared" si="0"/>
        <v>1.6000000000000001E-3</v>
      </c>
    </row>
    <row r="7" spans="1:8" x14ac:dyDescent="0.35">
      <c r="A7" t="s">
        <v>36</v>
      </c>
      <c r="B7" s="7">
        <v>2.63E-2</v>
      </c>
      <c r="C7" s="7">
        <v>2.6100000000000002E-2</v>
      </c>
      <c r="E7" s="7">
        <v>2.23E-2</v>
      </c>
      <c r="F7" s="7">
        <v>2.1899999999999999E-2</v>
      </c>
      <c r="H7" s="7">
        <f t="shared" si="0"/>
        <v>4.0000000000000001E-3</v>
      </c>
    </row>
    <row r="8" spans="1:8" x14ac:dyDescent="0.35">
      <c r="A8" t="s">
        <v>27</v>
      </c>
      <c r="B8" s="7">
        <v>5.5999999999999999E-3</v>
      </c>
      <c r="C8" s="7">
        <v>5.4000000000000003E-3</v>
      </c>
      <c r="E8" s="7">
        <v>1E-3</v>
      </c>
      <c r="F8" s="7">
        <v>8.0000000000000004E-4</v>
      </c>
      <c r="H8" s="7">
        <f t="shared" si="0"/>
        <v>4.5999999999999999E-3</v>
      </c>
    </row>
    <row r="9" spans="1:8" x14ac:dyDescent="0.35">
      <c r="A9" t="s">
        <v>27</v>
      </c>
      <c r="B9" s="7">
        <v>8.3000000000000001E-3</v>
      </c>
      <c r="C9" s="7">
        <v>8.0999999999999996E-3</v>
      </c>
      <c r="E9" s="7">
        <v>1.5E-3</v>
      </c>
      <c r="F9" s="7">
        <v>1.4E-3</v>
      </c>
      <c r="H9" s="7">
        <f t="shared" si="0"/>
        <v>6.8000000000000005E-3</v>
      </c>
    </row>
    <row r="10" spans="1:8" x14ac:dyDescent="0.35">
      <c r="A10" t="s">
        <v>27</v>
      </c>
      <c r="B10" s="7">
        <v>2.5899999999999999E-2</v>
      </c>
      <c r="C10" s="7">
        <v>2.47E-2</v>
      </c>
      <c r="E10" s="7">
        <v>1.0200000000000001E-2</v>
      </c>
      <c r="F10" s="7">
        <v>4.4999999999999997E-3</v>
      </c>
      <c r="H10" s="7">
        <f t="shared" si="0"/>
        <v>1.5699999999999999E-2</v>
      </c>
    </row>
    <row r="11" spans="1:8" x14ac:dyDescent="0.35">
      <c r="A11" t="s">
        <v>31</v>
      </c>
      <c r="B11" s="7">
        <v>2.0000000000000001E-4</v>
      </c>
      <c r="C11" s="7">
        <v>1E-4</v>
      </c>
      <c r="E11" s="7">
        <v>2.0000000000000001E-4</v>
      </c>
      <c r="F11" s="7">
        <v>0</v>
      </c>
      <c r="H11" s="7">
        <f t="shared" si="0"/>
        <v>0</v>
      </c>
    </row>
    <row r="12" spans="1:8" x14ac:dyDescent="0.35">
      <c r="A12" t="s">
        <v>32</v>
      </c>
      <c r="B12" s="7">
        <v>0</v>
      </c>
      <c r="C12" s="7">
        <v>0</v>
      </c>
      <c r="E12" s="7">
        <v>1E-4</v>
      </c>
      <c r="F12" s="7">
        <v>0</v>
      </c>
      <c r="H12" s="7">
        <f t="shared" si="0"/>
        <v>-1E-4</v>
      </c>
    </row>
    <row r="13" spans="1:8" x14ac:dyDescent="0.35">
      <c r="A13" t="s">
        <v>20</v>
      </c>
      <c r="B13" s="7">
        <v>8.9999999999999998E-4</v>
      </c>
      <c r="C13" s="7">
        <v>2.9999999999999997E-4</v>
      </c>
      <c r="E13" s="7">
        <v>1.1999999999999999E-3</v>
      </c>
      <c r="F13" s="7">
        <v>2.0000000000000001E-4</v>
      </c>
      <c r="H13" s="7">
        <f t="shared" si="0"/>
        <v>-2.9999999999999992E-4</v>
      </c>
    </row>
    <row r="14" spans="1:8" x14ac:dyDescent="0.35">
      <c r="A14" t="s">
        <v>17</v>
      </c>
      <c r="B14" s="7">
        <v>2E-3</v>
      </c>
      <c r="C14" s="7">
        <v>5.0000000000000001E-4</v>
      </c>
      <c r="E14" s="7">
        <v>1.9E-3</v>
      </c>
      <c r="F14" s="7">
        <v>2.9999999999999997E-4</v>
      </c>
      <c r="H14" s="7">
        <f t="shared" si="0"/>
        <v>1.0000000000000005E-4</v>
      </c>
    </row>
    <row r="15" spans="1:8" x14ac:dyDescent="0.35">
      <c r="A15" t="s">
        <v>17</v>
      </c>
      <c r="B15" s="7">
        <v>1.5900000000000001E-2</v>
      </c>
      <c r="C15" s="7">
        <v>8.3999999999999995E-3</v>
      </c>
      <c r="E15" s="7">
        <v>1.3100000000000001E-2</v>
      </c>
      <c r="F15" s="7">
        <v>5.1999999999999998E-3</v>
      </c>
      <c r="H15" s="7">
        <f t="shared" si="0"/>
        <v>2.8000000000000004E-3</v>
      </c>
    </row>
    <row r="16" spans="1:8" x14ac:dyDescent="0.35">
      <c r="A16" t="s">
        <v>14</v>
      </c>
      <c r="B16" s="7">
        <v>0.17810000000000001</v>
      </c>
      <c r="C16" s="7">
        <v>0.17580000000000001</v>
      </c>
      <c r="E16" s="7">
        <v>0.13700000000000001</v>
      </c>
      <c r="F16" s="7">
        <v>0.1328</v>
      </c>
      <c r="H16" s="7">
        <f t="shared" si="0"/>
        <v>4.1099999999999998E-2</v>
      </c>
    </row>
    <row r="17" spans="1:8" x14ac:dyDescent="0.35">
      <c r="A17" t="s">
        <v>23</v>
      </c>
      <c r="B17" s="7">
        <v>0</v>
      </c>
      <c r="C17" s="7">
        <v>0</v>
      </c>
      <c r="E17" s="7">
        <v>0</v>
      </c>
      <c r="F17" s="7">
        <v>0</v>
      </c>
      <c r="H17" s="7">
        <f t="shared" si="0"/>
        <v>0</v>
      </c>
    </row>
    <row r="18" spans="1:8" x14ac:dyDescent="0.35">
      <c r="A18" t="s">
        <v>23</v>
      </c>
      <c r="B18" s="7">
        <v>0</v>
      </c>
      <c r="C18" s="7">
        <v>0</v>
      </c>
      <c r="E18" s="7">
        <v>1E-4</v>
      </c>
      <c r="F18" s="7">
        <v>0</v>
      </c>
      <c r="H18" s="7">
        <f t="shared" si="0"/>
        <v>-1E-4</v>
      </c>
    </row>
    <row r="19" spans="1:8" x14ac:dyDescent="0.35">
      <c r="A19" t="s">
        <v>33</v>
      </c>
      <c r="B19" s="7">
        <v>0</v>
      </c>
      <c r="C19" s="7">
        <v>0</v>
      </c>
      <c r="E19" s="7">
        <v>0</v>
      </c>
      <c r="F19" s="7">
        <v>0</v>
      </c>
      <c r="H19" s="7">
        <f t="shared" si="0"/>
        <v>0</v>
      </c>
    </row>
    <row r="20" spans="1:8" x14ac:dyDescent="0.35">
      <c r="A20" t="s">
        <v>24</v>
      </c>
      <c r="B20" s="7">
        <v>1.4800000000000001E-2</v>
      </c>
      <c r="C20" s="7">
        <v>1.2500000000000001E-2</v>
      </c>
      <c r="E20" s="7">
        <v>4.5999999999999999E-3</v>
      </c>
      <c r="F20" s="7">
        <v>3.0999999999999999E-3</v>
      </c>
      <c r="H20" s="7">
        <f t="shared" si="0"/>
        <v>1.0200000000000001E-2</v>
      </c>
    </row>
    <row r="21" spans="1:8" x14ac:dyDescent="0.35">
      <c r="A21" t="s">
        <v>24</v>
      </c>
      <c r="B21" s="7">
        <v>1.95E-2</v>
      </c>
      <c r="C21" s="7">
        <v>1.8499999999999999E-2</v>
      </c>
      <c r="E21" s="7">
        <v>6.7000000000000002E-3</v>
      </c>
      <c r="F21" s="7">
        <v>4.1000000000000003E-3</v>
      </c>
      <c r="H21" s="7">
        <f t="shared" si="0"/>
        <v>1.2799999999999999E-2</v>
      </c>
    </row>
    <row r="22" spans="1:8" x14ac:dyDescent="0.35">
      <c r="A22" t="s">
        <v>11</v>
      </c>
      <c r="B22" s="7">
        <v>3.3599999999999998E-2</v>
      </c>
      <c r="C22" s="7">
        <v>2.5399999999999999E-2</v>
      </c>
      <c r="E22" s="7">
        <v>2.4899999999999999E-2</v>
      </c>
      <c r="F22" s="7">
        <v>2.1899999999999999E-2</v>
      </c>
      <c r="H22" s="7">
        <f t="shared" si="0"/>
        <v>8.6999999999999994E-3</v>
      </c>
    </row>
    <row r="23" spans="1:8" x14ac:dyDescent="0.35">
      <c r="A23" t="s">
        <v>18</v>
      </c>
      <c r="B23" s="7">
        <v>5.0000000000000001E-4</v>
      </c>
      <c r="C23" s="7">
        <v>2.0000000000000001E-4</v>
      </c>
      <c r="E23" s="7">
        <v>4.0000000000000002E-4</v>
      </c>
      <c r="F23" s="7">
        <v>1E-4</v>
      </c>
      <c r="H23" s="7">
        <f t="shared" si="0"/>
        <v>9.9999999999999991E-5</v>
      </c>
    </row>
    <row r="24" spans="1:8" x14ac:dyDescent="0.35">
      <c r="A24" t="s">
        <v>7</v>
      </c>
      <c r="B24" s="7">
        <v>1E-4</v>
      </c>
      <c r="C24" s="7">
        <v>0</v>
      </c>
      <c r="E24" s="7">
        <v>0</v>
      </c>
      <c r="F24" s="7">
        <v>0</v>
      </c>
      <c r="H24" s="7">
        <f t="shared" si="0"/>
        <v>1E-4</v>
      </c>
    </row>
    <row r="25" spans="1:8" x14ac:dyDescent="0.35">
      <c r="A25" t="s">
        <v>7</v>
      </c>
      <c r="B25" s="7">
        <v>4.4000000000000003E-3</v>
      </c>
      <c r="C25" s="7">
        <v>4.4000000000000003E-3</v>
      </c>
      <c r="E25" s="7">
        <v>8.8000000000000005E-3</v>
      </c>
      <c r="F25" s="7">
        <v>8.8000000000000005E-3</v>
      </c>
      <c r="H25" s="7">
        <f t="shared" si="0"/>
        <v>-4.4000000000000003E-3</v>
      </c>
    </row>
    <row r="26" spans="1:8" x14ac:dyDescent="0.35">
      <c r="A26" t="s">
        <v>7</v>
      </c>
      <c r="B26" s="7">
        <v>7.2099999999999997E-2</v>
      </c>
      <c r="C26" s="7">
        <v>7.2099999999999997E-2</v>
      </c>
      <c r="E26" s="7">
        <v>3.49E-2</v>
      </c>
      <c r="F26" s="7">
        <v>3.4000000000000002E-2</v>
      </c>
      <c r="H26" s="7">
        <f t="shared" si="0"/>
        <v>3.7199999999999997E-2</v>
      </c>
    </row>
    <row r="27" spans="1:8" x14ac:dyDescent="0.35">
      <c r="A27" t="s">
        <v>35</v>
      </c>
      <c r="B27" s="7">
        <v>2.8E-3</v>
      </c>
      <c r="C27" s="7">
        <v>2.7000000000000001E-3</v>
      </c>
      <c r="E27" s="7">
        <v>4.0000000000000002E-4</v>
      </c>
      <c r="F27" s="7">
        <v>0</v>
      </c>
      <c r="H27" s="7">
        <f t="shared" si="0"/>
        <v>2.3999999999999998E-3</v>
      </c>
    </row>
    <row r="28" spans="1:8" x14ac:dyDescent="0.35">
      <c r="A28" t="s">
        <v>35</v>
      </c>
      <c r="B28" s="7">
        <v>6.7000000000000002E-3</v>
      </c>
      <c r="C28" s="7">
        <v>3.7000000000000002E-3</v>
      </c>
      <c r="E28" s="7">
        <v>2.8999999999999998E-3</v>
      </c>
      <c r="F28" s="7">
        <v>0</v>
      </c>
      <c r="H28" s="7">
        <f t="shared" si="0"/>
        <v>3.8000000000000004E-3</v>
      </c>
    </row>
    <row r="29" spans="1:8" x14ac:dyDescent="0.35">
      <c r="A29" t="s">
        <v>30</v>
      </c>
      <c r="B29" s="7">
        <v>2.2200000000000001E-2</v>
      </c>
      <c r="C29" s="7">
        <v>2.2000000000000001E-3</v>
      </c>
      <c r="E29" s="7">
        <v>2.2200000000000001E-2</v>
      </c>
      <c r="F29" s="7">
        <v>5.1999999999999998E-3</v>
      </c>
      <c r="H29" s="7">
        <f t="shared" si="0"/>
        <v>0</v>
      </c>
    </row>
    <row r="30" spans="1:8" x14ac:dyDescent="0.35">
      <c r="A30" t="s">
        <v>29</v>
      </c>
      <c r="B30" s="7">
        <v>5.0000000000000001E-4</v>
      </c>
      <c r="C30" s="7">
        <v>1E-4</v>
      </c>
      <c r="E30" s="7">
        <v>8.0000000000000004E-4</v>
      </c>
      <c r="F30" s="7">
        <v>0</v>
      </c>
      <c r="H30" s="7">
        <f t="shared" si="0"/>
        <v>-3.0000000000000003E-4</v>
      </c>
    </row>
    <row r="31" spans="1:8" x14ac:dyDescent="0.35">
      <c r="A31" t="s">
        <v>15</v>
      </c>
      <c r="B31" s="7">
        <v>2.06E-2</v>
      </c>
      <c r="C31" s="7">
        <v>1.34E-2</v>
      </c>
      <c r="E31" s="7">
        <v>2.0500000000000001E-2</v>
      </c>
      <c r="F31" s="7">
        <v>4.8999999999999998E-3</v>
      </c>
      <c r="H31" s="7">
        <f t="shared" si="0"/>
        <v>9.9999999999999395E-5</v>
      </c>
    </row>
    <row r="32" spans="1:8" x14ac:dyDescent="0.35">
      <c r="A32" t="s">
        <v>15</v>
      </c>
      <c r="B32" s="7">
        <v>8.3999999999999995E-3</v>
      </c>
      <c r="C32" s="7">
        <v>2.5000000000000001E-3</v>
      </c>
      <c r="E32" s="7">
        <v>5.7999999999999996E-3</v>
      </c>
      <c r="F32" s="7">
        <v>5.0000000000000001E-4</v>
      </c>
      <c r="H32" s="7">
        <f t="shared" si="0"/>
        <v>2.5999999999999999E-3</v>
      </c>
    </row>
  </sheetData>
  <mergeCells count="2">
    <mergeCell ref="B1:C1"/>
    <mergeCell ref="E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8267-62E0-47D4-A631-1B2BD977B869}">
  <dimension ref="A1:Q23"/>
  <sheetViews>
    <sheetView workbookViewId="0">
      <selection activeCell="O15" sqref="O15"/>
    </sheetView>
  </sheetViews>
  <sheetFormatPr defaultRowHeight="14.5" x14ac:dyDescent="0.35"/>
  <sheetData>
    <row r="1" spans="1:17" x14ac:dyDescent="0.35">
      <c r="A1" s="1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79</v>
      </c>
      <c r="G1" s="2" t="s">
        <v>80</v>
      </c>
      <c r="H1" s="3" t="s">
        <v>84</v>
      </c>
      <c r="I1" s="3" t="s">
        <v>93</v>
      </c>
      <c r="L1" s="1" t="s">
        <v>69</v>
      </c>
      <c r="M1" s="2" t="s">
        <v>70</v>
      </c>
      <c r="N1" s="2" t="s">
        <v>71</v>
      </c>
      <c r="O1" s="2" t="s">
        <v>73</v>
      </c>
      <c r="P1" s="2" t="s">
        <v>79</v>
      </c>
      <c r="Q1" s="3" t="s">
        <v>84</v>
      </c>
    </row>
    <row r="2" spans="1:17" x14ac:dyDescent="0.35">
      <c r="A2" t="s">
        <v>36</v>
      </c>
      <c r="B2">
        <v>3279</v>
      </c>
      <c r="C2">
        <v>1558</v>
      </c>
      <c r="D2">
        <v>2</v>
      </c>
      <c r="E2">
        <v>4</v>
      </c>
      <c r="F2" s="7">
        <v>2E-3</v>
      </c>
      <c r="G2" s="7">
        <v>2E-3</v>
      </c>
      <c r="H2">
        <v>77.97</v>
      </c>
      <c r="I2" s="9">
        <f t="shared" ref="I2:I3" si="0">H2/60</f>
        <v>1.2994999999999999</v>
      </c>
      <c r="L2">
        <v>1</v>
      </c>
      <c r="M2">
        <v>3279</v>
      </c>
      <c r="N2">
        <v>1558</v>
      </c>
      <c r="O2">
        <v>4</v>
      </c>
      <c r="P2" s="7">
        <v>2E-3</v>
      </c>
      <c r="Q2" s="10">
        <v>77.97</v>
      </c>
    </row>
    <row r="3" spans="1:17" x14ac:dyDescent="0.35">
      <c r="A3" t="s">
        <v>36</v>
      </c>
      <c r="B3">
        <v>3279</v>
      </c>
      <c r="C3">
        <v>1558</v>
      </c>
      <c r="D3">
        <v>2</v>
      </c>
      <c r="E3">
        <v>3</v>
      </c>
      <c r="F3" s="7">
        <v>1.2999999999999999E-3</v>
      </c>
      <c r="G3" s="7">
        <v>1.2999999999999999E-3</v>
      </c>
      <c r="H3">
        <v>26.58</v>
      </c>
      <c r="I3" s="9">
        <f t="shared" si="0"/>
        <v>0.44299999999999995</v>
      </c>
      <c r="L3">
        <f>L2+1</f>
        <v>2</v>
      </c>
      <c r="M3">
        <v>3279</v>
      </c>
      <c r="N3">
        <v>1558</v>
      </c>
      <c r="O3">
        <v>3</v>
      </c>
      <c r="P3" s="7">
        <v>1.2999999999999999E-3</v>
      </c>
      <c r="Q3" s="10">
        <v>26.58</v>
      </c>
    </row>
    <row r="4" spans="1:17" x14ac:dyDescent="0.35">
      <c r="A4" t="s">
        <v>37</v>
      </c>
      <c r="B4">
        <v>3810</v>
      </c>
      <c r="C4">
        <v>7</v>
      </c>
      <c r="D4">
        <v>2</v>
      </c>
      <c r="E4">
        <v>4</v>
      </c>
      <c r="F4" s="7">
        <v>1.46E-2</v>
      </c>
      <c r="G4" s="7">
        <v>0</v>
      </c>
      <c r="H4">
        <v>143.33000000000001</v>
      </c>
      <c r="I4" s="9">
        <f t="shared" ref="I4:I23" si="1">H4/60</f>
        <v>2.3888333333333334</v>
      </c>
      <c r="L4">
        <f t="shared" ref="L4:L11" si="2">L3+1</f>
        <v>3</v>
      </c>
      <c r="M4">
        <v>3810</v>
      </c>
      <c r="N4">
        <v>7</v>
      </c>
      <c r="O4">
        <v>4</v>
      </c>
      <c r="P4" s="7">
        <v>1.46E-2</v>
      </c>
      <c r="Q4" s="10">
        <v>143.33000000000001</v>
      </c>
    </row>
    <row r="5" spans="1:17" x14ac:dyDescent="0.35">
      <c r="A5" t="s">
        <v>37</v>
      </c>
      <c r="B5">
        <v>3810</v>
      </c>
      <c r="C5">
        <v>7</v>
      </c>
      <c r="D5">
        <v>2</v>
      </c>
      <c r="E5">
        <v>5</v>
      </c>
      <c r="F5" s="7">
        <v>1.37E-2</v>
      </c>
      <c r="G5" s="7">
        <v>5.0000000000000001E-4</v>
      </c>
      <c r="H5">
        <v>90.52</v>
      </c>
      <c r="I5" s="9">
        <f t="shared" si="1"/>
        <v>1.5086666666666666</v>
      </c>
      <c r="L5">
        <f t="shared" si="2"/>
        <v>4</v>
      </c>
      <c r="M5">
        <v>3810</v>
      </c>
      <c r="N5">
        <v>7</v>
      </c>
      <c r="O5">
        <v>6</v>
      </c>
      <c r="P5" s="7">
        <v>1.95E-2</v>
      </c>
      <c r="Q5" s="10">
        <v>55.85</v>
      </c>
    </row>
    <row r="6" spans="1:17" x14ac:dyDescent="0.35">
      <c r="A6" t="s">
        <v>37</v>
      </c>
      <c r="B6">
        <v>3810</v>
      </c>
      <c r="C6">
        <v>7</v>
      </c>
      <c r="D6">
        <v>2</v>
      </c>
      <c r="E6">
        <v>6</v>
      </c>
      <c r="F6" s="7">
        <v>1.95E-2</v>
      </c>
      <c r="G6" s="7">
        <v>0</v>
      </c>
      <c r="H6">
        <v>55.85</v>
      </c>
      <c r="I6" s="9">
        <f t="shared" si="1"/>
        <v>0.9308333333333334</v>
      </c>
      <c r="L6">
        <f t="shared" si="2"/>
        <v>5</v>
      </c>
      <c r="M6">
        <v>7050</v>
      </c>
      <c r="N6">
        <v>13</v>
      </c>
      <c r="O6">
        <v>5</v>
      </c>
      <c r="P6" s="7">
        <v>3.04E-2</v>
      </c>
      <c r="Q6" s="10">
        <v>638</v>
      </c>
    </row>
    <row r="7" spans="1:17" x14ac:dyDescent="0.35">
      <c r="A7" t="s">
        <v>38</v>
      </c>
      <c r="B7">
        <v>4177</v>
      </c>
      <c r="C7">
        <v>10</v>
      </c>
      <c r="D7">
        <v>3</v>
      </c>
      <c r="E7">
        <v>4</v>
      </c>
      <c r="F7" s="7">
        <v>8.2100000000000006E-2</v>
      </c>
      <c r="G7" s="7">
        <v>4.7100000000000003E-2</v>
      </c>
      <c r="H7">
        <v>228.1</v>
      </c>
      <c r="I7" s="9">
        <f t="shared" si="1"/>
        <v>3.8016666666666667</v>
      </c>
      <c r="L7">
        <f t="shared" si="2"/>
        <v>6</v>
      </c>
      <c r="M7">
        <v>7050</v>
      </c>
      <c r="N7">
        <v>13</v>
      </c>
      <c r="O7">
        <v>10</v>
      </c>
      <c r="P7" s="7">
        <v>4.2200000000000001E-2</v>
      </c>
      <c r="Q7" s="10">
        <v>486.07</v>
      </c>
    </row>
    <row r="8" spans="1:17" x14ac:dyDescent="0.35">
      <c r="A8" t="s">
        <v>38</v>
      </c>
      <c r="B8">
        <v>4177</v>
      </c>
      <c r="C8">
        <v>10</v>
      </c>
      <c r="D8">
        <v>3</v>
      </c>
      <c r="E8">
        <v>6</v>
      </c>
      <c r="F8" s="7">
        <v>9.9599999999999994E-2</v>
      </c>
      <c r="G8" s="7">
        <v>7.5999999999999998E-2</v>
      </c>
      <c r="H8">
        <v>32.270000000000003</v>
      </c>
      <c r="I8" s="9">
        <f t="shared" si="1"/>
        <v>0.53783333333333339</v>
      </c>
      <c r="L8">
        <f t="shared" si="2"/>
        <v>7</v>
      </c>
      <c r="M8">
        <v>7195</v>
      </c>
      <c r="N8">
        <v>22</v>
      </c>
      <c r="O8">
        <v>4</v>
      </c>
      <c r="P8" s="7">
        <v>0.03</v>
      </c>
      <c r="Q8" s="10">
        <v>2394.02</v>
      </c>
    </row>
    <row r="9" spans="1:17" x14ac:dyDescent="0.35">
      <c r="A9" t="s">
        <v>38</v>
      </c>
      <c r="B9">
        <v>4177</v>
      </c>
      <c r="C9">
        <v>10</v>
      </c>
      <c r="D9">
        <v>3</v>
      </c>
      <c r="E9">
        <v>8</v>
      </c>
      <c r="F9" s="7">
        <v>8.4599999999999995E-2</v>
      </c>
      <c r="G9" s="7">
        <v>6.2100000000000002E-2</v>
      </c>
      <c r="H9">
        <v>7.8</v>
      </c>
      <c r="I9" s="9">
        <f t="shared" si="1"/>
        <v>0.13</v>
      </c>
      <c r="L9">
        <f t="shared" si="2"/>
        <v>8</v>
      </c>
      <c r="M9">
        <v>7195</v>
      </c>
      <c r="N9">
        <v>22</v>
      </c>
      <c r="O9">
        <v>10</v>
      </c>
      <c r="P9" s="7">
        <v>2.9000000000000001E-2</v>
      </c>
      <c r="Q9" s="10">
        <v>236.23</v>
      </c>
    </row>
    <row r="10" spans="1:17" x14ac:dyDescent="0.35">
      <c r="A10" t="s">
        <v>87</v>
      </c>
      <c r="B10">
        <v>7050</v>
      </c>
      <c r="C10">
        <v>13</v>
      </c>
      <c r="D10">
        <v>3</v>
      </c>
      <c r="E10">
        <v>5</v>
      </c>
      <c r="F10" s="7">
        <v>3.04E-2</v>
      </c>
      <c r="G10" s="7">
        <v>6.7999999999999996E-3</v>
      </c>
      <c r="H10">
        <v>638</v>
      </c>
      <c r="I10" s="9">
        <f t="shared" si="1"/>
        <v>10.633333333333333</v>
      </c>
      <c r="L10">
        <f t="shared" si="2"/>
        <v>9</v>
      </c>
      <c r="M10">
        <v>10000</v>
      </c>
      <c r="N10">
        <v>12</v>
      </c>
      <c r="O10">
        <v>6</v>
      </c>
      <c r="P10" s="7">
        <v>3.0499999999999999E-2</v>
      </c>
      <c r="Q10" s="10">
        <v>461.3</v>
      </c>
    </row>
    <row r="11" spans="1:17" x14ac:dyDescent="0.35">
      <c r="A11" t="s">
        <v>87</v>
      </c>
      <c r="B11">
        <v>7050</v>
      </c>
      <c r="C11">
        <v>13</v>
      </c>
      <c r="D11">
        <v>3</v>
      </c>
      <c r="E11">
        <v>6</v>
      </c>
      <c r="F11" s="7">
        <v>2.4799999999999999E-2</v>
      </c>
      <c r="G11" s="7">
        <v>6.3E-3</v>
      </c>
      <c r="H11">
        <v>964.08</v>
      </c>
      <c r="I11" s="9">
        <f t="shared" si="1"/>
        <v>16.068000000000001</v>
      </c>
      <c r="L11">
        <f t="shared" si="2"/>
        <v>10</v>
      </c>
      <c r="M11">
        <v>10000</v>
      </c>
      <c r="N11">
        <v>12</v>
      </c>
      <c r="O11">
        <v>10</v>
      </c>
      <c r="P11" s="7">
        <v>3.1800000000000002E-2</v>
      </c>
      <c r="Q11" s="10">
        <v>134.93</v>
      </c>
    </row>
    <row r="12" spans="1:17" x14ac:dyDescent="0.35">
      <c r="A12" t="s">
        <v>87</v>
      </c>
      <c r="B12">
        <v>7050</v>
      </c>
      <c r="C12">
        <v>13</v>
      </c>
      <c r="D12">
        <v>3</v>
      </c>
      <c r="E12">
        <v>8</v>
      </c>
      <c r="F12" s="7">
        <v>3.9E-2</v>
      </c>
      <c r="G12" s="7">
        <v>2.1000000000000001E-2</v>
      </c>
      <c r="H12">
        <v>341.7</v>
      </c>
      <c r="I12" s="9">
        <f t="shared" si="1"/>
        <v>5.6949999999999994</v>
      </c>
    </row>
    <row r="13" spans="1:17" x14ac:dyDescent="0.35">
      <c r="A13" t="s">
        <v>87</v>
      </c>
      <c r="B13">
        <v>7050</v>
      </c>
      <c r="C13">
        <v>13</v>
      </c>
      <c r="D13">
        <v>3</v>
      </c>
      <c r="E13">
        <v>9</v>
      </c>
      <c r="F13" s="7">
        <v>3.5499999999999997E-2</v>
      </c>
      <c r="G13" s="7">
        <v>1.9099999999999999E-2</v>
      </c>
      <c r="H13">
        <v>141.02000000000001</v>
      </c>
      <c r="I13" s="9">
        <f t="shared" si="1"/>
        <v>2.3503333333333334</v>
      </c>
    </row>
    <row r="14" spans="1:17" x14ac:dyDescent="0.35">
      <c r="A14" t="s">
        <v>87</v>
      </c>
      <c r="B14">
        <v>7050</v>
      </c>
      <c r="C14">
        <v>13</v>
      </c>
      <c r="D14">
        <v>3</v>
      </c>
      <c r="E14">
        <v>10</v>
      </c>
      <c r="F14" s="7">
        <v>4.2200000000000001E-2</v>
      </c>
      <c r="G14" s="7">
        <v>2.3800000000000002E-2</v>
      </c>
      <c r="H14">
        <v>486.07</v>
      </c>
      <c r="I14" s="9">
        <f t="shared" si="1"/>
        <v>8.101166666666666</v>
      </c>
    </row>
    <row r="15" spans="1:17" x14ac:dyDescent="0.35">
      <c r="A15" t="s">
        <v>87</v>
      </c>
      <c r="B15">
        <v>7050</v>
      </c>
      <c r="C15">
        <v>13</v>
      </c>
      <c r="D15">
        <v>3</v>
      </c>
      <c r="E15">
        <v>11</v>
      </c>
      <c r="F15" s="7">
        <v>4.9200000000000001E-2</v>
      </c>
      <c r="G15" s="7">
        <v>2.9700000000000001E-2</v>
      </c>
      <c r="H15">
        <v>591.22</v>
      </c>
      <c r="I15" s="9">
        <f t="shared" si="1"/>
        <v>9.8536666666666672</v>
      </c>
    </row>
    <row r="16" spans="1:17" x14ac:dyDescent="0.35">
      <c r="A16" t="s">
        <v>87</v>
      </c>
      <c r="B16">
        <v>7050</v>
      </c>
      <c r="C16">
        <v>13</v>
      </c>
      <c r="D16">
        <v>3</v>
      </c>
      <c r="E16">
        <v>12</v>
      </c>
      <c r="F16" s="7">
        <v>4.58E-2</v>
      </c>
      <c r="G16" s="7">
        <v>2.75E-2</v>
      </c>
      <c r="H16">
        <v>140.6</v>
      </c>
      <c r="I16" s="9">
        <f t="shared" si="1"/>
        <v>2.3433333333333333</v>
      </c>
    </row>
    <row r="17" spans="1:9" x14ac:dyDescent="0.35">
      <c r="A17" t="s">
        <v>88</v>
      </c>
      <c r="B17">
        <v>7195</v>
      </c>
      <c r="C17">
        <v>22</v>
      </c>
      <c r="D17">
        <v>4</v>
      </c>
      <c r="E17">
        <v>4</v>
      </c>
      <c r="F17" s="7">
        <v>0.03</v>
      </c>
      <c r="G17" s="7">
        <v>-1.5E-3</v>
      </c>
      <c r="H17">
        <v>2394.02</v>
      </c>
      <c r="I17" s="9">
        <f t="shared" si="1"/>
        <v>39.900333333333336</v>
      </c>
    </row>
    <row r="18" spans="1:9" x14ac:dyDescent="0.35">
      <c r="A18" t="s">
        <v>88</v>
      </c>
      <c r="B18">
        <v>7195</v>
      </c>
      <c r="C18">
        <v>22</v>
      </c>
      <c r="D18">
        <v>4</v>
      </c>
      <c r="E18">
        <v>6</v>
      </c>
      <c r="F18" s="7">
        <v>2.86E-2</v>
      </c>
      <c r="G18" s="7">
        <v>-1.2999999999999999E-3</v>
      </c>
      <c r="H18">
        <v>594.27</v>
      </c>
      <c r="I18" s="9">
        <f t="shared" si="1"/>
        <v>9.9045000000000005</v>
      </c>
    </row>
    <row r="19" spans="1:9" x14ac:dyDescent="0.35">
      <c r="A19" t="s">
        <v>88</v>
      </c>
      <c r="B19">
        <v>7195</v>
      </c>
      <c r="C19">
        <v>22</v>
      </c>
      <c r="D19">
        <v>4</v>
      </c>
      <c r="E19">
        <v>8</v>
      </c>
      <c r="F19" s="7">
        <v>2.7900000000000001E-2</v>
      </c>
      <c r="G19" s="7">
        <v>8.0000000000000004E-4</v>
      </c>
      <c r="H19">
        <v>501.93</v>
      </c>
      <c r="I19" s="9">
        <f t="shared" si="1"/>
        <v>8.3655000000000008</v>
      </c>
    </row>
    <row r="20" spans="1:9" x14ac:dyDescent="0.35">
      <c r="A20" t="s">
        <v>88</v>
      </c>
      <c r="B20">
        <v>7195</v>
      </c>
      <c r="C20">
        <v>22</v>
      </c>
      <c r="D20">
        <v>4</v>
      </c>
      <c r="E20">
        <v>10</v>
      </c>
      <c r="F20" s="7">
        <v>2.9000000000000001E-2</v>
      </c>
      <c r="G20" s="7">
        <v>3.0000000000000001E-3</v>
      </c>
      <c r="H20">
        <v>236.23</v>
      </c>
      <c r="I20" s="9">
        <f t="shared" si="1"/>
        <v>3.9371666666666667</v>
      </c>
    </row>
    <row r="21" spans="1:9" x14ac:dyDescent="0.35">
      <c r="A21" t="s">
        <v>86</v>
      </c>
      <c r="B21">
        <v>10000</v>
      </c>
      <c r="C21">
        <v>12</v>
      </c>
      <c r="D21">
        <v>3</v>
      </c>
      <c r="E21">
        <v>6</v>
      </c>
      <c r="F21" s="7">
        <v>3.0499999999999999E-2</v>
      </c>
      <c r="G21" s="7">
        <v>5.5999999999999999E-3</v>
      </c>
      <c r="H21">
        <v>461.3</v>
      </c>
      <c r="I21" s="9">
        <f t="shared" si="1"/>
        <v>7.6883333333333335</v>
      </c>
    </row>
    <row r="22" spans="1:9" x14ac:dyDescent="0.35">
      <c r="A22" t="s">
        <v>86</v>
      </c>
      <c r="B22">
        <v>10000</v>
      </c>
      <c r="C22">
        <v>12</v>
      </c>
      <c r="D22">
        <v>3</v>
      </c>
      <c r="E22">
        <v>8</v>
      </c>
      <c r="F22" s="7">
        <v>3.1E-2</v>
      </c>
      <c r="G22" s="7">
        <v>5.1999999999999998E-3</v>
      </c>
      <c r="H22">
        <v>217.02</v>
      </c>
      <c r="I22" s="9">
        <f t="shared" si="1"/>
        <v>3.617</v>
      </c>
    </row>
    <row r="23" spans="1:9" x14ac:dyDescent="0.35">
      <c r="A23" t="s">
        <v>86</v>
      </c>
      <c r="B23">
        <v>10000</v>
      </c>
      <c r="C23">
        <v>12</v>
      </c>
      <c r="D23">
        <v>3</v>
      </c>
      <c r="E23">
        <v>10</v>
      </c>
      <c r="F23" s="7">
        <v>3.1800000000000002E-2</v>
      </c>
      <c r="G23" s="7">
        <v>5.8999999999999999E-3</v>
      </c>
      <c r="H23">
        <v>134.93</v>
      </c>
      <c r="I23" s="9">
        <f t="shared" si="1"/>
        <v>2.2488333333333332</v>
      </c>
    </row>
  </sheetData>
  <autoFilter ref="A1:I21" xr:uid="{72DC8267-62E0-47D4-A631-1B2BD977B869}">
    <sortState xmlns:xlrd2="http://schemas.microsoft.com/office/spreadsheetml/2017/richdata2" ref="A2:I23">
      <sortCondition ref="B1:B21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3030F5-7EF3-4402-9C74-B706508876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Instances sos</vt:lpstr>
      <vt:lpstr>List</vt:lpstr>
      <vt:lpstr>test_SUMMARY</vt:lpstr>
      <vt:lpstr>Sheet1</vt:lpstr>
      <vt:lpstr>Results_4</vt:lpstr>
      <vt:lpstr>New Res</vt:lpstr>
      <vt:lpstr>NewModelComb</vt:lpstr>
      <vt:lpstr>Confronto</vt:lpstr>
      <vt:lpstr>Poster_Table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Livia Croella</dc:creator>
  <cp:lastModifiedBy>Anna Livia Croella</cp:lastModifiedBy>
  <dcterms:created xsi:type="dcterms:W3CDTF">2015-06-05T18:17:20Z</dcterms:created>
  <dcterms:modified xsi:type="dcterms:W3CDTF">2024-09-23T09:55:16Z</dcterms:modified>
</cp:coreProperties>
</file>