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\Desktop\WTC wykresy\"/>
    </mc:Choice>
  </mc:AlternateContent>
  <xr:revisionPtr revIDLastSave="0" documentId="13_ncr:1_{C65E4E16-4A9F-4C1B-A047-913C838D82F6}" xr6:coauthVersionLast="47" xr6:coauthVersionMax="47" xr10:uidLastSave="{00000000-0000-0000-0000-000000000000}"/>
  <bookViews>
    <workbookView xWindow="-120" yWindow="-120" windowWidth="29040" windowHeight="15840" activeTab="1" xr2:uid="{1E280C50-25B6-4A10-AC48-D689C874E507}"/>
  </bookViews>
  <sheets>
    <sheet name="Cadence" sheetId="1" r:id="rId1"/>
    <sheet name="Epis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G22" i="2" s="1"/>
  <c r="C22" i="2"/>
  <c r="F22" i="2" s="1"/>
  <c r="D21" i="2"/>
  <c r="C21" i="2"/>
  <c r="F21" i="2" s="1"/>
  <c r="G21" i="2"/>
  <c r="G20" i="2"/>
  <c r="F20" i="2"/>
  <c r="E20" i="2"/>
  <c r="G19" i="2"/>
  <c r="H19" i="2" s="1"/>
  <c r="F19" i="2"/>
  <c r="E19" i="2"/>
  <c r="G30" i="2"/>
  <c r="F30" i="2"/>
  <c r="E30" i="2"/>
  <c r="G29" i="2"/>
  <c r="H29" i="2" s="1"/>
  <c r="F29" i="2"/>
  <c r="E29" i="2"/>
  <c r="G28" i="2"/>
  <c r="F28" i="2"/>
  <c r="E28" i="2"/>
  <c r="G27" i="2"/>
  <c r="H27" i="2" s="1"/>
  <c r="F27" i="2"/>
  <c r="E27" i="2"/>
  <c r="G26" i="2"/>
  <c r="F26" i="2"/>
  <c r="E26" i="2"/>
  <c r="G25" i="2"/>
  <c r="H25" i="2" s="1"/>
  <c r="F25" i="2"/>
  <c r="E25" i="2"/>
  <c r="G24" i="2"/>
  <c r="F24" i="2"/>
  <c r="E24" i="2"/>
  <c r="G23" i="2"/>
  <c r="H23" i="2" s="1"/>
  <c r="F23" i="2"/>
  <c r="E23" i="2"/>
  <c r="G8" i="2"/>
  <c r="H8" i="2" s="1"/>
  <c r="G9" i="2"/>
  <c r="G10" i="2"/>
  <c r="G11" i="2"/>
  <c r="G12" i="2"/>
  <c r="H12" i="2"/>
  <c r="G13" i="2"/>
  <c r="G14" i="2"/>
  <c r="G15" i="2"/>
  <c r="H15" i="2" s="1"/>
  <c r="G16" i="2"/>
  <c r="G17" i="2"/>
  <c r="G18" i="2"/>
  <c r="F8" i="2"/>
  <c r="F9" i="2"/>
  <c r="F10" i="2"/>
  <c r="H10" i="2" s="1"/>
  <c r="F11" i="2"/>
  <c r="F12" i="2"/>
  <c r="F13" i="2"/>
  <c r="F14" i="2"/>
  <c r="F15" i="2"/>
  <c r="F16" i="2"/>
  <c r="H16" i="2" s="1"/>
  <c r="F17" i="2"/>
  <c r="F18" i="2"/>
  <c r="H18" i="2" s="1"/>
  <c r="E8" i="2"/>
  <c r="E9" i="2"/>
  <c r="E10" i="2"/>
  <c r="E11" i="2"/>
  <c r="E12" i="2"/>
  <c r="E13" i="2"/>
  <c r="E14" i="2"/>
  <c r="E15" i="2"/>
  <c r="E16" i="2"/>
  <c r="E17" i="2"/>
  <c r="E18" i="2"/>
  <c r="F3" i="2"/>
  <c r="G3" i="2"/>
  <c r="H3" i="2" s="1"/>
  <c r="F4" i="2"/>
  <c r="G4" i="2"/>
  <c r="H4" i="2" s="1"/>
  <c r="F5" i="2"/>
  <c r="G5" i="2"/>
  <c r="F6" i="2"/>
  <c r="G6" i="2"/>
  <c r="F7" i="2"/>
  <c r="G7" i="2"/>
  <c r="H7" i="2" s="1"/>
  <c r="G2" i="2"/>
  <c r="F2" i="2"/>
  <c r="E3" i="2"/>
  <c r="E4" i="2"/>
  <c r="E5" i="2"/>
  <c r="E6" i="2"/>
  <c r="E7" i="2"/>
  <c r="E2" i="2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B5" i="1"/>
  <c r="B4" i="1"/>
  <c r="H26" i="2" l="1"/>
  <c r="H13" i="2"/>
  <c r="H5" i="2"/>
  <c r="H24" i="2"/>
  <c r="H2" i="2"/>
  <c r="H30" i="2"/>
  <c r="H6" i="2"/>
  <c r="H14" i="2"/>
  <c r="H17" i="2"/>
  <c r="H11" i="2"/>
  <c r="H28" i="2"/>
  <c r="E22" i="2"/>
  <c r="H22" i="2"/>
  <c r="E21" i="2"/>
  <c r="H21" i="2"/>
  <c r="H20" i="2"/>
  <c r="H9" i="2"/>
  <c r="C4" i="1"/>
  <c r="C5" i="1"/>
  <c r="C6" i="1"/>
  <c r="C3" i="1"/>
  <c r="C2" i="1"/>
</calcChain>
</file>

<file path=xl/sharedStrings.xml><?xml version="1.0" encoding="utf-8"?>
<sst xmlns="http://schemas.openxmlformats.org/spreadsheetml/2006/main" count="58" uniqueCount="23">
  <si>
    <t>Cadence</t>
  </si>
  <si>
    <t>Fugue</t>
  </si>
  <si>
    <t>Cadence-Bar</t>
  </si>
  <si>
    <t>Episodes-Start</t>
  </si>
  <si>
    <t>Episodes-End</t>
  </si>
  <si>
    <t>Episodes-Bar-Start</t>
  </si>
  <si>
    <t>Episodes-Bar-End</t>
  </si>
  <si>
    <t>Duration</t>
  </si>
  <si>
    <t>Duration-Bar</t>
  </si>
  <si>
    <t>Cadence Decription</t>
  </si>
  <si>
    <t>PAC</t>
  </si>
  <si>
    <t>rIAC</t>
  </si>
  <si>
    <t xml:space="preserve"> rIAC</t>
  </si>
  <si>
    <t xml:space="preserve"> PAC</t>
  </si>
  <si>
    <t>Episode Name</t>
  </si>
  <si>
    <t>Z1</t>
  </si>
  <si>
    <t>Z2</t>
  </si>
  <si>
    <t>Z3</t>
  </si>
  <si>
    <t>Z4</t>
  </si>
  <si>
    <t>Z5</t>
  </si>
  <si>
    <t>Z6</t>
  </si>
  <si>
    <t>Z7</t>
  </si>
  <si>
    <t>Z8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</si>
</sst>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6439-49F1-4280-8AD7-8B7EFEAFA271}">
  <dimension ref="A1:D18"/>
  <sheetViews>
    <sheetView zoomScale="115" zoomScaleNormal="115" workbookViewId="0">
      <selection activeCell="D8" sqref="D8"/>
    </sheetView>
  </sheetViews>
  <sheetFormatPr defaultRowHeight="15" x14ac:dyDescent="0.25"/>
  <cols>
    <col min="2" max="3" width="13.85546875" customWidth="1"/>
    <col min="4" max="4" width="18.5703125" bestFit="1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9</v>
      </c>
    </row>
    <row r="2" spans="1:4" x14ac:dyDescent="0.25">
      <c r="A2">
        <v>846</v>
      </c>
      <c r="B2" s="2">
        <v>208</v>
      </c>
      <c r="C2" s="2">
        <f>B2/16+1</f>
        <v>14</v>
      </c>
      <c r="D2" t="s">
        <v>10</v>
      </c>
    </row>
    <row r="3" spans="1:4" x14ac:dyDescent="0.25">
      <c r="A3">
        <v>846</v>
      </c>
      <c r="B3">
        <v>368</v>
      </c>
      <c r="C3" s="2">
        <f t="shared" ref="C3:C7" si="0">B3/16+1</f>
        <v>24</v>
      </c>
      <c r="D3" t="s">
        <v>10</v>
      </c>
    </row>
    <row r="4" spans="1:4" x14ac:dyDescent="0.25">
      <c r="A4">
        <v>847</v>
      </c>
      <c r="B4">
        <f>114*4</f>
        <v>456</v>
      </c>
      <c r="C4" s="2">
        <f t="shared" si="0"/>
        <v>29.5</v>
      </c>
      <c r="D4" t="s">
        <v>10</v>
      </c>
    </row>
    <row r="5" spans="1:4" x14ac:dyDescent="0.25">
      <c r="A5">
        <v>848</v>
      </c>
      <c r="B5">
        <f>44*4</f>
        <v>176</v>
      </c>
      <c r="C5" s="2">
        <f t="shared" si="0"/>
        <v>12</v>
      </c>
      <c r="D5" t="s">
        <v>10</v>
      </c>
    </row>
    <row r="6" spans="1:4" x14ac:dyDescent="0.25">
      <c r="A6">
        <v>848</v>
      </c>
      <c r="B6">
        <f>52*4</f>
        <v>208</v>
      </c>
      <c r="C6" s="2">
        <f t="shared" si="0"/>
        <v>14</v>
      </c>
      <c r="D6" t="s">
        <v>11</v>
      </c>
    </row>
    <row r="7" spans="1:4" x14ac:dyDescent="0.25">
      <c r="A7">
        <v>848</v>
      </c>
      <c r="B7">
        <f>180*4</f>
        <v>720</v>
      </c>
      <c r="C7" s="2">
        <f t="shared" si="0"/>
        <v>46</v>
      </c>
      <c r="D7" t="s">
        <v>11</v>
      </c>
    </row>
    <row r="8" spans="1:4" x14ac:dyDescent="0.25">
      <c r="A8">
        <v>849</v>
      </c>
      <c r="B8">
        <f>84*4</f>
        <v>336</v>
      </c>
      <c r="C8" s="2">
        <f t="shared" ref="C8:C9" si="1">B8/16+1</f>
        <v>22</v>
      </c>
      <c r="D8" t="s">
        <v>11</v>
      </c>
    </row>
    <row r="9" spans="1:4" x14ac:dyDescent="0.25">
      <c r="A9">
        <v>849</v>
      </c>
      <c r="B9">
        <f>136*4</f>
        <v>544</v>
      </c>
      <c r="C9" s="2">
        <f t="shared" si="1"/>
        <v>35</v>
      </c>
      <c r="D9" t="s">
        <v>10</v>
      </c>
    </row>
    <row r="10" spans="1:4" x14ac:dyDescent="0.25">
      <c r="A10">
        <v>849</v>
      </c>
      <c r="B10">
        <f>444*4</f>
        <v>1776</v>
      </c>
      <c r="C10" s="2">
        <f>B10/16+1</f>
        <v>112</v>
      </c>
      <c r="D10" t="s">
        <v>10</v>
      </c>
    </row>
    <row r="11" spans="1:4" x14ac:dyDescent="0.25">
      <c r="A11">
        <v>850</v>
      </c>
      <c r="B11">
        <f>8*4</f>
        <v>32</v>
      </c>
      <c r="C11" s="2">
        <f>B11/16+1</f>
        <v>3</v>
      </c>
      <c r="D11" t="s">
        <v>11</v>
      </c>
    </row>
    <row r="12" spans="1:4" x14ac:dyDescent="0.25">
      <c r="A12">
        <v>850</v>
      </c>
      <c r="B12">
        <f>20*4</f>
        <v>80</v>
      </c>
      <c r="C12" s="2">
        <f t="shared" ref="C12:C16" si="2">B12/16+1</f>
        <v>6</v>
      </c>
      <c r="D12" t="s">
        <v>11</v>
      </c>
    </row>
    <row r="13" spans="1:4" x14ac:dyDescent="0.25">
      <c r="A13">
        <v>850</v>
      </c>
      <c r="B13">
        <f>32*4</f>
        <v>128</v>
      </c>
      <c r="C13" s="2">
        <f t="shared" si="2"/>
        <v>9</v>
      </c>
      <c r="D13" t="s">
        <v>12</v>
      </c>
    </row>
    <row r="14" spans="1:4" x14ac:dyDescent="0.25">
      <c r="A14">
        <v>850</v>
      </c>
      <c r="B14">
        <f>64*4</f>
        <v>256</v>
      </c>
      <c r="C14" s="2">
        <f t="shared" si="2"/>
        <v>17</v>
      </c>
      <c r="D14" t="s">
        <v>13</v>
      </c>
    </row>
    <row r="15" spans="1:4" x14ac:dyDescent="0.25">
      <c r="A15">
        <v>850</v>
      </c>
      <c r="B15">
        <f>88*4</f>
        <v>352</v>
      </c>
      <c r="C15" s="2">
        <f t="shared" si="2"/>
        <v>23</v>
      </c>
      <c r="D15" t="s">
        <v>10</v>
      </c>
    </row>
    <row r="16" spans="1:4" x14ac:dyDescent="0.25">
      <c r="A16">
        <v>850</v>
      </c>
      <c r="B16">
        <f>104*4</f>
        <v>416</v>
      </c>
      <c r="C16" s="2">
        <f t="shared" si="2"/>
        <v>27</v>
      </c>
      <c r="D16" t="s">
        <v>10</v>
      </c>
    </row>
    <row r="17" spans="1:4" x14ac:dyDescent="0.25">
      <c r="A17">
        <v>851</v>
      </c>
      <c r="B17" s="3">
        <f>60*4</f>
        <v>240</v>
      </c>
      <c r="C17" s="2">
        <f>B17/12+1</f>
        <v>21</v>
      </c>
      <c r="D17" t="s">
        <v>10</v>
      </c>
    </row>
    <row r="18" spans="1:4" x14ac:dyDescent="0.25">
      <c r="A18">
        <v>851</v>
      </c>
      <c r="B18" s="3">
        <f>126*4</f>
        <v>504</v>
      </c>
      <c r="C18" s="2">
        <f>B18/12+1</f>
        <v>43</v>
      </c>
      <c r="D18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5E42-7A87-494C-8677-222FA8FF2900}">
  <dimension ref="A1:H30"/>
  <sheetViews>
    <sheetView tabSelected="1" workbookViewId="0">
      <selection activeCell="D23" sqref="D23"/>
    </sheetView>
  </sheetViews>
  <sheetFormatPr defaultRowHeight="15" x14ac:dyDescent="0.25"/>
  <cols>
    <col min="1" max="2" width="15.42578125" customWidth="1"/>
    <col min="3" max="3" width="13.7109375" customWidth="1"/>
    <col min="4" max="4" width="12.85546875" bestFit="1" customWidth="1"/>
    <col min="6" max="6" width="17.5703125" bestFit="1" customWidth="1"/>
    <col min="7" max="7" width="16.5703125" bestFit="1" customWidth="1"/>
    <col min="8" max="8" width="12.28515625" bestFit="1" customWidth="1"/>
  </cols>
  <sheetData>
    <row r="1" spans="1:8" x14ac:dyDescent="0.25">
      <c r="A1" s="1" t="s">
        <v>1</v>
      </c>
      <c r="B1" s="1" t="s">
        <v>14</v>
      </c>
      <c r="C1" s="1" t="s">
        <v>3</v>
      </c>
      <c r="D1" s="1" t="s">
        <v>4</v>
      </c>
      <c r="E1" s="1" t="s">
        <v>7</v>
      </c>
      <c r="F1" s="1" t="s">
        <v>5</v>
      </c>
      <c r="G1" s="1" t="s">
        <v>6</v>
      </c>
      <c r="H1" s="1" t="s">
        <v>8</v>
      </c>
    </row>
    <row r="2" spans="1:8" x14ac:dyDescent="0.25">
      <c r="A2">
        <v>847</v>
      </c>
      <c r="B2" t="s">
        <v>15</v>
      </c>
      <c r="C2">
        <v>65</v>
      </c>
      <c r="D2">
        <v>97</v>
      </c>
      <c r="E2">
        <f>D2-C2</f>
        <v>32</v>
      </c>
      <c r="F2" s="2">
        <f>C2/16+1</f>
        <v>5.0625</v>
      </c>
      <c r="G2" s="2">
        <f>D2/16+1</f>
        <v>7.0625</v>
      </c>
      <c r="H2" s="2">
        <f>G2-F2</f>
        <v>2</v>
      </c>
    </row>
    <row r="3" spans="1:8" x14ac:dyDescent="0.25">
      <c r="A3">
        <v>847</v>
      </c>
      <c r="B3" t="s">
        <v>16</v>
      </c>
      <c r="C3">
        <v>129</v>
      </c>
      <c r="D3">
        <v>162</v>
      </c>
      <c r="E3">
        <f t="shared" ref="E3:E18" si="0">D3-C3</f>
        <v>33</v>
      </c>
      <c r="F3" s="2">
        <f t="shared" ref="F3:F18" si="1">C3/16+1</f>
        <v>9.0625</v>
      </c>
      <c r="G3" s="2">
        <f t="shared" ref="G3:G7" si="2">D3/16+1</f>
        <v>11.125</v>
      </c>
      <c r="H3" s="2">
        <f t="shared" ref="H3:H7" si="3">G3-F3</f>
        <v>2.0625</v>
      </c>
    </row>
    <row r="4" spans="1:8" x14ac:dyDescent="0.25">
      <c r="A4">
        <v>847</v>
      </c>
      <c r="B4" t="s">
        <v>17</v>
      </c>
      <c r="C4">
        <v>193</v>
      </c>
      <c r="D4">
        <v>226</v>
      </c>
      <c r="E4">
        <f t="shared" si="0"/>
        <v>33</v>
      </c>
      <c r="F4" s="2">
        <f t="shared" si="1"/>
        <v>13.0625</v>
      </c>
      <c r="G4" s="2">
        <f t="shared" si="2"/>
        <v>15.125</v>
      </c>
      <c r="H4" s="2">
        <f t="shared" si="3"/>
        <v>2.0625</v>
      </c>
    </row>
    <row r="5" spans="1:8" x14ac:dyDescent="0.25">
      <c r="A5">
        <v>847</v>
      </c>
      <c r="B5" t="s">
        <v>18</v>
      </c>
      <c r="C5">
        <v>256</v>
      </c>
      <c r="D5">
        <v>304</v>
      </c>
      <c r="E5">
        <f t="shared" si="0"/>
        <v>48</v>
      </c>
      <c r="F5" s="2">
        <f t="shared" si="1"/>
        <v>17</v>
      </c>
      <c r="G5" s="2">
        <f t="shared" si="2"/>
        <v>20</v>
      </c>
      <c r="H5" s="2">
        <f t="shared" si="3"/>
        <v>3</v>
      </c>
    </row>
    <row r="6" spans="1:8" x14ac:dyDescent="0.25">
      <c r="A6">
        <v>847</v>
      </c>
      <c r="B6" t="s">
        <v>19</v>
      </c>
      <c r="C6">
        <v>338</v>
      </c>
      <c r="D6">
        <v>409</v>
      </c>
      <c r="E6">
        <f t="shared" si="0"/>
        <v>71</v>
      </c>
      <c r="F6" s="2">
        <f t="shared" si="1"/>
        <v>22.125</v>
      </c>
      <c r="G6" s="2">
        <f t="shared" si="2"/>
        <v>26.5625</v>
      </c>
      <c r="H6" s="2">
        <f t="shared" si="3"/>
        <v>4.4375</v>
      </c>
    </row>
    <row r="7" spans="1:8" x14ac:dyDescent="0.25">
      <c r="A7">
        <v>847</v>
      </c>
      <c r="B7" t="s">
        <v>20</v>
      </c>
      <c r="C7">
        <v>444</v>
      </c>
      <c r="D7">
        <v>458</v>
      </c>
      <c r="E7">
        <f t="shared" si="0"/>
        <v>14</v>
      </c>
      <c r="F7" s="2">
        <f t="shared" si="1"/>
        <v>28.75</v>
      </c>
      <c r="G7" s="2">
        <f t="shared" si="2"/>
        <v>29.625</v>
      </c>
      <c r="H7" s="2">
        <f t="shared" si="3"/>
        <v>0.875</v>
      </c>
    </row>
    <row r="8" spans="1:8" x14ac:dyDescent="0.25">
      <c r="A8">
        <v>848</v>
      </c>
      <c r="B8" t="s">
        <v>15</v>
      </c>
      <c r="C8">
        <v>98</v>
      </c>
      <c r="D8">
        <v>149</v>
      </c>
      <c r="E8">
        <f t="shared" si="0"/>
        <v>51</v>
      </c>
      <c r="F8" s="2">
        <f t="shared" si="1"/>
        <v>7.125</v>
      </c>
      <c r="G8" s="2">
        <f t="shared" ref="G8:G18" si="4">D8/16+1</f>
        <v>10.3125</v>
      </c>
      <c r="H8" s="2">
        <f t="shared" ref="H8:H18" si="5">G8-F8</f>
        <v>3.1875</v>
      </c>
    </row>
    <row r="9" spans="1:8" x14ac:dyDescent="0.25">
      <c r="A9">
        <v>848</v>
      </c>
      <c r="B9" t="s">
        <v>16</v>
      </c>
      <c r="C9">
        <v>177</v>
      </c>
      <c r="D9">
        <v>212</v>
      </c>
      <c r="E9">
        <f t="shared" si="0"/>
        <v>35</v>
      </c>
      <c r="F9" s="2">
        <f t="shared" si="1"/>
        <v>12.0625</v>
      </c>
      <c r="G9" s="2">
        <f t="shared" si="4"/>
        <v>14.25</v>
      </c>
      <c r="H9" s="2">
        <f t="shared" si="5"/>
        <v>2.1875</v>
      </c>
    </row>
    <row r="10" spans="1:8" x14ac:dyDescent="0.25">
      <c r="A10">
        <v>848</v>
      </c>
      <c r="B10" t="s">
        <v>17</v>
      </c>
      <c r="C10">
        <v>242</v>
      </c>
      <c r="D10">
        <v>288</v>
      </c>
      <c r="E10">
        <f t="shared" si="0"/>
        <v>46</v>
      </c>
      <c r="F10" s="2">
        <f t="shared" si="1"/>
        <v>16.125</v>
      </c>
      <c r="G10" s="2">
        <f t="shared" si="4"/>
        <v>19</v>
      </c>
      <c r="H10" s="2">
        <f t="shared" si="5"/>
        <v>2.875</v>
      </c>
    </row>
    <row r="11" spans="1:8" x14ac:dyDescent="0.25">
      <c r="A11">
        <v>848</v>
      </c>
      <c r="B11" t="s">
        <v>18</v>
      </c>
      <c r="C11">
        <v>321</v>
      </c>
      <c r="D11">
        <v>380</v>
      </c>
      <c r="E11">
        <f t="shared" si="0"/>
        <v>59</v>
      </c>
      <c r="F11" s="2">
        <f t="shared" si="1"/>
        <v>21.0625</v>
      </c>
      <c r="G11" s="2">
        <f t="shared" si="4"/>
        <v>24.75</v>
      </c>
      <c r="H11" s="2">
        <f t="shared" si="5"/>
        <v>3.6875</v>
      </c>
    </row>
    <row r="12" spans="1:8" x14ac:dyDescent="0.25">
      <c r="A12">
        <v>848</v>
      </c>
      <c r="B12" t="s">
        <v>19</v>
      </c>
      <c r="C12">
        <v>441</v>
      </c>
      <c r="D12">
        <v>661</v>
      </c>
      <c r="E12">
        <f t="shared" si="0"/>
        <v>220</v>
      </c>
      <c r="F12" s="2">
        <f t="shared" si="1"/>
        <v>28.5625</v>
      </c>
      <c r="G12" s="2">
        <f t="shared" si="4"/>
        <v>42.3125</v>
      </c>
      <c r="H12" s="2">
        <f t="shared" si="5"/>
        <v>13.75</v>
      </c>
    </row>
    <row r="13" spans="1:8" x14ac:dyDescent="0.25">
      <c r="A13">
        <v>848</v>
      </c>
      <c r="B13" t="s">
        <v>20</v>
      </c>
      <c r="C13">
        <v>754</v>
      </c>
      <c r="D13">
        <v>828</v>
      </c>
      <c r="E13">
        <f t="shared" si="0"/>
        <v>74</v>
      </c>
      <c r="F13" s="2">
        <f t="shared" si="1"/>
        <v>48.125</v>
      </c>
      <c r="G13" s="2">
        <f t="shared" si="4"/>
        <v>52.75</v>
      </c>
      <c r="H13" s="2">
        <f t="shared" si="5"/>
        <v>4.625</v>
      </c>
    </row>
    <row r="14" spans="1:8" x14ac:dyDescent="0.25">
      <c r="A14">
        <v>848</v>
      </c>
      <c r="B14" t="s">
        <v>21</v>
      </c>
      <c r="C14">
        <v>842</v>
      </c>
      <c r="D14">
        <v>880</v>
      </c>
      <c r="E14">
        <f t="shared" si="0"/>
        <v>38</v>
      </c>
      <c r="F14" s="2">
        <f t="shared" si="1"/>
        <v>53.625</v>
      </c>
      <c r="G14" s="2">
        <f t="shared" si="4"/>
        <v>56</v>
      </c>
      <c r="H14" s="2">
        <f t="shared" si="5"/>
        <v>2.375</v>
      </c>
    </row>
    <row r="15" spans="1:8" x14ac:dyDescent="0.25">
      <c r="A15">
        <v>849</v>
      </c>
      <c r="B15" t="s">
        <v>15</v>
      </c>
      <c r="C15">
        <v>152</v>
      </c>
      <c r="D15">
        <v>176</v>
      </c>
      <c r="E15">
        <f t="shared" si="0"/>
        <v>24</v>
      </c>
      <c r="F15" s="2">
        <f t="shared" si="1"/>
        <v>10.5</v>
      </c>
      <c r="G15" s="2">
        <f t="shared" si="4"/>
        <v>12</v>
      </c>
      <c r="H15" s="2">
        <f t="shared" si="5"/>
        <v>1.5</v>
      </c>
    </row>
    <row r="16" spans="1:8" x14ac:dyDescent="0.25">
      <c r="A16">
        <v>849</v>
      </c>
      <c r="B16" t="s">
        <v>16</v>
      </c>
      <c r="C16">
        <v>264</v>
      </c>
      <c r="D16">
        <v>296</v>
      </c>
      <c r="E16">
        <f t="shared" si="0"/>
        <v>32</v>
      </c>
      <c r="F16" s="2">
        <f t="shared" si="1"/>
        <v>17.5</v>
      </c>
      <c r="G16" s="2">
        <f t="shared" si="4"/>
        <v>19.5</v>
      </c>
      <c r="H16" s="2">
        <f t="shared" si="5"/>
        <v>2</v>
      </c>
    </row>
    <row r="17" spans="1:8" x14ac:dyDescent="0.25">
      <c r="A17">
        <v>849</v>
      </c>
      <c r="B17" t="s">
        <v>17</v>
      </c>
      <c r="C17">
        <v>1392</v>
      </c>
      <c r="D17">
        <v>1408</v>
      </c>
      <c r="E17">
        <f t="shared" si="0"/>
        <v>16</v>
      </c>
      <c r="F17" s="2">
        <f t="shared" si="1"/>
        <v>88</v>
      </c>
      <c r="G17" s="2">
        <f t="shared" si="4"/>
        <v>89</v>
      </c>
      <c r="H17" s="2">
        <f t="shared" si="5"/>
        <v>1</v>
      </c>
    </row>
    <row r="18" spans="1:8" x14ac:dyDescent="0.25">
      <c r="A18">
        <v>849</v>
      </c>
      <c r="B18" t="s">
        <v>18</v>
      </c>
      <c r="C18">
        <v>1740</v>
      </c>
      <c r="D18">
        <v>1776</v>
      </c>
      <c r="E18">
        <f t="shared" si="0"/>
        <v>36</v>
      </c>
      <c r="F18" s="2">
        <f t="shared" si="1"/>
        <v>109.75</v>
      </c>
      <c r="G18" s="2">
        <f t="shared" si="4"/>
        <v>112</v>
      </c>
      <c r="H18" s="2">
        <f t="shared" si="5"/>
        <v>2.25</v>
      </c>
    </row>
    <row r="19" spans="1:8" x14ac:dyDescent="0.25">
      <c r="A19">
        <v>850</v>
      </c>
      <c r="B19" t="s">
        <v>15</v>
      </c>
      <c r="C19">
        <v>36</v>
      </c>
      <c r="D19">
        <v>52</v>
      </c>
      <c r="E19">
        <f t="shared" ref="E19:E22" si="6">D19-C19</f>
        <v>16</v>
      </c>
      <c r="F19" s="2">
        <f t="shared" ref="F19:F22" si="7">C19/16+1</f>
        <v>3.25</v>
      </c>
      <c r="G19" s="2">
        <f t="shared" ref="G19:G22" si="8">D19/16+1</f>
        <v>4.25</v>
      </c>
      <c r="H19" s="2">
        <f t="shared" ref="H19:H22" si="9">G19-F19</f>
        <v>1</v>
      </c>
    </row>
    <row r="20" spans="1:8" x14ac:dyDescent="0.25">
      <c r="A20">
        <v>850</v>
      </c>
      <c r="B20" t="s">
        <v>16</v>
      </c>
      <c r="C20">
        <v>84</v>
      </c>
      <c r="D20">
        <v>100</v>
      </c>
      <c r="E20">
        <f t="shared" si="6"/>
        <v>16</v>
      </c>
      <c r="F20" s="2">
        <f t="shared" si="7"/>
        <v>6.25</v>
      </c>
      <c r="G20" s="2">
        <f t="shared" si="8"/>
        <v>7.25</v>
      </c>
      <c r="H20" s="2">
        <f t="shared" si="9"/>
        <v>1</v>
      </c>
    </row>
    <row r="21" spans="1:8" x14ac:dyDescent="0.25">
      <c r="A21">
        <v>850</v>
      </c>
      <c r="B21" t="s">
        <v>17</v>
      </c>
      <c r="C21">
        <f>8*16+4</f>
        <v>132</v>
      </c>
      <c r="D21">
        <f>132+32</f>
        <v>164</v>
      </c>
      <c r="E21">
        <f t="shared" si="6"/>
        <v>32</v>
      </c>
      <c r="F21" s="2">
        <f t="shared" si="7"/>
        <v>9.25</v>
      </c>
      <c r="G21" s="2">
        <f t="shared" si="8"/>
        <v>11.25</v>
      </c>
      <c r="H21" s="2">
        <f t="shared" si="9"/>
        <v>2</v>
      </c>
    </row>
    <row r="22" spans="1:8" x14ac:dyDescent="0.25">
      <c r="A22">
        <v>850</v>
      </c>
      <c r="B22" t="s">
        <v>18</v>
      </c>
      <c r="C22">
        <f>15*16+4</f>
        <v>244</v>
      </c>
      <c r="D22">
        <f>244+7*16</f>
        <v>356</v>
      </c>
      <c r="E22">
        <f t="shared" si="6"/>
        <v>112</v>
      </c>
      <c r="F22" s="2">
        <f t="shared" si="7"/>
        <v>16.25</v>
      </c>
      <c r="G22" s="2">
        <f t="shared" si="8"/>
        <v>23.25</v>
      </c>
      <c r="H22" s="2">
        <f t="shared" si="9"/>
        <v>7</v>
      </c>
    </row>
    <row r="23" spans="1:8" x14ac:dyDescent="0.25">
      <c r="A23">
        <v>851</v>
      </c>
      <c r="B23" t="s">
        <v>15</v>
      </c>
      <c r="C23">
        <v>64</v>
      </c>
      <c r="D23">
        <v>80</v>
      </c>
      <c r="E23">
        <f t="shared" ref="E23:E30" si="10">D23-C23</f>
        <v>16</v>
      </c>
      <c r="F23" s="2">
        <f t="shared" ref="F23:F30" si="11">C23/16+1</f>
        <v>5</v>
      </c>
      <c r="G23" s="2">
        <f t="shared" ref="G23:G30" si="12">D23/16+1</f>
        <v>6</v>
      </c>
      <c r="H23" s="2">
        <f t="shared" ref="H23:H30" si="13">G23-F23</f>
        <v>1</v>
      </c>
    </row>
    <row r="24" spans="1:8" x14ac:dyDescent="0.25">
      <c r="A24">
        <v>851</v>
      </c>
      <c r="B24" t="s">
        <v>16</v>
      </c>
      <c r="C24">
        <v>145</v>
      </c>
      <c r="D24">
        <v>192</v>
      </c>
      <c r="E24">
        <f t="shared" si="10"/>
        <v>47</v>
      </c>
      <c r="F24" s="2">
        <f t="shared" si="11"/>
        <v>10.0625</v>
      </c>
      <c r="G24" s="2">
        <f t="shared" si="12"/>
        <v>13</v>
      </c>
      <c r="H24" s="2">
        <f t="shared" si="13"/>
        <v>2.9375</v>
      </c>
    </row>
    <row r="25" spans="1:8" x14ac:dyDescent="0.25">
      <c r="A25">
        <v>851</v>
      </c>
      <c r="B25" t="s">
        <v>17</v>
      </c>
      <c r="C25">
        <v>241</v>
      </c>
      <c r="D25">
        <v>257</v>
      </c>
      <c r="E25">
        <f t="shared" si="10"/>
        <v>16</v>
      </c>
      <c r="F25" s="2">
        <f t="shared" si="11"/>
        <v>16.0625</v>
      </c>
      <c r="G25" s="2">
        <f t="shared" si="12"/>
        <v>17.0625</v>
      </c>
      <c r="H25" s="2">
        <f t="shared" si="13"/>
        <v>1</v>
      </c>
    </row>
    <row r="26" spans="1:8" x14ac:dyDescent="0.25">
      <c r="A26">
        <v>851</v>
      </c>
      <c r="B26" t="s">
        <v>18</v>
      </c>
      <c r="C26">
        <v>306</v>
      </c>
      <c r="D26">
        <v>320</v>
      </c>
      <c r="E26">
        <f t="shared" si="10"/>
        <v>14</v>
      </c>
      <c r="F26" s="2">
        <f t="shared" si="11"/>
        <v>20.125</v>
      </c>
      <c r="G26" s="2">
        <f t="shared" si="12"/>
        <v>21</v>
      </c>
      <c r="H26" s="2">
        <f t="shared" si="13"/>
        <v>0.875</v>
      </c>
    </row>
    <row r="27" spans="1:8" x14ac:dyDescent="0.25">
      <c r="A27">
        <v>851</v>
      </c>
      <c r="B27" t="s">
        <v>19</v>
      </c>
      <c r="C27">
        <v>406</v>
      </c>
      <c r="D27">
        <v>416</v>
      </c>
      <c r="E27">
        <f t="shared" si="10"/>
        <v>10</v>
      </c>
      <c r="F27" s="2">
        <f t="shared" si="11"/>
        <v>26.375</v>
      </c>
      <c r="G27" s="2">
        <f t="shared" si="12"/>
        <v>27</v>
      </c>
      <c r="H27" s="2">
        <f t="shared" si="13"/>
        <v>0.625</v>
      </c>
    </row>
    <row r="28" spans="1:8" x14ac:dyDescent="0.25">
      <c r="A28">
        <v>851</v>
      </c>
      <c r="B28" t="s">
        <v>20</v>
      </c>
      <c r="C28">
        <v>481</v>
      </c>
      <c r="D28">
        <v>528</v>
      </c>
      <c r="E28">
        <f t="shared" si="10"/>
        <v>47</v>
      </c>
      <c r="F28" s="2">
        <f t="shared" si="11"/>
        <v>31.0625</v>
      </c>
      <c r="G28" s="2">
        <f t="shared" si="12"/>
        <v>34</v>
      </c>
      <c r="H28" s="2">
        <f t="shared" si="13"/>
        <v>2.9375</v>
      </c>
    </row>
    <row r="29" spans="1:8" x14ac:dyDescent="0.25">
      <c r="A29">
        <v>851</v>
      </c>
      <c r="B29" t="s">
        <v>21</v>
      </c>
      <c r="C29">
        <v>562</v>
      </c>
      <c r="D29">
        <v>624</v>
      </c>
      <c r="E29">
        <f t="shared" si="10"/>
        <v>62</v>
      </c>
      <c r="F29" s="2">
        <f t="shared" si="11"/>
        <v>36.125</v>
      </c>
      <c r="G29" s="2">
        <f t="shared" si="12"/>
        <v>40</v>
      </c>
      <c r="H29" s="2">
        <f t="shared" si="13"/>
        <v>3.875</v>
      </c>
    </row>
    <row r="30" spans="1:8" x14ac:dyDescent="0.25">
      <c r="A30">
        <v>851</v>
      </c>
      <c r="B30" t="s">
        <v>22</v>
      </c>
      <c r="C30">
        <v>658</v>
      </c>
      <c r="D30">
        <v>704</v>
      </c>
      <c r="E30">
        <f t="shared" si="10"/>
        <v>46</v>
      </c>
      <c r="F30" s="2">
        <f t="shared" si="11"/>
        <v>42.125</v>
      </c>
      <c r="G30" s="2">
        <f t="shared" si="12"/>
        <v>45</v>
      </c>
      <c r="H30" s="2">
        <f t="shared" si="13"/>
        <v>2.875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Cadence</vt:lpstr>
      <vt:lpstr>Episodes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Matuszewski</dc:creator>
  <cp:lastModifiedBy>Maciej Matuszewski</cp:lastModifiedBy>
  <dcterms:created xsi:type="dcterms:W3CDTF">2021-05-06T20:41:12Z</dcterms:created>
  <dcterms:modified xsi:type="dcterms:W3CDTF">2021-07-18T09:57:59Z</dcterms:modified>
</cp:coreProperties>
</file>