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6585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работники_2015!$H$1:$H$93</definedName>
    <definedName name="_xlnm.Print_Titles" localSheetId="0">работники_2015!$1:$1</definedName>
  </definedName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2"/>
  <c r="N10"/>
  <c r="N11"/>
  <c r="M10"/>
  <c r="M11"/>
  <c r="L10"/>
  <c r="L11"/>
  <c r="N9"/>
  <c r="M9"/>
  <c r="L9"/>
  <c r="K3"/>
  <c r="K4"/>
  <c r="K5"/>
  <c r="K6"/>
  <c r="K7"/>
  <c r="K8"/>
  <c r="K9"/>
  <c r="K10"/>
  <c r="K11"/>
  <c r="K2"/>
  <c r="D92" i="1"/>
  <c r="E92"/>
  <c r="F92"/>
  <c r="G92"/>
  <c r="H92"/>
  <c r="I92"/>
  <c r="J92"/>
  <c r="K92"/>
  <c r="L92"/>
  <c r="M92"/>
  <c r="C92"/>
  <c r="D82"/>
  <c r="E82"/>
  <c r="F82"/>
  <c r="G82"/>
  <c r="H82"/>
  <c r="I82"/>
  <c r="J82"/>
  <c r="K82"/>
  <c r="L82"/>
  <c r="M82"/>
  <c r="C82"/>
  <c r="D69"/>
  <c r="E69"/>
  <c r="F69"/>
  <c r="G69"/>
  <c r="H69"/>
  <c r="I69"/>
  <c r="J69"/>
  <c r="K69"/>
  <c r="L69"/>
  <c r="M69"/>
  <c r="C69"/>
  <c r="D62"/>
  <c r="E62"/>
  <c r="F62"/>
  <c r="G62"/>
  <c r="H62"/>
  <c r="I62"/>
  <c r="J62"/>
  <c r="K62"/>
  <c r="L62"/>
  <c r="M62"/>
  <c r="C62"/>
  <c r="D47"/>
  <c r="E47"/>
  <c r="F47"/>
  <c r="G47"/>
  <c r="H47"/>
  <c r="I47"/>
  <c r="J47"/>
  <c r="K47"/>
  <c r="L47"/>
  <c r="M47"/>
  <c r="C47"/>
  <c r="D39"/>
  <c r="E39"/>
  <c r="F39"/>
  <c r="G39"/>
  <c r="H39"/>
  <c r="I39"/>
  <c r="J39"/>
  <c r="K39"/>
  <c r="L39"/>
  <c r="M39"/>
  <c r="C39"/>
  <c r="D32"/>
  <c r="E32"/>
  <c r="F32"/>
  <c r="G32"/>
  <c r="H32"/>
  <c r="I32"/>
  <c r="J32"/>
  <c r="K32"/>
  <c r="L32"/>
  <c r="M32"/>
  <c r="C32"/>
  <c r="D20"/>
  <c r="E20"/>
  <c r="F20"/>
  <c r="G20"/>
  <c r="G93" s="1"/>
  <c r="H20"/>
  <c r="I20"/>
  <c r="J20"/>
  <c r="K20"/>
  <c r="K93" s="1"/>
  <c r="L20"/>
  <c r="M20"/>
  <c r="C20"/>
  <c r="D93" l="1"/>
  <c r="L93"/>
  <c r="H93"/>
  <c r="M93"/>
  <c r="E93"/>
  <c r="I93"/>
  <c r="C93"/>
  <c r="J93"/>
  <c r="F93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<sst xmlns="http://schemas.openxmlformats.org/spreadsheetml/2006/main" count="122" uniqueCount="118">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</sst>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49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10" fontId="5" fillId="0" borderId="0" xfId="0" applyNumberFormat="1" applyFont="1"/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 wrapText="1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/>
  </cellXfs>
  <cellStyles count="1">
    <cellStyle name="Обычный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Начисленная среднемесячная заработная  плата работникам списочного состава (без внешних совместителей),  рублей</a:t>
            </a:r>
          </a:p>
        </c:rich>
      </c:tx>
      <c:layout>
        <c:manualLayout>
          <c:xMode val="edge"/>
          <c:yMode val="edge"/>
          <c:x val="0.1333032017207236"/>
          <c:y val="2.389486260454003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#,##0.00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#,##0.00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</c:ser>
        <c:marker val="1"/>
        <c:axId val="103126528"/>
        <c:axId val="103128064"/>
      </c:lineChart>
      <c:catAx>
        <c:axId val="103126528"/>
        <c:scaling>
          <c:orientation val="minMax"/>
        </c:scaling>
        <c:axPos val="b"/>
        <c:numFmt formatCode="General" sourceLinked="1"/>
        <c:tickLblPos val="nextTo"/>
        <c:crossAx val="103128064"/>
        <c:crosses val="autoZero"/>
        <c:auto val="1"/>
        <c:lblAlgn val="ctr"/>
        <c:lblOffset val="100"/>
      </c:catAx>
      <c:valAx>
        <c:axId val="103128064"/>
        <c:scaling>
          <c:orientation val="minMax"/>
        </c:scaling>
        <c:axPos val="l"/>
        <c:majorGridlines/>
        <c:numFmt formatCode="#,##0.00" sourceLinked="1"/>
        <c:tickLblPos val="nextTo"/>
        <c:crossAx val="10312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0</xdr:rowOff>
    </xdr:from>
    <xdr:to>
      <xdr:col>7</xdr:col>
      <xdr:colOff>619125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5"/>
  <sheetViews>
    <sheetView tabSelected="1" workbookViewId="0">
      <pane ySplit="1" topLeftCell="A2" activePane="bottomLeft" state="frozen"/>
      <selection pane="bottomLeft" activeCell="C93" sqref="C93"/>
    </sheetView>
  </sheetViews>
  <sheetFormatPr defaultRowHeight="15" outlineLevelRow="1"/>
  <cols>
    <col min="1" max="1" width="5.5703125" style="1" customWidth="1"/>
    <col min="2" max="2" width="23.42578125" customWidth="1"/>
    <col min="4" max="4" width="15.5703125" bestFit="1" customWidth="1"/>
    <col min="5" max="5" width="10.28515625" bestFit="1" customWidth="1"/>
    <col min="6" max="6" width="9.140625" customWidth="1"/>
    <col min="7" max="7" width="10.140625" customWidth="1"/>
    <col min="8" max="8" width="10.85546875" customWidth="1"/>
    <col min="11" max="11" width="9.140625" style="11" customWidth="1"/>
    <col min="12" max="12" width="10.85546875" customWidth="1"/>
    <col min="13" max="14" width="9.140625" customWidth="1"/>
  </cols>
  <sheetData>
    <row r="1" spans="1:14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hidden="1" outlineLevel="1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hidden="1" outlineLevel="1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hidden="1" outlineLevel="1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hidden="1" outlineLevel="1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hidden="1" outlineLevel="1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hidden="1" outlineLevel="1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hidden="1" outlineLevel="1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hidden="1" outlineLevel="1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hidden="1" outlineLevel="1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hidden="1" outlineLevel="1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hidden="1" outlineLevel="1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hidden="1" outlineLevel="1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hidden="1" outlineLevel="1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hidden="1" outlineLevel="1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hidden="1" outlineLevel="1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hidden="1" outlineLevel="1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hidden="1" outlineLevel="1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hidden="1" outlineLevel="1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collapsed="1">
      <c r="A20" s="13"/>
      <c r="B20" s="14" t="s">
        <v>6</v>
      </c>
      <c r="C20" s="15">
        <f>SUM(C2:C19)</f>
        <v>19073.400000000001</v>
      </c>
      <c r="D20" s="15">
        <f t="shared" ref="D20:M20" si="0">SUM(D2:D19)</f>
        <v>6749.7999999999993</v>
      </c>
      <c r="E20" s="15">
        <f t="shared" si="0"/>
        <v>26083</v>
      </c>
      <c r="F20" s="15">
        <f t="shared" si="0"/>
        <v>13235.799999999997</v>
      </c>
      <c r="G20" s="15">
        <f t="shared" si="0"/>
        <v>50537.599999999999</v>
      </c>
      <c r="H20" s="15">
        <f t="shared" si="0"/>
        <v>1087.4000000000001</v>
      </c>
      <c r="I20" s="15">
        <f t="shared" si="0"/>
        <v>7297.9</v>
      </c>
      <c r="J20" s="15">
        <f t="shared" si="0"/>
        <v>36540.5</v>
      </c>
      <c r="K20" s="15">
        <f t="shared" si="0"/>
        <v>738.09999999999991</v>
      </c>
      <c r="L20" s="15">
        <f t="shared" si="0"/>
        <v>5320.3999999999987</v>
      </c>
      <c r="M20" s="15">
        <f t="shared" si="0"/>
        <v>4757.9000000000005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idden="1" outlineLevel="1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hidden="1" outlineLevel="1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hidden="1" outlineLevel="1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hidden="1" outlineLevel="1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hidden="1" outlineLevel="1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hidden="1" outlineLevel="1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hidden="1" outlineLevel="1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hidden="1" outlineLevel="1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hidden="1" outlineLevel="1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hidden="1" outlineLevel="1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hidden="1" outlineLevel="1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collapsed="1">
      <c r="A32" s="21"/>
      <c r="B32" s="14" t="s">
        <v>25</v>
      </c>
      <c r="C32" s="15">
        <f>SUM(C21:C31)</f>
        <v>7629.9</v>
      </c>
      <c r="D32" s="15">
        <f t="shared" ref="D32:M32" si="1">SUM(D21:D31)</f>
        <v>2994.2</v>
      </c>
      <c r="E32" s="15">
        <f t="shared" si="1"/>
        <v>11724.5</v>
      </c>
      <c r="F32" s="15">
        <f t="shared" si="1"/>
        <v>5620</v>
      </c>
      <c r="G32" s="15">
        <f t="shared" si="1"/>
        <v>17426.900000000001</v>
      </c>
      <c r="H32" s="15">
        <f t="shared" si="1"/>
        <v>464.29999999999995</v>
      </c>
      <c r="I32" s="15">
        <f t="shared" si="1"/>
        <v>2639.1</v>
      </c>
      <c r="J32" s="15">
        <f t="shared" si="1"/>
        <v>15366.6</v>
      </c>
      <c r="K32" s="15">
        <f t="shared" si="1"/>
        <v>756</v>
      </c>
      <c r="L32" s="15">
        <f t="shared" si="1"/>
        <v>1332.1</v>
      </c>
      <c r="M32" s="15">
        <f t="shared" si="1"/>
        <v>3037.4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hidden="1" outlineLevel="1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hidden="1" outlineLevel="1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hidden="1" outlineLevel="1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hidden="1" outlineLevel="1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hidden="1" outlineLevel="1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hidden="1" outlineLevel="1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collapsed="1">
      <c r="A39" s="21"/>
      <c r="B39" s="14" t="s">
        <v>37</v>
      </c>
      <c r="C39" s="15">
        <f>SUM(C33:C38)</f>
        <v>5544.2</v>
      </c>
      <c r="D39" s="15">
        <f t="shared" ref="D39:M39" si="2">SUM(D33:D38)</f>
        <v>3259.7</v>
      </c>
      <c r="E39" s="15">
        <f t="shared" si="2"/>
        <v>10319.900000000001</v>
      </c>
      <c r="F39" s="15">
        <f t="shared" si="2"/>
        <v>3267.5</v>
      </c>
      <c r="G39" s="15">
        <f t="shared" si="2"/>
        <v>24624.600000000002</v>
      </c>
      <c r="H39" s="15">
        <f t="shared" si="2"/>
        <v>882.90000000000009</v>
      </c>
      <c r="I39" s="15">
        <f t="shared" si="2"/>
        <v>2363.4</v>
      </c>
      <c r="J39" s="15">
        <f t="shared" si="2"/>
        <v>14574.999999999998</v>
      </c>
      <c r="K39" s="15">
        <f t="shared" si="2"/>
        <v>306.2</v>
      </c>
      <c r="L39" s="15">
        <f t="shared" si="2"/>
        <v>1792.3</v>
      </c>
      <c r="M39" s="15">
        <f t="shared" si="2"/>
        <v>1384.2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outlineLevel="1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outlineLevel="1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hidden="1" outlineLevel="1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hidden="1" outlineLevel="1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hidden="1" outlineLevel="1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hidden="1" outlineLevel="1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hidden="1" outlineLevel="1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collapsed="1">
      <c r="A47" s="21"/>
      <c r="B47" s="14" t="s">
        <v>44</v>
      </c>
      <c r="C47" s="22">
        <f>SUM(C40:C46)</f>
        <v>3536.7000000000003</v>
      </c>
      <c r="D47" s="22">
        <f t="shared" ref="D47:M47" si="3">SUM(D40:D46)</f>
        <v>3239.9</v>
      </c>
      <c r="E47" s="22">
        <f t="shared" si="3"/>
        <v>6484.2999999999993</v>
      </c>
      <c r="F47" s="22">
        <f t="shared" si="3"/>
        <v>2134.9</v>
      </c>
      <c r="G47" s="22">
        <f t="shared" si="3"/>
        <v>12559.600000000002</v>
      </c>
      <c r="H47" s="22">
        <f t="shared" si="3"/>
        <v>185</v>
      </c>
      <c r="I47" s="22">
        <f t="shared" si="3"/>
        <v>1305.5</v>
      </c>
      <c r="J47" s="22">
        <f t="shared" si="3"/>
        <v>7560.2000000000007</v>
      </c>
      <c r="K47" s="22">
        <f t="shared" si="3"/>
        <v>32</v>
      </c>
      <c r="L47" s="22">
        <f t="shared" si="3"/>
        <v>641</v>
      </c>
      <c r="M47" s="22">
        <f t="shared" si="3"/>
        <v>1899.9999999999998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hidden="1" outlineLevel="1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hidden="1" outlineLevel="1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hidden="1" outlineLevel="1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hidden="1" outlineLevel="1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hidden="1" outlineLevel="1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hidden="1" outlineLevel="1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hidden="1" outlineLevel="1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hidden="1" outlineLevel="1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hidden="1" outlineLevel="1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hidden="1" outlineLevel="1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hidden="1" outlineLevel="1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hidden="1" outlineLevel="1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hidden="1" outlineLevel="1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hidden="1" outlineLevel="1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collapsed="1">
      <c r="A62" s="21"/>
      <c r="B62" s="14" t="s">
        <v>52</v>
      </c>
      <c r="C62" s="15">
        <f>SUM(C48:C61)</f>
        <v>12948.699999999999</v>
      </c>
      <c r="D62" s="15">
        <f t="shared" ref="D62:M62" si="4">SUM(D48:D61)</f>
        <v>5112.9000000000005</v>
      </c>
      <c r="E62" s="15">
        <f t="shared" si="4"/>
        <v>25505.200000000001</v>
      </c>
      <c r="F62" s="15">
        <f t="shared" si="4"/>
        <v>7466.8000000000011</v>
      </c>
      <c r="G62" s="15">
        <f t="shared" si="4"/>
        <v>45116.5</v>
      </c>
      <c r="H62" s="15">
        <f t="shared" si="4"/>
        <v>816.90000000000009</v>
      </c>
      <c r="I62" s="15">
        <f t="shared" si="4"/>
        <v>5487</v>
      </c>
      <c r="J62" s="15">
        <f t="shared" si="4"/>
        <v>28592.799999999999</v>
      </c>
      <c r="K62" s="15">
        <f t="shared" si="4"/>
        <v>772.5</v>
      </c>
      <c r="L62" s="15">
        <f t="shared" si="4"/>
        <v>5346.2</v>
      </c>
      <c r="M62" s="15">
        <f t="shared" si="4"/>
        <v>4467.0999999999995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idden="1" outlineLevel="1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hidden="1" outlineLevel="1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outlineLevel="1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hidden="1" outlineLevel="1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hidden="1" outlineLevel="1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outlineLevel="1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collapsed="1">
      <c r="A69" s="21"/>
      <c r="B69" s="14" t="s">
        <v>67</v>
      </c>
      <c r="C69" s="15">
        <f>SUM(C63:C68)</f>
        <v>4849.3</v>
      </c>
      <c r="D69" s="15">
        <f t="shared" ref="D69:M69" si="5">SUM(D63:D68)</f>
        <v>2427.7000000000003</v>
      </c>
      <c r="E69" s="15">
        <f t="shared" si="5"/>
        <v>9837.7000000000007</v>
      </c>
      <c r="F69" s="15">
        <f t="shared" si="5"/>
        <v>4001.8</v>
      </c>
      <c r="G69" s="15">
        <f t="shared" si="5"/>
        <v>19619.300000000003</v>
      </c>
      <c r="H69" s="15">
        <f t="shared" si="5"/>
        <v>337.5</v>
      </c>
      <c r="I69" s="15">
        <f t="shared" si="5"/>
        <v>2645</v>
      </c>
      <c r="J69" s="15">
        <f t="shared" si="5"/>
        <v>14059.900000000001</v>
      </c>
      <c r="K69" s="15">
        <f t="shared" si="5"/>
        <v>161.1</v>
      </c>
      <c r="L69" s="15">
        <f t="shared" si="5"/>
        <v>1607.4999999999998</v>
      </c>
      <c r="M69" s="15">
        <f t="shared" si="5"/>
        <v>1149.0999999999999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outlineLevel="1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outlineLevel="1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outlineLevel="1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outlineLevel="1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hidden="1" outlineLevel="1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hidden="1" outlineLevel="1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hidden="1" outlineLevel="1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hidden="1" outlineLevel="1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hidden="1" outlineLevel="1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hidden="1" outlineLevel="1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hidden="1" outlineLevel="1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outlineLevel="1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collapsed="1">
      <c r="A82" s="21"/>
      <c r="B82" s="14" t="s">
        <v>74</v>
      </c>
      <c r="C82" s="15">
        <f>SUM(C70:C81)</f>
        <v>8891.7999999999993</v>
      </c>
      <c r="D82" s="15">
        <f t="shared" ref="D82:M82" si="6">SUM(D70:D81)</f>
        <v>3981.2000000000003</v>
      </c>
      <c r="E82" s="15">
        <f t="shared" si="6"/>
        <v>18475.8</v>
      </c>
      <c r="F82" s="15">
        <f t="shared" si="6"/>
        <v>5516.7</v>
      </c>
      <c r="G82" s="15">
        <f t="shared" si="6"/>
        <v>36679.4</v>
      </c>
      <c r="H82" s="15">
        <f t="shared" si="6"/>
        <v>730.30000000000007</v>
      </c>
      <c r="I82" s="15">
        <f t="shared" si="6"/>
        <v>3765.4</v>
      </c>
      <c r="J82" s="15">
        <f t="shared" si="6"/>
        <v>20087.399999999998</v>
      </c>
      <c r="K82" s="15">
        <f t="shared" si="6"/>
        <v>1096.4000000000001</v>
      </c>
      <c r="L82" s="15">
        <f t="shared" si="6"/>
        <v>3709.6000000000004</v>
      </c>
      <c r="M82" s="15">
        <f t="shared" si="6"/>
        <v>5054.8999999999996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idden="1" outlineLevel="1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hidden="1" outlineLevel="1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hidden="1" outlineLevel="1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hidden="1" outlineLevel="1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hidden="1" outlineLevel="1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hidden="1" outlineLevel="1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hidden="1" outlineLevel="1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hidden="1" outlineLevel="1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hidden="1" outlineLevel="1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collapsed="1">
      <c r="A92" s="21"/>
      <c r="B92" s="14" t="s">
        <v>87</v>
      </c>
      <c r="C92" s="16">
        <f>SUM(C83:C91)</f>
        <v>3457.6000000000004</v>
      </c>
      <c r="D92" s="16">
        <f t="shared" ref="D92:M92" si="7">SUM(D83:D91)</f>
        <v>1282.4000000000001</v>
      </c>
      <c r="E92" s="16">
        <f t="shared" si="7"/>
        <v>6641.1</v>
      </c>
      <c r="F92" s="16">
        <f t="shared" si="7"/>
        <v>2093.6</v>
      </c>
      <c r="G92" s="16">
        <f t="shared" si="7"/>
        <v>12219.6</v>
      </c>
      <c r="H92" s="16">
        <f t="shared" si="7"/>
        <v>445.99999999999994</v>
      </c>
      <c r="I92" s="16">
        <f t="shared" si="7"/>
        <v>2098</v>
      </c>
      <c r="J92" s="16">
        <f t="shared" si="7"/>
        <v>6460.2</v>
      </c>
      <c r="K92" s="16">
        <f t="shared" si="7"/>
        <v>66.400000000000006</v>
      </c>
      <c r="L92" s="16">
        <f t="shared" si="7"/>
        <v>871.5</v>
      </c>
      <c r="M92" s="16">
        <f t="shared" si="7"/>
        <v>1340.9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2.75">
      <c r="A93" s="21"/>
      <c r="B93" s="14" t="s">
        <v>97</v>
      </c>
      <c r="C93" s="16">
        <f>SUM(C92,C82,C69,C62,C47,C39,C32,C20)</f>
        <v>65931.600000000006</v>
      </c>
      <c r="D93" s="16">
        <f t="shared" ref="D93:M93" si="8">SUM(D92,D82,D69,D62,D47,D39,D32,D20)</f>
        <v>29047.8</v>
      </c>
      <c r="E93" s="16">
        <f t="shared" si="8"/>
        <v>115071.5</v>
      </c>
      <c r="F93" s="16">
        <f t="shared" si="8"/>
        <v>43337.1</v>
      </c>
      <c r="G93" s="16">
        <f t="shared" si="8"/>
        <v>218783.5</v>
      </c>
      <c r="H93" s="16">
        <f t="shared" si="8"/>
        <v>4950.2999999999993</v>
      </c>
      <c r="I93" s="16">
        <f t="shared" si="8"/>
        <v>27601.299999999996</v>
      </c>
      <c r="J93" s="16">
        <f t="shared" si="8"/>
        <v>143242.6</v>
      </c>
      <c r="K93" s="16">
        <f t="shared" si="8"/>
        <v>3928.7</v>
      </c>
      <c r="L93" s="16">
        <f t="shared" si="8"/>
        <v>20620.599999999999</v>
      </c>
      <c r="M93" s="16">
        <f t="shared" si="8"/>
        <v>23091.500000000004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>
      <c r="E115" s="3"/>
      <c r="H115" s="3"/>
      <c r="I115" s="3"/>
      <c r="J115" s="8"/>
      <c r="K115" s="4"/>
      <c r="M115" s="3"/>
    </row>
    <row r="116" spans="3:13">
      <c r="E116" s="3"/>
      <c r="H116" s="3"/>
      <c r="I116" s="3"/>
      <c r="J116" s="5"/>
      <c r="K116" s="4"/>
      <c r="M116" s="3"/>
    </row>
    <row r="117" spans="3:13">
      <c r="E117" s="3"/>
      <c r="H117" s="3"/>
      <c r="I117" s="3"/>
      <c r="J117" s="3"/>
      <c r="K117" s="4"/>
      <c r="M117" s="3"/>
    </row>
    <row r="118" spans="3:13">
      <c r="E118" s="3"/>
      <c r="H118" s="3"/>
      <c r="I118" s="3"/>
      <c r="J118" s="3"/>
      <c r="K118" s="4"/>
      <c r="M118" s="3"/>
    </row>
    <row r="119" spans="3:13">
      <c r="H119" s="3"/>
      <c r="I119" s="3"/>
      <c r="J119" s="3"/>
      <c r="K119" s="8"/>
      <c r="M119" s="3"/>
    </row>
    <row r="120" spans="3:13">
      <c r="H120" s="3"/>
      <c r="I120" s="3"/>
      <c r="J120" s="3"/>
      <c r="K120" s="8"/>
      <c r="M120" s="3"/>
    </row>
    <row r="121" spans="3:13">
      <c r="H121" s="3"/>
      <c r="I121" s="3"/>
      <c r="J121" s="3"/>
      <c r="K121" s="8"/>
      <c r="M121" s="3"/>
    </row>
    <row r="122" spans="3:13">
      <c r="H122" s="3"/>
      <c r="I122" s="3"/>
      <c r="J122" s="3"/>
      <c r="K122" s="8"/>
      <c r="M122" s="3"/>
    </row>
    <row r="123" spans="3:13">
      <c r="H123" s="3"/>
      <c r="I123" s="3"/>
      <c r="J123" s="3"/>
      <c r="K123" s="8"/>
      <c r="M123" s="3"/>
    </row>
    <row r="124" spans="3:13">
      <c r="J124" s="3"/>
      <c r="K124" s="8"/>
    </row>
    <row r="125" spans="3:13">
      <c r="J125" s="3"/>
      <c r="K125" s="4"/>
    </row>
    <row r="126" spans="3:13">
      <c r="J126" s="3"/>
      <c r="K126" s="9"/>
    </row>
    <row r="127" spans="3:13">
      <c r="J127" s="3"/>
      <c r="K127" s="9"/>
    </row>
    <row r="128" spans="3:13">
      <c r="J128" s="3"/>
      <c r="K128" s="9"/>
    </row>
    <row r="129" spans="10:11">
      <c r="J129" s="3"/>
      <c r="K129" s="9"/>
    </row>
    <row r="130" spans="10:11">
      <c r="J130" s="3"/>
      <c r="K130" s="9"/>
    </row>
    <row r="131" spans="10:11">
      <c r="J131" s="3"/>
      <c r="K131" s="9"/>
    </row>
    <row r="132" spans="10:11">
      <c r="J132" s="3"/>
      <c r="K132" s="9"/>
    </row>
    <row r="133" spans="10:11">
      <c r="J133" s="3"/>
      <c r="K133" s="9"/>
    </row>
    <row r="134" spans="10:11">
      <c r="J134" s="3"/>
      <c r="K134" s="9"/>
    </row>
    <row r="135" spans="10:11">
      <c r="J135" s="3"/>
      <c r="K135" s="9"/>
    </row>
    <row r="136" spans="10:11">
      <c r="J136" s="3"/>
      <c r="K136" s="9"/>
    </row>
    <row r="137" spans="10:11">
      <c r="K137" s="9"/>
    </row>
    <row r="138" spans="10:11">
      <c r="K138" s="9"/>
    </row>
    <row r="139" spans="10:11">
      <c r="K139" s="9"/>
    </row>
    <row r="140" spans="10:11">
      <c r="K140" s="9"/>
    </row>
    <row r="141" spans="10:11">
      <c r="K141" s="9"/>
    </row>
    <row r="142" spans="10:11">
      <c r="K142" s="9"/>
    </row>
    <row r="143" spans="10:11">
      <c r="K143" s="9"/>
    </row>
    <row r="144" spans="10:11">
      <c r="K144" s="9"/>
    </row>
    <row r="145" spans="11:11">
      <c r="K145" s="9"/>
    </row>
  </sheetData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A10" workbookViewId="0">
      <selection activeCell="K34" sqref="K34"/>
    </sheetView>
  </sheetViews>
  <sheetFormatPr defaultColWidth="9" defaultRowHeight="12.75"/>
  <cols>
    <col min="1" max="1" width="21.140625" style="34" customWidth="1"/>
    <col min="2" max="7" width="9.28515625" style="34" bestFit="1" customWidth="1"/>
    <col min="8" max="9" width="11.7109375" style="34" bestFit="1" customWidth="1"/>
    <col min="10" max="10" width="11.7109375" style="34" customWidth="1"/>
    <col min="11" max="11" width="13.42578125" style="34" customWidth="1"/>
    <col min="12" max="12" width="14.28515625" style="34" customWidth="1"/>
    <col min="13" max="13" width="12.85546875" style="34" customWidth="1"/>
    <col min="14" max="14" width="14" style="34" customWidth="1"/>
    <col min="15" max="16384" width="9" style="34"/>
  </cols>
  <sheetData>
    <row r="1" spans="1:14" ht="38.25">
      <c r="A1" s="30" t="s">
        <v>105</v>
      </c>
      <c r="B1" s="30">
        <v>2008</v>
      </c>
      <c r="C1" s="30">
        <v>2009</v>
      </c>
      <c r="D1" s="30">
        <v>2010</v>
      </c>
      <c r="E1" s="30">
        <v>2011</v>
      </c>
      <c r="F1" s="30">
        <v>2012</v>
      </c>
      <c r="G1" s="30">
        <v>2013</v>
      </c>
      <c r="H1" s="31">
        <v>2014</v>
      </c>
      <c r="I1" s="32">
        <v>2015</v>
      </c>
      <c r="J1" s="32"/>
      <c r="K1" s="35" t="s">
        <v>114</v>
      </c>
      <c r="L1" s="35" t="s">
        <v>115</v>
      </c>
      <c r="M1" s="35" t="s">
        <v>116</v>
      </c>
      <c r="N1" s="35" t="s">
        <v>117</v>
      </c>
    </row>
    <row r="2" spans="1:14" ht="63.75">
      <c r="A2" s="33" t="s">
        <v>108</v>
      </c>
      <c r="B2" s="37">
        <v>803388</v>
      </c>
      <c r="C2" s="37">
        <v>817822</v>
      </c>
      <c r="D2" s="37">
        <v>828032</v>
      </c>
      <c r="E2" s="37">
        <v>837722</v>
      </c>
      <c r="F2" s="37">
        <v>848205</v>
      </c>
      <c r="G2" s="37">
        <v>803303</v>
      </c>
      <c r="H2" s="38">
        <v>778481</v>
      </c>
      <c r="I2" s="39">
        <v>770111</v>
      </c>
      <c r="J2" s="39">
        <f>IF(H2&gt;I2,(H2-I2)/H2*100,"2015")</f>
        <v>1.0751707491897684</v>
      </c>
      <c r="K2" s="36">
        <f>I2/H2</f>
        <v>0.98924829250810231</v>
      </c>
      <c r="L2" s="40"/>
      <c r="M2" s="40"/>
      <c r="N2" s="40"/>
    </row>
    <row r="3" spans="1:14">
      <c r="A3" s="33" t="s">
        <v>109</v>
      </c>
      <c r="B3" s="37">
        <v>66818</v>
      </c>
      <c r="C3" s="37">
        <v>68352</v>
      </c>
      <c r="D3" s="37">
        <v>68858</v>
      </c>
      <c r="E3" s="37">
        <v>68946</v>
      </c>
      <c r="F3" s="37">
        <v>68875</v>
      </c>
      <c r="G3" s="37">
        <v>66306</v>
      </c>
      <c r="H3" s="38">
        <v>65261</v>
      </c>
      <c r="I3" s="39">
        <v>62770.7</v>
      </c>
      <c r="J3" s="39">
        <f t="shared" ref="J3:J11" si="0">IF(H3&gt;I3,(H3-I3)/H3*100,"2015")</f>
        <v>3.8159084292303262</v>
      </c>
      <c r="K3" s="36">
        <f t="shared" ref="K3:K11" si="1">I3/H3</f>
        <v>0.9618409157076967</v>
      </c>
    </row>
    <row r="4" spans="1:14">
      <c r="A4" s="33" t="s">
        <v>110</v>
      </c>
      <c r="B4" s="37">
        <v>736570</v>
      </c>
      <c r="C4" s="37">
        <v>749470</v>
      </c>
      <c r="D4" s="37">
        <v>759174</v>
      </c>
      <c r="E4" s="37">
        <v>768776</v>
      </c>
      <c r="F4" s="37">
        <v>779330</v>
      </c>
      <c r="G4" s="37">
        <v>736997</v>
      </c>
      <c r="H4" s="38">
        <v>713220</v>
      </c>
      <c r="I4" s="39">
        <v>707340.3</v>
      </c>
      <c r="J4" s="39">
        <f t="shared" si="0"/>
        <v>0.82438798687641313</v>
      </c>
      <c r="K4" s="36">
        <f t="shared" si="1"/>
        <v>0.99175612013123582</v>
      </c>
    </row>
    <row r="5" spans="1:14" ht="114.75">
      <c r="A5" s="33" t="s">
        <v>111</v>
      </c>
      <c r="B5" s="37">
        <v>794550</v>
      </c>
      <c r="C5" s="37">
        <v>808714</v>
      </c>
      <c r="D5" s="37">
        <v>825317</v>
      </c>
      <c r="E5" s="37">
        <v>828691</v>
      </c>
      <c r="F5" s="37">
        <v>838110</v>
      </c>
      <c r="G5" s="37">
        <v>793197</v>
      </c>
      <c r="H5" s="38">
        <v>768563</v>
      </c>
      <c r="I5" s="39">
        <v>7415570</v>
      </c>
      <c r="J5" s="39" t="str">
        <f t="shared" si="0"/>
        <v>2015</v>
      </c>
      <c r="K5" s="36">
        <f t="shared" si="1"/>
        <v>9.6486169643867843</v>
      </c>
    </row>
    <row r="6" spans="1:14" ht="89.25">
      <c r="A6" s="33" t="s">
        <v>112</v>
      </c>
      <c r="B6" s="37">
        <v>101464</v>
      </c>
      <c r="C6" s="37">
        <v>118817.9</v>
      </c>
      <c r="D6" s="37">
        <v>127964</v>
      </c>
      <c r="E6" s="37">
        <v>144314.6</v>
      </c>
      <c r="F6" s="37">
        <v>157296</v>
      </c>
      <c r="G6" s="37">
        <v>192858.2</v>
      </c>
      <c r="H6" s="38">
        <v>240731504.5</v>
      </c>
      <c r="I6" s="39">
        <v>254954065.09999999</v>
      </c>
      <c r="J6" s="39" t="str">
        <f t="shared" si="0"/>
        <v>2015</v>
      </c>
      <c r="K6" s="36">
        <f t="shared" si="1"/>
        <v>1.0590805953277296</v>
      </c>
    </row>
    <row r="7" spans="1:14">
      <c r="A7" s="33" t="s">
        <v>109</v>
      </c>
      <c r="B7" s="37">
        <v>15929.5</v>
      </c>
      <c r="C7" s="37">
        <v>19675.900000000001</v>
      </c>
      <c r="D7" s="37" t="s">
        <v>106</v>
      </c>
      <c r="E7" s="37">
        <v>22687.7</v>
      </c>
      <c r="F7" s="37">
        <v>24818.3</v>
      </c>
      <c r="G7" s="37">
        <v>31054.6</v>
      </c>
      <c r="H7" s="38">
        <v>38610808.600000001</v>
      </c>
      <c r="I7" s="39">
        <v>40141930.5</v>
      </c>
      <c r="J7" s="39" t="str">
        <f t="shared" si="0"/>
        <v>2015</v>
      </c>
      <c r="K7" s="36">
        <f t="shared" si="1"/>
        <v>1.0396552663753329</v>
      </c>
    </row>
    <row r="8" spans="1:14">
      <c r="A8" s="33" t="s">
        <v>110</v>
      </c>
      <c r="B8" s="37">
        <v>85534.5</v>
      </c>
      <c r="C8" s="37">
        <v>99142</v>
      </c>
      <c r="D8" s="37" t="s">
        <v>107</v>
      </c>
      <c r="E8" s="37">
        <v>121627</v>
      </c>
      <c r="F8" s="37">
        <v>132477.70000000001</v>
      </c>
      <c r="G8" s="37">
        <v>161803.6</v>
      </c>
      <c r="H8" s="38">
        <v>202120695.90000001</v>
      </c>
      <c r="I8" s="39">
        <v>214812134.59999999</v>
      </c>
      <c r="J8" s="39" t="str">
        <f t="shared" si="0"/>
        <v>2015</v>
      </c>
      <c r="K8" s="36">
        <f t="shared" si="1"/>
        <v>1.0627913863223544</v>
      </c>
    </row>
    <row r="9" spans="1:14" ht="76.5">
      <c r="A9" s="33" t="s">
        <v>113</v>
      </c>
      <c r="B9" s="37">
        <v>9524</v>
      </c>
      <c r="C9" s="37">
        <v>10994</v>
      </c>
      <c r="D9" s="37">
        <v>11734</v>
      </c>
      <c r="E9" s="37">
        <v>13042</v>
      </c>
      <c r="F9" s="37">
        <v>15454</v>
      </c>
      <c r="G9" s="37">
        <v>20007</v>
      </c>
      <c r="H9" s="38">
        <v>23732</v>
      </c>
      <c r="I9" s="39">
        <v>25578</v>
      </c>
      <c r="J9" s="39" t="str">
        <f t="shared" si="0"/>
        <v>2015</v>
      </c>
      <c r="K9" s="36">
        <f t="shared" si="1"/>
        <v>1.0777852688353278</v>
      </c>
      <c r="L9" s="40">
        <f>AVERAGE(B9:I9)</f>
        <v>16258.125</v>
      </c>
      <c r="M9" s="40">
        <f>MAX(B9:I9)</f>
        <v>25578</v>
      </c>
      <c r="N9" s="40">
        <f>MIN(B9:I9)</f>
        <v>9524</v>
      </c>
    </row>
    <row r="10" spans="1:14">
      <c r="A10" s="33" t="s">
        <v>109</v>
      </c>
      <c r="B10" s="37">
        <v>17704</v>
      </c>
      <c r="C10" s="37">
        <v>21522</v>
      </c>
      <c r="D10" s="37">
        <v>22659</v>
      </c>
      <c r="E10" s="37">
        <v>24903</v>
      </c>
      <c r="F10" s="37">
        <v>30028</v>
      </c>
      <c r="G10" s="37">
        <v>39029</v>
      </c>
      <c r="H10" s="38">
        <v>45697</v>
      </c>
      <c r="I10" s="39">
        <v>49343</v>
      </c>
      <c r="J10" s="39" t="str">
        <f t="shared" si="0"/>
        <v>2015</v>
      </c>
      <c r="K10" s="36">
        <f t="shared" si="1"/>
        <v>1.079786419239775</v>
      </c>
      <c r="L10" s="40">
        <f t="shared" ref="L10:L11" si="2">AVERAGE(B10:I10)</f>
        <v>31360.625</v>
      </c>
      <c r="M10" s="40">
        <f t="shared" ref="M10:M11" si="3">MAX(B10:I10)</f>
        <v>49343</v>
      </c>
      <c r="N10" s="40">
        <f t="shared" ref="N10:N11" si="4">MIN(B10:I10)</f>
        <v>17704</v>
      </c>
    </row>
    <row r="11" spans="1:14">
      <c r="A11" s="33" t="s">
        <v>110</v>
      </c>
      <c r="B11" s="37">
        <v>8782</v>
      </c>
      <c r="C11" s="37">
        <v>10034</v>
      </c>
      <c r="D11" s="37">
        <v>10743</v>
      </c>
      <c r="E11" s="37">
        <v>11978</v>
      </c>
      <c r="F11" s="37">
        <v>14166</v>
      </c>
      <c r="G11" s="37">
        <v>18295</v>
      </c>
      <c r="H11" s="38">
        <v>21722</v>
      </c>
      <c r="I11" s="39">
        <v>23469</v>
      </c>
      <c r="J11" s="39" t="str">
        <f t="shared" si="0"/>
        <v>2015</v>
      </c>
      <c r="K11" s="36">
        <f t="shared" si="1"/>
        <v>1.0804253751956541</v>
      </c>
      <c r="L11" s="40">
        <f t="shared" si="2"/>
        <v>14898.625</v>
      </c>
      <c r="M11" s="40">
        <f t="shared" si="3"/>
        <v>23469</v>
      </c>
      <c r="N11" s="40">
        <f t="shared" si="4"/>
        <v>8782</v>
      </c>
    </row>
  </sheetData>
  <conditionalFormatting sqref="L2">
    <cfRule type="cellIs" dxfId="5" priority="6" stopIfTrue="1" operator="lessThan">
      <formula>67000</formula>
    </cfRule>
  </conditionalFormatting>
  <conditionalFormatting sqref="B2:J11">
    <cfRule type="cellIs" dxfId="4" priority="5" stopIfTrue="1" operator="lessThan">
      <formula>67000</formula>
    </cfRule>
  </conditionalFormatting>
  <conditionalFormatting sqref="B7:J7">
    <cfRule type="aboveAverage" dxfId="3" priority="4" stopIfTrue="1"/>
  </conditionalFormatting>
  <conditionalFormatting sqref="B8:I8">
    <cfRule type="aboveAverage" dxfId="2" priority="3" stopIfTrue="1"/>
  </conditionalFormatting>
  <conditionalFormatting sqref="B10:I10">
    <cfRule type="aboveAverage" dxfId="1" priority="2" stopIfTrue="1"/>
  </conditionalFormatting>
  <conditionalFormatting sqref="B11:I11">
    <cfRule type="aboveAverage" dxfId="0" priority="1" stopIfTrue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U s e r</cp:lastModifiedBy>
  <cp:lastPrinted>2016-08-11T11:11:04Z</cp:lastPrinted>
  <dcterms:created xsi:type="dcterms:W3CDTF">2016-06-14T09:11:34Z</dcterms:created>
  <dcterms:modified xsi:type="dcterms:W3CDTF">2018-12-23T17:04:07Z</dcterms:modified>
</cp:coreProperties>
</file>